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0969F133-D552-4E5F-8C3B-F13466BA6ECE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3" l="1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13" i="3"/>
  <c r="W2" i="3"/>
  <c r="W1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13" i="3"/>
  <c r="V2" i="3"/>
  <c r="V1" i="3"/>
  <c r="Z194" i="3"/>
  <c r="Z195" i="3"/>
  <c r="M194" i="3"/>
  <c r="N194" i="3"/>
  <c r="K195" i="3" s="1"/>
  <c r="P195" i="3" s="1"/>
  <c r="O194" i="3"/>
  <c r="N195" i="3"/>
  <c r="O195" i="3"/>
  <c r="G191" i="1"/>
  <c r="H191" i="1"/>
  <c r="I191" i="1"/>
  <c r="G192" i="1"/>
  <c r="H192" i="1"/>
  <c r="I192" i="1"/>
  <c r="D191" i="1"/>
  <c r="D192" i="1"/>
  <c r="C191" i="1"/>
  <c r="C192" i="1"/>
  <c r="Z191" i="3" l="1"/>
  <c r="Z192" i="3"/>
  <c r="Z193" i="3"/>
  <c r="N191" i="3"/>
  <c r="O191" i="3"/>
  <c r="N192" i="3"/>
  <c r="O192" i="3"/>
  <c r="N193" i="3"/>
  <c r="O193" i="3"/>
  <c r="L191" i="2"/>
  <c r="M191" i="2"/>
  <c r="L192" i="2"/>
  <c r="M192" i="2"/>
  <c r="L193" i="2"/>
  <c r="M193" i="2"/>
  <c r="G188" i="1"/>
  <c r="H188" i="1"/>
  <c r="I188" i="1"/>
  <c r="G189" i="1"/>
  <c r="H189" i="1"/>
  <c r="I189" i="1"/>
  <c r="G190" i="1"/>
  <c r="H190" i="1"/>
  <c r="I190" i="1"/>
  <c r="D188" i="1"/>
  <c r="D189" i="1"/>
  <c r="D190" i="1"/>
  <c r="C188" i="1"/>
  <c r="C189" i="1"/>
  <c r="C190" i="1"/>
  <c r="K194" i="3" l="1"/>
  <c r="K193" i="3"/>
  <c r="K192" i="3"/>
  <c r="S2" i="3"/>
  <c r="S3" i="3" s="1"/>
  <c r="S1" i="3"/>
  <c r="X6" i="3"/>
  <c r="Y6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89" i="1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6" i="3"/>
  <c r="J89" i="1"/>
  <c r="J6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F7" i="3"/>
  <c r="D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3" i="1"/>
  <c r="Z1" i="3" l="1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H126" i="2"/>
  <c r="L209" i="3" l="1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69" i="3"/>
  <c r="N170" i="3"/>
  <c r="N171" i="3"/>
  <c r="N172" i="3"/>
  <c r="N173" i="3"/>
  <c r="N174" i="3"/>
  <c r="N175" i="3"/>
  <c r="N176" i="3"/>
  <c r="N177" i="3"/>
  <c r="N178" i="3"/>
  <c r="N179" i="3"/>
  <c r="T179" i="3" s="1"/>
  <c r="N180" i="3"/>
  <c r="T180" i="3" s="1"/>
  <c r="N181" i="3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K202" i="2"/>
  <c r="K201" i="2"/>
  <c r="K200" i="2"/>
  <c r="K199" i="2"/>
  <c r="K198" i="2"/>
  <c r="K197" i="2"/>
  <c r="K196" i="2"/>
  <c r="J196" i="2"/>
  <c r="I196" i="2"/>
  <c r="F196" i="2"/>
  <c r="C196" i="2"/>
  <c r="C197" i="2" s="1"/>
  <c r="C198" i="2" s="1"/>
  <c r="C199" i="2" s="1"/>
  <c r="C200" i="2" s="1"/>
  <c r="C201" i="2" s="1"/>
  <c r="C202" i="2" s="1"/>
  <c r="B196" i="2"/>
  <c r="B197" i="2" s="1"/>
  <c r="B198" i="2" s="1"/>
  <c r="B199" i="2" s="1"/>
  <c r="B200" i="2" s="1"/>
  <c r="B201" i="2" s="1"/>
  <c r="B2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J182" i="2"/>
  <c r="I182" i="2"/>
  <c r="F182" i="2"/>
  <c r="F183" i="2" s="1"/>
  <c r="E182" i="2"/>
  <c r="C182" i="2"/>
  <c r="D182" i="2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T177" i="3" l="1"/>
  <c r="T178" i="3"/>
  <c r="T184" i="3"/>
  <c r="K185" i="3"/>
  <c r="T191" i="3"/>
  <c r="T185" i="3"/>
  <c r="T192" i="3"/>
  <c r="T176" i="3"/>
  <c r="T182" i="3"/>
  <c r="T186" i="3"/>
  <c r="T193" i="3"/>
  <c r="K191" i="3"/>
  <c r="T190" i="3"/>
  <c r="T195" i="3"/>
  <c r="K189" i="3"/>
  <c r="T188" i="3"/>
  <c r="T181" i="3"/>
  <c r="T183" i="3"/>
  <c r="T194" i="3"/>
  <c r="T187" i="3"/>
  <c r="K190" i="3"/>
  <c r="T189" i="3"/>
  <c r="O190" i="3"/>
  <c r="U190" i="3" s="1"/>
  <c r="O187" i="3"/>
  <c r="O175" i="3"/>
  <c r="O182" i="3"/>
  <c r="O185" i="3"/>
  <c r="O179" i="3"/>
  <c r="U179" i="3" s="1"/>
  <c r="O171" i="3"/>
  <c r="O178" i="3"/>
  <c r="U178" i="3" s="1"/>
  <c r="O174" i="3"/>
  <c r="O170" i="3"/>
  <c r="O188" i="3"/>
  <c r="O183" i="3"/>
  <c r="O181" i="3"/>
  <c r="O177" i="3"/>
  <c r="O173" i="3"/>
  <c r="O169" i="3"/>
  <c r="O186" i="3"/>
  <c r="O189" i="3"/>
  <c r="U189" i="3" s="1"/>
  <c r="O180" i="3"/>
  <c r="O176" i="3"/>
  <c r="O172" i="3"/>
  <c r="O184" i="3"/>
  <c r="D196" i="2"/>
  <c r="E196" i="2"/>
  <c r="G182" i="2"/>
  <c r="D183" i="2"/>
  <c r="J183" i="2"/>
  <c r="I183" i="2"/>
  <c r="N18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E183" i="2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N168" i="3"/>
  <c r="L168" i="3"/>
  <c r="N167" i="3"/>
  <c r="L167" i="3"/>
  <c r="N166" i="3"/>
  <c r="L166" i="3"/>
  <c r="N165" i="3"/>
  <c r="L165" i="3"/>
  <c r="N164" i="3"/>
  <c r="T171" i="3" s="1"/>
  <c r="L164" i="3"/>
  <c r="N163" i="3"/>
  <c r="L163" i="3"/>
  <c r="O162" i="3"/>
  <c r="N162" i="3"/>
  <c r="L162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C158" i="1"/>
  <c r="C159" i="1"/>
  <c r="C160" i="1"/>
  <c r="C161" i="1"/>
  <c r="C162" i="1"/>
  <c r="C163" i="1"/>
  <c r="C164" i="1"/>
  <c r="C165" i="1"/>
  <c r="U180" i="3" l="1"/>
  <c r="U169" i="3"/>
  <c r="U187" i="3"/>
  <c r="U194" i="3"/>
  <c r="U195" i="3"/>
  <c r="U188" i="3"/>
  <c r="U170" i="3"/>
  <c r="U177" i="3"/>
  <c r="U184" i="3"/>
  <c r="U191" i="3"/>
  <c r="T168" i="3"/>
  <c r="U181" i="3"/>
  <c r="U185" i="3"/>
  <c r="U192" i="3"/>
  <c r="U186" i="3"/>
  <c r="U193" i="3"/>
  <c r="U176" i="3"/>
  <c r="U183" i="3"/>
  <c r="U182" i="3"/>
  <c r="T173" i="3"/>
  <c r="T172" i="3"/>
  <c r="T167" i="3"/>
  <c r="T174" i="3"/>
  <c r="T169" i="3"/>
  <c r="T170" i="3"/>
  <c r="T175" i="3"/>
  <c r="O168" i="3"/>
  <c r="U175" i="3" s="1"/>
  <c r="O163" i="3"/>
  <c r="O166" i="3"/>
  <c r="O165" i="3"/>
  <c r="U172" i="3" s="1"/>
  <c r="O164" i="3"/>
  <c r="U171" i="3" s="1"/>
  <c r="O161" i="3"/>
  <c r="O167" i="3"/>
  <c r="N196" i="2"/>
  <c r="E197" i="2"/>
  <c r="G196" i="2"/>
  <c r="D197" i="2"/>
  <c r="F197" i="2"/>
  <c r="F198" i="2" s="1"/>
  <c r="G183" i="2"/>
  <c r="J184" i="2" s="1"/>
  <c r="D184" i="2"/>
  <c r="I184" i="2"/>
  <c r="E184" i="2"/>
  <c r="N183" i="2"/>
  <c r="F184" i="2"/>
  <c r="N153" i="3"/>
  <c r="N154" i="3"/>
  <c r="N155" i="3"/>
  <c r="N156" i="3"/>
  <c r="T163" i="3" s="1"/>
  <c r="N157" i="3"/>
  <c r="N158" i="3"/>
  <c r="T165" i="3" s="1"/>
  <c r="N159" i="3"/>
  <c r="T166" i="3" s="1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0" i="1"/>
  <c r="C151" i="1"/>
  <c r="C152" i="1"/>
  <c r="C153" i="1"/>
  <c r="C154" i="1"/>
  <c r="C155" i="1"/>
  <c r="C156" i="1"/>
  <c r="C157" i="1"/>
  <c r="U174" i="3" l="1"/>
  <c r="U173" i="3"/>
  <c r="U168" i="3"/>
  <c r="T160" i="3"/>
  <c r="T164" i="3"/>
  <c r="T162" i="3"/>
  <c r="T161" i="3"/>
  <c r="O156" i="3"/>
  <c r="O159" i="3"/>
  <c r="U166" i="3" s="1"/>
  <c r="O160" i="3"/>
  <c r="O158" i="3"/>
  <c r="U165" i="3" s="1"/>
  <c r="O154" i="3"/>
  <c r="O155" i="3"/>
  <c r="O157" i="3"/>
  <c r="O153" i="3"/>
  <c r="J197" i="2"/>
  <c r="I197" i="2"/>
  <c r="D198" i="2"/>
  <c r="G197" i="2"/>
  <c r="N197" i="2"/>
  <c r="E198" i="2"/>
  <c r="I185" i="2"/>
  <c r="E185" i="2"/>
  <c r="N184" i="2"/>
  <c r="F185" i="2"/>
  <c r="F186" i="2" s="1"/>
  <c r="D185" i="2"/>
  <c r="G184" i="2"/>
  <c r="J185" i="2" s="1"/>
  <c r="N149" i="3"/>
  <c r="N150" i="3"/>
  <c r="T157" i="3" s="1"/>
  <c r="N151" i="3"/>
  <c r="T158" i="3" s="1"/>
  <c r="O151" i="3"/>
  <c r="N152" i="3"/>
  <c r="T159" i="3" s="1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U163" i="3" l="1"/>
  <c r="U158" i="3"/>
  <c r="U161" i="3"/>
  <c r="U162" i="3"/>
  <c r="U160" i="3"/>
  <c r="U167" i="3"/>
  <c r="U159" i="3"/>
  <c r="U164" i="3"/>
  <c r="T156" i="3"/>
  <c r="O150" i="3"/>
  <c r="O149" i="3"/>
  <c r="O152" i="3"/>
  <c r="E199" i="2"/>
  <c r="N198" i="2"/>
  <c r="I198" i="2"/>
  <c r="D199" i="2"/>
  <c r="G198" i="2"/>
  <c r="J198" i="2"/>
  <c r="F199" i="2"/>
  <c r="F200" i="2" s="1"/>
  <c r="E186" i="2"/>
  <c r="F187" i="2" s="1"/>
  <c r="N185" i="2"/>
  <c r="I186" i="2"/>
  <c r="G185" i="2"/>
  <c r="J186" i="2" s="1"/>
  <c r="D186" i="2"/>
  <c r="N148" i="3"/>
  <c r="C145" i="1"/>
  <c r="U157" i="3" l="1"/>
  <c r="U156" i="3"/>
  <c r="T155" i="3"/>
  <c r="O148" i="3"/>
  <c r="D200" i="2"/>
  <c r="G199" i="2"/>
  <c r="I199" i="2"/>
  <c r="E200" i="2"/>
  <c r="N199" i="2"/>
  <c r="J199" i="2"/>
  <c r="D187" i="2"/>
  <c r="G186" i="2"/>
  <c r="J187" i="2" s="1"/>
  <c r="E187" i="2"/>
  <c r="F188" i="2" s="1"/>
  <c r="N186" i="2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N147" i="3"/>
  <c r="C144" i="1"/>
  <c r="U155" i="3" l="1"/>
  <c r="T154" i="3"/>
  <c r="O147" i="3"/>
  <c r="N200" i="2"/>
  <c r="E201" i="2"/>
  <c r="I200" i="2"/>
  <c r="F201" i="2"/>
  <c r="F202" i="2" s="1"/>
  <c r="J200" i="2"/>
  <c r="D201" i="2"/>
  <c r="G200" i="2"/>
  <c r="G187" i="2"/>
  <c r="J188" i="2" s="1"/>
  <c r="D188" i="2"/>
  <c r="I187" i="2"/>
  <c r="E188" i="2"/>
  <c r="N187" i="2"/>
  <c r="N146" i="3"/>
  <c r="C143" i="1"/>
  <c r="U154" i="3" l="1"/>
  <c r="T153" i="3"/>
  <c r="O146" i="3"/>
  <c r="J201" i="2"/>
  <c r="I201" i="2"/>
  <c r="G201" i="2"/>
  <c r="D202" i="2"/>
  <c r="G202" i="2" s="1"/>
  <c r="N201" i="2"/>
  <c r="E202" i="2"/>
  <c r="E189" i="2"/>
  <c r="N188" i="2"/>
  <c r="I188" i="2"/>
  <c r="D189" i="2"/>
  <c r="G188" i="2"/>
  <c r="J189" i="2" s="1"/>
  <c r="F189" i="2"/>
  <c r="N143" i="3"/>
  <c r="N144" i="3"/>
  <c r="N145" i="3"/>
  <c r="C140" i="1"/>
  <c r="C141" i="1"/>
  <c r="C142" i="1"/>
  <c r="U153" i="3" l="1"/>
  <c r="T150" i="3"/>
  <c r="T152" i="3"/>
  <c r="T151" i="3"/>
  <c r="O143" i="3"/>
  <c r="O144" i="3"/>
  <c r="O145" i="3"/>
  <c r="I202" i="2"/>
  <c r="N202" i="2"/>
  <c r="J202" i="2"/>
  <c r="G189" i="2"/>
  <c r="J190" i="2" s="1"/>
  <c r="D190" i="2"/>
  <c r="I189" i="2"/>
  <c r="F190" i="2"/>
  <c r="F191" i="2" s="1"/>
  <c r="E190" i="2"/>
  <c r="N189" i="2"/>
  <c r="N142" i="3"/>
  <c r="C139" i="1"/>
  <c r="U152" i="3" l="1"/>
  <c r="U150" i="3"/>
  <c r="U151" i="3"/>
  <c r="T149" i="3"/>
  <c r="O142" i="3"/>
  <c r="J191" i="2"/>
  <c r="D191" i="2"/>
  <c r="G190" i="2"/>
  <c r="I190" i="2"/>
  <c r="E191" i="2"/>
  <c r="N190" i="2"/>
  <c r="N141" i="3"/>
  <c r="C138" i="1"/>
  <c r="U149" i="3" l="1"/>
  <c r="T148" i="3"/>
  <c r="O141" i="3"/>
  <c r="E192" i="2"/>
  <c r="N191" i="2"/>
  <c r="J192" i="2"/>
  <c r="F192" i="2"/>
  <c r="F193" i="2" s="1"/>
  <c r="I191" i="2"/>
  <c r="G191" i="2"/>
  <c r="D192" i="2"/>
  <c r="L147" i="3"/>
  <c r="L148" i="3"/>
  <c r="L149" i="3"/>
  <c r="L150" i="3"/>
  <c r="L151" i="3"/>
  <c r="L152" i="3"/>
  <c r="L153" i="3"/>
  <c r="N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K140" i="2"/>
  <c r="I140" i="2"/>
  <c r="F140" i="2"/>
  <c r="E140" i="2"/>
  <c r="D140" i="2"/>
  <c r="D141" i="2" s="1"/>
  <c r="C137" i="1"/>
  <c r="U148" i="3" l="1"/>
  <c r="T147" i="3"/>
  <c r="O140" i="3"/>
  <c r="I192" i="2"/>
  <c r="D193" i="2"/>
  <c r="G192" i="2"/>
  <c r="E193" i="2"/>
  <c r="F194" i="2" s="1"/>
  <c r="N192" i="2"/>
  <c r="F141" i="2"/>
  <c r="G140" i="2"/>
  <c r="I141" i="2"/>
  <c r="G141" i="2"/>
  <c r="E141" i="2"/>
  <c r="N138" i="3"/>
  <c r="N139" i="3"/>
  <c r="C135" i="1"/>
  <c r="C136" i="1"/>
  <c r="U147" i="3" l="1"/>
  <c r="T146" i="3"/>
  <c r="T145" i="3"/>
  <c r="O138" i="3"/>
  <c r="O139" i="3"/>
  <c r="G193" i="2"/>
  <c r="D194" i="2"/>
  <c r="I193" i="2"/>
  <c r="J193" i="2"/>
  <c r="E194" i="2"/>
  <c r="N193" i="2"/>
  <c r="F142" i="2"/>
  <c r="I142" i="2"/>
  <c r="E142" i="2"/>
  <c r="D142" i="2"/>
  <c r="L146" i="3"/>
  <c r="L145" i="3"/>
  <c r="L144" i="3"/>
  <c r="L143" i="3"/>
  <c r="L142" i="3"/>
  <c r="L141" i="3"/>
  <c r="L140" i="3"/>
  <c r="N134" i="3"/>
  <c r="N135" i="3"/>
  <c r="N136" i="3"/>
  <c r="N137" i="3"/>
  <c r="C131" i="1"/>
  <c r="C132" i="1"/>
  <c r="C133" i="1"/>
  <c r="C134" i="1"/>
  <c r="U146" i="3" l="1"/>
  <c r="U145" i="3"/>
  <c r="T141" i="3"/>
  <c r="T144" i="3"/>
  <c r="T143" i="3"/>
  <c r="T142" i="3"/>
  <c r="O135" i="3"/>
  <c r="O136" i="3"/>
  <c r="O134" i="3"/>
  <c r="O137" i="3"/>
  <c r="J194" i="2"/>
  <c r="I194" i="2"/>
  <c r="E195" i="2"/>
  <c r="N195" i="2" s="1"/>
  <c r="N194" i="2"/>
  <c r="D195" i="2"/>
  <c r="G195" i="2" s="1"/>
  <c r="G194" i="2"/>
  <c r="F195" i="2"/>
  <c r="D143" i="2"/>
  <c r="G142" i="2"/>
  <c r="E143" i="2"/>
  <c r="F143" i="2"/>
  <c r="N133" i="3"/>
  <c r="C130" i="1"/>
  <c r="U144" i="3" l="1"/>
  <c r="U141" i="3"/>
  <c r="U143" i="3"/>
  <c r="U142" i="3"/>
  <c r="T140" i="3"/>
  <c r="O133" i="3"/>
  <c r="I195" i="2"/>
  <c r="J195" i="2"/>
  <c r="E144" i="2"/>
  <c r="I143" i="2"/>
  <c r="F144" i="2"/>
  <c r="G143" i="2"/>
  <c r="D144" i="2"/>
  <c r="N131" i="3"/>
  <c r="N132" i="3"/>
  <c r="N130" i="3"/>
  <c r="C129" i="1"/>
  <c r="U140" i="3" l="1"/>
  <c r="T139" i="3"/>
  <c r="T138" i="3"/>
  <c r="T137" i="3"/>
  <c r="O132" i="3"/>
  <c r="F145" i="2"/>
  <c r="E145" i="2"/>
  <c r="I144" i="2"/>
  <c r="D145" i="2"/>
  <c r="G144" i="2"/>
  <c r="N12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T27" i="3" s="1"/>
  <c r="N28" i="3"/>
  <c r="N29" i="3"/>
  <c r="N30" i="3"/>
  <c r="N31" i="3"/>
  <c r="N32" i="3"/>
  <c r="N33" i="3"/>
  <c r="N34" i="3"/>
  <c r="N35" i="3"/>
  <c r="T35" i="3" s="1"/>
  <c r="N36" i="3"/>
  <c r="N37" i="3"/>
  <c r="N38" i="3"/>
  <c r="N39" i="3"/>
  <c r="N40" i="3"/>
  <c r="N41" i="3"/>
  <c r="N42" i="3"/>
  <c r="N43" i="3"/>
  <c r="T43" i="3" s="1"/>
  <c r="N44" i="3"/>
  <c r="N45" i="3"/>
  <c r="N46" i="3"/>
  <c r="N47" i="3"/>
  <c r="N48" i="3"/>
  <c r="N49" i="3"/>
  <c r="N50" i="3"/>
  <c r="N51" i="3"/>
  <c r="T51" i="3" s="1"/>
  <c r="N52" i="3"/>
  <c r="N53" i="3"/>
  <c r="N54" i="3"/>
  <c r="N55" i="3"/>
  <c r="N56" i="3"/>
  <c r="N57" i="3"/>
  <c r="N58" i="3"/>
  <c r="N59" i="3"/>
  <c r="T59" i="3" s="1"/>
  <c r="N60" i="3"/>
  <c r="N61" i="3"/>
  <c r="N62" i="3"/>
  <c r="N63" i="3"/>
  <c r="T63" i="3" s="1"/>
  <c r="N64" i="3"/>
  <c r="N65" i="3"/>
  <c r="N66" i="3"/>
  <c r="N67" i="3"/>
  <c r="T67" i="3" s="1"/>
  <c r="N68" i="3"/>
  <c r="N69" i="3"/>
  <c r="N70" i="3"/>
  <c r="N71" i="3"/>
  <c r="T71" i="3" s="1"/>
  <c r="N72" i="3"/>
  <c r="N73" i="3"/>
  <c r="N74" i="3"/>
  <c r="N75" i="3"/>
  <c r="T75" i="3" s="1"/>
  <c r="N76" i="3"/>
  <c r="N77" i="3"/>
  <c r="N78" i="3"/>
  <c r="N79" i="3"/>
  <c r="T79" i="3" s="1"/>
  <c r="N80" i="3"/>
  <c r="N81" i="3"/>
  <c r="N82" i="3"/>
  <c r="N83" i="3"/>
  <c r="T83" i="3" s="1"/>
  <c r="N84" i="3"/>
  <c r="N85" i="3"/>
  <c r="N86" i="3"/>
  <c r="N87" i="3"/>
  <c r="T87" i="3" s="1"/>
  <c r="N88" i="3"/>
  <c r="N89" i="3"/>
  <c r="N90" i="3"/>
  <c r="N91" i="3"/>
  <c r="T91" i="3" s="1"/>
  <c r="N92" i="3"/>
  <c r="T92" i="3" s="1"/>
  <c r="N93" i="3"/>
  <c r="N94" i="3"/>
  <c r="N95" i="3"/>
  <c r="T95" i="3" s="1"/>
  <c r="N96" i="3"/>
  <c r="N97" i="3"/>
  <c r="N98" i="3"/>
  <c r="N99" i="3"/>
  <c r="T99" i="3" s="1"/>
  <c r="N100" i="3"/>
  <c r="T100" i="3" s="1"/>
  <c r="N101" i="3"/>
  <c r="N102" i="3"/>
  <c r="N103" i="3"/>
  <c r="T103" i="3" s="1"/>
  <c r="N104" i="3"/>
  <c r="N105" i="3"/>
  <c r="N106" i="3"/>
  <c r="N107" i="3"/>
  <c r="T107" i="3" s="1"/>
  <c r="N108" i="3"/>
  <c r="T108" i="3" s="1"/>
  <c r="N109" i="3"/>
  <c r="N110" i="3"/>
  <c r="N111" i="3"/>
  <c r="T111" i="3" s="1"/>
  <c r="N112" i="3"/>
  <c r="N113" i="3"/>
  <c r="N114" i="3"/>
  <c r="N115" i="3"/>
  <c r="T115" i="3" s="1"/>
  <c r="N116" i="3"/>
  <c r="T116" i="3" s="1"/>
  <c r="N117" i="3"/>
  <c r="N118" i="3"/>
  <c r="N119" i="3"/>
  <c r="T119" i="3" s="1"/>
  <c r="N120" i="3"/>
  <c r="N121" i="3"/>
  <c r="N122" i="3"/>
  <c r="N123" i="3"/>
  <c r="T123" i="3" s="1"/>
  <c r="N124" i="3"/>
  <c r="T124" i="3" s="1"/>
  <c r="N125" i="3"/>
  <c r="N126" i="3"/>
  <c r="N127" i="3"/>
  <c r="N128" i="3"/>
  <c r="N6" i="3"/>
  <c r="C128" i="1"/>
  <c r="C126" i="1"/>
  <c r="C127" i="1"/>
  <c r="T106" i="3" l="1"/>
  <c r="T84" i="3"/>
  <c r="T76" i="3"/>
  <c r="T68" i="3"/>
  <c r="T60" i="3"/>
  <c r="T52" i="3"/>
  <c r="T44" i="3"/>
  <c r="T113" i="3"/>
  <c r="T73" i="3"/>
  <c r="T65" i="3"/>
  <c r="T57" i="3"/>
  <c r="T49" i="3"/>
  <c r="T41" i="3"/>
  <c r="T33" i="3"/>
  <c r="T25" i="3"/>
  <c r="T17" i="3"/>
  <c r="T81" i="3"/>
  <c r="U139" i="3"/>
  <c r="T89" i="3"/>
  <c r="T55" i="3"/>
  <c r="T47" i="3"/>
  <c r="T39" i="3"/>
  <c r="T31" i="3"/>
  <c r="T23" i="3"/>
  <c r="T15" i="3"/>
  <c r="T121" i="3"/>
  <c r="T97" i="3"/>
  <c r="T36" i="3"/>
  <c r="T28" i="3"/>
  <c r="T20" i="3"/>
  <c r="T105" i="3"/>
  <c r="T19" i="3"/>
  <c r="T128" i="3"/>
  <c r="T135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122" i="3"/>
  <c r="T118" i="3"/>
  <c r="T102" i="3"/>
  <c r="T86" i="3"/>
  <c r="T62" i="3"/>
  <c r="T54" i="3"/>
  <c r="T38" i="3"/>
  <c r="T22" i="3"/>
  <c r="T130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114" i="3"/>
  <c r="T127" i="3"/>
  <c r="T134" i="3"/>
  <c r="T126" i="3"/>
  <c r="T133" i="3"/>
  <c r="T110" i="3"/>
  <c r="T94" i="3"/>
  <c r="T78" i="3"/>
  <c r="T70" i="3"/>
  <c r="T46" i="3"/>
  <c r="T30" i="3"/>
  <c r="T14" i="3"/>
  <c r="T129" i="3"/>
  <c r="T136" i="3"/>
  <c r="T131" i="3"/>
  <c r="T98" i="3"/>
  <c r="T90" i="3"/>
  <c r="T82" i="3"/>
  <c r="T74" i="3"/>
  <c r="T66" i="3"/>
  <c r="T58" i="3"/>
  <c r="T50" i="3"/>
  <c r="T42" i="3"/>
  <c r="T34" i="3"/>
  <c r="T26" i="3"/>
  <c r="T18" i="3"/>
  <c r="T132" i="3"/>
  <c r="O129" i="3"/>
  <c r="O131" i="3"/>
  <c r="O130" i="3"/>
  <c r="G145" i="2"/>
  <c r="D146" i="2"/>
  <c r="E146" i="2"/>
  <c r="I145" i="2"/>
  <c r="F146" i="2"/>
  <c r="U137" i="3" l="1"/>
  <c r="U138" i="3"/>
  <c r="U136" i="3"/>
  <c r="E147" i="2"/>
  <c r="G146" i="2"/>
  <c r="D147" i="2"/>
  <c r="F147" i="2"/>
  <c r="I146" i="2"/>
  <c r="O7" i="3"/>
  <c r="O8" i="3"/>
  <c r="O9" i="3"/>
  <c r="O10" i="3"/>
  <c r="O11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H6" i="3"/>
  <c r="D6" i="3"/>
  <c r="E7" i="3" s="1"/>
  <c r="X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O123" i="3" l="1"/>
  <c r="O75" i="3"/>
  <c r="O59" i="3"/>
  <c r="O67" i="3"/>
  <c r="O115" i="3"/>
  <c r="O51" i="3"/>
  <c r="U51" i="3" s="1"/>
  <c r="O107" i="3"/>
  <c r="O43" i="3"/>
  <c r="O99" i="3"/>
  <c r="O35" i="3"/>
  <c r="O91" i="3"/>
  <c r="O27" i="3"/>
  <c r="O83" i="3"/>
  <c r="O19" i="3"/>
  <c r="U19" i="3" s="1"/>
  <c r="O122" i="3"/>
  <c r="O114" i="3"/>
  <c r="U114" i="3" s="1"/>
  <c r="O106" i="3"/>
  <c r="U106" i="3" s="1"/>
  <c r="O98" i="3"/>
  <c r="O90" i="3"/>
  <c r="O82" i="3"/>
  <c r="U82" i="3" s="1"/>
  <c r="O74" i="3"/>
  <c r="U74" i="3" s="1"/>
  <c r="O66" i="3"/>
  <c r="U66" i="3" s="1"/>
  <c r="O58" i="3"/>
  <c r="O50" i="3"/>
  <c r="U50" i="3" s="1"/>
  <c r="O42" i="3"/>
  <c r="U42" i="3" s="1"/>
  <c r="O34" i="3"/>
  <c r="O26" i="3"/>
  <c r="O18" i="3"/>
  <c r="O121" i="3"/>
  <c r="O113" i="3"/>
  <c r="U113" i="3" s="1"/>
  <c r="O105" i="3"/>
  <c r="U105" i="3" s="1"/>
  <c r="O97" i="3"/>
  <c r="U97" i="3" s="1"/>
  <c r="O89" i="3"/>
  <c r="O81" i="3"/>
  <c r="O73" i="3"/>
  <c r="O65" i="3"/>
  <c r="O57" i="3"/>
  <c r="O49" i="3"/>
  <c r="U49" i="3" s="1"/>
  <c r="O41" i="3"/>
  <c r="U41" i="3" s="1"/>
  <c r="O33" i="3"/>
  <c r="U33" i="3" s="1"/>
  <c r="O25" i="3"/>
  <c r="O17" i="3"/>
  <c r="O128" i="3"/>
  <c r="O120" i="3"/>
  <c r="O112" i="3"/>
  <c r="O104" i="3"/>
  <c r="O96" i="3"/>
  <c r="U96" i="3" s="1"/>
  <c r="O88" i="3"/>
  <c r="U88" i="3" s="1"/>
  <c r="O80" i="3"/>
  <c r="U80" i="3" s="1"/>
  <c r="O72" i="3"/>
  <c r="O64" i="3"/>
  <c r="O56" i="3"/>
  <c r="O48" i="3"/>
  <c r="O40" i="3"/>
  <c r="O32" i="3"/>
  <c r="U32" i="3" s="1"/>
  <c r="O24" i="3"/>
  <c r="U24" i="3" s="1"/>
  <c r="O16" i="3"/>
  <c r="O127" i="3"/>
  <c r="O119" i="3"/>
  <c r="O111" i="3"/>
  <c r="O103" i="3"/>
  <c r="O95" i="3"/>
  <c r="O87" i="3"/>
  <c r="U87" i="3" s="1"/>
  <c r="O79" i="3"/>
  <c r="U79" i="3" s="1"/>
  <c r="O71" i="3"/>
  <c r="U71" i="3" s="1"/>
  <c r="O63" i="3"/>
  <c r="O55" i="3"/>
  <c r="O47" i="3"/>
  <c r="O39" i="3"/>
  <c r="O31" i="3"/>
  <c r="O23" i="3"/>
  <c r="U23" i="3" s="1"/>
  <c r="O15" i="3"/>
  <c r="O126" i="3"/>
  <c r="O118" i="3"/>
  <c r="O110" i="3"/>
  <c r="O102" i="3"/>
  <c r="O94" i="3"/>
  <c r="O86" i="3"/>
  <c r="O78" i="3"/>
  <c r="U78" i="3" s="1"/>
  <c r="O70" i="3"/>
  <c r="U70" i="3" s="1"/>
  <c r="O62" i="3"/>
  <c r="U62" i="3" s="1"/>
  <c r="O54" i="3"/>
  <c r="O46" i="3"/>
  <c r="O38" i="3"/>
  <c r="O30" i="3"/>
  <c r="O22" i="3"/>
  <c r="O14" i="3"/>
  <c r="O125" i="3"/>
  <c r="O117" i="3"/>
  <c r="U117" i="3" s="1"/>
  <c r="O109" i="3"/>
  <c r="O101" i="3"/>
  <c r="O93" i="3"/>
  <c r="O85" i="3"/>
  <c r="O77" i="3"/>
  <c r="O69" i="3"/>
  <c r="U69" i="3" s="1"/>
  <c r="O61" i="3"/>
  <c r="U61" i="3" s="1"/>
  <c r="O53" i="3"/>
  <c r="U53" i="3" s="1"/>
  <c r="O45" i="3"/>
  <c r="O37" i="3"/>
  <c r="O29" i="3"/>
  <c r="O21" i="3"/>
  <c r="O13" i="3"/>
  <c r="O124" i="3"/>
  <c r="O116" i="3"/>
  <c r="U116" i="3" s="1"/>
  <c r="O108" i="3"/>
  <c r="U108" i="3" s="1"/>
  <c r="O100" i="3"/>
  <c r="O92" i="3"/>
  <c r="O84" i="3"/>
  <c r="O76" i="3"/>
  <c r="O68" i="3"/>
  <c r="O60" i="3"/>
  <c r="U60" i="3" s="1"/>
  <c r="O52" i="3"/>
  <c r="U52" i="3" s="1"/>
  <c r="O44" i="3"/>
  <c r="U44" i="3" s="1"/>
  <c r="O36" i="3"/>
  <c r="O28" i="3"/>
  <c r="O20" i="3"/>
  <c r="O12" i="3"/>
  <c r="D7" i="3"/>
  <c r="N147" i="2"/>
  <c r="E148" i="2"/>
  <c r="F148" i="2"/>
  <c r="I147" i="2"/>
  <c r="G147" i="2"/>
  <c r="D148" i="2"/>
  <c r="G6" i="3"/>
  <c r="I89" i="2"/>
  <c r="U77" i="3" l="1"/>
  <c r="U104" i="3"/>
  <c r="U103" i="3"/>
  <c r="U68" i="3"/>
  <c r="U86" i="3"/>
  <c r="U95" i="3"/>
  <c r="U21" i="3"/>
  <c r="U30" i="3"/>
  <c r="U39" i="3"/>
  <c r="U48" i="3"/>
  <c r="U65" i="3"/>
  <c r="U28" i="3"/>
  <c r="U92" i="3"/>
  <c r="U101" i="3"/>
  <c r="U46" i="3"/>
  <c r="U110" i="3"/>
  <c r="U55" i="3"/>
  <c r="U119" i="3"/>
  <c r="U40" i="3"/>
  <c r="U76" i="3"/>
  <c r="U94" i="3"/>
  <c r="U112" i="3"/>
  <c r="U37" i="3"/>
  <c r="U22" i="3"/>
  <c r="U31" i="3"/>
  <c r="U85" i="3"/>
  <c r="U43" i="3"/>
  <c r="U125" i="3"/>
  <c r="U132" i="3"/>
  <c r="U124" i="3"/>
  <c r="U131" i="3"/>
  <c r="U58" i="3"/>
  <c r="U122" i="3"/>
  <c r="U129" i="3"/>
  <c r="U107" i="3"/>
  <c r="U57" i="3"/>
  <c r="U121" i="3"/>
  <c r="U83" i="3"/>
  <c r="U115" i="3"/>
  <c r="U93" i="3"/>
  <c r="U47" i="3"/>
  <c r="U111" i="3"/>
  <c r="U56" i="3"/>
  <c r="U120" i="3"/>
  <c r="U27" i="3"/>
  <c r="U67" i="3"/>
  <c r="U84" i="3"/>
  <c r="U64" i="3"/>
  <c r="U128" i="3"/>
  <c r="U135" i="3"/>
  <c r="U73" i="3"/>
  <c r="U26" i="3"/>
  <c r="U90" i="3"/>
  <c r="U91" i="3"/>
  <c r="U59" i="3"/>
  <c r="U20" i="3"/>
  <c r="U38" i="3"/>
  <c r="U36" i="3"/>
  <c r="U100" i="3"/>
  <c r="U45" i="3"/>
  <c r="U109" i="3"/>
  <c r="U54" i="3"/>
  <c r="U118" i="3"/>
  <c r="U63" i="3"/>
  <c r="U127" i="3"/>
  <c r="U134" i="3"/>
  <c r="U72" i="3"/>
  <c r="U81" i="3"/>
  <c r="U34" i="3"/>
  <c r="U98" i="3"/>
  <c r="U35" i="3"/>
  <c r="U75" i="3"/>
  <c r="U29" i="3"/>
  <c r="U102" i="3"/>
  <c r="U126" i="3"/>
  <c r="U133" i="3"/>
  <c r="U25" i="3"/>
  <c r="U89" i="3"/>
  <c r="U99" i="3"/>
  <c r="U123" i="3"/>
  <c r="U130" i="3"/>
  <c r="M7" i="3"/>
  <c r="Y7" i="3"/>
  <c r="H7" i="3"/>
  <c r="F8" i="3"/>
  <c r="N148" i="2"/>
  <c r="E149" i="2"/>
  <c r="F149" i="2"/>
  <c r="I148" i="2"/>
  <c r="G148" i="2"/>
  <c r="D149" i="2"/>
  <c r="E150" i="2" s="1"/>
  <c r="G7" i="3"/>
  <c r="D8" i="3"/>
  <c r="E8" i="3"/>
  <c r="X8" i="3" l="1"/>
  <c r="Y8" i="3" s="1"/>
  <c r="N149" i="2"/>
  <c r="F150" i="2"/>
  <c r="F151" i="2" s="1"/>
  <c r="N150" i="2"/>
  <c r="I149" i="2"/>
  <c r="G149" i="2"/>
  <c r="D150" i="2"/>
  <c r="E9" i="3"/>
  <c r="X9" i="3" s="1"/>
  <c r="M8" i="3"/>
  <c r="H8" i="3"/>
  <c r="F9" i="3"/>
  <c r="D9" i="3"/>
  <c r="G8" i="3"/>
  <c r="Y9" i="3" l="1"/>
  <c r="F10" i="3"/>
  <c r="J150" i="2"/>
  <c r="I150" i="2"/>
  <c r="D151" i="2"/>
  <c r="G150" i="2"/>
  <c r="E151" i="2"/>
  <c r="D10" i="3"/>
  <c r="G9" i="3"/>
  <c r="E10" i="3"/>
  <c r="X10" i="3" s="1"/>
  <c r="M9" i="3"/>
  <c r="H9" i="3"/>
  <c r="K135" i="2"/>
  <c r="K136" i="2"/>
  <c r="K137" i="2"/>
  <c r="K138" i="2"/>
  <c r="K139" i="2"/>
  <c r="P54" i="2"/>
  <c r="Y10" i="3" l="1"/>
  <c r="J151" i="2"/>
  <c r="N151" i="2"/>
  <c r="E152" i="2"/>
  <c r="D152" i="2"/>
  <c r="G151" i="2"/>
  <c r="F152" i="2"/>
  <c r="I151" i="2"/>
  <c r="E11" i="3"/>
  <c r="H10" i="3"/>
  <c r="M10" i="3"/>
  <c r="D11" i="3"/>
  <c r="G10" i="3"/>
  <c r="F11" i="3"/>
  <c r="X11" i="3" l="1"/>
  <c r="Y11" i="3"/>
  <c r="F12" i="3"/>
  <c r="X12" i="3" s="1"/>
  <c r="J152" i="2"/>
  <c r="F153" i="2"/>
  <c r="G152" i="2"/>
  <c r="D153" i="2"/>
  <c r="I152" i="2"/>
  <c r="E153" i="2"/>
  <c r="N152" i="2"/>
  <c r="G11" i="3"/>
  <c r="D12" i="3"/>
  <c r="E13" i="3" s="1"/>
  <c r="M11" i="3"/>
  <c r="H11" i="3"/>
  <c r="Y12" i="3" l="1"/>
  <c r="J153" i="2"/>
  <c r="N153" i="2"/>
  <c r="E154" i="2"/>
  <c r="G153" i="2"/>
  <c r="D154" i="2"/>
  <c r="F154" i="2"/>
  <c r="I153" i="2"/>
  <c r="D13" i="3"/>
  <c r="G12" i="3"/>
  <c r="H12" i="3"/>
  <c r="M12" i="3"/>
  <c r="F13" i="3"/>
  <c r="X13" i="3" s="1"/>
  <c r="Y13" i="3" l="1"/>
  <c r="F155" i="2"/>
  <c r="J154" i="2"/>
  <c r="D155" i="2"/>
  <c r="G155" i="2" s="1"/>
  <c r="G154" i="2"/>
  <c r="I154" i="2"/>
  <c r="N154" i="2"/>
  <c r="E155" i="2"/>
  <c r="F14" i="3"/>
  <c r="E14" i="3"/>
  <c r="X14" i="3" s="1"/>
  <c r="M13" i="3"/>
  <c r="H13" i="3"/>
  <c r="G13" i="3"/>
  <c r="D14" i="3"/>
  <c r="Y14" i="3" l="1"/>
  <c r="J155" i="2"/>
  <c r="J156" i="2" s="1"/>
  <c r="D156" i="2"/>
  <c r="G156" i="2" s="1"/>
  <c r="E156" i="2"/>
  <c r="N155" i="2"/>
  <c r="I155" i="2"/>
  <c r="F156" i="2"/>
  <c r="D15" i="3"/>
  <c r="G14" i="3"/>
  <c r="E15" i="3"/>
  <c r="M14" i="3"/>
  <c r="H14" i="3"/>
  <c r="F15" i="3"/>
  <c r="X15" i="3" l="1"/>
  <c r="Y15" i="3"/>
  <c r="F157" i="2"/>
  <c r="J157" i="2"/>
  <c r="D157" i="2"/>
  <c r="E157" i="2"/>
  <c r="N156" i="2"/>
  <c r="I156" i="2"/>
  <c r="F16" i="3"/>
  <c r="E16" i="3"/>
  <c r="M15" i="3"/>
  <c r="H15" i="3"/>
  <c r="D16" i="3"/>
  <c r="G15" i="3"/>
  <c r="O54" i="2"/>
  <c r="X16" i="3" l="1"/>
  <c r="Y16" i="3" s="1"/>
  <c r="F158" i="2"/>
  <c r="N157" i="2"/>
  <c r="E158" i="2"/>
  <c r="I157" i="2"/>
  <c r="G157" i="2"/>
  <c r="D158" i="2"/>
  <c r="E17" i="3"/>
  <c r="M16" i="3"/>
  <c r="H16" i="3"/>
  <c r="G16" i="3"/>
  <c r="D17" i="3"/>
  <c r="F17" i="3"/>
  <c r="X17" i="3" l="1"/>
  <c r="Y17" i="3" s="1"/>
  <c r="F18" i="3"/>
  <c r="J158" i="2"/>
  <c r="G158" i="2"/>
  <c r="D159" i="2"/>
  <c r="I158" i="2"/>
  <c r="F159" i="2"/>
  <c r="E159" i="2"/>
  <c r="N158" i="2"/>
  <c r="D18" i="3"/>
  <c r="G17" i="3"/>
  <c r="E18" i="3"/>
  <c r="X18" i="3" s="1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M6" i="2"/>
  <c r="L6" i="2"/>
  <c r="K6" i="2"/>
  <c r="F7" i="2"/>
  <c r="H6" i="2"/>
  <c r="D6" i="2"/>
  <c r="Y18" i="3" l="1"/>
  <c r="J159" i="2"/>
  <c r="E160" i="2"/>
  <c r="N159" i="2"/>
  <c r="F160" i="2"/>
  <c r="F161" i="2" s="1"/>
  <c r="I159" i="2"/>
  <c r="D160" i="2"/>
  <c r="G159" i="2"/>
  <c r="E19" i="3"/>
  <c r="M18" i="3"/>
  <c r="H18" i="3"/>
  <c r="F19" i="3"/>
  <c r="D19" i="3"/>
  <c r="G18" i="3"/>
  <c r="G6" i="2"/>
  <c r="E7" i="2"/>
  <c r="D7" i="2"/>
  <c r="G7" i="2" s="1"/>
  <c r="X19" i="3" l="1"/>
  <c r="Y19" i="3"/>
  <c r="G160" i="2"/>
  <c r="D161" i="2"/>
  <c r="E161" i="2"/>
  <c r="F162" i="2" s="1"/>
  <c r="N160" i="2"/>
  <c r="J160" i="2"/>
  <c r="J161" i="2" s="1"/>
  <c r="I160" i="2"/>
  <c r="D20" i="3"/>
  <c r="G19" i="3"/>
  <c r="F20" i="3"/>
  <c r="E20" i="3"/>
  <c r="M19" i="3"/>
  <c r="H19" i="3"/>
  <c r="E8" i="2"/>
  <c r="H8" i="2" s="1"/>
  <c r="L7" i="2"/>
  <c r="H7" i="2"/>
  <c r="F8" i="2"/>
  <c r="D8" i="2"/>
  <c r="X20" i="3" l="1"/>
  <c r="Y20" i="3"/>
  <c r="N161" i="2"/>
  <c r="E162" i="2"/>
  <c r="G161" i="2"/>
  <c r="D162" i="2"/>
  <c r="I161" i="2"/>
  <c r="F21" i="3"/>
  <c r="E21" i="3"/>
  <c r="M20" i="3"/>
  <c r="H20" i="3"/>
  <c r="G20" i="3"/>
  <c r="D21" i="3"/>
  <c r="F9" i="2"/>
  <c r="L8" i="2"/>
  <c r="G8" i="2"/>
  <c r="D9" i="2"/>
  <c r="E9" i="2"/>
  <c r="X21" i="3" l="1"/>
  <c r="Y21" i="3" s="1"/>
  <c r="G162" i="2"/>
  <c r="D163" i="2"/>
  <c r="J162" i="2"/>
  <c r="E163" i="2"/>
  <c r="N162" i="2"/>
  <c r="I162" i="2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X22" i="3" l="1"/>
  <c r="Y22" i="3" s="1"/>
  <c r="G163" i="2"/>
  <c r="D164" i="2"/>
  <c r="E164" i="2"/>
  <c r="N163" i="2"/>
  <c r="F164" i="2"/>
  <c r="F165" i="2" s="1"/>
  <c r="I163" i="2"/>
  <c r="J163" i="2"/>
  <c r="F23" i="3"/>
  <c r="E23" i="3"/>
  <c r="M22" i="3"/>
  <c r="H22" i="3"/>
  <c r="G22" i="3"/>
  <c r="D23" i="3"/>
  <c r="L10" i="2"/>
  <c r="H10" i="2"/>
  <c r="E11" i="2"/>
  <c r="G10" i="2"/>
  <c r="D11" i="2"/>
  <c r="F11" i="2"/>
  <c r="X23" i="3" l="1"/>
  <c r="Y23" i="3" s="1"/>
  <c r="E165" i="2"/>
  <c r="N164" i="2"/>
  <c r="G164" i="2"/>
  <c r="D165" i="2"/>
  <c r="J164" i="2"/>
  <c r="I164" i="2"/>
  <c r="D24" i="3"/>
  <c r="G23" i="3"/>
  <c r="H23" i="3"/>
  <c r="E24" i="3"/>
  <c r="M23" i="3"/>
  <c r="F24" i="3"/>
  <c r="F12" i="2"/>
  <c r="L11" i="2"/>
  <c r="E12" i="2"/>
  <c r="H11" i="2"/>
  <c r="G11" i="2"/>
  <c r="D12" i="2"/>
  <c r="X24" i="3" l="1"/>
  <c r="Y24" i="3"/>
  <c r="J165" i="2"/>
  <c r="I165" i="2"/>
  <c r="N165" i="2"/>
  <c r="E166" i="2"/>
  <c r="D166" i="2"/>
  <c r="G165" i="2"/>
  <c r="F166" i="2"/>
  <c r="F25" i="3"/>
  <c r="H24" i="3"/>
  <c r="E25" i="3"/>
  <c r="X25" i="3" s="1"/>
  <c r="M24" i="3"/>
  <c r="D25" i="3"/>
  <c r="G24" i="3"/>
  <c r="L12" i="2"/>
  <c r="H12" i="2"/>
  <c r="E13" i="2"/>
  <c r="D13" i="2"/>
  <c r="G12" i="2"/>
  <c r="F13" i="2"/>
  <c r="Y25" i="3" l="1"/>
  <c r="G166" i="2"/>
  <c r="D167" i="2"/>
  <c r="E167" i="2"/>
  <c r="N166" i="2"/>
  <c r="F167" i="2"/>
  <c r="F168" i="2" s="1"/>
  <c r="J166" i="2"/>
  <c r="I166" i="2"/>
  <c r="D26" i="3"/>
  <c r="G25" i="3"/>
  <c r="H25" i="3"/>
  <c r="E26" i="3"/>
  <c r="M25" i="3"/>
  <c r="F26" i="3"/>
  <c r="F14" i="2"/>
  <c r="G13" i="2"/>
  <c r="D14" i="2"/>
  <c r="L13" i="2"/>
  <c r="H13" i="2"/>
  <c r="E14" i="2"/>
  <c r="X26" i="3" l="1"/>
  <c r="Y26" i="3"/>
  <c r="N167" i="2"/>
  <c r="E168" i="2"/>
  <c r="D168" i="2"/>
  <c r="G167" i="2"/>
  <c r="I168" i="2" s="1"/>
  <c r="J167" i="2"/>
  <c r="I167" i="2"/>
  <c r="F27" i="3"/>
  <c r="H26" i="3"/>
  <c r="E27" i="3"/>
  <c r="X27" i="3" s="1"/>
  <c r="M26" i="3"/>
  <c r="D27" i="3"/>
  <c r="G26" i="3"/>
  <c r="L14" i="2"/>
  <c r="E15" i="2"/>
  <c r="H14" i="2"/>
  <c r="D15" i="2"/>
  <c r="G14" i="2"/>
  <c r="F15" i="2"/>
  <c r="Y27" i="3" l="1"/>
  <c r="J168" i="2"/>
  <c r="E169" i="2"/>
  <c r="N168" i="2"/>
  <c r="F169" i="2"/>
  <c r="G168" i="2"/>
  <c r="I169" i="2" s="1"/>
  <c r="D169" i="2"/>
  <c r="G27" i="3"/>
  <c r="D28" i="3"/>
  <c r="H27" i="3"/>
  <c r="E28" i="3"/>
  <c r="M27" i="3"/>
  <c r="F28" i="3"/>
  <c r="F16" i="2"/>
  <c r="G15" i="2"/>
  <c r="D16" i="2"/>
  <c r="L15" i="2"/>
  <c r="E16" i="2"/>
  <c r="H15" i="2"/>
  <c r="X28" i="3" l="1"/>
  <c r="Y28" i="3" s="1"/>
  <c r="G169" i="2"/>
  <c r="I170" i="2" s="1"/>
  <c r="D170" i="2"/>
  <c r="E170" i="2"/>
  <c r="N169" i="2"/>
  <c r="J169" i="2"/>
  <c r="F170" i="2"/>
  <c r="F171" i="2" s="1"/>
  <c r="F29" i="3"/>
  <c r="H28" i="3"/>
  <c r="E29" i="3"/>
  <c r="X29" i="3" s="1"/>
  <c r="M28" i="3"/>
  <c r="G28" i="3"/>
  <c r="D29" i="3"/>
  <c r="L16" i="2"/>
  <c r="E17" i="2"/>
  <c r="H16" i="2"/>
  <c r="D17" i="2"/>
  <c r="G16" i="2"/>
  <c r="F17" i="2"/>
  <c r="Y29" i="3" l="1"/>
  <c r="J170" i="2"/>
  <c r="D171" i="2"/>
  <c r="G170" i="2"/>
  <c r="I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X30" i="3" l="1"/>
  <c r="Y30" i="3"/>
  <c r="N171" i="2"/>
  <c r="E172" i="2"/>
  <c r="F172" i="2"/>
  <c r="F173" i="2" s="1"/>
  <c r="G171" i="2"/>
  <c r="I172" i="2" s="1"/>
  <c r="D172" i="2"/>
  <c r="J171" i="2"/>
  <c r="F31" i="3"/>
  <c r="G30" i="3"/>
  <c r="D31" i="3"/>
  <c r="H30" i="3"/>
  <c r="E31" i="3"/>
  <c r="X31" i="3" s="1"/>
  <c r="M30" i="3"/>
  <c r="G18" i="2"/>
  <c r="D19" i="2"/>
  <c r="L18" i="2"/>
  <c r="E19" i="2"/>
  <c r="H18" i="2"/>
  <c r="F19" i="2"/>
  <c r="Y31" i="3" l="1"/>
  <c r="J172" i="2"/>
  <c r="G172" i="2"/>
  <c r="I173" i="2" s="1"/>
  <c r="D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X32" i="3" l="1"/>
  <c r="Y32" i="3" s="1"/>
  <c r="N173" i="2"/>
  <c r="E174" i="2"/>
  <c r="F174" i="2"/>
  <c r="F175" i="2" s="1"/>
  <c r="G173" i="2"/>
  <c r="I174" i="2" s="1"/>
  <c r="D174" i="2"/>
  <c r="J173" i="2"/>
  <c r="F33" i="3"/>
  <c r="H32" i="3"/>
  <c r="E33" i="3"/>
  <c r="M32" i="3"/>
  <c r="G32" i="3"/>
  <c r="D33" i="3"/>
  <c r="F21" i="2"/>
  <c r="L20" i="2"/>
  <c r="E21" i="2"/>
  <c r="H20" i="2"/>
  <c r="G20" i="2"/>
  <c r="D21" i="2"/>
  <c r="X33" i="3" l="1"/>
  <c r="Y33" i="3" s="1"/>
  <c r="G174" i="2"/>
  <c r="I175" i="2" s="1"/>
  <c r="D175" i="2"/>
  <c r="J174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X34" i="3" l="1"/>
  <c r="Y34" i="3"/>
  <c r="G175" i="2"/>
  <c r="I176" i="2" s="1"/>
  <c r="D176" i="2"/>
  <c r="J175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X35" i="3" l="1"/>
  <c r="Y35" i="3" s="1"/>
  <c r="J176" i="2"/>
  <c r="G176" i="2"/>
  <c r="I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X36" i="3" l="1"/>
  <c r="Y36" i="3"/>
  <c r="J177" i="2"/>
  <c r="G177" i="2"/>
  <c r="I178" i="2" s="1"/>
  <c r="D178" i="2"/>
  <c r="E178" i="2"/>
  <c r="N177" i="2"/>
  <c r="F178" i="2"/>
  <c r="F179" i="2" s="1"/>
  <c r="F37" i="3"/>
  <c r="G36" i="3"/>
  <c r="D37" i="3"/>
  <c r="H36" i="3"/>
  <c r="E37" i="3"/>
  <c r="X37" i="3" s="1"/>
  <c r="M36" i="3"/>
  <c r="F25" i="2"/>
  <c r="D25" i="2"/>
  <c r="G24" i="2"/>
  <c r="L24" i="2"/>
  <c r="H24" i="2"/>
  <c r="E25" i="2"/>
  <c r="F26" i="2" s="1"/>
  <c r="Y37" i="3" l="1"/>
  <c r="N178" i="2"/>
  <c r="E179" i="2"/>
  <c r="D179" i="2"/>
  <c r="G178" i="2"/>
  <c r="I179" i="2" s="1"/>
  <c r="J178" i="2"/>
  <c r="H37" i="3"/>
  <c r="E38" i="3"/>
  <c r="X38" i="3" s="1"/>
  <c r="M37" i="3"/>
  <c r="G37" i="3"/>
  <c r="D38" i="3"/>
  <c r="F38" i="3"/>
  <c r="L25" i="2"/>
  <c r="H25" i="2"/>
  <c r="E26" i="2"/>
  <c r="D26" i="2"/>
  <c r="G25" i="2"/>
  <c r="Y38" i="3" l="1"/>
  <c r="J179" i="2"/>
  <c r="D180" i="2"/>
  <c r="G179" i="2"/>
  <c r="I180" i="2" s="1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X39" i="3" l="1"/>
  <c r="Y39" i="3" s="1"/>
  <c r="E181" i="2"/>
  <c r="N181" i="2" s="1"/>
  <c r="N180" i="2"/>
  <c r="J180" i="2"/>
  <c r="G180" i="2"/>
  <c r="D181" i="2"/>
  <c r="G181" i="2" s="1"/>
  <c r="H39" i="3"/>
  <c r="E40" i="3"/>
  <c r="X40" i="3" s="1"/>
  <c r="M39" i="3"/>
  <c r="G39" i="3"/>
  <c r="D40" i="3"/>
  <c r="F40" i="3"/>
  <c r="F28" i="2"/>
  <c r="L27" i="2"/>
  <c r="E28" i="2"/>
  <c r="H27" i="2"/>
  <c r="D28" i="2"/>
  <c r="G27" i="2"/>
  <c r="Y40" i="3" l="1"/>
  <c r="J181" i="2"/>
  <c r="I181" i="2"/>
  <c r="F41" i="3"/>
  <c r="G40" i="3"/>
  <c r="D41" i="3"/>
  <c r="H40" i="3"/>
  <c r="E41" i="3"/>
  <c r="X41" i="3" s="1"/>
  <c r="M40" i="3"/>
  <c r="L28" i="2"/>
  <c r="E29" i="2"/>
  <c r="H28" i="2"/>
  <c r="G28" i="2"/>
  <c r="D29" i="2"/>
  <c r="F29" i="2"/>
  <c r="Y41" i="3" l="1"/>
  <c r="F42" i="3"/>
  <c r="G41" i="3"/>
  <c r="D42" i="3"/>
  <c r="H41" i="3"/>
  <c r="E42" i="3"/>
  <c r="M41" i="3"/>
  <c r="F30" i="2"/>
  <c r="L29" i="2"/>
  <c r="H29" i="2"/>
  <c r="E30" i="2"/>
  <c r="D30" i="2"/>
  <c r="G29" i="2"/>
  <c r="X42" i="3" l="1"/>
  <c r="Y42" i="3" s="1"/>
  <c r="H42" i="3"/>
  <c r="E43" i="3"/>
  <c r="M42" i="3"/>
  <c r="G42" i="3"/>
  <c r="D43" i="3"/>
  <c r="F43" i="3"/>
  <c r="L30" i="2"/>
  <c r="E31" i="2"/>
  <c r="H30" i="2"/>
  <c r="G30" i="2"/>
  <c r="D31" i="2"/>
  <c r="F31" i="2"/>
  <c r="X43" i="3" l="1"/>
  <c r="Y43" i="3" s="1"/>
  <c r="G43" i="3"/>
  <c r="D44" i="3"/>
  <c r="F44" i="3"/>
  <c r="H43" i="3"/>
  <c r="E44" i="3"/>
  <c r="X44" i="3" s="1"/>
  <c r="M43" i="3"/>
  <c r="F32" i="2"/>
  <c r="L31" i="2"/>
  <c r="E32" i="2"/>
  <c r="H31" i="2"/>
  <c r="G31" i="2"/>
  <c r="D32" i="2"/>
  <c r="Y44" i="3" l="1"/>
  <c r="F45" i="3"/>
  <c r="H44" i="3"/>
  <c r="E45" i="3"/>
  <c r="X45" i="3" s="1"/>
  <c r="M44" i="3"/>
  <c r="G44" i="3"/>
  <c r="D45" i="3"/>
  <c r="L32" i="2"/>
  <c r="E33" i="2"/>
  <c r="H32" i="2"/>
  <c r="D33" i="2"/>
  <c r="G32" i="2"/>
  <c r="F33" i="2"/>
  <c r="Y45" i="3" l="1"/>
  <c r="H45" i="3"/>
  <c r="E46" i="3"/>
  <c r="M45" i="3"/>
  <c r="G45" i="3"/>
  <c r="D46" i="3"/>
  <c r="F46" i="3"/>
  <c r="F34" i="2"/>
  <c r="D34" i="2"/>
  <c r="G33" i="2"/>
  <c r="L33" i="2"/>
  <c r="H33" i="2"/>
  <c r="E34" i="2"/>
  <c r="X46" i="3" l="1"/>
  <c r="Y46" i="3" s="1"/>
  <c r="F47" i="3"/>
  <c r="G46" i="3"/>
  <c r="D47" i="3"/>
  <c r="H46" i="3"/>
  <c r="E47" i="3"/>
  <c r="X47" i="3" s="1"/>
  <c r="M46" i="3"/>
  <c r="G34" i="2"/>
  <c r="D35" i="2"/>
  <c r="L34" i="2"/>
  <c r="H34" i="2"/>
  <c r="E35" i="2"/>
  <c r="F35" i="2"/>
  <c r="Y47" i="3" l="1"/>
  <c r="F48" i="3"/>
  <c r="H47" i="3"/>
  <c r="E48" i="3"/>
  <c r="M47" i="3"/>
  <c r="G47" i="3"/>
  <c r="D48" i="3"/>
  <c r="F36" i="2"/>
  <c r="L35" i="2"/>
  <c r="H35" i="2"/>
  <c r="E36" i="2"/>
  <c r="G35" i="2"/>
  <c r="D36" i="2"/>
  <c r="X48" i="3" l="1"/>
  <c r="Y48" i="3" s="1"/>
  <c r="G48" i="3"/>
  <c r="D49" i="3"/>
  <c r="H48" i="3"/>
  <c r="E49" i="3"/>
  <c r="M48" i="3"/>
  <c r="F49" i="3"/>
  <c r="G36" i="2"/>
  <c r="D37" i="2"/>
  <c r="L36" i="2"/>
  <c r="E37" i="2"/>
  <c r="H36" i="2"/>
  <c r="F37" i="2"/>
  <c r="X49" i="3" l="1"/>
  <c r="Y49" i="3" s="1"/>
  <c r="H49" i="3"/>
  <c r="E50" i="3"/>
  <c r="M49" i="3"/>
  <c r="F50" i="3"/>
  <c r="G49" i="3"/>
  <c r="D50" i="3"/>
  <c r="F38" i="2"/>
  <c r="L37" i="2"/>
  <c r="H37" i="2"/>
  <c r="E38" i="2"/>
  <c r="D38" i="2"/>
  <c r="G37" i="2"/>
  <c r="X50" i="3" l="1"/>
  <c r="Y50" i="3"/>
  <c r="F51" i="3"/>
  <c r="G50" i="3"/>
  <c r="D51" i="3"/>
  <c r="H50" i="3"/>
  <c r="E51" i="3"/>
  <c r="X51" i="3" s="1"/>
  <c r="M50" i="3"/>
  <c r="D39" i="2"/>
  <c r="G38" i="2"/>
  <c r="L38" i="2"/>
  <c r="H38" i="2"/>
  <c r="E39" i="2"/>
  <c r="F39" i="2"/>
  <c r="Y51" i="3" l="1"/>
  <c r="H51" i="3"/>
  <c r="E52" i="3"/>
  <c r="M51" i="3"/>
  <c r="G51" i="3"/>
  <c r="D52" i="3"/>
  <c r="F52" i="3"/>
  <c r="F40" i="2"/>
  <c r="L39" i="2"/>
  <c r="H39" i="2"/>
  <c r="E40" i="2"/>
  <c r="D40" i="2"/>
  <c r="G39" i="2"/>
  <c r="X52" i="3" l="1"/>
  <c r="Y52" i="3" s="1"/>
  <c r="F53" i="3"/>
  <c r="G52" i="3"/>
  <c r="D53" i="3"/>
  <c r="H52" i="3"/>
  <c r="E53" i="3"/>
  <c r="X53" i="3" s="1"/>
  <c r="M52" i="3"/>
  <c r="D41" i="2"/>
  <c r="G40" i="2"/>
  <c r="L40" i="2"/>
  <c r="E41" i="2"/>
  <c r="H40" i="2"/>
  <c r="F41" i="2"/>
  <c r="Y53" i="3" l="1"/>
  <c r="F54" i="3"/>
  <c r="H53" i="3"/>
  <c r="E54" i="3"/>
  <c r="X54" i="3" s="1"/>
  <c r="M53" i="3"/>
  <c r="G53" i="3"/>
  <c r="D54" i="3"/>
  <c r="L41" i="2"/>
  <c r="H41" i="2"/>
  <c r="E42" i="2"/>
  <c r="F42" i="2"/>
  <c r="G41" i="2"/>
  <c r="D42" i="2"/>
  <c r="Y54" i="3" l="1"/>
  <c r="G54" i="3"/>
  <c r="J55" i="3" s="1"/>
  <c r="D55" i="3"/>
  <c r="H54" i="3"/>
  <c r="E55" i="3"/>
  <c r="M54" i="3"/>
  <c r="F55" i="3"/>
  <c r="G42" i="2"/>
  <c r="D43" i="2"/>
  <c r="F43" i="2"/>
  <c r="L42" i="2"/>
  <c r="H42" i="2"/>
  <c r="E43" i="2"/>
  <c r="X55" i="3" l="1"/>
  <c r="Y55" i="3"/>
  <c r="M55" i="3"/>
  <c r="H55" i="3"/>
  <c r="E56" i="3"/>
  <c r="G55" i="3"/>
  <c r="J56" i="3" s="1"/>
  <c r="D56" i="3"/>
  <c r="F56" i="3"/>
  <c r="S55" i="3"/>
  <c r="G43" i="2"/>
  <c r="D44" i="2"/>
  <c r="L43" i="2"/>
  <c r="H43" i="2"/>
  <c r="E44" i="2"/>
  <c r="F44" i="2"/>
  <c r="X56" i="3" l="1"/>
  <c r="Y56" i="3" s="1"/>
  <c r="F57" i="3"/>
  <c r="D57" i="3"/>
  <c r="G56" i="3"/>
  <c r="J57" i="3" s="1"/>
  <c r="S56" i="3"/>
  <c r="M56" i="3"/>
  <c r="E57" i="3"/>
  <c r="X57" i="3" s="1"/>
  <c r="H56" i="3"/>
  <c r="F45" i="2"/>
  <c r="G44" i="2"/>
  <c r="D45" i="2"/>
  <c r="L44" i="2"/>
  <c r="E45" i="2"/>
  <c r="H44" i="2"/>
  <c r="Y57" i="3" l="1"/>
  <c r="F58" i="3"/>
  <c r="S57" i="3"/>
  <c r="E58" i="3"/>
  <c r="X58" i="3" s="1"/>
  <c r="H57" i="3"/>
  <c r="M57" i="3"/>
  <c r="D58" i="3"/>
  <c r="G57" i="3"/>
  <c r="J58" i="3" s="1"/>
  <c r="D46" i="2"/>
  <c r="G45" i="2"/>
  <c r="L45" i="2"/>
  <c r="H45" i="2"/>
  <c r="E46" i="2"/>
  <c r="F46" i="2"/>
  <c r="Y58" i="3" l="1"/>
  <c r="S58" i="3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X59" i="3" l="1"/>
  <c r="Y59" i="3" s="1"/>
  <c r="F60" i="3"/>
  <c r="S59" i="3"/>
  <c r="E60" i="3"/>
  <c r="X60" i="3" s="1"/>
  <c r="H59" i="3"/>
  <c r="M59" i="3"/>
  <c r="D60" i="3"/>
  <c r="G59" i="3"/>
  <c r="J60" i="3" s="1"/>
  <c r="F48" i="2"/>
  <c r="G47" i="2"/>
  <c r="D48" i="2"/>
  <c r="L47" i="2"/>
  <c r="H47" i="2"/>
  <c r="E48" i="2"/>
  <c r="Y60" i="3" l="1"/>
  <c r="F61" i="3"/>
  <c r="S60" i="3"/>
  <c r="D61" i="3"/>
  <c r="G60" i="3"/>
  <c r="J61" i="3" s="1"/>
  <c r="M60" i="3"/>
  <c r="H60" i="3"/>
  <c r="E61" i="3"/>
  <c r="X61" i="3" s="1"/>
  <c r="L48" i="2"/>
  <c r="E49" i="2"/>
  <c r="H48" i="2"/>
  <c r="G48" i="2"/>
  <c r="D49" i="2"/>
  <c r="F49" i="2"/>
  <c r="Y61" i="3" l="1"/>
  <c r="S61" i="3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X62" i="3" l="1"/>
  <c r="Y62" i="3"/>
  <c r="S62" i="3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X63" i="3" l="1"/>
  <c r="Y63" i="3"/>
  <c r="F64" i="3"/>
  <c r="S63" i="3"/>
  <c r="G63" i="3"/>
  <c r="J64" i="3" s="1"/>
  <c r="D64" i="3"/>
  <c r="M63" i="3"/>
  <c r="H63" i="3"/>
  <c r="E64" i="3"/>
  <c r="F52" i="2"/>
  <c r="G51" i="2"/>
  <c r="D52" i="2"/>
  <c r="E52" i="2"/>
  <c r="H51" i="2"/>
  <c r="X64" i="3" l="1"/>
  <c r="Y64" i="3" s="1"/>
  <c r="S64" i="3"/>
  <c r="M64" i="3"/>
  <c r="E65" i="3"/>
  <c r="H64" i="3"/>
  <c r="F65" i="3"/>
  <c r="D65" i="3"/>
  <c r="G64" i="3"/>
  <c r="J65" i="3" s="1"/>
  <c r="F53" i="2"/>
  <c r="D53" i="2"/>
  <c r="G52" i="2"/>
  <c r="E53" i="2"/>
  <c r="E54" i="2" s="1"/>
  <c r="H52" i="2"/>
  <c r="X65" i="3" l="1"/>
  <c r="Y65" i="3" s="1"/>
  <c r="F66" i="3"/>
  <c r="S65" i="3"/>
  <c r="E66" i="3"/>
  <c r="X66" i="3" s="1"/>
  <c r="H65" i="3"/>
  <c r="M65" i="3"/>
  <c r="D66" i="3"/>
  <c r="G65" i="3"/>
  <c r="J66" i="3" s="1"/>
  <c r="H53" i="2"/>
  <c r="D54" i="2"/>
  <c r="G53" i="2"/>
  <c r="F54" i="2"/>
  <c r="Y66" i="3" l="1"/>
  <c r="S66" i="3"/>
  <c r="G66" i="3"/>
  <c r="J67" i="3" s="1"/>
  <c r="D67" i="3"/>
  <c r="M66" i="3"/>
  <c r="E67" i="3"/>
  <c r="H66" i="3"/>
  <c r="F67" i="3"/>
  <c r="F55" i="2"/>
  <c r="G54" i="2"/>
  <c r="D55" i="2"/>
  <c r="H54" i="2"/>
  <c r="E55" i="2"/>
  <c r="X67" i="3" l="1"/>
  <c r="Y67" i="3"/>
  <c r="F68" i="3"/>
  <c r="S67" i="3"/>
  <c r="E68" i="3"/>
  <c r="X68" i="3" s="1"/>
  <c r="H67" i="3"/>
  <c r="M67" i="3"/>
  <c r="D68" i="3"/>
  <c r="G67" i="3"/>
  <c r="J68" i="3" s="1"/>
  <c r="H55" i="2"/>
  <c r="E56" i="2"/>
  <c r="G55" i="2"/>
  <c r="D56" i="2"/>
  <c r="F56" i="2"/>
  <c r="Y68" i="3" l="1"/>
  <c r="S68" i="3"/>
  <c r="D69" i="3"/>
  <c r="G68" i="3"/>
  <c r="J69" i="3" s="1"/>
  <c r="M68" i="3"/>
  <c r="H68" i="3"/>
  <c r="E69" i="3"/>
  <c r="F69" i="3"/>
  <c r="P56" i="2"/>
  <c r="P55" i="2"/>
  <c r="F57" i="2"/>
  <c r="G56" i="2"/>
  <c r="D57" i="2"/>
  <c r="E57" i="2"/>
  <c r="H56" i="2"/>
  <c r="X69" i="3" l="1"/>
  <c r="Y69" i="3" s="1"/>
  <c r="F70" i="3"/>
  <c r="S69" i="3"/>
  <c r="D70" i="3"/>
  <c r="G69" i="3"/>
  <c r="J70" i="3" s="1"/>
  <c r="M69" i="3"/>
  <c r="E70" i="3"/>
  <c r="X70" i="3" s="1"/>
  <c r="H69" i="3"/>
  <c r="P57" i="2"/>
  <c r="D58" i="2"/>
  <c r="G57" i="2"/>
  <c r="H57" i="2"/>
  <c r="E58" i="2"/>
  <c r="F58" i="2"/>
  <c r="Y70" i="3" l="1"/>
  <c r="S70" i="3"/>
  <c r="E71" i="3"/>
  <c r="H70" i="3"/>
  <c r="M70" i="3"/>
  <c r="D71" i="3"/>
  <c r="G70" i="3"/>
  <c r="J71" i="3" s="1"/>
  <c r="F71" i="3"/>
  <c r="P58" i="2"/>
  <c r="F59" i="2"/>
  <c r="H58" i="2"/>
  <c r="E59" i="2"/>
  <c r="D59" i="2"/>
  <c r="G58" i="2"/>
  <c r="X71" i="3" l="1"/>
  <c r="Y71" i="3" s="1"/>
  <c r="F72" i="3"/>
  <c r="S71" i="3"/>
  <c r="G71" i="3"/>
  <c r="J72" i="3" s="1"/>
  <c r="D72" i="3"/>
  <c r="M71" i="3"/>
  <c r="H71" i="3"/>
  <c r="E72" i="3"/>
  <c r="P59" i="2"/>
  <c r="G59" i="2"/>
  <c r="D60" i="2"/>
  <c r="E60" i="2"/>
  <c r="H59" i="2"/>
  <c r="F60" i="2"/>
  <c r="X72" i="3" l="1"/>
  <c r="Y72" i="3" s="1"/>
  <c r="F73" i="3"/>
  <c r="S72" i="3"/>
  <c r="D73" i="3"/>
  <c r="G72" i="3"/>
  <c r="J73" i="3" s="1"/>
  <c r="M72" i="3"/>
  <c r="E73" i="3"/>
  <c r="X73" i="3" s="1"/>
  <c r="H72" i="3"/>
  <c r="P60" i="2"/>
  <c r="F61" i="2"/>
  <c r="G60" i="2"/>
  <c r="D61" i="2"/>
  <c r="E61" i="2"/>
  <c r="H60" i="2"/>
  <c r="Y73" i="3" l="1"/>
  <c r="S73" i="3"/>
  <c r="D74" i="3"/>
  <c r="G73" i="3"/>
  <c r="J74" i="3" s="1"/>
  <c r="E74" i="3"/>
  <c r="H73" i="3"/>
  <c r="M73" i="3"/>
  <c r="F74" i="3"/>
  <c r="P61" i="2"/>
  <c r="H61" i="2"/>
  <c r="E62" i="2"/>
  <c r="D62" i="2"/>
  <c r="G61" i="2"/>
  <c r="F62" i="2"/>
  <c r="X74" i="3" l="1"/>
  <c r="Y74" i="3" s="1"/>
  <c r="S74" i="3"/>
  <c r="M74" i="3"/>
  <c r="E75" i="3"/>
  <c r="H74" i="3"/>
  <c r="F75" i="3"/>
  <c r="G74" i="3"/>
  <c r="J75" i="3" s="1"/>
  <c r="D75" i="3"/>
  <c r="P62" i="2"/>
  <c r="F63" i="2"/>
  <c r="D63" i="2"/>
  <c r="G62" i="2"/>
  <c r="H62" i="2"/>
  <c r="E63" i="2"/>
  <c r="X75" i="3" l="1"/>
  <c r="Y75" i="3" s="1"/>
  <c r="F76" i="3"/>
  <c r="S75" i="3"/>
  <c r="E76" i="3"/>
  <c r="H75" i="3"/>
  <c r="M75" i="3"/>
  <c r="D76" i="3"/>
  <c r="G75" i="3"/>
  <c r="J76" i="3" s="1"/>
  <c r="H63" i="2"/>
  <c r="E64" i="2"/>
  <c r="F64" i="2"/>
  <c r="G63" i="2"/>
  <c r="D64" i="2"/>
  <c r="X76" i="3" l="1"/>
  <c r="Y76" i="3" s="1"/>
  <c r="S76" i="3"/>
  <c r="D77" i="3"/>
  <c r="G76" i="3"/>
  <c r="J77" i="3" s="1"/>
  <c r="M76" i="3"/>
  <c r="H76" i="3"/>
  <c r="E77" i="3"/>
  <c r="F77" i="3"/>
  <c r="P64" i="2"/>
  <c r="P63" i="2"/>
  <c r="F65" i="2"/>
  <c r="G64" i="2"/>
  <c r="D65" i="2"/>
  <c r="E65" i="2"/>
  <c r="H64" i="2"/>
  <c r="X77" i="3" l="1"/>
  <c r="Y77" i="3" s="1"/>
  <c r="F78" i="3"/>
  <c r="S77" i="3"/>
  <c r="M77" i="3"/>
  <c r="E78" i="3"/>
  <c r="X78" i="3" s="1"/>
  <c r="H77" i="3"/>
  <c r="D78" i="3"/>
  <c r="G77" i="3"/>
  <c r="J78" i="3" s="1"/>
  <c r="P65" i="2"/>
  <c r="H65" i="2"/>
  <c r="E66" i="2"/>
  <c r="G65" i="2"/>
  <c r="D66" i="2"/>
  <c r="F66" i="2"/>
  <c r="Y78" i="3" l="1"/>
  <c r="S78" i="3"/>
  <c r="G78" i="3"/>
  <c r="J79" i="3" s="1"/>
  <c r="D79" i="3"/>
  <c r="M78" i="3"/>
  <c r="H78" i="3"/>
  <c r="E79" i="3"/>
  <c r="E80" i="3" s="1"/>
  <c r="F79" i="3"/>
  <c r="P66" i="2"/>
  <c r="F67" i="2"/>
  <c r="G66" i="2"/>
  <c r="D67" i="2"/>
  <c r="E67" i="2"/>
  <c r="H66" i="2"/>
  <c r="X79" i="3" l="1"/>
  <c r="Y79" i="3" s="1"/>
  <c r="F80" i="3"/>
  <c r="X80" i="3" s="1"/>
  <c r="S79" i="3"/>
  <c r="H79" i="3"/>
  <c r="M79" i="3"/>
  <c r="G79" i="3"/>
  <c r="J80" i="3" s="1"/>
  <c r="D80" i="3"/>
  <c r="P67" i="2"/>
  <c r="G67" i="2"/>
  <c r="D68" i="2"/>
  <c r="E68" i="2"/>
  <c r="H67" i="2"/>
  <c r="F68" i="2"/>
  <c r="Y80" i="3" l="1"/>
  <c r="S80" i="3"/>
  <c r="G80" i="3"/>
  <c r="J81" i="3" s="1"/>
  <c r="D81" i="3"/>
  <c r="M80" i="3"/>
  <c r="H80" i="3"/>
  <c r="E81" i="3"/>
  <c r="F81" i="3"/>
  <c r="P68" i="2"/>
  <c r="F69" i="2"/>
  <c r="G68" i="2"/>
  <c r="D69" i="2"/>
  <c r="H68" i="2"/>
  <c r="E69" i="2"/>
  <c r="X81" i="3" l="1"/>
  <c r="Y81" i="3" s="1"/>
  <c r="S81" i="3"/>
  <c r="E82" i="3"/>
  <c r="H81" i="3"/>
  <c r="M81" i="3"/>
  <c r="F82" i="3"/>
  <c r="G81" i="3"/>
  <c r="J82" i="3" s="1"/>
  <c r="D82" i="3"/>
  <c r="P69" i="2"/>
  <c r="D70" i="2"/>
  <c r="G69" i="2"/>
  <c r="E70" i="2"/>
  <c r="H69" i="2"/>
  <c r="F70" i="2"/>
  <c r="X82" i="3" l="1"/>
  <c r="Y82" i="3" s="1"/>
  <c r="S82" i="3"/>
  <c r="D83" i="3"/>
  <c r="G82" i="3"/>
  <c r="J83" i="3" s="1"/>
  <c r="F83" i="3"/>
  <c r="M82" i="3"/>
  <c r="H82" i="3"/>
  <c r="E83" i="3"/>
  <c r="P70" i="2"/>
  <c r="F71" i="2"/>
  <c r="E71" i="2"/>
  <c r="H70" i="2"/>
  <c r="G70" i="2"/>
  <c r="D71" i="2"/>
  <c r="X83" i="3" l="1"/>
  <c r="Y83" i="3" s="1"/>
  <c r="S83" i="3"/>
  <c r="F84" i="3"/>
  <c r="D84" i="3"/>
  <c r="G83" i="3"/>
  <c r="J84" i="3" s="1"/>
  <c r="E84" i="3"/>
  <c r="X84" i="3" s="1"/>
  <c r="H83" i="3"/>
  <c r="M83" i="3"/>
  <c r="P71" i="2"/>
  <c r="D72" i="2"/>
  <c r="G71" i="2"/>
  <c r="H71" i="2"/>
  <c r="E72" i="2"/>
  <c r="F72" i="2"/>
  <c r="Y84" i="3" l="1"/>
  <c r="S84" i="3"/>
  <c r="F85" i="3"/>
  <c r="D85" i="3"/>
  <c r="G84" i="3"/>
  <c r="J85" i="3" s="1"/>
  <c r="M84" i="3"/>
  <c r="H84" i="3"/>
  <c r="E85" i="3"/>
  <c r="P72" i="2"/>
  <c r="F73" i="2"/>
  <c r="E73" i="2"/>
  <c r="H72" i="2"/>
  <c r="D73" i="2"/>
  <c r="G72" i="2"/>
  <c r="X85" i="3" l="1"/>
  <c r="Y85" i="3" s="1"/>
  <c r="S85" i="3"/>
  <c r="D86" i="3"/>
  <c r="G85" i="3"/>
  <c r="J86" i="3" s="1"/>
  <c r="M85" i="3"/>
  <c r="E86" i="3"/>
  <c r="H85" i="3"/>
  <c r="F86" i="3"/>
  <c r="P73" i="2"/>
  <c r="G73" i="2"/>
  <c r="D74" i="2"/>
  <c r="H73" i="2"/>
  <c r="E74" i="2"/>
  <c r="F74" i="2"/>
  <c r="X86" i="3" l="1"/>
  <c r="Y86" i="3" s="1"/>
  <c r="S86" i="3"/>
  <c r="E87" i="3"/>
  <c r="H86" i="3"/>
  <c r="M86" i="3"/>
  <c r="D87" i="3"/>
  <c r="G86" i="3"/>
  <c r="J87" i="3" s="1"/>
  <c r="F87" i="3"/>
  <c r="P74" i="2"/>
  <c r="H74" i="2"/>
  <c r="E75" i="2"/>
  <c r="G74" i="2"/>
  <c r="D75" i="2"/>
  <c r="F75" i="2"/>
  <c r="X87" i="3" l="1"/>
  <c r="Y87" i="3" s="1"/>
  <c r="F88" i="3"/>
  <c r="S87" i="3"/>
  <c r="G87" i="3"/>
  <c r="J88" i="3" s="1"/>
  <c r="D88" i="3"/>
  <c r="M87" i="3"/>
  <c r="E88" i="3"/>
  <c r="X88" i="3" s="1"/>
  <c r="H87" i="3"/>
  <c r="F76" i="2"/>
  <c r="E76" i="2"/>
  <c r="H75" i="2"/>
  <c r="G75" i="2"/>
  <c r="D76" i="2"/>
  <c r="Y88" i="3" l="1"/>
  <c r="S88" i="3"/>
  <c r="M88" i="3"/>
  <c r="E89" i="3"/>
  <c r="H88" i="3"/>
  <c r="F89" i="3"/>
  <c r="D89" i="3"/>
  <c r="G88" i="3"/>
  <c r="I89" i="3" s="1"/>
  <c r="P75" i="2"/>
  <c r="P88" i="2"/>
  <c r="E77" i="2"/>
  <c r="H76" i="2"/>
  <c r="G76" i="2"/>
  <c r="D77" i="2"/>
  <c r="F77" i="2"/>
  <c r="X89" i="3" l="1"/>
  <c r="Y89" i="3" s="1"/>
  <c r="J89" i="3"/>
  <c r="D90" i="3"/>
  <c r="G89" i="3"/>
  <c r="I90" i="3" s="1"/>
  <c r="R89" i="3"/>
  <c r="F90" i="3"/>
  <c r="H89" i="3"/>
  <c r="M89" i="3"/>
  <c r="E90" i="3"/>
  <c r="P76" i="2"/>
  <c r="P77" i="2"/>
  <c r="F78" i="2"/>
  <c r="D78" i="2"/>
  <c r="G77" i="2"/>
  <c r="H77" i="2"/>
  <c r="E78" i="2"/>
  <c r="X90" i="3" l="1"/>
  <c r="Y90" i="3" s="1"/>
  <c r="J90" i="3"/>
  <c r="M90" i="3"/>
  <c r="E91" i="3"/>
  <c r="H90" i="3"/>
  <c r="R90" i="3"/>
  <c r="F91" i="3"/>
  <c r="S89" i="3"/>
  <c r="D91" i="3"/>
  <c r="G90" i="3"/>
  <c r="I91" i="3" s="1"/>
  <c r="P78" i="2"/>
  <c r="F79" i="2"/>
  <c r="G78" i="2"/>
  <c r="D79" i="2"/>
  <c r="E79" i="2"/>
  <c r="H78" i="2"/>
  <c r="X91" i="3" l="1"/>
  <c r="Y91" i="3" s="1"/>
  <c r="J91" i="3"/>
  <c r="F92" i="3"/>
  <c r="S90" i="3"/>
  <c r="R91" i="3"/>
  <c r="H91" i="3"/>
  <c r="M91" i="3"/>
  <c r="E92" i="3"/>
  <c r="D92" i="3"/>
  <c r="G91" i="3"/>
  <c r="I92" i="3" s="1"/>
  <c r="H79" i="2"/>
  <c r="E80" i="2"/>
  <c r="G79" i="2"/>
  <c r="D80" i="2"/>
  <c r="F80" i="2"/>
  <c r="X92" i="3" l="1"/>
  <c r="Y92" i="3" s="1"/>
  <c r="J92" i="3"/>
  <c r="M92" i="3"/>
  <c r="E93" i="3"/>
  <c r="H92" i="3"/>
  <c r="F93" i="3"/>
  <c r="R92" i="3"/>
  <c r="D93" i="3"/>
  <c r="G92" i="3"/>
  <c r="I93" i="3" s="1"/>
  <c r="S91" i="3"/>
  <c r="P80" i="2"/>
  <c r="P79" i="2"/>
  <c r="E81" i="2"/>
  <c r="H80" i="2"/>
  <c r="F81" i="2"/>
  <c r="D81" i="2"/>
  <c r="G80" i="2"/>
  <c r="X93" i="3" l="1"/>
  <c r="Y93" i="3" s="1"/>
  <c r="J93" i="3"/>
  <c r="F94" i="3"/>
  <c r="R93" i="3"/>
  <c r="D94" i="3"/>
  <c r="G93" i="3"/>
  <c r="I94" i="3" s="1"/>
  <c r="H93" i="3"/>
  <c r="M93" i="3"/>
  <c r="E94" i="3"/>
  <c r="S92" i="3"/>
  <c r="P81" i="2"/>
  <c r="F82" i="2"/>
  <c r="G81" i="2"/>
  <c r="D82" i="2"/>
  <c r="H81" i="2"/>
  <c r="E82" i="2"/>
  <c r="X94" i="3" l="1"/>
  <c r="Y94" i="3" s="1"/>
  <c r="J94" i="3"/>
  <c r="R94" i="3"/>
  <c r="M94" i="3"/>
  <c r="E95" i="3"/>
  <c r="H94" i="3"/>
  <c r="D95" i="3"/>
  <c r="G94" i="3"/>
  <c r="I95" i="3" s="1"/>
  <c r="F95" i="3"/>
  <c r="S93" i="3"/>
  <c r="P82" i="2"/>
  <c r="H82" i="2"/>
  <c r="E83" i="2"/>
  <c r="F83" i="2"/>
  <c r="G82" i="2"/>
  <c r="D83" i="2"/>
  <c r="X95" i="3" l="1"/>
  <c r="Y95" i="3" s="1"/>
  <c r="J95" i="3"/>
  <c r="F96" i="3"/>
  <c r="R95" i="3"/>
  <c r="D96" i="3"/>
  <c r="G95" i="3"/>
  <c r="I96" i="3" s="1"/>
  <c r="S94" i="3"/>
  <c r="H95" i="3"/>
  <c r="M95" i="3"/>
  <c r="E96" i="3"/>
  <c r="P83" i="2"/>
  <c r="G83" i="2"/>
  <c r="D84" i="2"/>
  <c r="F84" i="2"/>
  <c r="E84" i="2"/>
  <c r="H83" i="2"/>
  <c r="X96" i="3" l="1"/>
  <c r="Y96" i="3" s="1"/>
  <c r="J96" i="3"/>
  <c r="M96" i="3"/>
  <c r="E97" i="3"/>
  <c r="H96" i="3"/>
  <c r="F97" i="3"/>
  <c r="S95" i="3"/>
  <c r="R96" i="3"/>
  <c r="D97" i="3"/>
  <c r="G96" i="3"/>
  <c r="I97" i="3" s="1"/>
  <c r="P84" i="2"/>
  <c r="F85" i="2"/>
  <c r="H84" i="2"/>
  <c r="E85" i="2"/>
  <c r="G84" i="2"/>
  <c r="D85" i="2"/>
  <c r="X97" i="3" l="1"/>
  <c r="Y97" i="3" s="1"/>
  <c r="J97" i="3"/>
  <c r="R97" i="3"/>
  <c r="S96" i="3"/>
  <c r="H97" i="3"/>
  <c r="M97" i="3"/>
  <c r="E98" i="3"/>
  <c r="D98" i="3"/>
  <c r="G97" i="3"/>
  <c r="I98" i="3" s="1"/>
  <c r="F98" i="3"/>
  <c r="P85" i="2"/>
  <c r="H85" i="2"/>
  <c r="E86" i="2"/>
  <c r="D86" i="2"/>
  <c r="G85" i="2"/>
  <c r="F86" i="2"/>
  <c r="X98" i="3" l="1"/>
  <c r="Y98" i="3" s="1"/>
  <c r="J98" i="3"/>
  <c r="S97" i="3"/>
  <c r="D99" i="3"/>
  <c r="G98" i="3"/>
  <c r="I99" i="3" s="1"/>
  <c r="R98" i="3"/>
  <c r="M98" i="3"/>
  <c r="E99" i="3"/>
  <c r="H98" i="3"/>
  <c r="F99" i="3"/>
  <c r="P86" i="2"/>
  <c r="F87" i="2"/>
  <c r="G86" i="2"/>
  <c r="D87" i="2"/>
  <c r="H86" i="2"/>
  <c r="E87" i="2"/>
  <c r="X99" i="3" l="1"/>
  <c r="Y99" i="3" s="1"/>
  <c r="J99" i="3"/>
  <c r="H99" i="3"/>
  <c r="M99" i="3"/>
  <c r="E100" i="3"/>
  <c r="X100" i="3" s="1"/>
  <c r="D100" i="3"/>
  <c r="G99" i="3"/>
  <c r="I100" i="3" s="1"/>
  <c r="R99" i="3"/>
  <c r="F100" i="3"/>
  <c r="S98" i="3"/>
  <c r="P87" i="2"/>
  <c r="E88" i="2"/>
  <c r="H87" i="2"/>
  <c r="G87" i="2"/>
  <c r="D88" i="2"/>
  <c r="F88" i="2"/>
  <c r="Y100" i="3" l="1"/>
  <c r="J100" i="3"/>
  <c r="F101" i="3"/>
  <c r="R100" i="3"/>
  <c r="D101" i="3"/>
  <c r="G100" i="3"/>
  <c r="I101" i="3" s="1"/>
  <c r="M100" i="3"/>
  <c r="E101" i="3"/>
  <c r="H100" i="3"/>
  <c r="S99" i="3"/>
  <c r="F89" i="2"/>
  <c r="E89" i="2"/>
  <c r="H88" i="2"/>
  <c r="D89" i="2"/>
  <c r="G88" i="2"/>
  <c r="X101" i="3" l="1"/>
  <c r="Y101" i="3" s="1"/>
  <c r="J101" i="3"/>
  <c r="R101" i="3"/>
  <c r="H101" i="3"/>
  <c r="M101" i="3"/>
  <c r="E102" i="3"/>
  <c r="S100" i="3"/>
  <c r="D102" i="3"/>
  <c r="G101" i="3"/>
  <c r="I102" i="3" s="1"/>
  <c r="F102" i="3"/>
  <c r="P89" i="2"/>
  <c r="G89" i="2"/>
  <c r="I90" i="2" s="1"/>
  <c r="D90" i="2"/>
  <c r="H89" i="2"/>
  <c r="E90" i="2"/>
  <c r="F90" i="2"/>
  <c r="X102" i="3" l="1"/>
  <c r="Y102" i="3" s="1"/>
  <c r="J102" i="3"/>
  <c r="R102" i="3"/>
  <c r="M102" i="3"/>
  <c r="E103" i="3"/>
  <c r="H102" i="3"/>
  <c r="D103" i="3"/>
  <c r="G102" i="3"/>
  <c r="I103" i="3" s="1"/>
  <c r="F103" i="3"/>
  <c r="S101" i="3"/>
  <c r="P90" i="2"/>
  <c r="F91" i="2"/>
  <c r="D91" i="2"/>
  <c r="G90" i="2"/>
  <c r="I91" i="2" s="1"/>
  <c r="H90" i="2"/>
  <c r="E91" i="2"/>
  <c r="X103" i="3" l="1"/>
  <c r="Y103" i="3" s="1"/>
  <c r="J103" i="3"/>
  <c r="F104" i="3"/>
  <c r="R103" i="3"/>
  <c r="H103" i="3"/>
  <c r="M103" i="3"/>
  <c r="E104" i="3"/>
  <c r="X104" i="3" s="1"/>
  <c r="D104" i="3"/>
  <c r="G103" i="3"/>
  <c r="I104" i="3" s="1"/>
  <c r="S102" i="3"/>
  <c r="P91" i="2"/>
  <c r="D92" i="2"/>
  <c r="G91" i="2"/>
  <c r="I92" i="2" s="1"/>
  <c r="E92" i="2"/>
  <c r="H91" i="2"/>
  <c r="F92" i="2"/>
  <c r="Y104" i="3" l="1"/>
  <c r="J104" i="3"/>
  <c r="R104" i="3"/>
  <c r="D105" i="3"/>
  <c r="G104" i="3"/>
  <c r="I105" i="3" s="1"/>
  <c r="M104" i="3"/>
  <c r="E105" i="3"/>
  <c r="H104" i="3"/>
  <c r="F105" i="3"/>
  <c r="S103" i="3"/>
  <c r="P92" i="2"/>
  <c r="F93" i="2"/>
  <c r="H92" i="2"/>
  <c r="E93" i="2"/>
  <c r="G92" i="2"/>
  <c r="I93" i="2" s="1"/>
  <c r="D93" i="2"/>
  <c r="X105" i="3" l="1"/>
  <c r="Y105" i="3" s="1"/>
  <c r="J105" i="3"/>
  <c r="F106" i="3"/>
  <c r="H105" i="3"/>
  <c r="M105" i="3"/>
  <c r="E106" i="3"/>
  <c r="D106" i="3"/>
  <c r="G105" i="3"/>
  <c r="I106" i="3" s="1"/>
  <c r="R105" i="3"/>
  <c r="S104" i="3"/>
  <c r="P93" i="2"/>
  <c r="F94" i="2"/>
  <c r="D94" i="2"/>
  <c r="G93" i="2"/>
  <c r="I94" i="2" s="1"/>
  <c r="H93" i="2"/>
  <c r="E94" i="2"/>
  <c r="X106" i="3" l="1"/>
  <c r="Y106" i="3" s="1"/>
  <c r="J106" i="3"/>
  <c r="F107" i="3"/>
  <c r="R106" i="3"/>
  <c r="D107" i="3"/>
  <c r="G106" i="3"/>
  <c r="I107" i="3" s="1"/>
  <c r="M106" i="3"/>
  <c r="E107" i="3"/>
  <c r="H106" i="3"/>
  <c r="S105" i="3"/>
  <c r="P94" i="2"/>
  <c r="G94" i="2"/>
  <c r="I95" i="2" s="1"/>
  <c r="D95" i="2"/>
  <c r="H94" i="2"/>
  <c r="E95" i="2"/>
  <c r="F95" i="2"/>
  <c r="X107" i="3" l="1"/>
  <c r="Y107" i="3" s="1"/>
  <c r="J107" i="3"/>
  <c r="R107" i="3"/>
  <c r="D108" i="3"/>
  <c r="G107" i="3"/>
  <c r="I108" i="3" s="1"/>
  <c r="H107" i="3"/>
  <c r="M107" i="3"/>
  <c r="E108" i="3"/>
  <c r="S106" i="3"/>
  <c r="F108" i="3"/>
  <c r="P95" i="2"/>
  <c r="F96" i="2"/>
  <c r="H95" i="2"/>
  <c r="E96" i="2"/>
  <c r="D96" i="2"/>
  <c r="G95" i="2"/>
  <c r="I96" i="2" s="1"/>
  <c r="X108" i="3" l="1"/>
  <c r="Y108" i="3" s="1"/>
  <c r="J108" i="3"/>
  <c r="F109" i="3"/>
  <c r="M108" i="3"/>
  <c r="E109" i="3"/>
  <c r="H108" i="3"/>
  <c r="R108" i="3"/>
  <c r="S107" i="3"/>
  <c r="D109" i="3"/>
  <c r="G108" i="3"/>
  <c r="I109" i="3" s="1"/>
  <c r="P96" i="2"/>
  <c r="E97" i="2"/>
  <c r="H96" i="2"/>
  <c r="D97" i="2"/>
  <c r="G96" i="2"/>
  <c r="I97" i="2" s="1"/>
  <c r="F97" i="2"/>
  <c r="X109" i="3" l="1"/>
  <c r="Y109" i="3" s="1"/>
  <c r="J109" i="3"/>
  <c r="F110" i="3"/>
  <c r="R109" i="3"/>
  <c r="S108" i="3"/>
  <c r="H109" i="3"/>
  <c r="M109" i="3"/>
  <c r="E110" i="3"/>
  <c r="D110" i="3"/>
  <c r="G109" i="3"/>
  <c r="I110" i="3" s="1"/>
  <c r="P97" i="2"/>
  <c r="F98" i="2"/>
  <c r="D98" i="2"/>
  <c r="G97" i="2"/>
  <c r="I98" i="2" s="1"/>
  <c r="H97" i="2"/>
  <c r="E98" i="2"/>
  <c r="X110" i="3" l="1"/>
  <c r="Y110" i="3" s="1"/>
  <c r="J110" i="3"/>
  <c r="R110" i="3"/>
  <c r="M110" i="3"/>
  <c r="E111" i="3"/>
  <c r="H110" i="3"/>
  <c r="F111" i="3"/>
  <c r="S109" i="3"/>
  <c r="D111" i="3"/>
  <c r="G110" i="3"/>
  <c r="I111" i="3" s="1"/>
  <c r="P98" i="2"/>
  <c r="E99" i="2"/>
  <c r="H98" i="2"/>
  <c r="G98" i="2"/>
  <c r="I99" i="2" s="1"/>
  <c r="D99" i="2"/>
  <c r="F99" i="2"/>
  <c r="X111" i="3" l="1"/>
  <c r="Y111" i="3" s="1"/>
  <c r="J111" i="3"/>
  <c r="R111" i="3"/>
  <c r="H111" i="3"/>
  <c r="M111" i="3"/>
  <c r="E112" i="3"/>
  <c r="S110" i="3"/>
  <c r="F112" i="3"/>
  <c r="D112" i="3"/>
  <c r="G111" i="3"/>
  <c r="I112" i="3" s="1"/>
  <c r="P99" i="2"/>
  <c r="F100" i="2"/>
  <c r="H99" i="2"/>
  <c r="E100" i="2"/>
  <c r="G99" i="2"/>
  <c r="I100" i="2" s="1"/>
  <c r="D100" i="2"/>
  <c r="X112" i="3" l="1"/>
  <c r="Y112" i="3" s="1"/>
  <c r="J112" i="3"/>
  <c r="F113" i="3"/>
  <c r="R112" i="3"/>
  <c r="S111" i="3"/>
  <c r="M112" i="3"/>
  <c r="E113" i="3"/>
  <c r="H112" i="3"/>
  <c r="D113" i="3"/>
  <c r="G112" i="3"/>
  <c r="I113" i="3" s="1"/>
  <c r="P100" i="2"/>
  <c r="H100" i="2"/>
  <c r="E101" i="2"/>
  <c r="G100" i="2"/>
  <c r="I101" i="2" s="1"/>
  <c r="D101" i="2"/>
  <c r="F101" i="2"/>
  <c r="X113" i="3" l="1"/>
  <c r="Y113" i="3" s="1"/>
  <c r="J113" i="3"/>
  <c r="R113" i="3"/>
  <c r="S112" i="3"/>
  <c r="H113" i="3"/>
  <c r="M113" i="3"/>
  <c r="E114" i="3"/>
  <c r="F114" i="3"/>
  <c r="D114" i="3"/>
  <c r="G113" i="3"/>
  <c r="I114" i="3" s="1"/>
  <c r="P101" i="2"/>
  <c r="F102" i="2"/>
  <c r="H101" i="2"/>
  <c r="E102" i="2"/>
  <c r="D102" i="2"/>
  <c r="G101" i="2"/>
  <c r="I102" i="2" s="1"/>
  <c r="X114" i="3" l="1"/>
  <c r="Y114" i="3" s="1"/>
  <c r="H114" i="3"/>
  <c r="J114" i="3"/>
  <c r="F115" i="3"/>
  <c r="R114" i="3"/>
  <c r="M114" i="3"/>
  <c r="E115" i="3"/>
  <c r="S113" i="3"/>
  <c r="D115" i="3"/>
  <c r="G114" i="3"/>
  <c r="I115" i="3" s="1"/>
  <c r="P102" i="2"/>
  <c r="G102" i="2"/>
  <c r="I103" i="2" s="1"/>
  <c r="D103" i="2"/>
  <c r="F103" i="2"/>
  <c r="H102" i="2"/>
  <c r="E103" i="2"/>
  <c r="H103" i="2" s="1"/>
  <c r="X115" i="3" l="1"/>
  <c r="Y115" i="3" s="1"/>
  <c r="J115" i="3"/>
  <c r="F116" i="3"/>
  <c r="H115" i="3"/>
  <c r="R115" i="3"/>
  <c r="S114" i="3"/>
  <c r="M115" i="3"/>
  <c r="E116" i="3"/>
  <c r="D116" i="3"/>
  <c r="G115" i="3"/>
  <c r="I116" i="3" s="1"/>
  <c r="P103" i="2"/>
  <c r="F104" i="2"/>
  <c r="E104" i="2"/>
  <c r="H104" i="2" s="1"/>
  <c r="G103" i="2"/>
  <c r="I104" i="2" s="1"/>
  <c r="D104" i="2"/>
  <c r="X116" i="3" l="1"/>
  <c r="Y116" i="3" s="1"/>
  <c r="J116" i="3"/>
  <c r="H116" i="3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E105" i="2"/>
  <c r="H105" i="2" s="1"/>
  <c r="F105" i="2"/>
  <c r="X117" i="3" l="1"/>
  <c r="Y117" i="3" s="1"/>
  <c r="J117" i="3"/>
  <c r="H117" i="3"/>
  <c r="F118" i="3"/>
  <c r="R117" i="3"/>
  <c r="S116" i="3"/>
  <c r="M117" i="3"/>
  <c r="E118" i="3"/>
  <c r="D118" i="3"/>
  <c r="G117" i="3"/>
  <c r="I118" i="3" s="1"/>
  <c r="P105" i="2"/>
  <c r="F106" i="2"/>
  <c r="E106" i="2"/>
  <c r="H106" i="2" s="1"/>
  <c r="D106" i="2"/>
  <c r="G105" i="2"/>
  <c r="I106" i="2" s="1"/>
  <c r="X118" i="3" l="1"/>
  <c r="Y118" i="3" s="1"/>
  <c r="J118" i="3"/>
  <c r="F119" i="3"/>
  <c r="H118" i="3"/>
  <c r="R118" i="3"/>
  <c r="S117" i="3"/>
  <c r="M118" i="3"/>
  <c r="E119" i="3"/>
  <c r="D119" i="3"/>
  <c r="G118" i="3"/>
  <c r="I119" i="3" s="1"/>
  <c r="F107" i="2"/>
  <c r="G106" i="2"/>
  <c r="I107" i="2" s="1"/>
  <c r="D107" i="2"/>
  <c r="E107" i="2"/>
  <c r="H107" i="2" s="1"/>
  <c r="X119" i="3" l="1"/>
  <c r="Y119" i="3" s="1"/>
  <c r="J119" i="3"/>
  <c r="H119" i="3"/>
  <c r="R119" i="3"/>
  <c r="M119" i="3"/>
  <c r="E120" i="3"/>
  <c r="F120" i="3"/>
  <c r="S118" i="3"/>
  <c r="D120" i="3"/>
  <c r="G119" i="3"/>
  <c r="I120" i="3" s="1"/>
  <c r="P107" i="2"/>
  <c r="P106" i="2"/>
  <c r="F108" i="2"/>
  <c r="E108" i="2"/>
  <c r="H108" i="2" s="1"/>
  <c r="G107" i="2"/>
  <c r="I108" i="2" s="1"/>
  <c r="D108" i="2"/>
  <c r="X120" i="3" l="1"/>
  <c r="Y120" i="3" s="1"/>
  <c r="J120" i="3"/>
  <c r="H120" i="3"/>
  <c r="F121" i="3"/>
  <c r="R120" i="3"/>
  <c r="M120" i="3"/>
  <c r="E121" i="3"/>
  <c r="X121" i="3" s="1"/>
  <c r="S119" i="3"/>
  <c r="D121" i="3"/>
  <c r="G120" i="3"/>
  <c r="I121" i="3" s="1"/>
  <c r="G108" i="2"/>
  <c r="I109" i="2" s="1"/>
  <c r="D109" i="2"/>
  <c r="E109" i="2"/>
  <c r="H109" i="2" s="1"/>
  <c r="F109" i="2"/>
  <c r="Y121" i="3" l="1"/>
  <c r="J121" i="3"/>
  <c r="H121" i="3"/>
  <c r="R121" i="3"/>
  <c r="M121" i="3"/>
  <c r="E122" i="3"/>
  <c r="S120" i="3"/>
  <c r="F122" i="3"/>
  <c r="D122" i="3"/>
  <c r="G121" i="3"/>
  <c r="I122" i="3" s="1"/>
  <c r="P109" i="2"/>
  <c r="P108" i="2"/>
  <c r="F110" i="2"/>
  <c r="G109" i="2"/>
  <c r="I110" i="2" s="1"/>
  <c r="D110" i="2"/>
  <c r="E110" i="2"/>
  <c r="H110" i="2" s="1"/>
  <c r="X122" i="3" l="1"/>
  <c r="Y122" i="3" s="1"/>
  <c r="J122" i="3"/>
  <c r="H122" i="3"/>
  <c r="R122" i="3"/>
  <c r="F123" i="3"/>
  <c r="M122" i="3"/>
  <c r="E123" i="3"/>
  <c r="S121" i="3"/>
  <c r="D123" i="3"/>
  <c r="G122" i="3"/>
  <c r="I123" i="3" s="1"/>
  <c r="E111" i="2"/>
  <c r="H111" i="2" s="1"/>
  <c r="G110" i="2"/>
  <c r="I111" i="2" s="1"/>
  <c r="D111" i="2"/>
  <c r="F111" i="2"/>
  <c r="X123" i="3" l="1"/>
  <c r="Y123" i="3" s="1"/>
  <c r="J123" i="3"/>
  <c r="H123" i="3"/>
  <c r="M123" i="3"/>
  <c r="E124" i="3"/>
  <c r="S122" i="3"/>
  <c r="R123" i="3"/>
  <c r="F124" i="3"/>
  <c r="D124" i="3"/>
  <c r="K125" i="3" s="1"/>
  <c r="G123" i="3"/>
  <c r="P111" i="2"/>
  <c r="P110" i="2"/>
  <c r="F112" i="2"/>
  <c r="G111" i="2"/>
  <c r="I112" i="2" s="1"/>
  <c r="D112" i="2"/>
  <c r="E112" i="2"/>
  <c r="H112" i="2" s="1"/>
  <c r="X124" i="3" l="1"/>
  <c r="Y124" i="3" s="1"/>
  <c r="J124" i="3"/>
  <c r="H124" i="3"/>
  <c r="F125" i="3"/>
  <c r="I124" i="3"/>
  <c r="S123" i="3"/>
  <c r="M124" i="3"/>
  <c r="E125" i="3"/>
  <c r="D125" i="3"/>
  <c r="K126" i="3" s="1"/>
  <c r="G124" i="3"/>
  <c r="F113" i="2"/>
  <c r="D113" i="2"/>
  <c r="G112" i="2"/>
  <c r="I113" i="2" s="1"/>
  <c r="E113" i="2"/>
  <c r="H113" i="2" s="1"/>
  <c r="X125" i="3" l="1"/>
  <c r="Y125" i="3" s="1"/>
  <c r="J125" i="3"/>
  <c r="R124" i="3"/>
  <c r="I125" i="3"/>
  <c r="R125" i="3" s="1"/>
  <c r="H125" i="3"/>
  <c r="S124" i="3"/>
  <c r="M125" i="3"/>
  <c r="E126" i="3"/>
  <c r="G125" i="3"/>
  <c r="D126" i="3"/>
  <c r="K127" i="3" s="1"/>
  <c r="F126" i="3"/>
  <c r="P113" i="2"/>
  <c r="P112" i="2"/>
  <c r="E114" i="2"/>
  <c r="G113" i="2"/>
  <c r="I114" i="2" s="1"/>
  <c r="D114" i="2"/>
  <c r="F114" i="2"/>
  <c r="X126" i="3" l="1"/>
  <c r="Y126" i="3" s="1"/>
  <c r="J126" i="3"/>
  <c r="I126" i="3"/>
  <c r="R126" i="3" s="1"/>
  <c r="H126" i="3"/>
  <c r="F127" i="3"/>
  <c r="S125" i="3"/>
  <c r="E127" i="3"/>
  <c r="M126" i="3"/>
  <c r="D127" i="3"/>
  <c r="K128" i="3" s="1"/>
  <c r="G126" i="3"/>
  <c r="P114" i="2"/>
  <c r="H114" i="2"/>
  <c r="E115" i="2"/>
  <c r="F115" i="2"/>
  <c r="G114" i="2"/>
  <c r="D115" i="2"/>
  <c r="X127" i="3" l="1"/>
  <c r="Y127" i="3" s="1"/>
  <c r="J127" i="3"/>
  <c r="I127" i="3"/>
  <c r="R127" i="3" s="1"/>
  <c r="H127" i="3"/>
  <c r="S126" i="3"/>
  <c r="M127" i="3"/>
  <c r="E128" i="3"/>
  <c r="F128" i="3"/>
  <c r="G127" i="3"/>
  <c r="D128" i="3"/>
  <c r="K129" i="3" s="1"/>
  <c r="P115" i="2"/>
  <c r="H115" i="2"/>
  <c r="I115" i="2"/>
  <c r="G115" i="2"/>
  <c r="D116" i="2"/>
  <c r="F116" i="2"/>
  <c r="E116" i="2"/>
  <c r="X128" i="3" l="1"/>
  <c r="Y128" i="3" s="1"/>
  <c r="I128" i="3"/>
  <c r="R128" i="3" s="1"/>
  <c r="J128" i="3"/>
  <c r="H128" i="3"/>
  <c r="F129" i="3"/>
  <c r="M128" i="3"/>
  <c r="E129" i="3"/>
  <c r="D129" i="3"/>
  <c r="K130" i="3" s="1"/>
  <c r="G128" i="3"/>
  <c r="S127" i="3"/>
  <c r="P116" i="2"/>
  <c r="H116" i="2"/>
  <c r="I116" i="2"/>
  <c r="G116" i="2"/>
  <c r="D117" i="2"/>
  <c r="E117" i="2"/>
  <c r="F117" i="2"/>
  <c r="X129" i="3" l="1"/>
  <c r="Y129" i="3" s="1"/>
  <c r="M129" i="3"/>
  <c r="J129" i="3"/>
  <c r="H129" i="3"/>
  <c r="I129" i="3"/>
  <c r="R129" i="3" s="1"/>
  <c r="D130" i="3"/>
  <c r="K131" i="3" s="1"/>
  <c r="G129" i="3"/>
  <c r="E130" i="3"/>
  <c r="S128" i="3"/>
  <c r="F130" i="3"/>
  <c r="P117" i="2"/>
  <c r="H117" i="2"/>
  <c r="I117" i="2"/>
  <c r="F118" i="2"/>
  <c r="E118" i="2"/>
  <c r="D118" i="2"/>
  <c r="G117" i="2"/>
  <c r="X130" i="3" l="1"/>
  <c r="Y130" i="3" s="1"/>
  <c r="M130" i="3"/>
  <c r="J130" i="3"/>
  <c r="H130" i="3"/>
  <c r="I130" i="3"/>
  <c r="R130" i="3" s="1"/>
  <c r="E131" i="3"/>
  <c r="D131" i="3"/>
  <c r="K132" i="3" s="1"/>
  <c r="G130" i="3"/>
  <c r="F131" i="3"/>
  <c r="S129" i="3"/>
  <c r="P118" i="2"/>
  <c r="H118" i="2"/>
  <c r="I118" i="2"/>
  <c r="F119" i="2"/>
  <c r="G118" i="2"/>
  <c r="D119" i="2"/>
  <c r="E119" i="2"/>
  <c r="X131" i="3" l="1"/>
  <c r="Y131" i="3" s="1"/>
  <c r="M131" i="3"/>
  <c r="H131" i="3"/>
  <c r="J131" i="3"/>
  <c r="F132" i="3"/>
  <c r="I131" i="3"/>
  <c r="D132" i="3"/>
  <c r="K133" i="3" s="1"/>
  <c r="G131" i="3"/>
  <c r="E132" i="3"/>
  <c r="S130" i="3"/>
  <c r="P119" i="2"/>
  <c r="H119" i="2"/>
  <c r="I119" i="2"/>
  <c r="G119" i="2"/>
  <c r="D120" i="2"/>
  <c r="F120" i="2"/>
  <c r="E120" i="2"/>
  <c r="X132" i="3" l="1"/>
  <c r="Y132" i="3" s="1"/>
  <c r="M132" i="3"/>
  <c r="H132" i="3"/>
  <c r="J132" i="3"/>
  <c r="E133" i="3"/>
  <c r="X133" i="3" s="1"/>
  <c r="R131" i="3"/>
  <c r="I132" i="3"/>
  <c r="D133" i="3"/>
  <c r="K134" i="3" s="1"/>
  <c r="G132" i="3"/>
  <c r="F133" i="3"/>
  <c r="S131" i="3"/>
  <c r="H120" i="2"/>
  <c r="P120" i="2"/>
  <c r="I120" i="2"/>
  <c r="F121" i="2"/>
  <c r="G120" i="2"/>
  <c r="D121" i="2"/>
  <c r="E121" i="2"/>
  <c r="Y133" i="3" l="1"/>
  <c r="M133" i="3"/>
  <c r="H133" i="3"/>
  <c r="J133" i="3"/>
  <c r="F134" i="3"/>
  <c r="D134" i="3"/>
  <c r="K135" i="3" s="1"/>
  <c r="G133" i="3"/>
  <c r="R132" i="3"/>
  <c r="I133" i="3"/>
  <c r="E134" i="3"/>
  <c r="S132" i="3"/>
  <c r="H121" i="2"/>
  <c r="I121" i="2"/>
  <c r="D122" i="2"/>
  <c r="G121" i="2"/>
  <c r="E122" i="2"/>
  <c r="F122" i="2"/>
  <c r="X134" i="3" l="1"/>
  <c r="Y134" i="3" s="1"/>
  <c r="M134" i="3"/>
  <c r="H134" i="3"/>
  <c r="J134" i="3"/>
  <c r="F135" i="3"/>
  <c r="D135" i="3"/>
  <c r="K136" i="3" s="1"/>
  <c r="G134" i="3"/>
  <c r="R133" i="3"/>
  <c r="I134" i="3"/>
  <c r="E135" i="3"/>
  <c r="S133" i="3"/>
  <c r="H122" i="2"/>
  <c r="P121" i="2"/>
  <c r="E123" i="2"/>
  <c r="I122" i="2"/>
  <c r="F123" i="2"/>
  <c r="G122" i="2"/>
  <c r="D123" i="2"/>
  <c r="X135" i="3" l="1"/>
  <c r="Y135" i="3" s="1"/>
  <c r="H135" i="3"/>
  <c r="M135" i="3"/>
  <c r="J135" i="3"/>
  <c r="E136" i="3"/>
  <c r="R134" i="3"/>
  <c r="I135" i="3"/>
  <c r="D136" i="3"/>
  <c r="K137" i="3" s="1"/>
  <c r="G135" i="3"/>
  <c r="S134" i="3"/>
  <c r="F136" i="3"/>
  <c r="H123" i="2"/>
  <c r="P122" i="2"/>
  <c r="F124" i="2"/>
  <c r="I123" i="2"/>
  <c r="D124" i="2"/>
  <c r="G123" i="2"/>
  <c r="H124" i="2" s="1"/>
  <c r="E124" i="2"/>
  <c r="X136" i="3" l="1"/>
  <c r="Y136" i="3" s="1"/>
  <c r="H136" i="3"/>
  <c r="M136" i="3"/>
  <c r="J136" i="3"/>
  <c r="S135" i="3"/>
  <c r="D137" i="3"/>
  <c r="K138" i="3" s="1"/>
  <c r="G136" i="3"/>
  <c r="E137" i="3"/>
  <c r="I136" i="3"/>
  <c r="R135" i="3"/>
  <c r="F137" i="3"/>
  <c r="P123" i="2"/>
  <c r="E125" i="2"/>
  <c r="I124" i="2"/>
  <c r="G124" i="2"/>
  <c r="H125" i="2" s="1"/>
  <c r="D125" i="2"/>
  <c r="F125" i="2"/>
  <c r="H137" i="3" l="1"/>
  <c r="X137" i="3"/>
  <c r="Y137" i="3" s="1"/>
  <c r="M137" i="3"/>
  <c r="J137" i="3"/>
  <c r="R136" i="3"/>
  <c r="I137" i="3"/>
  <c r="S136" i="3"/>
  <c r="E138" i="3"/>
  <c r="F138" i="3"/>
  <c r="G137" i="3"/>
  <c r="D138" i="3"/>
  <c r="K139" i="3" s="1"/>
  <c r="P124" i="2"/>
  <c r="E126" i="2"/>
  <c r="F126" i="2"/>
  <c r="I125" i="2"/>
  <c r="G125" i="2"/>
  <c r="D126" i="2"/>
  <c r="H138" i="3" l="1"/>
  <c r="X138" i="3"/>
  <c r="Y138" i="3" s="1"/>
  <c r="M138" i="3"/>
  <c r="J138" i="3"/>
  <c r="F139" i="3"/>
  <c r="E139" i="3"/>
  <c r="S137" i="3"/>
  <c r="I138" i="3"/>
  <c r="R137" i="3"/>
  <c r="D139" i="3"/>
  <c r="K140" i="3" s="1"/>
  <c r="G138" i="3"/>
  <c r="P125" i="2"/>
  <c r="F127" i="2"/>
  <c r="I126" i="2"/>
  <c r="G126" i="2"/>
  <c r="H127" i="2" s="1"/>
  <c r="D127" i="2"/>
  <c r="E127" i="2"/>
  <c r="H139" i="3" l="1"/>
  <c r="X139" i="3"/>
  <c r="Y139" i="3" s="1"/>
  <c r="J139" i="3"/>
  <c r="G139" i="3"/>
  <c r="D140" i="3"/>
  <c r="K141" i="3" s="1"/>
  <c r="M139" i="3"/>
  <c r="F140" i="3"/>
  <c r="E140" i="3"/>
  <c r="S138" i="3"/>
  <c r="R138" i="3"/>
  <c r="I139" i="3"/>
  <c r="R139" i="3" s="1"/>
  <c r="P126" i="2"/>
  <c r="E128" i="2"/>
  <c r="I127" i="2"/>
  <c r="D128" i="2"/>
  <c r="G127" i="2"/>
  <c r="H128" i="2" s="1"/>
  <c r="F128" i="2"/>
  <c r="X140" i="3" l="1"/>
  <c r="Y140" i="3" s="1"/>
  <c r="M140" i="3"/>
  <c r="J140" i="3"/>
  <c r="S140" i="3" s="1"/>
  <c r="S139" i="3"/>
  <c r="E141" i="3"/>
  <c r="D141" i="3"/>
  <c r="K142" i="3" s="1"/>
  <c r="G140" i="3"/>
  <c r="F141" i="3"/>
  <c r="I140" i="3"/>
  <c r="H140" i="3"/>
  <c r="F129" i="2"/>
  <c r="P127" i="2"/>
  <c r="I128" i="2"/>
  <c r="D129" i="2"/>
  <c r="G128" i="2"/>
  <c r="H129" i="2" s="1"/>
  <c r="E129" i="2"/>
  <c r="X141" i="3" l="1"/>
  <c r="Y141" i="3" s="1"/>
  <c r="M141" i="3"/>
  <c r="J141" i="3"/>
  <c r="F142" i="3"/>
  <c r="G141" i="3"/>
  <c r="D142" i="3"/>
  <c r="K143" i="3" s="1"/>
  <c r="E142" i="3"/>
  <c r="H141" i="3"/>
  <c r="R140" i="3"/>
  <c r="I141" i="3"/>
  <c r="P128" i="2"/>
  <c r="E130" i="2"/>
  <c r="I129" i="2"/>
  <c r="G129" i="2"/>
  <c r="H130" i="2" s="1"/>
  <c r="D130" i="2"/>
  <c r="F130" i="2"/>
  <c r="X142" i="3" l="1"/>
  <c r="Y142" i="3" s="1"/>
  <c r="J142" i="3"/>
  <c r="M142" i="3"/>
  <c r="E143" i="3"/>
  <c r="S141" i="3"/>
  <c r="G142" i="3"/>
  <c r="D143" i="3"/>
  <c r="K144" i="3" s="1"/>
  <c r="R141" i="3"/>
  <c r="I142" i="3"/>
  <c r="H142" i="3"/>
  <c r="F143" i="3"/>
  <c r="P130" i="2"/>
  <c r="P129" i="2"/>
  <c r="F131" i="2"/>
  <c r="I130" i="2"/>
  <c r="D131" i="2"/>
  <c r="G130" i="2"/>
  <c r="H131" i="2" s="1"/>
  <c r="E131" i="2"/>
  <c r="X143" i="3" l="1"/>
  <c r="Y143" i="3" s="1"/>
  <c r="J143" i="3"/>
  <c r="M143" i="3"/>
  <c r="D144" i="3"/>
  <c r="K145" i="3" s="1"/>
  <c r="G143" i="3"/>
  <c r="H143" i="3"/>
  <c r="S142" i="3"/>
  <c r="F144" i="3"/>
  <c r="E144" i="3"/>
  <c r="I143" i="3"/>
  <c r="R142" i="3"/>
  <c r="E132" i="2"/>
  <c r="I131" i="2"/>
  <c r="F132" i="2"/>
  <c r="G131" i="2"/>
  <c r="H132" i="2" s="1"/>
  <c r="D132" i="2"/>
  <c r="J144" i="3" l="1"/>
  <c r="S144" i="3" s="1"/>
  <c r="X144" i="3"/>
  <c r="Y144" i="3" s="1"/>
  <c r="M144" i="3"/>
  <c r="S143" i="3"/>
  <c r="E145" i="3"/>
  <c r="H144" i="3"/>
  <c r="F145" i="3"/>
  <c r="R143" i="3"/>
  <c r="I144" i="3"/>
  <c r="D145" i="3"/>
  <c r="K146" i="3" s="1"/>
  <c r="G144" i="3"/>
  <c r="P131" i="2"/>
  <c r="F133" i="2"/>
  <c r="I132" i="2"/>
  <c r="G132" i="2"/>
  <c r="H133" i="2" s="1"/>
  <c r="D133" i="2"/>
  <c r="E133" i="2"/>
  <c r="J145" i="3" l="1"/>
  <c r="X145" i="3"/>
  <c r="Y145" i="3" s="1"/>
  <c r="M145" i="3"/>
  <c r="F146" i="3"/>
  <c r="H145" i="3"/>
  <c r="E146" i="3"/>
  <c r="D146" i="3"/>
  <c r="K147" i="3" s="1"/>
  <c r="G145" i="3"/>
  <c r="R144" i="3"/>
  <c r="I145" i="3"/>
  <c r="P132" i="2"/>
  <c r="I133" i="2"/>
  <c r="E134" i="2"/>
  <c r="F134" i="2"/>
  <c r="G133" i="2"/>
  <c r="H134" i="2" s="1"/>
  <c r="D134" i="2"/>
  <c r="X146" i="3" l="1"/>
  <c r="Y146" i="3" s="1"/>
  <c r="J146" i="3"/>
  <c r="M146" i="3"/>
  <c r="H146" i="3"/>
  <c r="G146" i="3"/>
  <c r="D147" i="3"/>
  <c r="K148" i="3" s="1"/>
  <c r="E147" i="3"/>
  <c r="F147" i="3"/>
  <c r="S145" i="3"/>
  <c r="R145" i="3"/>
  <c r="I146" i="3"/>
  <c r="F135" i="2"/>
  <c r="G134" i="2"/>
  <c r="H135" i="2" s="1"/>
  <c r="D135" i="2"/>
  <c r="E135" i="2"/>
  <c r="P133" i="2"/>
  <c r="I134" i="2"/>
  <c r="J147" i="3" l="1"/>
  <c r="X147" i="3"/>
  <c r="Y147" i="3" s="1"/>
  <c r="H147" i="3"/>
  <c r="M147" i="3"/>
  <c r="E148" i="3"/>
  <c r="F148" i="3"/>
  <c r="R146" i="3"/>
  <c r="I147" i="3"/>
  <c r="G147" i="3"/>
  <c r="D148" i="3"/>
  <c r="K149" i="3" s="1"/>
  <c r="S146" i="3"/>
  <c r="P134" i="2"/>
  <c r="E136" i="2"/>
  <c r="F136" i="2"/>
  <c r="I135" i="2"/>
  <c r="G135" i="2"/>
  <c r="H136" i="2" s="1"/>
  <c r="D136" i="2"/>
  <c r="G136" i="2" s="1"/>
  <c r="H148" i="3" l="1"/>
  <c r="X148" i="3"/>
  <c r="Y148" i="3" s="1"/>
  <c r="M148" i="3"/>
  <c r="J148" i="3"/>
  <c r="F149" i="3"/>
  <c r="R147" i="3"/>
  <c r="I148" i="3"/>
  <c r="S147" i="3"/>
  <c r="G148" i="3"/>
  <c r="D149" i="3"/>
  <c r="K150" i="3" s="1"/>
  <c r="E149" i="3"/>
  <c r="H137" i="2"/>
  <c r="I136" i="2"/>
  <c r="F137" i="2"/>
  <c r="D137" i="2"/>
  <c r="G137" i="2" s="1"/>
  <c r="E137" i="2"/>
  <c r="P135" i="2"/>
  <c r="H149" i="3" l="1"/>
  <c r="X149" i="3"/>
  <c r="Y149" i="3" s="1"/>
  <c r="J149" i="3"/>
  <c r="M149" i="3"/>
  <c r="F150" i="3"/>
  <c r="E150" i="3"/>
  <c r="D150" i="3"/>
  <c r="K151" i="3" s="1"/>
  <c r="G149" i="3"/>
  <c r="I149" i="3"/>
  <c r="R148" i="3"/>
  <c r="S148" i="3"/>
  <c r="D138" i="2"/>
  <c r="E138" i="2"/>
  <c r="F138" i="2"/>
  <c r="I137" i="2"/>
  <c r="H138" i="2"/>
  <c r="P136" i="2"/>
  <c r="X150" i="3" l="1"/>
  <c r="Y150" i="3" s="1"/>
  <c r="M150" i="3"/>
  <c r="H150" i="3"/>
  <c r="J150" i="3"/>
  <c r="R149" i="3"/>
  <c r="I150" i="3"/>
  <c r="G150" i="3"/>
  <c r="D151" i="3"/>
  <c r="K152" i="3" s="1"/>
  <c r="S149" i="3"/>
  <c r="E151" i="3"/>
  <c r="F151" i="3"/>
  <c r="F139" i="2"/>
  <c r="E139" i="2"/>
  <c r="P137" i="2"/>
  <c r="I138" i="2"/>
  <c r="G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D139" i="2"/>
  <c r="G139" i="2" s="1"/>
  <c r="X151" i="3" l="1"/>
  <c r="Y151" i="3" s="1"/>
  <c r="M151" i="3"/>
  <c r="H151" i="3"/>
  <c r="J151" i="3"/>
  <c r="F152" i="3"/>
  <c r="S150" i="3"/>
  <c r="D152" i="3"/>
  <c r="K153" i="3" s="1"/>
  <c r="G151" i="3"/>
  <c r="I151" i="3"/>
  <c r="R150" i="3"/>
  <c r="E152" i="3"/>
  <c r="P138" i="2"/>
  <c r="I139" i="2"/>
  <c r="X152" i="3" l="1"/>
  <c r="Y152" i="3" s="1"/>
  <c r="H152" i="3"/>
  <c r="F153" i="3"/>
  <c r="M152" i="3"/>
  <c r="J152" i="3"/>
  <c r="P139" i="2"/>
  <c r="I152" i="3"/>
  <c r="R151" i="3"/>
  <c r="G152" i="3"/>
  <c r="D153" i="3"/>
  <c r="K154" i="3" s="1"/>
  <c r="E153" i="3"/>
  <c r="S151" i="3"/>
  <c r="X153" i="3" l="1"/>
  <c r="Y153" i="3" s="1"/>
  <c r="H153" i="3"/>
  <c r="M153" i="3"/>
  <c r="J153" i="3"/>
  <c r="G153" i="3"/>
  <c r="D154" i="3"/>
  <c r="K155" i="3" s="1"/>
  <c r="E154" i="3"/>
  <c r="F154" i="3"/>
  <c r="P140" i="2"/>
  <c r="S152" i="3"/>
  <c r="I153" i="3"/>
  <c r="R152" i="3"/>
  <c r="X154" i="3" l="1"/>
  <c r="Y154" i="3" s="1"/>
  <c r="H154" i="3"/>
  <c r="M154" i="3"/>
  <c r="F155" i="3"/>
  <c r="J154" i="3"/>
  <c r="E155" i="3"/>
  <c r="R153" i="3"/>
  <c r="I154" i="3"/>
  <c r="G154" i="3"/>
  <c r="D155" i="3"/>
  <c r="K156" i="3" s="1"/>
  <c r="S153" i="3"/>
  <c r="P141" i="2"/>
  <c r="X155" i="3" l="1"/>
  <c r="Y155" i="3" s="1"/>
  <c r="H155" i="3"/>
  <c r="M155" i="3"/>
  <c r="R154" i="3"/>
  <c r="I155" i="3"/>
  <c r="G155" i="3"/>
  <c r="D156" i="3"/>
  <c r="K157" i="3" s="1"/>
  <c r="J155" i="3"/>
  <c r="F156" i="3"/>
  <c r="E156" i="3"/>
  <c r="S154" i="3"/>
  <c r="P142" i="2"/>
  <c r="H156" i="3" l="1"/>
  <c r="X156" i="3"/>
  <c r="Y156" i="3" s="1"/>
  <c r="M156" i="3"/>
  <c r="J156" i="3"/>
  <c r="F157" i="3"/>
  <c r="G156" i="3"/>
  <c r="D157" i="3"/>
  <c r="K158" i="3" s="1"/>
  <c r="E157" i="3"/>
  <c r="R155" i="3"/>
  <c r="I156" i="3"/>
  <c r="S155" i="3"/>
  <c r="P143" i="2"/>
  <c r="H157" i="3" l="1"/>
  <c r="X157" i="3"/>
  <c r="Y157" i="3" s="1"/>
  <c r="M157" i="3"/>
  <c r="J157" i="3"/>
  <c r="R156" i="3"/>
  <c r="I157" i="3"/>
  <c r="G157" i="3"/>
  <c r="D158" i="3"/>
  <c r="K159" i="3" s="1"/>
  <c r="E158" i="3"/>
  <c r="F158" i="3"/>
  <c r="S156" i="3"/>
  <c r="P144" i="2"/>
  <c r="H158" i="3" l="1"/>
  <c r="X158" i="3"/>
  <c r="Y158" i="3" s="1"/>
  <c r="M158" i="3"/>
  <c r="J158" i="3"/>
  <c r="E159" i="3"/>
  <c r="R157" i="3"/>
  <c r="I158" i="3"/>
  <c r="D159" i="3"/>
  <c r="K160" i="3" s="1"/>
  <c r="G158" i="3"/>
  <c r="F159" i="3"/>
  <c r="S157" i="3"/>
  <c r="P145" i="2"/>
  <c r="H159" i="3" l="1"/>
  <c r="X159" i="3"/>
  <c r="Y159" i="3" s="1"/>
  <c r="M159" i="3"/>
  <c r="F160" i="3"/>
  <c r="R158" i="3"/>
  <c r="I159" i="3"/>
  <c r="E160" i="3"/>
  <c r="G159" i="3"/>
  <c r="D160" i="3"/>
  <c r="K161" i="3" s="1"/>
  <c r="J159" i="3"/>
  <c r="S158" i="3"/>
  <c r="P146" i="2"/>
  <c r="H160" i="3" l="1"/>
  <c r="X160" i="3"/>
  <c r="Y160" i="3" s="1"/>
  <c r="F161" i="3"/>
  <c r="E161" i="3"/>
  <c r="G160" i="3"/>
  <c r="D161" i="3"/>
  <c r="K162" i="3" s="1"/>
  <c r="M160" i="3"/>
  <c r="R159" i="3"/>
  <c r="I160" i="3"/>
  <c r="R160" i="3" s="1"/>
  <c r="J160" i="3"/>
  <c r="S160" i="3" s="1"/>
  <c r="S159" i="3"/>
  <c r="P147" i="2"/>
  <c r="X161" i="3" l="1"/>
  <c r="Y161" i="3" s="1"/>
  <c r="M161" i="3"/>
  <c r="E162" i="3"/>
  <c r="G161" i="3"/>
  <c r="D162" i="3"/>
  <c r="K163" i="3" s="1"/>
  <c r="H161" i="3"/>
  <c r="I161" i="3"/>
  <c r="J161" i="3"/>
  <c r="S161" i="3" s="1"/>
  <c r="F162" i="3"/>
  <c r="H162" i="3" l="1"/>
  <c r="X162" i="3"/>
  <c r="Y162" i="3" s="1"/>
  <c r="J162" i="3"/>
  <c r="S162" i="3" s="1"/>
  <c r="R161" i="3"/>
  <c r="I162" i="3"/>
  <c r="M162" i="3"/>
  <c r="E163" i="3"/>
  <c r="F163" i="3"/>
  <c r="D163" i="3"/>
  <c r="K164" i="3" s="1"/>
  <c r="G162" i="3"/>
  <c r="X163" i="3" l="1"/>
  <c r="Y163" i="3" s="1"/>
  <c r="J163" i="3"/>
  <c r="S163" i="3" s="1"/>
  <c r="D164" i="3"/>
  <c r="K165" i="3" s="1"/>
  <c r="G163" i="3"/>
  <c r="R162" i="3"/>
  <c r="I163" i="3"/>
  <c r="F164" i="3"/>
  <c r="E164" i="3"/>
  <c r="M163" i="3"/>
  <c r="H163" i="3"/>
  <c r="X164" i="3" l="1"/>
  <c r="Y164" i="3" s="1"/>
  <c r="F165" i="3"/>
  <c r="J164" i="3"/>
  <c r="S164" i="3" s="1"/>
  <c r="R163" i="3"/>
  <c r="I164" i="3"/>
  <c r="M164" i="3"/>
  <c r="E165" i="3"/>
  <c r="D165" i="3"/>
  <c r="K166" i="3" s="1"/>
  <c r="G164" i="3"/>
  <c r="H164" i="3"/>
  <c r="X165" i="3" l="1"/>
  <c r="Y165" i="3" s="1"/>
  <c r="F166" i="3"/>
  <c r="H165" i="3"/>
  <c r="J165" i="3"/>
  <c r="S165" i="3" s="1"/>
  <c r="G165" i="3"/>
  <c r="D166" i="3"/>
  <c r="K167" i="3" s="1"/>
  <c r="R164" i="3"/>
  <c r="I165" i="3"/>
  <c r="R165" i="3" s="1"/>
  <c r="M165" i="3"/>
  <c r="E166" i="3"/>
  <c r="X166" i="3" l="1"/>
  <c r="Y166" i="3" s="1"/>
  <c r="H166" i="3"/>
  <c r="J166" i="3"/>
  <c r="S166" i="3" s="1"/>
  <c r="D167" i="3"/>
  <c r="K168" i="3" s="1"/>
  <c r="G166" i="3"/>
  <c r="I166" i="3"/>
  <c r="M166" i="3"/>
  <c r="E167" i="3"/>
  <c r="F167" i="3"/>
  <c r="X167" i="3" l="1"/>
  <c r="Y167" i="3" s="1"/>
  <c r="H167" i="3"/>
  <c r="F168" i="3"/>
  <c r="R166" i="3"/>
  <c r="I167" i="3"/>
  <c r="J167" i="3"/>
  <c r="G167" i="3"/>
  <c r="D168" i="3"/>
  <c r="K169" i="3" s="1"/>
  <c r="M167" i="3"/>
  <c r="E168" i="3"/>
  <c r="H168" i="3" l="1"/>
  <c r="X168" i="3"/>
  <c r="Y168" i="3" s="1"/>
  <c r="F169" i="3"/>
  <c r="E169" i="3"/>
  <c r="D169" i="3"/>
  <c r="K170" i="3" s="1"/>
  <c r="G168" i="3"/>
  <c r="S167" i="3"/>
  <c r="J168" i="3"/>
  <c r="R167" i="3"/>
  <c r="I168" i="3"/>
  <c r="M168" i="3"/>
  <c r="H169" i="3" l="1"/>
  <c r="X169" i="3"/>
  <c r="Y169" i="3" s="1"/>
  <c r="M169" i="3"/>
  <c r="J169" i="3"/>
  <c r="S168" i="3"/>
  <c r="G169" i="3"/>
  <c r="D170" i="3"/>
  <c r="K171" i="3" s="1"/>
  <c r="E170" i="3"/>
  <c r="R168" i="3"/>
  <c r="I169" i="3"/>
  <c r="F170" i="3"/>
  <c r="X170" i="3" l="1"/>
  <c r="Y170" i="3" s="1"/>
  <c r="H170" i="3"/>
  <c r="M170" i="3"/>
  <c r="E171" i="3"/>
  <c r="G170" i="3"/>
  <c r="D171" i="3"/>
  <c r="K172" i="3" s="1"/>
  <c r="I170" i="3"/>
  <c r="R169" i="3"/>
  <c r="F171" i="3"/>
  <c r="J170" i="3"/>
  <c r="S169" i="3"/>
  <c r="H171" i="3" l="1"/>
  <c r="X171" i="3"/>
  <c r="Y171" i="3" s="1"/>
  <c r="M171" i="3"/>
  <c r="R170" i="3"/>
  <c r="I171" i="3"/>
  <c r="G171" i="3"/>
  <c r="D172" i="3"/>
  <c r="K173" i="3" s="1"/>
  <c r="E172" i="3"/>
  <c r="J171" i="3"/>
  <c r="S170" i="3"/>
  <c r="F172" i="3"/>
  <c r="H172" i="3" l="1"/>
  <c r="X172" i="3"/>
  <c r="Y172" i="3" s="1"/>
  <c r="M172" i="3"/>
  <c r="D173" i="3"/>
  <c r="K174" i="3" s="1"/>
  <c r="G172" i="3"/>
  <c r="E173" i="3"/>
  <c r="R171" i="3"/>
  <c r="I172" i="3"/>
  <c r="F173" i="3"/>
  <c r="S171" i="3"/>
  <c r="J172" i="3"/>
  <c r="H173" i="3" l="1"/>
  <c r="X173" i="3"/>
  <c r="Y173" i="3" s="1"/>
  <c r="M173" i="3"/>
  <c r="S172" i="3"/>
  <c r="J173" i="3"/>
  <c r="E174" i="3"/>
  <c r="R172" i="3"/>
  <c r="I173" i="3"/>
  <c r="F174" i="3"/>
  <c r="G173" i="3"/>
  <c r="D174" i="3"/>
  <c r="K175" i="3" s="1"/>
  <c r="H174" i="3" l="1"/>
  <c r="X174" i="3"/>
  <c r="Y174" i="3" s="1"/>
  <c r="M174" i="3"/>
  <c r="I174" i="3"/>
  <c r="R173" i="3"/>
  <c r="E175" i="3"/>
  <c r="S173" i="3"/>
  <c r="J174" i="3"/>
  <c r="G174" i="3"/>
  <c r="D175" i="3"/>
  <c r="K176" i="3" s="1"/>
  <c r="F175" i="3"/>
  <c r="H175" i="3" l="1"/>
  <c r="X175" i="3"/>
  <c r="Y175" i="3" s="1"/>
  <c r="M175" i="3"/>
  <c r="E176" i="3"/>
  <c r="J175" i="3"/>
  <c r="S174" i="3"/>
  <c r="F176" i="3"/>
  <c r="G175" i="3"/>
  <c r="D176" i="3"/>
  <c r="K177" i="3" s="1"/>
  <c r="R174" i="3"/>
  <c r="I175" i="3"/>
  <c r="H176" i="3" l="1"/>
  <c r="X176" i="3"/>
  <c r="Y176" i="3" s="1"/>
  <c r="M176" i="3"/>
  <c r="F177" i="3"/>
  <c r="S175" i="3"/>
  <c r="J176" i="3"/>
  <c r="R175" i="3"/>
  <c r="I176" i="3"/>
  <c r="E177" i="3"/>
  <c r="G176" i="3"/>
  <c r="D177" i="3"/>
  <c r="K178" i="3" s="1"/>
  <c r="H177" i="3" l="1"/>
  <c r="X177" i="3"/>
  <c r="Y177" i="3" s="1"/>
  <c r="M177" i="3"/>
  <c r="R176" i="3"/>
  <c r="I177" i="3"/>
  <c r="D178" i="3"/>
  <c r="K179" i="3" s="1"/>
  <c r="G177" i="3"/>
  <c r="H178" i="3" s="1"/>
  <c r="S176" i="3"/>
  <c r="J177" i="3"/>
  <c r="E178" i="3"/>
  <c r="F178" i="3"/>
  <c r="X178" i="3" l="1"/>
  <c r="Y178" i="3" s="1"/>
  <c r="M178" i="3"/>
  <c r="F179" i="3"/>
  <c r="S177" i="3"/>
  <c r="J178" i="3"/>
  <c r="G178" i="3"/>
  <c r="H179" i="3" s="1"/>
  <c r="D179" i="3"/>
  <c r="K180" i="3" s="1"/>
  <c r="E179" i="3"/>
  <c r="R177" i="3"/>
  <c r="I178" i="3"/>
  <c r="X179" i="3" l="1"/>
  <c r="Y179" i="3" s="1"/>
  <c r="M179" i="3"/>
  <c r="R178" i="3"/>
  <c r="I179" i="3"/>
  <c r="E180" i="3"/>
  <c r="G179" i="3"/>
  <c r="H180" i="3" s="1"/>
  <c r="D180" i="3"/>
  <c r="K181" i="3" s="1"/>
  <c r="S178" i="3"/>
  <c r="J179" i="3"/>
  <c r="F180" i="3"/>
  <c r="X180" i="3" l="1"/>
  <c r="Y180" i="3" s="1"/>
  <c r="M180" i="3"/>
  <c r="F181" i="3"/>
  <c r="D181" i="3"/>
  <c r="K182" i="3" s="1"/>
  <c r="G180" i="3"/>
  <c r="H181" i="3" s="1"/>
  <c r="E181" i="3"/>
  <c r="S179" i="3"/>
  <c r="J180" i="3"/>
  <c r="R179" i="3"/>
  <c r="I180" i="3"/>
  <c r="X181" i="3" l="1"/>
  <c r="Y181" i="3" s="1"/>
  <c r="M181" i="3"/>
  <c r="E182" i="3"/>
  <c r="G181" i="3"/>
  <c r="H182" i="3" s="1"/>
  <c r="D182" i="3"/>
  <c r="K183" i="3" s="1"/>
  <c r="F182" i="3"/>
  <c r="S180" i="3"/>
  <c r="J181" i="3"/>
  <c r="R180" i="3"/>
  <c r="I181" i="3"/>
  <c r="X182" i="3" l="1"/>
  <c r="Y182" i="3" s="1"/>
  <c r="D183" i="3"/>
  <c r="K184" i="3" s="1"/>
  <c r="G182" i="3"/>
  <c r="H183" i="3" s="1"/>
  <c r="S181" i="3"/>
  <c r="J182" i="3"/>
  <c r="R181" i="3"/>
  <c r="I182" i="3"/>
  <c r="E183" i="3"/>
  <c r="M182" i="3"/>
  <c r="F183" i="3"/>
  <c r="X183" i="3" l="1"/>
  <c r="Y183" i="3" s="1"/>
  <c r="F184" i="3"/>
  <c r="R182" i="3"/>
  <c r="I183" i="3"/>
  <c r="S182" i="3"/>
  <c r="J183" i="3"/>
  <c r="D184" i="3"/>
  <c r="G183" i="3"/>
  <c r="H184" i="3" s="1"/>
  <c r="M183" i="3"/>
  <c r="E184" i="3"/>
  <c r="X184" i="3" l="1"/>
  <c r="Y184" i="3" s="1"/>
  <c r="F185" i="3"/>
  <c r="D185" i="3"/>
  <c r="K186" i="3" s="1"/>
  <c r="G184" i="3"/>
  <c r="H185" i="3" s="1"/>
  <c r="S183" i="3"/>
  <c r="J184" i="3"/>
  <c r="M184" i="3"/>
  <c r="E185" i="3"/>
  <c r="R183" i="3"/>
  <c r="I184" i="3"/>
  <c r="X185" i="3" l="1"/>
  <c r="Y185" i="3" s="1"/>
  <c r="S184" i="3"/>
  <c r="J185" i="3"/>
  <c r="I185" i="3"/>
  <c r="R184" i="3"/>
  <c r="M185" i="3"/>
  <c r="E186" i="3"/>
  <c r="G185" i="3"/>
  <c r="H186" i="3" s="1"/>
  <c r="D186" i="3"/>
  <c r="K187" i="3" s="1"/>
  <c r="F186" i="3"/>
  <c r="X186" i="3" l="1"/>
  <c r="Y186" i="3" s="1"/>
  <c r="F187" i="3"/>
  <c r="G186" i="3"/>
  <c r="H187" i="3" s="1"/>
  <c r="D187" i="3"/>
  <c r="K188" i="3" s="1"/>
  <c r="I186" i="3"/>
  <c r="R185" i="3"/>
  <c r="S185" i="3"/>
  <c r="J186" i="3"/>
  <c r="E187" i="3"/>
  <c r="M186" i="3"/>
  <c r="X187" i="3" l="1"/>
  <c r="Y187" i="3" s="1"/>
  <c r="F188" i="3"/>
  <c r="R186" i="3"/>
  <c r="I187" i="3"/>
  <c r="D188" i="3"/>
  <c r="G187" i="3"/>
  <c r="H188" i="3" s="1"/>
  <c r="M187" i="3"/>
  <c r="E188" i="3"/>
  <c r="S186" i="3"/>
  <c r="J187" i="3"/>
  <c r="X188" i="3" l="1"/>
  <c r="Y188" i="3" s="1"/>
  <c r="E189" i="3"/>
  <c r="M188" i="3"/>
  <c r="D189" i="3"/>
  <c r="G188" i="3"/>
  <c r="H189" i="3" s="1"/>
  <c r="R187" i="3"/>
  <c r="I188" i="3"/>
  <c r="S187" i="3"/>
  <c r="J188" i="3"/>
  <c r="F189" i="3"/>
  <c r="X189" i="3" l="1"/>
  <c r="Y189" i="3" s="1"/>
  <c r="F190" i="3"/>
  <c r="G189" i="3"/>
  <c r="H190" i="3" s="1"/>
  <c r="D190" i="3"/>
  <c r="I189" i="3"/>
  <c r="R188" i="3"/>
  <c r="S188" i="3"/>
  <c r="J189" i="3"/>
  <c r="M189" i="3"/>
  <c r="E190" i="3"/>
  <c r="X190" i="3" l="1"/>
  <c r="Y190" i="3" s="1"/>
  <c r="P191" i="3"/>
  <c r="R189" i="3"/>
  <c r="I190" i="3"/>
  <c r="S189" i="3"/>
  <c r="J190" i="3"/>
  <c r="D191" i="3"/>
  <c r="G190" i="3"/>
  <c r="H191" i="3" s="1"/>
  <c r="E191" i="3"/>
  <c r="M191" i="3" s="1"/>
  <c r="M190" i="3"/>
  <c r="Q190" i="3"/>
  <c r="F191" i="3"/>
  <c r="P190" i="3"/>
  <c r="X191" i="3" l="1"/>
  <c r="Y191" i="3" s="1"/>
  <c r="D192" i="3"/>
  <c r="G191" i="3"/>
  <c r="H192" i="3" s="1"/>
  <c r="S190" i="3"/>
  <c r="J191" i="3"/>
  <c r="E192" i="3"/>
  <c r="M192" i="3" s="1"/>
  <c r="Q191" i="3"/>
  <c r="F192" i="3"/>
  <c r="R190" i="3"/>
  <c r="I191" i="3"/>
  <c r="X192" i="3" l="1"/>
  <c r="Y192" i="3" s="1"/>
  <c r="P192" i="3"/>
  <c r="J192" i="3"/>
  <c r="S191" i="3"/>
  <c r="Q192" i="3"/>
  <c r="E193" i="3"/>
  <c r="M193" i="3" s="1"/>
  <c r="R191" i="3"/>
  <c r="I192" i="3"/>
  <c r="F193" i="3"/>
  <c r="G192" i="3"/>
  <c r="H193" i="3" s="1"/>
  <c r="D193" i="3"/>
  <c r="X193" i="3" l="1"/>
  <c r="Y193" i="3" s="1"/>
  <c r="I193" i="3"/>
  <c r="R192" i="3"/>
  <c r="Q193" i="3"/>
  <c r="E194" i="3"/>
  <c r="D194" i="3"/>
  <c r="G193" i="3"/>
  <c r="H194" i="3" s="1"/>
  <c r="S192" i="3"/>
  <c r="J193" i="3"/>
  <c r="F194" i="3"/>
  <c r="P193" i="3"/>
  <c r="X194" i="3" l="1"/>
  <c r="Y194" i="3" s="1"/>
  <c r="Q194" i="3"/>
  <c r="E195" i="3"/>
  <c r="M195" i="3" s="1"/>
  <c r="S193" i="3"/>
  <c r="J194" i="3"/>
  <c r="G194" i="3"/>
  <c r="H195" i="3" s="1"/>
  <c r="D195" i="3"/>
  <c r="K196" i="3" s="1"/>
  <c r="P194" i="3"/>
  <c r="F195" i="3"/>
  <c r="R193" i="3"/>
  <c r="I194" i="3"/>
  <c r="X195" i="3" l="1"/>
  <c r="Y195" i="3" s="1"/>
  <c r="S194" i="3"/>
  <c r="J195" i="3"/>
  <c r="R194" i="3"/>
  <c r="I195" i="3"/>
  <c r="G195" i="3"/>
  <c r="H196" i="3" s="1"/>
  <c r="D196" i="3"/>
  <c r="E196" i="3"/>
  <c r="Q195" i="3"/>
  <c r="F196" i="3"/>
  <c r="X196" i="3" l="1"/>
  <c r="Y196" i="3" s="1"/>
  <c r="F197" i="3"/>
  <c r="R195" i="3"/>
  <c r="I196" i="3"/>
  <c r="S195" i="3"/>
  <c r="J196" i="3"/>
  <c r="K197" i="3"/>
  <c r="P196" i="3"/>
  <c r="E197" i="3"/>
  <c r="Q196" i="3"/>
  <c r="G196" i="3"/>
  <c r="H197" i="3" s="1"/>
  <c r="D197" i="3"/>
  <c r="X197" i="3" l="1"/>
  <c r="Y197" i="3" s="1"/>
  <c r="Q197" i="3"/>
  <c r="F198" i="3"/>
  <c r="E198" i="3"/>
  <c r="D198" i="3"/>
  <c r="G197" i="3"/>
  <c r="K198" i="3"/>
  <c r="P197" i="3"/>
  <c r="S196" i="3"/>
  <c r="J197" i="3"/>
  <c r="R196" i="3"/>
  <c r="I197" i="3"/>
  <c r="R197" i="3" s="1"/>
  <c r="X198" i="3" l="1"/>
  <c r="Y198" i="3" s="1"/>
  <c r="F199" i="3"/>
  <c r="I198" i="3"/>
  <c r="R198" i="3" s="1"/>
  <c r="K199" i="3"/>
  <c r="P198" i="3"/>
  <c r="S197" i="3"/>
  <c r="J198" i="3"/>
  <c r="G198" i="3"/>
  <c r="D199" i="3"/>
  <c r="Q198" i="3"/>
  <c r="E199" i="3"/>
  <c r="H198" i="3"/>
  <c r="X199" i="3" l="1"/>
  <c r="Y199" i="3" s="1"/>
  <c r="F200" i="3"/>
  <c r="I199" i="3"/>
  <c r="R199" i="3" s="1"/>
  <c r="H199" i="3"/>
  <c r="D200" i="3"/>
  <c r="G199" i="3"/>
  <c r="S198" i="3"/>
  <c r="J199" i="3"/>
  <c r="E200" i="3"/>
  <c r="Q199" i="3"/>
  <c r="K200" i="3"/>
  <c r="P199" i="3"/>
  <c r="X200" i="3" l="1"/>
  <c r="Y200" i="3" s="1"/>
  <c r="I200" i="3"/>
  <c r="R200" i="3" s="1"/>
  <c r="H200" i="3"/>
  <c r="Q200" i="3"/>
  <c r="E201" i="3"/>
  <c r="S199" i="3"/>
  <c r="J200" i="3"/>
  <c r="F201" i="3"/>
  <c r="K201" i="3"/>
  <c r="P200" i="3"/>
  <c r="G200" i="3"/>
  <c r="D201" i="3"/>
  <c r="X201" i="3" l="1"/>
  <c r="Y201" i="3" s="1"/>
  <c r="I201" i="3"/>
  <c r="R201" i="3" s="1"/>
  <c r="K202" i="3"/>
  <c r="P202" i="3" s="1"/>
  <c r="H201" i="3"/>
  <c r="P201" i="3"/>
  <c r="S200" i="3"/>
  <c r="J201" i="3"/>
  <c r="D202" i="3"/>
  <c r="G201" i="3"/>
  <c r="F202" i="3"/>
  <c r="Q201" i="3"/>
  <c r="E202" i="3"/>
  <c r="X202" i="3" l="1"/>
  <c r="Y202" i="3" s="1"/>
  <c r="I202" i="3"/>
  <c r="R202" i="3" s="1"/>
  <c r="G202" i="3"/>
  <c r="D203" i="3"/>
  <c r="Q202" i="3"/>
  <c r="E203" i="3"/>
  <c r="F203" i="3"/>
  <c r="K203" i="3"/>
  <c r="S201" i="3"/>
  <c r="J202" i="3"/>
  <c r="H202" i="3"/>
  <c r="H203" i="3" l="1"/>
  <c r="X203" i="3"/>
  <c r="Y203" i="3" s="1"/>
  <c r="I203" i="3"/>
  <c r="R203" i="3" s="1"/>
  <c r="F204" i="3"/>
  <c r="P203" i="3"/>
  <c r="K204" i="3"/>
  <c r="D204" i="3"/>
  <c r="G203" i="3"/>
  <c r="E204" i="3"/>
  <c r="Q203" i="3"/>
  <c r="S202" i="3"/>
  <c r="J203" i="3"/>
  <c r="I204" i="3" l="1"/>
  <c r="R204" i="3" s="1"/>
  <c r="X204" i="3"/>
  <c r="Y204" i="3" s="1"/>
  <c r="F205" i="3"/>
  <c r="D205" i="3"/>
  <c r="G204" i="3"/>
  <c r="H204" i="3"/>
  <c r="Q204" i="3"/>
  <c r="E205" i="3"/>
  <c r="K205" i="3"/>
  <c r="P204" i="3"/>
  <c r="S203" i="3"/>
  <c r="J204" i="3"/>
  <c r="H205" i="3" l="1"/>
  <c r="I205" i="3"/>
  <c r="R205" i="3" s="1"/>
  <c r="X205" i="3"/>
  <c r="Y205" i="3" s="1"/>
  <c r="G205" i="3"/>
  <c r="D206" i="3"/>
  <c r="Q205" i="3"/>
  <c r="E206" i="3"/>
  <c r="K206" i="3"/>
  <c r="P205" i="3"/>
  <c r="F206" i="3"/>
  <c r="S204" i="3"/>
  <c r="J205" i="3"/>
  <c r="X206" i="3" l="1"/>
  <c r="Y206" i="3" s="1"/>
  <c r="H206" i="3"/>
  <c r="D207" i="3"/>
  <c r="G206" i="3"/>
  <c r="K207" i="3"/>
  <c r="P206" i="3"/>
  <c r="I206" i="3"/>
  <c r="E207" i="3"/>
  <c r="Q206" i="3"/>
  <c r="F207" i="3"/>
  <c r="S205" i="3"/>
  <c r="J206" i="3"/>
  <c r="X207" i="3" l="1"/>
  <c r="Y207" i="3" s="1"/>
  <c r="H207" i="3"/>
  <c r="F208" i="3"/>
  <c r="Q207" i="3"/>
  <c r="E208" i="3"/>
  <c r="K208" i="3"/>
  <c r="P207" i="3"/>
  <c r="I207" i="3"/>
  <c r="R206" i="3"/>
  <c r="G207" i="3"/>
  <c r="D208" i="3"/>
  <c r="S206" i="3"/>
  <c r="J207" i="3"/>
  <c r="H208" i="3" l="1"/>
  <c r="X208" i="3"/>
  <c r="Y208" i="3" s="1"/>
  <c r="K209" i="3"/>
  <c r="P209" i="3" s="1"/>
  <c r="P208" i="3"/>
  <c r="R207" i="3"/>
  <c r="I208" i="3"/>
  <c r="E209" i="3"/>
  <c r="X209" i="3" s="1"/>
  <c r="Q208" i="3"/>
  <c r="D209" i="3"/>
  <c r="G209" i="3" s="1"/>
  <c r="G208" i="3"/>
  <c r="F209" i="3"/>
  <c r="J208" i="3"/>
  <c r="S207" i="3"/>
  <c r="H209" i="3" l="1"/>
  <c r="Q209" i="3"/>
  <c r="Y209" i="3"/>
  <c r="R208" i="3"/>
  <c r="I209" i="3"/>
  <c r="R209" i="3" s="1"/>
  <c r="S208" i="3"/>
  <c r="J209" i="3"/>
  <c r="S209" i="3" s="1"/>
</calcChain>
</file>

<file path=xl/sharedStrings.xml><?xml version="1.0" encoding="utf-8"?>
<sst xmlns="http://schemas.openxmlformats.org/spreadsheetml/2006/main" count="51" uniqueCount="34">
  <si>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</si>
  <si>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</si>
  <si>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</si>
  <si>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</si>
  <si>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</si>
  <si>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</si>
  <si>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</si>
  <si>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</si>
  <si>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</si>
  <si>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</si>
  <si>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</si>
  <si>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</si>
  <si>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</si>
  <si>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</si>
  <si>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</si>
  <si>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</si>
  <si>
    <t>Rt</t>
  </si>
  <si>
    <t>1w moving average</t>
  </si>
  <si>
    <t>Rapporto terapia intensiva/contagiati =</t>
  </si>
  <si>
    <t>% sulla popolazione</t>
  </si>
  <si>
    <t>totale entrati in contatto (stima)</t>
  </si>
  <si>
    <t>totale casi</t>
  </si>
  <si>
    <t>totale casi ufficiale</t>
  </si>
  <si>
    <t>casi al 7/6/2020</t>
  </si>
  <si>
    <t>infetti al 7/6/2020</t>
  </si>
  <si>
    <t>totale positivi</t>
  </si>
  <si>
    <t>stima non rilevati al 09/25=</t>
  </si>
  <si>
    <t>casi al 09/26</t>
  </si>
  <si>
    <t>infetti al 09/25</t>
  </si>
  <si>
    <t>totale casi ufficiosi</t>
  </si>
  <si>
    <t>rapporto infetti/guariti</t>
  </si>
  <si>
    <t>stima guariti a modello</t>
  </si>
  <si>
    <t>Variazione % 7gg</t>
  </si>
  <si>
    <t>fitted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</si>
</sst>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/>
    <xf numFmtId="10" fontId="0" fillId="0" borderId="0" xfId="2" applyNumberFormat="1" applyFont="1" applyFill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RealData!$G$9:$G$187</c:f>
              <c:numCache>
                <c:formatCode>General</c:formatCode>
                <c:ptCount val="179"/>
                <c:pt idx="0">
                  <c:v>3.7448508301086009E-3</c:v>
                </c:pt>
                <c:pt idx="1">
                  <c:v>3.3953722334004025E-3</c:v>
                </c:pt>
                <c:pt idx="2">
                  <c:v>3.0524220305242203E-3</c:v>
                </c:pt>
                <c:pt idx="3">
                  <c:v>3.062991077373818E-3</c:v>
                </c:pt>
                <c:pt idx="4">
                  <c:v>2.9645600323406551E-3</c:v>
                </c:pt>
                <c:pt idx="5">
                  <c:v>3.0323914541695381E-3</c:v>
                </c:pt>
                <c:pt idx="6">
                  <c:v>3.0386740331491712E-3</c:v>
                </c:pt>
                <c:pt idx="7">
                  <c:v>2.9407645987956869E-3</c:v>
                </c:pt>
                <c:pt idx="8">
                  <c:v>2.9957203994293866E-3</c:v>
                </c:pt>
                <c:pt idx="9">
                  <c:v>2.4372759856630824E-3</c:v>
                </c:pt>
                <c:pt idx="10">
                  <c:v>2.4492148105460308E-3</c:v>
                </c:pt>
                <c:pt idx="11">
                  <c:v>2.515164965231543E-3</c:v>
                </c:pt>
                <c:pt idx="12">
                  <c:v>1.918819188191882E-3</c:v>
                </c:pt>
                <c:pt idx="13">
                  <c:v>1.9199527396248708E-3</c:v>
                </c:pt>
                <c:pt idx="14">
                  <c:v>2.0817843866171005E-3</c:v>
                </c:pt>
                <c:pt idx="15">
                  <c:v>1.9466906259359091E-3</c:v>
                </c:pt>
                <c:pt idx="16">
                  <c:v>1.9808014627456954E-3</c:v>
                </c:pt>
                <c:pt idx="17">
                  <c:v>2.1541010770505385E-3</c:v>
                </c:pt>
                <c:pt idx="18">
                  <c:v>1.1645316918981866E-3</c:v>
                </c:pt>
                <c:pt idx="19">
                  <c:v>1.5113350125944584E-3</c:v>
                </c:pt>
                <c:pt idx="20">
                  <c:v>1.5461260951726507E-3</c:v>
                </c:pt>
                <c:pt idx="21">
                  <c:v>1.5530629853321828E-3</c:v>
                </c:pt>
                <c:pt idx="22">
                  <c:v>1.5646731571627259E-3</c:v>
                </c:pt>
                <c:pt idx="23">
                  <c:v>1.8890606216726772E-3</c:v>
                </c:pt>
                <c:pt idx="24">
                  <c:v>1.9203910614525139E-3</c:v>
                </c:pt>
                <c:pt idx="25">
                  <c:v>1.5943312666076173E-3</c:v>
                </c:pt>
                <c:pt idx="26">
                  <c:v>1.6224986479177934E-3</c:v>
                </c:pt>
                <c:pt idx="27">
                  <c:v>1.6105941302791697E-3</c:v>
                </c:pt>
                <c:pt idx="28">
                  <c:v>1.6224986479177934E-3</c:v>
                </c:pt>
                <c:pt idx="29">
                  <c:v>1.8135654697134566E-3</c:v>
                </c:pt>
                <c:pt idx="30">
                  <c:v>1.8112660749864155E-3</c:v>
                </c:pt>
                <c:pt idx="31">
                  <c:v>1.9859180357465248E-3</c:v>
                </c:pt>
                <c:pt idx="32">
                  <c:v>2.2317277292170355E-3</c:v>
                </c:pt>
                <c:pt idx="33">
                  <c:v>2.2400597349262648E-3</c:v>
                </c:pt>
                <c:pt idx="34">
                  <c:v>2.417705039985122E-3</c:v>
                </c:pt>
                <c:pt idx="35">
                  <c:v>2.6241799437675727E-3</c:v>
                </c:pt>
                <c:pt idx="36">
                  <c:v>2.6345502446368085E-3</c:v>
                </c:pt>
                <c:pt idx="37">
                  <c:v>2.6305900037579856E-3</c:v>
                </c:pt>
                <c:pt idx="38">
                  <c:v>2.9503964595242486E-3</c:v>
                </c:pt>
                <c:pt idx="39">
                  <c:v>3.0942846741900255E-3</c:v>
                </c:pt>
                <c:pt idx="40">
                  <c:v>2.5107604017216641E-3</c:v>
                </c:pt>
                <c:pt idx="41">
                  <c:v>2.4213075060532689E-3</c:v>
                </c:pt>
                <c:pt idx="42">
                  <c:v>2.5579809004092771E-3</c:v>
                </c:pt>
                <c:pt idx="43">
                  <c:v>2.592016588906169E-3</c:v>
                </c:pt>
                <c:pt idx="44">
                  <c:v>2.848048249287988E-3</c:v>
                </c:pt>
                <c:pt idx="45">
                  <c:v>2.2489959839357429E-3</c:v>
                </c:pt>
                <c:pt idx="46">
                  <c:v>2.6340254105980789E-3</c:v>
                </c:pt>
                <c:pt idx="47">
                  <c:v>2.7088036117381489E-3</c:v>
                </c:pt>
                <c:pt idx="48">
                  <c:v>2.9286864841118758E-3</c:v>
                </c:pt>
                <c:pt idx="49">
                  <c:v>3.1645569620253164E-3</c:v>
                </c:pt>
                <c:pt idx="50">
                  <c:v>2.9652640497034735E-3</c:v>
                </c:pt>
                <c:pt idx="51">
                  <c:v>3.0228084638636988E-3</c:v>
                </c:pt>
                <c:pt idx="52">
                  <c:v>3.6265950302216254E-3</c:v>
                </c:pt>
                <c:pt idx="53">
                  <c:v>3.3902725257530316E-3</c:v>
                </c:pt>
                <c:pt idx="54">
                  <c:v>2.903307245645039E-3</c:v>
                </c:pt>
                <c:pt idx="55">
                  <c:v>3.1129373677001621E-3</c:v>
                </c:pt>
                <c:pt idx="56">
                  <c:v>3.2059186189889025E-3</c:v>
                </c:pt>
                <c:pt idx="57">
                  <c:v>3.2842719863763531E-3</c:v>
                </c:pt>
                <c:pt idx="58">
                  <c:v>3.2436328688130707E-3</c:v>
                </c:pt>
                <c:pt idx="59">
                  <c:v>3.5494557501183151E-3</c:v>
                </c:pt>
                <c:pt idx="60">
                  <c:v>3.1428238854615295E-3</c:v>
                </c:pt>
                <c:pt idx="61">
                  <c:v>3.1516283413096768E-3</c:v>
                </c:pt>
                <c:pt idx="62">
                  <c:v>3.1858004323586302E-3</c:v>
                </c:pt>
                <c:pt idx="63">
                  <c:v>3.1645569620253164E-3</c:v>
                </c:pt>
                <c:pt idx="64">
                  <c:v>3.2958290714853963E-3</c:v>
                </c:pt>
                <c:pt idx="65">
                  <c:v>3.4075420263516582E-3</c:v>
                </c:pt>
                <c:pt idx="66">
                  <c:v>3.5818222520707411E-3</c:v>
                </c:pt>
                <c:pt idx="67">
                  <c:v>3.5449207931760275E-3</c:v>
                </c:pt>
                <c:pt idx="68">
                  <c:v>4.0290990486849471E-3</c:v>
                </c:pt>
                <c:pt idx="69">
                  <c:v>4.2189408238037084E-3</c:v>
                </c:pt>
                <c:pt idx="70">
                  <c:v>3.9665050683120318E-3</c:v>
                </c:pt>
                <c:pt idx="71">
                  <c:v>3.766478342749529E-3</c:v>
                </c:pt>
                <c:pt idx="72">
                  <c:v>3.6247803163444638E-3</c:v>
                </c:pt>
                <c:pt idx="73">
                  <c:v>3.4261715296198055E-3</c:v>
                </c:pt>
                <c:pt idx="74">
                  <c:v>3.2711808963035655E-3</c:v>
                </c:pt>
                <c:pt idx="75">
                  <c:v>3.3014196104324861E-3</c:v>
                </c:pt>
                <c:pt idx="76">
                  <c:v>3.3560679874418101E-3</c:v>
                </c:pt>
                <c:pt idx="77">
                  <c:v>3.3211913434754662E-3</c:v>
                </c:pt>
                <c:pt idx="78">
                  <c:v>3.6267721727662378E-3</c:v>
                </c:pt>
                <c:pt idx="79">
                  <c:v>3.7527593818984547E-3</c:v>
                </c:pt>
                <c:pt idx="80">
                  <c:v>3.8180429802552635E-3</c:v>
                </c:pt>
                <c:pt idx="81">
                  <c:v>4.2548548985380753E-3</c:v>
                </c:pt>
                <c:pt idx="82">
                  <c:v>4.5841519318926003E-3</c:v>
                </c:pt>
                <c:pt idx="83">
                  <c:v>4.1662215575259051E-3</c:v>
                </c:pt>
                <c:pt idx="84">
                  <c:v>4.3013008812421314E-3</c:v>
                </c:pt>
                <c:pt idx="85">
                  <c:v>4.2065411715217164E-3</c:v>
                </c:pt>
                <c:pt idx="86">
                  <c:v>4.0498126961628026E-3</c:v>
                </c:pt>
                <c:pt idx="87">
                  <c:v>3.9400345954257159E-3</c:v>
                </c:pt>
                <c:pt idx="88">
                  <c:v>3.9539899352983464E-3</c:v>
                </c:pt>
                <c:pt idx="89">
                  <c:v>3.6599567459657295E-3</c:v>
                </c:pt>
                <c:pt idx="90">
                  <c:v>3.7356992762082653E-3</c:v>
                </c:pt>
                <c:pt idx="91">
                  <c:v>3.7372000896928022E-3</c:v>
                </c:pt>
                <c:pt idx="92">
                  <c:v>4.3490460157126825E-3</c:v>
                </c:pt>
                <c:pt idx="93">
                  <c:v>4.2055460638717309E-3</c:v>
                </c:pt>
                <c:pt idx="94">
                  <c:v>4.2228739002932551E-3</c:v>
                </c:pt>
                <c:pt idx="95">
                  <c:v>3.7118360518611461E-3</c:v>
                </c:pt>
                <c:pt idx="96">
                  <c:v>4.4393063583815029E-3</c:v>
                </c:pt>
                <c:pt idx="97">
                  <c:v>4.7222460719498587E-3</c:v>
                </c:pt>
                <c:pt idx="98">
                  <c:v>4.5871559633027525E-3</c:v>
                </c:pt>
                <c:pt idx="99">
                  <c:v>4.6760948905109493E-3</c:v>
                </c:pt>
                <c:pt idx="100">
                  <c:v>4.4831047172967549E-3</c:v>
                </c:pt>
                <c:pt idx="101">
                  <c:v>4.6542156453249E-3</c:v>
                </c:pt>
                <c:pt idx="102">
                  <c:v>4.8484848484848485E-3</c:v>
                </c:pt>
                <c:pt idx="103">
                  <c:v>4.9900433407520208E-3</c:v>
                </c:pt>
                <c:pt idx="104">
                  <c:v>4.814205030948461E-3</c:v>
                </c:pt>
                <c:pt idx="105">
                  <c:v>4.8087431693989071E-3</c:v>
                </c:pt>
                <c:pt idx="106">
                  <c:v>4.9376867575249613E-3</c:v>
                </c:pt>
                <c:pt idx="107">
                  <c:v>4.7552356447252715E-3</c:v>
                </c:pt>
                <c:pt idx="108">
                  <c:v>5.0821990454304406E-3</c:v>
                </c:pt>
                <c:pt idx="109">
                  <c:v>4.9183160749179172E-3</c:v>
                </c:pt>
                <c:pt idx="110">
                  <c:v>4.7798466059431055E-3</c:v>
                </c:pt>
                <c:pt idx="111">
                  <c:v>4.6405772966971971E-3</c:v>
                </c:pt>
                <c:pt idx="112">
                  <c:v>4.6071723612023134E-3</c:v>
                </c:pt>
                <c:pt idx="113">
                  <c:v>4.8191059797496093E-3</c:v>
                </c:pt>
                <c:pt idx="114">
                  <c:v>4.8408810976483061E-3</c:v>
                </c:pt>
                <c:pt idx="115">
                  <c:v>4.6390103444598485E-3</c:v>
                </c:pt>
                <c:pt idx="116">
                  <c:v>4.8566024231889984E-3</c:v>
                </c:pt>
                <c:pt idx="117">
                  <c:v>4.7794780183187209E-3</c:v>
                </c:pt>
                <c:pt idx="118">
                  <c:v>4.9089947889132237E-3</c:v>
                </c:pt>
                <c:pt idx="119">
                  <c:v>5.0966461025871183E-3</c:v>
                </c:pt>
                <c:pt idx="120">
                  <c:v>5.2248994502047891E-3</c:v>
                </c:pt>
                <c:pt idx="121">
                  <c:v>5.3833904085457797E-3</c:v>
                </c:pt>
                <c:pt idx="122">
                  <c:v>5.4764589300595971E-3</c:v>
                </c:pt>
                <c:pt idx="123">
                  <c:v>5.2952025861214133E-3</c:v>
                </c:pt>
                <c:pt idx="124">
                  <c:v>5.2278297148049321E-3</c:v>
                </c:pt>
                <c:pt idx="125">
                  <c:v>5.1494699798819987E-3</c:v>
                </c:pt>
                <c:pt idx="126">
                  <c:v>5.6124826866396655E-3</c:v>
                </c:pt>
                <c:pt idx="127">
                  <c:v>5.7100155205119857E-3</c:v>
                </c:pt>
                <c:pt idx="128">
                  <c:v>5.9375472603775568E-3</c:v>
                </c:pt>
                <c:pt idx="129">
                  <c:v>5.8812186656382569E-3</c:v>
                </c:pt>
                <c:pt idx="130">
                  <c:v>5.8255711252121947E-3</c:v>
                </c:pt>
                <c:pt idx="131">
                  <c:v>5.7534499185542612E-3</c:v>
                </c:pt>
                <c:pt idx="132">
                  <c:v>5.7722954150091843E-3</c:v>
                </c:pt>
                <c:pt idx="133">
                  <c:v>6.303445883749783E-3</c:v>
                </c:pt>
                <c:pt idx="134">
                  <c:v>6.2651250336111857E-3</c:v>
                </c:pt>
                <c:pt idx="135">
                  <c:v>6.8246527903556495E-3</c:v>
                </c:pt>
                <c:pt idx="136">
                  <c:v>6.6523742708385269E-3</c:v>
                </c:pt>
                <c:pt idx="137">
                  <c:v>7.085136532495883E-3</c:v>
                </c:pt>
                <c:pt idx="138">
                  <c:v>7.0521428845489774E-3</c:v>
                </c:pt>
                <c:pt idx="139">
                  <c:v>6.8387281624405286E-3</c:v>
                </c:pt>
                <c:pt idx="140">
                  <c:v>7.224419494769074E-3</c:v>
                </c:pt>
                <c:pt idx="141">
                  <c:v>7.2376955045318223E-3</c:v>
                </c:pt>
                <c:pt idx="142">
                  <c:v>7.1972120273409877E-3</c:v>
                </c:pt>
                <c:pt idx="143">
                  <c:v>7.0649280408346081E-3</c:v>
                </c:pt>
                <c:pt idx="144">
                  <c:v>7.0435810868708336E-3</c:v>
                </c:pt>
                <c:pt idx="145">
                  <c:v>6.9542831473098591E-3</c:v>
                </c:pt>
                <c:pt idx="146">
                  <c:v>6.9342407135307912E-3</c:v>
                </c:pt>
                <c:pt idx="147">
                  <c:v>6.7327586206896552E-3</c:v>
                </c:pt>
                <c:pt idx="148">
                  <c:v>6.8586860295629937E-3</c:v>
                </c:pt>
                <c:pt idx="149">
                  <c:v>8.5202940947465607E-3</c:v>
                </c:pt>
                <c:pt idx="150">
                  <c:v>8.5737537682106305E-3</c:v>
                </c:pt>
                <c:pt idx="151">
                  <c:v>8.3820283822570868E-3</c:v>
                </c:pt>
                <c:pt idx="152">
                  <c:v>8.4287494416100447E-3</c:v>
                </c:pt>
                <c:pt idx="153">
                  <c:v>8.2687697599277358E-3</c:v>
                </c:pt>
                <c:pt idx="154">
                  <c:v>8.7460578899656548E-3</c:v>
                </c:pt>
                <c:pt idx="155">
                  <c:v>8.6440901304519705E-3</c:v>
                </c:pt>
                <c:pt idx="156">
                  <c:v>9.0201195990420608E-3</c:v>
                </c:pt>
                <c:pt idx="157">
                  <c:v>8.9798797783689245E-3</c:v>
                </c:pt>
                <c:pt idx="158">
                  <c:v>8.8256853833748716E-3</c:v>
                </c:pt>
                <c:pt idx="159">
                  <c:v>8.7505358225060236E-3</c:v>
                </c:pt>
                <c:pt idx="160">
                  <c:v>8.4761780142771984E-3</c:v>
                </c:pt>
                <c:pt idx="161">
                  <c:v>9.1496232508073202E-3</c:v>
                </c:pt>
                <c:pt idx="162">
                  <c:v>8.8316106241004833E-3</c:v>
                </c:pt>
                <c:pt idx="163">
                  <c:v>8.8978900712163213E-3</c:v>
                </c:pt>
                <c:pt idx="164">
                  <c:v>8.9970297713614696E-3</c:v>
                </c:pt>
                <c:pt idx="165">
                  <c:v>8.8911599386816559E-3</c:v>
                </c:pt>
                <c:pt idx="166">
                  <c:v>8.6042065009560229E-3</c:v>
                </c:pt>
                <c:pt idx="167">
                  <c:v>8.5627117501306318E-3</c:v>
                </c:pt>
                <c:pt idx="168">
                  <c:v>9.3490367935725373E-3</c:v>
                </c:pt>
                <c:pt idx="169">
                  <c:v>9.1513837333235329E-3</c:v>
                </c:pt>
                <c:pt idx="170">
                  <c:v>9.0761566910710235E-3</c:v>
                </c:pt>
                <c:pt idx="171">
                  <c:v>8.9522728520952718E-3</c:v>
                </c:pt>
                <c:pt idx="172">
                  <c:v>8.8045993636100672E-3</c:v>
                </c:pt>
                <c:pt idx="173">
                  <c:v>8.7662917336189961E-3</c:v>
                </c:pt>
                <c:pt idx="174">
                  <c:v>8.5857255728206475E-3</c:v>
                </c:pt>
                <c:pt idx="175">
                  <c:v>9.1863267978818299E-3</c:v>
                </c:pt>
                <c:pt idx="176">
                  <c:v>9.0792667775292917E-3</c:v>
                </c:pt>
                <c:pt idx="177">
                  <c:v>8.9389079728985979E-3</c:v>
                </c:pt>
                <c:pt idx="178">
                  <c:v>8.7201799343682024E-3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695-B9EB-690E083D4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RealData!$H$9:$H$187</c:f>
              <c:numCache>
                <c:formatCode>General</c:formatCode>
                <c:ptCount val="179"/>
                <c:pt idx="0">
                  <c:v>3.8875118141127379E-3</c:v>
                </c:pt>
                <c:pt idx="1">
                  <c:v>3.7546708824374819E-3</c:v>
                </c:pt>
                <c:pt idx="2">
                  <c:v>3.753910323253389E-3</c:v>
                </c:pt>
                <c:pt idx="3">
                  <c:v>3.6147099670871146E-3</c:v>
                </c:pt>
                <c:pt idx="4">
                  <c:v>3.5613221167728644E-3</c:v>
                </c:pt>
                <c:pt idx="5">
                  <c:v>3.5049719405336219E-3</c:v>
                </c:pt>
                <c:pt idx="6">
                  <c:v>3.3346487766377267E-3</c:v>
                </c:pt>
                <c:pt idx="7">
                  <c:v>3.2008322163762579E-3</c:v>
                </c:pt>
                <c:pt idx="8">
                  <c:v>3.1383737517831668E-3</c:v>
                </c:pt>
                <c:pt idx="9">
                  <c:v>3.0312339989759345E-3</c:v>
                </c:pt>
                <c:pt idx="10">
                  <c:v>2.922592463004507E-3</c:v>
                </c:pt>
                <c:pt idx="11">
                  <c:v>2.8956100860228692E-3</c:v>
                </c:pt>
                <c:pt idx="12">
                  <c:v>2.698998418555614E-3</c:v>
                </c:pt>
                <c:pt idx="13">
                  <c:v>2.5107074287402157E-3</c:v>
                </c:pt>
                <c:pt idx="14">
                  <c:v>2.379182156133829E-3</c:v>
                </c:pt>
                <c:pt idx="15">
                  <c:v>2.2247892867838961E-3</c:v>
                </c:pt>
                <c:pt idx="16">
                  <c:v>2.1767049041161489E-3</c:v>
                </c:pt>
                <c:pt idx="17">
                  <c:v>2.2724582790862821E-3</c:v>
                </c:pt>
                <c:pt idx="18">
                  <c:v>2.0438719490457973E-3</c:v>
                </c:pt>
                <c:pt idx="19">
                  <c:v>1.9671344608372314E-3</c:v>
                </c:pt>
                <c:pt idx="20">
                  <c:v>1.9142513559280436E-3</c:v>
                </c:pt>
                <c:pt idx="21">
                  <c:v>1.7995809195118946E-3</c:v>
                </c:pt>
                <c:pt idx="22">
                  <c:v>1.7136896483210809E-3</c:v>
                </c:pt>
                <c:pt idx="23">
                  <c:v>1.6437280734034985E-3</c:v>
                </c:pt>
                <c:pt idx="24">
                  <c:v>1.6211093375897846E-3</c:v>
                </c:pt>
                <c:pt idx="25">
                  <c:v>1.6955586486144501E-3</c:v>
                </c:pt>
                <c:pt idx="26">
                  <c:v>1.725514435087177E-3</c:v>
                </c:pt>
                <c:pt idx="27">
                  <c:v>1.7128540750587994E-3</c:v>
                </c:pt>
                <c:pt idx="28">
                  <c:v>1.725514435087177E-3</c:v>
                </c:pt>
                <c:pt idx="29">
                  <c:v>1.7617493134359293E-3</c:v>
                </c:pt>
                <c:pt idx="30">
                  <c:v>1.7336403860584262E-3</c:v>
                </c:pt>
                <c:pt idx="31">
                  <c:v>1.7280066025326902E-3</c:v>
                </c:pt>
                <c:pt idx="32">
                  <c:v>1.859773107680863E-3</c:v>
                </c:pt>
                <c:pt idx="33">
                  <c:v>1.9467185791621111E-3</c:v>
                </c:pt>
                <c:pt idx="34">
                  <c:v>2.0457504184489494E-3</c:v>
                </c:pt>
                <c:pt idx="35">
                  <c:v>2.1957424019279689E-3</c:v>
                </c:pt>
                <c:pt idx="36">
                  <c:v>2.3119522554976074E-3</c:v>
                </c:pt>
                <c:pt idx="37">
                  <c:v>2.415847962634885E-3</c:v>
                </c:pt>
                <c:pt idx="38">
                  <c:v>2.502568425489318E-3</c:v>
                </c:pt>
                <c:pt idx="39">
                  <c:v>2.6002392220084249E-3</c:v>
                </c:pt>
                <c:pt idx="40">
                  <c:v>2.6132404181184667E-3</c:v>
                </c:pt>
                <c:pt idx="41">
                  <c:v>2.5448436033008843E-3</c:v>
                </c:pt>
                <c:pt idx="42">
                  <c:v>2.5336191775482365E-3</c:v>
                </c:pt>
                <c:pt idx="43">
                  <c:v>2.592016588906169E-3</c:v>
                </c:pt>
                <c:pt idx="44">
                  <c:v>2.58478328506809E-3</c:v>
                </c:pt>
                <c:pt idx="45">
                  <c:v>2.4325874928284568E-3</c:v>
                </c:pt>
                <c:pt idx="46">
                  <c:v>2.3462747354907254E-3</c:v>
                </c:pt>
                <c:pt idx="47">
                  <c:v>2.3648285499301299E-3</c:v>
                </c:pt>
                <c:pt idx="48">
                  <c:v>2.4266259439784115E-3</c:v>
                </c:pt>
                <c:pt idx="49">
                  <c:v>2.5275357553838571E-3</c:v>
                </c:pt>
                <c:pt idx="50">
                  <c:v>2.6021704925969255E-3</c:v>
                </c:pt>
                <c:pt idx="51">
                  <c:v>2.6302359360891926E-3</c:v>
                </c:pt>
                <c:pt idx="52">
                  <c:v>2.8206850235057085E-3</c:v>
                </c:pt>
                <c:pt idx="53">
                  <c:v>2.9059478792168841E-3</c:v>
                </c:pt>
                <c:pt idx="54">
                  <c:v>2.903307245645039E-3</c:v>
                </c:pt>
                <c:pt idx="55">
                  <c:v>2.9528434459327249E-3</c:v>
                </c:pt>
                <c:pt idx="56">
                  <c:v>2.9945393693852386E-3</c:v>
                </c:pt>
                <c:pt idx="57">
                  <c:v>3.0583696804351223E-3</c:v>
                </c:pt>
                <c:pt idx="58">
                  <c:v>3.1063362394453215E-3</c:v>
                </c:pt>
                <c:pt idx="59">
                  <c:v>3.1099993239131901E-3</c:v>
                </c:pt>
                <c:pt idx="60">
                  <c:v>3.0763090942348302E-3</c:v>
                </c:pt>
                <c:pt idx="61">
                  <c:v>3.1516283413096768E-3</c:v>
                </c:pt>
                <c:pt idx="62">
                  <c:v>3.1207840970043721E-3</c:v>
                </c:pt>
                <c:pt idx="63">
                  <c:v>3.1322655644536296E-3</c:v>
                </c:pt>
                <c:pt idx="64">
                  <c:v>3.1821797931583136E-3</c:v>
                </c:pt>
                <c:pt idx="65">
                  <c:v>3.229051729733238E-3</c:v>
                </c:pt>
                <c:pt idx="66">
                  <c:v>3.2140458601170488E-3</c:v>
                </c:pt>
                <c:pt idx="67">
                  <c:v>3.2600610865815252E-3</c:v>
                </c:pt>
                <c:pt idx="68">
                  <c:v>3.437524982012951E-3</c:v>
                </c:pt>
                <c:pt idx="69">
                  <c:v>3.5686529524655429E-3</c:v>
                </c:pt>
                <c:pt idx="70">
                  <c:v>3.6674431782408863E-3</c:v>
                </c:pt>
                <c:pt idx="71">
                  <c:v>3.766478342749529E-3</c:v>
                </c:pt>
                <c:pt idx="72">
                  <c:v>3.7816972131559127E-3</c:v>
                </c:pt>
                <c:pt idx="73">
                  <c:v>3.7893141341417201E-3</c:v>
                </c:pt>
                <c:pt idx="74">
                  <c:v>3.7073383491440411E-3</c:v>
                </c:pt>
                <c:pt idx="75">
                  <c:v>3.647282617239699E-3</c:v>
                </c:pt>
                <c:pt idx="76">
                  <c:v>3.4797939961954258E-3</c:v>
                </c:pt>
                <c:pt idx="77">
                  <c:v>3.3671064311732832E-3</c:v>
                </c:pt>
                <c:pt idx="78">
                  <c:v>3.438368423531628E-3</c:v>
                </c:pt>
                <c:pt idx="79">
                  <c:v>3.4689372437716809E-3</c:v>
                </c:pt>
                <c:pt idx="80">
                  <c:v>3.490782153376241E-3</c:v>
                </c:pt>
                <c:pt idx="81">
                  <c:v>3.6314329353823132E-3</c:v>
                </c:pt>
                <c:pt idx="82">
                  <c:v>3.8201266099104998E-3</c:v>
                </c:pt>
                <c:pt idx="83">
                  <c:v>3.8610038610038615E-3</c:v>
                </c:pt>
                <c:pt idx="84">
                  <c:v>3.9416102152149152E-3</c:v>
                </c:pt>
                <c:pt idx="85">
                  <c:v>4.056307558253083E-3</c:v>
                </c:pt>
                <c:pt idx="86">
                  <c:v>3.9919582290747629E-3</c:v>
                </c:pt>
                <c:pt idx="87">
                  <c:v>3.8713928777353722E-3</c:v>
                </c:pt>
                <c:pt idx="88">
                  <c:v>3.6843997124370955E-3</c:v>
                </c:pt>
                <c:pt idx="89">
                  <c:v>3.4341801934548565E-3</c:v>
                </c:pt>
                <c:pt idx="90">
                  <c:v>3.3132094771132826E-3</c:v>
                </c:pt>
                <c:pt idx="91">
                  <c:v>3.2780583643876862E-3</c:v>
                </c:pt>
                <c:pt idx="92">
                  <c:v>3.2968574635241304E-3</c:v>
                </c:pt>
                <c:pt idx="93">
                  <c:v>3.3137450012203596E-3</c:v>
                </c:pt>
                <c:pt idx="94">
                  <c:v>3.2174277335567658E-3</c:v>
                </c:pt>
                <c:pt idx="95">
                  <c:v>3.0695465137121347E-3</c:v>
                </c:pt>
                <c:pt idx="96">
                  <c:v>3.0586292320396364E-3</c:v>
                </c:pt>
                <c:pt idx="97">
                  <c:v>3.2197132308749033E-3</c:v>
                </c:pt>
                <c:pt idx="98">
                  <c:v>3.4099212470569133E-3</c:v>
                </c:pt>
                <c:pt idx="99">
                  <c:v>3.5247219325686475E-3</c:v>
                </c:pt>
                <c:pt idx="100">
                  <c:v>3.4364096926826934E-3</c:v>
                </c:pt>
                <c:pt idx="101">
                  <c:v>3.4224680981647386E-3</c:v>
                </c:pt>
                <c:pt idx="102">
                  <c:v>3.4481460568417093E-3</c:v>
                </c:pt>
                <c:pt idx="103">
                  <c:v>3.4572198329958668E-3</c:v>
                </c:pt>
                <c:pt idx="104">
                  <c:v>3.435740634331802E-3</c:v>
                </c:pt>
                <c:pt idx="105">
                  <c:v>3.6420410190901994E-3</c:v>
                </c:pt>
                <c:pt idx="106">
                  <c:v>3.7247389298989035E-3</c:v>
                </c:pt>
                <c:pt idx="107">
                  <c:v>3.6967071621665636E-3</c:v>
                </c:pt>
                <c:pt idx="108">
                  <c:v>3.7416769783748748E-3</c:v>
                </c:pt>
                <c:pt idx="109">
                  <c:v>3.7295647765014628E-3</c:v>
                </c:pt>
                <c:pt idx="110">
                  <c:v>3.7329487159388029E-3</c:v>
                </c:pt>
                <c:pt idx="111">
                  <c:v>3.6953332540343364E-3</c:v>
                </c:pt>
                <c:pt idx="112">
                  <c:v>3.8173713849962024E-3</c:v>
                </c:pt>
                <c:pt idx="113">
                  <c:v>3.9523915809856194E-3</c:v>
                </c:pt>
                <c:pt idx="114">
                  <c:v>4.0129253844128814E-3</c:v>
                </c:pt>
                <c:pt idx="115">
                  <c:v>3.9597901653996353E-3</c:v>
                </c:pt>
                <c:pt idx="116">
                  <c:v>4.0398655244522023E-3</c:v>
                </c:pt>
                <c:pt idx="117">
                  <c:v>3.9590196137689266E-3</c:v>
                </c:pt>
                <c:pt idx="118">
                  <c:v>4.0663739251459215E-3</c:v>
                </c:pt>
                <c:pt idx="119">
                  <c:v>4.3511665234027335E-3</c:v>
                </c:pt>
                <c:pt idx="120">
                  <c:v>4.4668884121302852E-3</c:v>
                </c:pt>
                <c:pt idx="121">
                  <c:v>4.5237390605842812E-3</c:v>
                </c:pt>
                <c:pt idx="122">
                  <c:v>4.7561355048416736E-3</c:v>
                </c:pt>
                <c:pt idx="123">
                  <c:v>4.7077911346201607E-3</c:v>
                </c:pt>
                <c:pt idx="124">
                  <c:v>4.746090554164575E-3</c:v>
                </c:pt>
                <c:pt idx="125">
                  <c:v>4.727598399348912E-3</c:v>
                </c:pt>
                <c:pt idx="126">
                  <c:v>5.2176864943129656E-3</c:v>
                </c:pt>
                <c:pt idx="127">
                  <c:v>5.2464987604576409E-3</c:v>
                </c:pt>
                <c:pt idx="128">
                  <c:v>5.5317538073664666E-3</c:v>
                </c:pt>
                <c:pt idx="129">
                  <c:v>5.5295392356711293E-3</c:v>
                </c:pt>
                <c:pt idx="130">
                  <c:v>5.5043145915791413E-3</c:v>
                </c:pt>
                <c:pt idx="131">
                  <c:v>5.5058197480670357E-3</c:v>
                </c:pt>
                <c:pt idx="132">
                  <c:v>5.545504943337139E-3</c:v>
                </c:pt>
                <c:pt idx="133">
                  <c:v>6.1671809160436276E-3</c:v>
                </c:pt>
                <c:pt idx="134">
                  <c:v>6.2516805592901315E-3</c:v>
                </c:pt>
                <c:pt idx="135">
                  <c:v>6.7780787267271991E-3</c:v>
                </c:pt>
                <c:pt idx="136">
                  <c:v>6.6828990839503588E-3</c:v>
                </c:pt>
                <c:pt idx="137">
                  <c:v>7.1814287355630082E-3</c:v>
                </c:pt>
                <c:pt idx="138">
                  <c:v>7.1760185484622419E-3</c:v>
                </c:pt>
                <c:pt idx="139">
                  <c:v>7.0056840397721212E-3</c:v>
                </c:pt>
                <c:pt idx="140">
                  <c:v>7.3645335909306312E-3</c:v>
                </c:pt>
                <c:pt idx="141">
                  <c:v>7.5646429368141626E-3</c:v>
                </c:pt>
                <c:pt idx="142">
                  <c:v>7.6024685775855846E-3</c:v>
                </c:pt>
                <c:pt idx="143">
                  <c:v>7.5140314637994875E-3</c:v>
                </c:pt>
                <c:pt idx="144">
                  <c:v>7.492832782887795E-3</c:v>
                </c:pt>
                <c:pt idx="145">
                  <c:v>7.4133769061029845E-3</c:v>
                </c:pt>
                <c:pt idx="146">
                  <c:v>7.2509399707605575E-3</c:v>
                </c:pt>
                <c:pt idx="147">
                  <c:v>7.1206896551724141E-3</c:v>
                </c:pt>
                <c:pt idx="148">
                  <c:v>7.2470340558224737E-3</c:v>
                </c:pt>
                <c:pt idx="149">
                  <c:v>8.8730552452563945E-3</c:v>
                </c:pt>
                <c:pt idx="150">
                  <c:v>8.9994940240805243E-3</c:v>
                </c:pt>
                <c:pt idx="151">
                  <c:v>8.8329034228930171E-3</c:v>
                </c:pt>
                <c:pt idx="152">
                  <c:v>8.9325599282573873E-3</c:v>
                </c:pt>
                <c:pt idx="153">
                  <c:v>8.6459765436939454E-3</c:v>
                </c:pt>
                <c:pt idx="154">
                  <c:v>9.3570963452604388E-3</c:v>
                </c:pt>
                <c:pt idx="155">
                  <c:v>9.4478850968507042E-3</c:v>
                </c:pt>
                <c:pt idx="156">
                  <c:v>1.0001413554967826E-2</c:v>
                </c:pt>
                <c:pt idx="157">
                  <c:v>9.9624806051813296E-3</c:v>
                </c:pt>
                <c:pt idx="158">
                  <c:v>9.6634343518964532E-3</c:v>
                </c:pt>
                <c:pt idx="159">
                  <c:v>9.479043269119098E-3</c:v>
                </c:pt>
                <c:pt idx="160">
                  <c:v>9.0515030105905482E-3</c:v>
                </c:pt>
                <c:pt idx="161">
                  <c:v>9.8649108336944721E-3</c:v>
                </c:pt>
                <c:pt idx="162">
                  <c:v>9.6213154894301042E-3</c:v>
                </c:pt>
                <c:pt idx="163">
                  <c:v>9.5453111771443746E-3</c:v>
                </c:pt>
                <c:pt idx="164">
                  <c:v>9.7075163559932499E-3</c:v>
                </c:pt>
                <c:pt idx="165">
                  <c:v>9.3802467333381993E-3</c:v>
                </c:pt>
                <c:pt idx="166">
                  <c:v>9.0474752847702431E-3</c:v>
                </c:pt>
                <c:pt idx="167">
                  <c:v>8.9118661943851148E-3</c:v>
                </c:pt>
                <c:pt idx="168">
                  <c:v>9.5264180720220151E-3</c:v>
                </c:pt>
                <c:pt idx="169">
                  <c:v>9.4769062757595959E-3</c:v>
                </c:pt>
                <c:pt idx="170">
                  <c:v>9.5829334828504576E-3</c:v>
                </c:pt>
                <c:pt idx="171">
                  <c:v>9.213805801323879E-3</c:v>
                </c:pt>
                <c:pt idx="172">
                  <c:v>9.0086367205256413E-3</c:v>
                </c:pt>
                <c:pt idx="173">
                  <c:v>8.8402581171729538E-3</c:v>
                </c:pt>
                <c:pt idx="174">
                  <c:v>8.6459234734188647E-3</c:v>
                </c:pt>
                <c:pt idx="175">
                  <c:v>9.2703811457963345E-3</c:v>
                </c:pt>
                <c:pt idx="176">
                  <c:v>9.2731398425532265E-3</c:v>
                </c:pt>
                <c:pt idx="177">
                  <c:v>9.1802069748967707E-3</c:v>
                </c:pt>
                <c:pt idx="178">
                  <c:v>8.8755682207251104E-3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695-B9EB-690E083D45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RealData!$I$9:$I$187</c:f>
              <c:numCache>
                <c:formatCode>General</c:formatCode>
                <c:ptCount val="179"/>
                <c:pt idx="0">
                  <c:v>3.7291092902718148E-3</c:v>
                </c:pt>
                <c:pt idx="1">
                  <c:v>3.6451157193435305E-3</c:v>
                </c:pt>
                <c:pt idx="2">
                  <c:v>3.5098915124441607E-3</c:v>
                </c:pt>
                <c:pt idx="3">
                  <c:v>3.4194802390036714E-3</c:v>
                </c:pt>
                <c:pt idx="4">
                  <c:v>3.3855501061415706E-3</c:v>
                </c:pt>
                <c:pt idx="5">
                  <c:v>3.3155139978020749E-3</c:v>
                </c:pt>
                <c:pt idx="6">
                  <c:v>3.193318594939818E-3</c:v>
                </c:pt>
                <c:pt idx="7">
                  <c:v>3.073790175398152E-3</c:v>
                </c:pt>
                <c:pt idx="8">
                  <c:v>3.0130500283696272E-3</c:v>
                </c:pt>
                <c:pt idx="9">
                  <c:v>2.9277363454728888E-3</c:v>
                </c:pt>
                <c:pt idx="10">
                  <c:v>2.8409659284156612E-3</c:v>
                </c:pt>
                <c:pt idx="11">
                  <c:v>2.7777214573913751E-3</c:v>
                </c:pt>
                <c:pt idx="12">
                  <c:v>2.620748960913986E-3</c:v>
                </c:pt>
                <c:pt idx="13">
                  <c:v>2.4601008848093935E-3</c:v>
                </c:pt>
                <c:pt idx="14">
                  <c:v>2.33547418466928E-3</c:v>
                </c:pt>
                <c:pt idx="15">
                  <c:v>2.1837728876196874E-3</c:v>
                </c:pt>
                <c:pt idx="16">
                  <c:v>2.1181055663814286E-3</c:v>
                </c:pt>
                <c:pt idx="17">
                  <c:v>2.0731654645186367E-3</c:v>
                </c:pt>
                <c:pt idx="18">
                  <c:v>1.8877035866368146E-3</c:v>
                </c:pt>
                <c:pt idx="19">
                  <c:v>1.8328937368679869E-3</c:v>
                </c:pt>
                <c:pt idx="20">
                  <c:v>1.7813099479309399E-3</c:v>
                </c:pt>
                <c:pt idx="21">
                  <c:v>1.7032992673479865E-3</c:v>
                </c:pt>
                <c:pt idx="22">
                  <c:v>1.6455213202327577E-3</c:v>
                </c:pt>
                <c:pt idx="23">
                  <c:v>1.6265294231889687E-3</c:v>
                </c:pt>
                <c:pt idx="24">
                  <c:v>1.5898251192368843E-3</c:v>
                </c:pt>
                <c:pt idx="25">
                  <c:v>1.6535452503763665E-3</c:v>
                </c:pt>
                <c:pt idx="26">
                  <c:v>1.6703647378524594E-3</c:v>
                </c:pt>
                <c:pt idx="27">
                  <c:v>1.6801243793570389E-3</c:v>
                </c:pt>
                <c:pt idx="28">
                  <c:v>1.6906384052485491E-3</c:v>
                </c:pt>
                <c:pt idx="29">
                  <c:v>1.7262388302193338E-3</c:v>
                </c:pt>
                <c:pt idx="30">
                  <c:v>1.7139933486825273E-3</c:v>
                </c:pt>
                <c:pt idx="31">
                  <c:v>1.7223207629623915E-3</c:v>
                </c:pt>
                <c:pt idx="32">
                  <c:v>1.811922449719152E-3</c:v>
                </c:pt>
                <c:pt idx="33">
                  <c:v>1.8989152771635928E-3</c:v>
                </c:pt>
                <c:pt idx="34">
                  <c:v>2.0140196693869011E-3</c:v>
                </c:pt>
                <c:pt idx="35">
                  <c:v>2.1567596002104155E-3</c:v>
                </c:pt>
                <c:pt idx="36">
                  <c:v>2.2739291380222105E-3</c:v>
                </c:pt>
                <c:pt idx="37">
                  <c:v>2.3922809069402725E-3</c:v>
                </c:pt>
                <c:pt idx="38">
                  <c:v>2.5329956005865884E-3</c:v>
                </c:pt>
                <c:pt idx="39">
                  <c:v>2.6580192440593272E-3</c:v>
                </c:pt>
                <c:pt idx="40">
                  <c:v>2.6954890198461986E-3</c:v>
                </c:pt>
                <c:pt idx="41">
                  <c:v>2.6930920880614967E-3</c:v>
                </c:pt>
                <c:pt idx="42">
                  <c:v>2.6821405544809798E-3</c:v>
                </c:pt>
                <c:pt idx="43">
                  <c:v>2.6752955564614757E-3</c:v>
                </c:pt>
                <c:pt idx="44">
                  <c:v>2.70710615365334E-3</c:v>
                </c:pt>
                <c:pt idx="45">
                  <c:v>2.604614590756075E-3</c:v>
                </c:pt>
                <c:pt idx="46">
                  <c:v>2.5445903449600308E-3</c:v>
                </c:pt>
                <c:pt idx="47">
                  <c:v>2.5745447736741094E-3</c:v>
                </c:pt>
                <c:pt idx="48">
                  <c:v>2.6500354099559089E-3</c:v>
                </c:pt>
                <c:pt idx="49">
                  <c:v>2.7418024564766726E-3</c:v>
                </c:pt>
                <c:pt idx="50">
                  <c:v>2.7948695727532716E-3</c:v>
                </c:pt>
                <c:pt idx="51">
                  <c:v>2.8231328347203205E-3</c:v>
                </c:pt>
                <c:pt idx="52">
                  <c:v>3.01941049604601E-3</c:v>
                </c:pt>
                <c:pt idx="53">
                  <c:v>3.1262525050100199E-3</c:v>
                </c:pt>
                <c:pt idx="54">
                  <c:v>3.1459444672411437E-3</c:v>
                </c:pt>
                <c:pt idx="55">
                  <c:v>3.1692090341549099E-3</c:v>
                </c:pt>
                <c:pt idx="56">
                  <c:v>3.1753740403832865E-3</c:v>
                </c:pt>
                <c:pt idx="57">
                  <c:v>3.2189626161387079E-3</c:v>
                </c:pt>
                <c:pt idx="58">
                  <c:v>3.2482681885072323E-3</c:v>
                </c:pt>
                <c:pt idx="59">
                  <c:v>3.2434909834476193E-3</c:v>
                </c:pt>
                <c:pt idx="60">
                  <c:v>3.208964285094794E-3</c:v>
                </c:pt>
                <c:pt idx="61">
                  <c:v>3.2420749279538905E-3</c:v>
                </c:pt>
                <c:pt idx="62">
                  <c:v>3.2512615572188167E-3</c:v>
                </c:pt>
                <c:pt idx="63">
                  <c:v>3.2445812148782444E-3</c:v>
                </c:pt>
                <c:pt idx="64">
                  <c:v>3.2466456849428527E-3</c:v>
                </c:pt>
                <c:pt idx="65">
                  <c:v>3.2703368940016431E-3</c:v>
                </c:pt>
                <c:pt idx="66">
                  <c:v>3.2772451575034237E-3</c:v>
                </c:pt>
                <c:pt idx="67">
                  <c:v>3.335060225359409E-3</c:v>
                </c:pt>
                <c:pt idx="68">
                  <c:v>3.4601519248100938E-3</c:v>
                </c:pt>
                <c:pt idx="69">
                  <c:v>3.6084292908233635E-3</c:v>
                </c:pt>
                <c:pt idx="70">
                  <c:v>3.7231152727621362E-3</c:v>
                </c:pt>
                <c:pt idx="71">
                  <c:v>3.7892055405190257E-3</c:v>
                </c:pt>
                <c:pt idx="72">
                  <c:v>3.8187292029789256E-3</c:v>
                </c:pt>
                <c:pt idx="73">
                  <c:v>3.7960268252562315E-3</c:v>
                </c:pt>
                <c:pt idx="74">
                  <c:v>3.7558389092286325E-3</c:v>
                </c:pt>
                <c:pt idx="75">
                  <c:v>3.6523929471032751E-3</c:v>
                </c:pt>
                <c:pt idx="76">
                  <c:v>3.5294117647058829E-3</c:v>
                </c:pt>
                <c:pt idx="77">
                  <c:v>3.4370703662042245E-3</c:v>
                </c:pt>
                <c:pt idx="78">
                  <c:v>3.4176029962546817E-3</c:v>
                </c:pt>
                <c:pt idx="79">
                  <c:v>3.435567493285027E-3</c:v>
                </c:pt>
                <c:pt idx="80">
                  <c:v>3.4915439170758321E-3</c:v>
                </c:pt>
                <c:pt idx="81">
                  <c:v>3.6321122369446612E-3</c:v>
                </c:pt>
                <c:pt idx="82">
                  <c:v>3.8147138964577656E-3</c:v>
                </c:pt>
                <c:pt idx="83">
                  <c:v>3.9316850300703974E-3</c:v>
                </c:pt>
                <c:pt idx="84">
                  <c:v>4.0745503276682108E-3</c:v>
                </c:pt>
                <c:pt idx="85">
                  <c:v>4.1565959019043358E-3</c:v>
                </c:pt>
                <c:pt idx="86">
                  <c:v>4.1961869431690335E-3</c:v>
                </c:pt>
                <c:pt idx="87">
                  <c:v>4.2081387193529619E-3</c:v>
                </c:pt>
                <c:pt idx="88">
                  <c:v>4.1609278724175419E-3</c:v>
                </c:pt>
                <c:pt idx="89">
                  <c:v>4.0231085125635134E-3</c:v>
                </c:pt>
                <c:pt idx="90">
                  <c:v>3.9562948900070368E-3</c:v>
                </c:pt>
                <c:pt idx="91">
                  <c:v>3.8777314639383601E-3</c:v>
                </c:pt>
                <c:pt idx="92">
                  <c:v>3.9205405340991695E-3</c:v>
                </c:pt>
                <c:pt idx="93">
                  <c:v>3.9548275784803601E-3</c:v>
                </c:pt>
                <c:pt idx="94">
                  <c:v>4.0040875059957036E-3</c:v>
                </c:pt>
                <c:pt idx="95">
                  <c:v>3.9556505168331698E-3</c:v>
                </c:pt>
                <c:pt idx="96">
                  <c:v>4.079115457468834E-3</c:v>
                </c:pt>
                <c:pt idx="97">
                  <c:v>4.2355788624445336E-3</c:v>
                </c:pt>
                <c:pt idx="98">
                  <c:v>4.3489515920269225E-3</c:v>
                </c:pt>
                <c:pt idx="99">
                  <c:v>4.4073804947946729E-3</c:v>
                </c:pt>
                <c:pt idx="100">
                  <c:v>4.4403273120271723E-3</c:v>
                </c:pt>
                <c:pt idx="101">
                  <c:v>4.5012976966585004E-3</c:v>
                </c:pt>
                <c:pt idx="102">
                  <c:v>4.6446771290216265E-3</c:v>
                </c:pt>
                <c:pt idx="103">
                  <c:v>4.7325621349215445E-3</c:v>
                </c:pt>
                <c:pt idx="104">
                  <c:v>4.7496748489488155E-3</c:v>
                </c:pt>
                <c:pt idx="105">
                  <c:v>4.7756416221548074E-3</c:v>
                </c:pt>
                <c:pt idx="106">
                  <c:v>4.814372466230424E-3</c:v>
                </c:pt>
                <c:pt idx="107">
                  <c:v>4.8334453735501947E-3</c:v>
                </c:pt>
                <c:pt idx="108">
                  <c:v>4.8964934167224335E-3</c:v>
                </c:pt>
                <c:pt idx="109">
                  <c:v>4.9051439075315437E-3</c:v>
                </c:pt>
                <c:pt idx="110">
                  <c:v>4.873533732676555E-3</c:v>
                </c:pt>
                <c:pt idx="111">
                  <c:v>4.8358910284881712E-3</c:v>
                </c:pt>
                <c:pt idx="112">
                  <c:v>4.7974261608991703E-3</c:v>
                </c:pt>
                <c:pt idx="113">
                  <c:v>4.787662683092545E-3</c:v>
                </c:pt>
                <c:pt idx="114">
                  <c:v>4.8000052209438166E-3</c:v>
                </c:pt>
                <c:pt idx="115">
                  <c:v>4.7433222417558344E-3</c:v>
                </c:pt>
                <c:pt idx="116">
                  <c:v>4.7435089389203551E-3</c:v>
                </c:pt>
                <c:pt idx="117">
                  <c:v>4.7456699283923084E-3</c:v>
                </c:pt>
                <c:pt idx="118">
                  <c:v>4.7851445954146914E-3</c:v>
                </c:pt>
                <c:pt idx="119">
                  <c:v>4.855175357438641E-3</c:v>
                </c:pt>
                <c:pt idx="120">
                  <c:v>4.9174467808538744E-3</c:v>
                </c:pt>
                <c:pt idx="121">
                  <c:v>4.9999388080475202E-3</c:v>
                </c:pt>
                <c:pt idx="122">
                  <c:v>5.1168898264950273E-3</c:v>
                </c:pt>
                <c:pt idx="123">
                  <c:v>5.1766230556510341E-3</c:v>
                </c:pt>
                <c:pt idx="124">
                  <c:v>5.2358080055827103E-3</c:v>
                </c:pt>
                <c:pt idx="125">
                  <c:v>5.2644250531433878E-3</c:v>
                </c:pt>
                <c:pt idx="126">
                  <c:v>5.3364331449660667E-3</c:v>
                </c:pt>
                <c:pt idx="127">
                  <c:v>5.4056289989903228E-3</c:v>
                </c:pt>
                <c:pt idx="128">
                  <c:v>5.4838989040583083E-3</c:v>
                </c:pt>
                <c:pt idx="129">
                  <c:v>5.5417619895128008E-3</c:v>
                </c:pt>
                <c:pt idx="130">
                  <c:v>5.6171977023460546E-3</c:v>
                </c:pt>
                <c:pt idx="131">
                  <c:v>5.692568610432199E-3</c:v>
                </c:pt>
                <c:pt idx="132">
                  <c:v>5.7844595445848404E-3</c:v>
                </c:pt>
                <c:pt idx="133">
                  <c:v>5.8789332170627135E-3</c:v>
                </c:pt>
                <c:pt idx="134">
                  <c:v>5.9556863997189576E-3</c:v>
                </c:pt>
                <c:pt idx="135">
                  <c:v>6.0694019289743743E-3</c:v>
                </c:pt>
                <c:pt idx="136">
                  <c:v>6.1738607309369826E-3</c:v>
                </c:pt>
                <c:pt idx="137">
                  <c:v>6.342570311397685E-3</c:v>
                </c:pt>
                <c:pt idx="138">
                  <c:v>6.5304314514198145E-3</c:v>
                </c:pt>
                <c:pt idx="139">
                  <c:v>6.7009751649744235E-3</c:v>
                </c:pt>
                <c:pt idx="140">
                  <c:v>6.8333518304187204E-3</c:v>
                </c:pt>
                <c:pt idx="141">
                  <c:v>6.9786839262692075E-3</c:v>
                </c:pt>
                <c:pt idx="142">
                  <c:v>7.0312022110139184E-3</c:v>
                </c:pt>
                <c:pt idx="143">
                  <c:v>7.0963953640836193E-3</c:v>
                </c:pt>
                <c:pt idx="144">
                  <c:v>7.0909579570256204E-3</c:v>
                </c:pt>
                <c:pt idx="145">
                  <c:v>7.078275808840598E-3</c:v>
                </c:pt>
                <c:pt idx="146">
                  <c:v>7.0963052840864729E-3</c:v>
                </c:pt>
                <c:pt idx="147">
                  <c:v>7.0255420129113474E-3</c:v>
                </c:pt>
                <c:pt idx="148">
                  <c:v>6.9710602081856201E-3</c:v>
                </c:pt>
                <c:pt idx="149">
                  <c:v>7.1142820741495723E-3</c:v>
                </c:pt>
                <c:pt idx="150">
                  <c:v>7.2909425692347695E-3</c:v>
                </c:pt>
                <c:pt idx="151">
                  <c:v>7.4624702750224628E-3</c:v>
                </c:pt>
                <c:pt idx="152">
                  <c:v>7.6657121156875436E-3</c:v>
                </c:pt>
                <c:pt idx="153">
                  <c:v>7.872390745346387E-3</c:v>
                </c:pt>
                <c:pt idx="154">
                  <c:v>8.1927941740130329E-3</c:v>
                </c:pt>
                <c:pt idx="155">
                  <c:v>8.5035944163287993E-3</c:v>
                </c:pt>
                <c:pt idx="156">
                  <c:v>8.5641460150056754E-3</c:v>
                </c:pt>
                <c:pt idx="157">
                  <c:v>8.6139758808675328E-3</c:v>
                </c:pt>
                <c:pt idx="158">
                  <c:v>8.6792949718778808E-3</c:v>
                </c:pt>
                <c:pt idx="159">
                  <c:v>8.7301170563033239E-3</c:v>
                </c:pt>
                <c:pt idx="160">
                  <c:v>8.7751621431692468E-3</c:v>
                </c:pt>
                <c:pt idx="161">
                  <c:v>8.8277852141895093E-3</c:v>
                </c:pt>
                <c:pt idx="162">
                  <c:v>8.8582761854774181E-3</c:v>
                </c:pt>
                <c:pt idx="163">
                  <c:v>8.8387331954271359E-3</c:v>
                </c:pt>
                <c:pt idx="164">
                  <c:v>8.8377514604187756E-3</c:v>
                </c:pt>
                <c:pt idx="165">
                  <c:v>8.8468361373175829E-3</c:v>
                </c:pt>
                <c:pt idx="166">
                  <c:v>8.8282466484926984E-3</c:v>
                </c:pt>
                <c:pt idx="167">
                  <c:v>8.8484784729261894E-3</c:v>
                </c:pt>
                <c:pt idx="168">
                  <c:v>8.8702136186439642E-3</c:v>
                </c:pt>
                <c:pt idx="169">
                  <c:v>8.9138223507305124E-3</c:v>
                </c:pt>
                <c:pt idx="170">
                  <c:v>8.9378648685341892E-3</c:v>
                </c:pt>
                <c:pt idx="171">
                  <c:v>8.9311744380306292E-3</c:v>
                </c:pt>
                <c:pt idx="172">
                  <c:v>8.9192789908531366E-3</c:v>
                </c:pt>
                <c:pt idx="173">
                  <c:v>8.9456473205644076E-3</c:v>
                </c:pt>
                <c:pt idx="174">
                  <c:v>8.9514099704216532E-3</c:v>
                </c:pt>
                <c:pt idx="175">
                  <c:v>8.9268696426380093E-3</c:v>
                </c:pt>
                <c:pt idx="176">
                  <c:v>8.9157259123129433E-3</c:v>
                </c:pt>
                <c:pt idx="177">
                  <c:v>8.8965961192343582E-3</c:v>
                </c:pt>
                <c:pt idx="178">
                  <c:v>8.8634295423103832E-3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2-4695-B9EB-690E083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7312"/>
        <c:axId val="853257640"/>
      </c:lineChart>
      <c:dateAx>
        <c:axId val="853257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640"/>
        <c:crosses val="autoZero"/>
        <c:auto val="1"/>
        <c:lblOffset val="100"/>
        <c:baseTimeUnit val="days"/>
      </c:dateAx>
      <c:valAx>
        <c:axId val="853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Model2!$N$6:$N$202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  <c:pt idx="188">
                  <c:v>462</c:v>
                </c:pt>
                <c:pt idx="189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Model2!$O$6:$O$202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  <c:pt idx="188">
                  <c:v>466</c:v>
                </c:pt>
                <c:pt idx="189">
                  <c:v>464.71428571428572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Model2!$P$6:$P$202</c:f>
              <c:numCache>
                <c:formatCode>General</c:formatCode>
                <c:ptCount val="197"/>
                <c:pt idx="184">
                  <c:v>468</c:v>
                </c:pt>
                <c:pt idx="185">
                  <c:v>471</c:v>
                </c:pt>
                <c:pt idx="186">
                  <c:v>462</c:v>
                </c:pt>
                <c:pt idx="187">
                  <c:v>453</c:v>
                </c:pt>
                <c:pt idx="188">
                  <c:v>456</c:v>
                </c:pt>
                <c:pt idx="189">
                  <c:v>460</c:v>
                </c:pt>
                <c:pt idx="190">
                  <c:v>464</c:v>
                </c:pt>
                <c:pt idx="191">
                  <c:v>462</c:v>
                </c:pt>
                <c:pt idx="192">
                  <c:v>459</c:v>
                </c:pt>
                <c:pt idx="193">
                  <c:v>457</c:v>
                </c:pt>
                <c:pt idx="194">
                  <c:v>455</c:v>
                </c:pt>
                <c:pt idx="195">
                  <c:v>453</c:v>
                </c:pt>
                <c:pt idx="196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Model2!$Q$6:$Q$202</c:f>
              <c:numCache>
                <c:formatCode>General</c:formatCode>
                <c:ptCount val="197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465</c:v>
                </c:pt>
                <c:pt idx="190">
                  <c:v>463</c:v>
                </c:pt>
                <c:pt idx="191">
                  <c:v>461</c:v>
                </c:pt>
                <c:pt idx="192">
                  <c:v>459</c:v>
                </c:pt>
                <c:pt idx="193">
                  <c:v>457</c:v>
                </c:pt>
                <c:pt idx="194">
                  <c:v>455</c:v>
                </c:pt>
                <c:pt idx="195">
                  <c:v>453</c:v>
                </c:pt>
                <c:pt idx="196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5"/>
          <c:order val="5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Model2!$T$6:$T$202</c:f>
              <c:numCache>
                <c:formatCode>0.00%</c:formatCode>
                <c:ptCount val="197"/>
                <c:pt idx="7">
                  <c:v>-0.25</c:v>
                </c:pt>
                <c:pt idx="8">
                  <c:v>-0.32352941176470584</c:v>
                </c:pt>
                <c:pt idx="9">
                  <c:v>-0.25806451612903225</c:v>
                </c:pt>
                <c:pt idx="10">
                  <c:v>-0.18518518518518523</c:v>
                </c:pt>
                <c:pt idx="11">
                  <c:v>-0.24137931034482762</c:v>
                </c:pt>
                <c:pt idx="12">
                  <c:v>-0.29032258064516125</c:v>
                </c:pt>
                <c:pt idx="13">
                  <c:v>-0.30000000000000004</c:v>
                </c:pt>
                <c:pt idx="14">
                  <c:v>-0.22222222222222221</c:v>
                </c:pt>
                <c:pt idx="15">
                  <c:v>-0.26086956521739135</c:v>
                </c:pt>
                <c:pt idx="16">
                  <c:v>-0.26086956521739135</c:v>
                </c:pt>
                <c:pt idx="17">
                  <c:v>-0.22727272727272729</c:v>
                </c:pt>
                <c:pt idx="18">
                  <c:v>-0.40909090909090906</c:v>
                </c:pt>
                <c:pt idx="19">
                  <c:v>-0.40909090909090906</c:v>
                </c:pt>
                <c:pt idx="20">
                  <c:v>-0.33333333333333337</c:v>
                </c:pt>
                <c:pt idx="21">
                  <c:v>-0.38095238095238093</c:v>
                </c:pt>
                <c:pt idx="22">
                  <c:v>-0.23529411764705888</c:v>
                </c:pt>
                <c:pt idx="23">
                  <c:v>-0.23529411764705888</c:v>
                </c:pt>
                <c:pt idx="24">
                  <c:v>-0.58823529411764708</c:v>
                </c:pt>
                <c:pt idx="25">
                  <c:v>-0.30769230769230771</c:v>
                </c:pt>
                <c:pt idx="26">
                  <c:v>-0.30769230769230771</c:v>
                </c:pt>
                <c:pt idx="27">
                  <c:v>-0.3571428571428571</c:v>
                </c:pt>
                <c:pt idx="28">
                  <c:v>-0.30769230769230771</c:v>
                </c:pt>
                <c:pt idx="29">
                  <c:v>-0.15384615384615385</c:v>
                </c:pt>
                <c:pt idx="30">
                  <c:v>-0.15384615384615385</c:v>
                </c:pt>
                <c:pt idx="31">
                  <c:v>0.28571428571428581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0.11111111111111116</c:v>
                </c:pt>
                <c:pt idx="36">
                  <c:v>-9.0909090909090939E-2</c:v>
                </c:pt>
                <c:pt idx="37">
                  <c:v>0</c:v>
                </c:pt>
                <c:pt idx="38">
                  <c:v>0.33333333333333326</c:v>
                </c:pt>
                <c:pt idx="39">
                  <c:v>0.33333333333333326</c:v>
                </c:pt>
                <c:pt idx="40">
                  <c:v>0.44444444444444442</c:v>
                </c:pt>
                <c:pt idx="41">
                  <c:v>0.55555555555555558</c:v>
                </c:pt>
                <c:pt idx="42">
                  <c:v>0.39999999999999991</c:v>
                </c:pt>
                <c:pt idx="43">
                  <c:v>0.39999999999999991</c:v>
                </c:pt>
                <c:pt idx="44">
                  <c:v>0.45454545454545459</c:v>
                </c:pt>
                <c:pt idx="45">
                  <c:v>0.41666666666666674</c:v>
                </c:pt>
                <c:pt idx="46">
                  <c:v>0.16666666666666674</c:v>
                </c:pt>
                <c:pt idx="47">
                  <c:v>7.6923076923076872E-2</c:v>
                </c:pt>
                <c:pt idx="48">
                  <c:v>7.1428571428571397E-2</c:v>
                </c:pt>
                <c:pt idx="49">
                  <c:v>7.1428571428571397E-2</c:v>
                </c:pt>
                <c:pt idx="50">
                  <c:v>0.21428571428571419</c:v>
                </c:pt>
                <c:pt idx="51">
                  <c:v>-0.125</c:v>
                </c:pt>
                <c:pt idx="52">
                  <c:v>0</c:v>
                </c:pt>
                <c:pt idx="53">
                  <c:v>0.28571428571428581</c:v>
                </c:pt>
                <c:pt idx="54">
                  <c:v>0.4285714285714286</c:v>
                </c:pt>
                <c:pt idx="55">
                  <c:v>0.46666666666666656</c:v>
                </c:pt>
                <c:pt idx="56">
                  <c:v>0.39999999999999991</c:v>
                </c:pt>
                <c:pt idx="57">
                  <c:v>0.29411764705882359</c:v>
                </c:pt>
                <c:pt idx="58">
                  <c:v>0.9285714285714286</c:v>
                </c:pt>
                <c:pt idx="59">
                  <c:v>0.52941176470588225</c:v>
                </c:pt>
                <c:pt idx="60">
                  <c:v>0.27777777777777768</c:v>
                </c:pt>
                <c:pt idx="61">
                  <c:v>0.25</c:v>
                </c:pt>
                <c:pt idx="62">
                  <c:v>0.18181818181818188</c:v>
                </c:pt>
                <c:pt idx="63">
                  <c:v>0.28571428571428581</c:v>
                </c:pt>
                <c:pt idx="64">
                  <c:v>0.22727272727272729</c:v>
                </c:pt>
                <c:pt idx="65">
                  <c:v>0.11111111111111116</c:v>
                </c:pt>
                <c:pt idx="66">
                  <c:v>3.8461538461538547E-2</c:v>
                </c:pt>
                <c:pt idx="67">
                  <c:v>0.17391304347826098</c:v>
                </c:pt>
                <c:pt idx="68">
                  <c:v>0.12000000000000011</c:v>
                </c:pt>
                <c:pt idx="69">
                  <c:v>7.6923076923076872E-2</c:v>
                </c:pt>
                <c:pt idx="70">
                  <c:v>7.4074074074074181E-2</c:v>
                </c:pt>
                <c:pt idx="71">
                  <c:v>0.11111111111111116</c:v>
                </c:pt>
                <c:pt idx="72">
                  <c:v>6.6666666666666652E-2</c:v>
                </c:pt>
                <c:pt idx="73">
                  <c:v>0.18518518518518512</c:v>
                </c:pt>
                <c:pt idx="74">
                  <c:v>0.33333333333333326</c:v>
                </c:pt>
                <c:pt idx="75">
                  <c:v>0.35714285714285721</c:v>
                </c:pt>
                <c:pt idx="76">
                  <c:v>0.28571428571428581</c:v>
                </c:pt>
                <c:pt idx="77">
                  <c:v>0.17241379310344818</c:v>
                </c:pt>
                <c:pt idx="78">
                  <c:v>0.10000000000000009</c:v>
                </c:pt>
                <c:pt idx="79">
                  <c:v>-3.125E-2</c:v>
                </c:pt>
                <c:pt idx="80">
                  <c:v>-6.25E-2</c:v>
                </c:pt>
                <c:pt idx="81">
                  <c:v>-0.16666666666666663</c:v>
                </c:pt>
                <c:pt idx="82">
                  <c:v>-0.18421052631578949</c:v>
                </c:pt>
                <c:pt idx="83">
                  <c:v>-0.13888888888888884</c:v>
                </c:pt>
                <c:pt idx="84">
                  <c:v>-2.9411764705882359E-2</c:v>
                </c:pt>
                <c:pt idx="85">
                  <c:v>3.0303030303030276E-2</c:v>
                </c:pt>
                <c:pt idx="86">
                  <c:v>0.12903225806451624</c:v>
                </c:pt>
                <c:pt idx="87">
                  <c:v>0.30000000000000004</c:v>
                </c:pt>
                <c:pt idx="88">
                  <c:v>0.39999999999999991</c:v>
                </c:pt>
                <c:pt idx="89">
                  <c:v>0.25806451612903225</c:v>
                </c:pt>
                <c:pt idx="90">
                  <c:v>0.32258064516129026</c:v>
                </c:pt>
                <c:pt idx="91">
                  <c:v>0.21212121212121215</c:v>
                </c:pt>
                <c:pt idx="92">
                  <c:v>0.17647058823529416</c:v>
                </c:pt>
                <c:pt idx="93">
                  <c:v>0.17142857142857149</c:v>
                </c:pt>
                <c:pt idx="94">
                  <c:v>0.12820512820512819</c:v>
                </c:pt>
                <c:pt idx="95">
                  <c:v>4.7619047619047672E-2</c:v>
                </c:pt>
                <c:pt idx="96">
                  <c:v>0.23076923076923084</c:v>
                </c:pt>
                <c:pt idx="97">
                  <c:v>0.21951219512195119</c:v>
                </c:pt>
                <c:pt idx="98">
                  <c:v>0.55000000000000004</c:v>
                </c:pt>
                <c:pt idx="99">
                  <c:v>0.60000000000000009</c:v>
                </c:pt>
                <c:pt idx="100">
                  <c:v>0.75609756097560976</c:v>
                </c:pt>
                <c:pt idx="101">
                  <c:v>0.61363636363636354</c:v>
                </c:pt>
                <c:pt idx="102">
                  <c:v>1.1818181818181817</c:v>
                </c:pt>
                <c:pt idx="103">
                  <c:v>1.2916666666666665</c:v>
                </c:pt>
                <c:pt idx="104">
                  <c:v>1.2599999999999998</c:v>
                </c:pt>
                <c:pt idx="105">
                  <c:v>0.9838709677419355</c:v>
                </c:pt>
                <c:pt idx="106">
                  <c:v>1.09375</c:v>
                </c:pt>
                <c:pt idx="107">
                  <c:v>1.1666666666666665</c:v>
                </c:pt>
                <c:pt idx="108">
                  <c:v>1.591549295774648</c:v>
                </c:pt>
                <c:pt idx="109">
                  <c:v>1.21875</c:v>
                </c:pt>
                <c:pt idx="110">
                  <c:v>1.1000000000000001</c:v>
                </c:pt>
                <c:pt idx="111">
                  <c:v>1.1415929203539825</c:v>
                </c:pt>
                <c:pt idx="112">
                  <c:v>1.2032520325203251</c:v>
                </c:pt>
                <c:pt idx="113">
                  <c:v>1.1791044776119404</c:v>
                </c:pt>
                <c:pt idx="114">
                  <c:v>1.2115384615384617</c:v>
                </c:pt>
                <c:pt idx="115">
                  <c:v>1.0108695652173911</c:v>
                </c:pt>
                <c:pt idx="116">
                  <c:v>0.84037558685446001</c:v>
                </c:pt>
                <c:pt idx="117">
                  <c:v>0.80952380952380953</c:v>
                </c:pt>
                <c:pt idx="118">
                  <c:v>0.79752066115702469</c:v>
                </c:pt>
                <c:pt idx="119">
                  <c:v>0.75276752767527677</c:v>
                </c:pt>
                <c:pt idx="120">
                  <c:v>0.73630136986301364</c:v>
                </c:pt>
                <c:pt idx="121">
                  <c:v>0.51304347826086949</c:v>
                </c:pt>
                <c:pt idx="122">
                  <c:v>0.54054054054054057</c:v>
                </c:pt>
                <c:pt idx="123">
                  <c:v>0.55612244897959173</c:v>
                </c:pt>
                <c:pt idx="124">
                  <c:v>0.55502392344497609</c:v>
                </c:pt>
                <c:pt idx="125">
                  <c:v>0.54022988505747116</c:v>
                </c:pt>
                <c:pt idx="126">
                  <c:v>0.4905263157894737</c:v>
                </c:pt>
                <c:pt idx="127">
                  <c:v>0.50690335305719914</c:v>
                </c:pt>
                <c:pt idx="128">
                  <c:v>0.49808429118773945</c:v>
                </c:pt>
                <c:pt idx="129">
                  <c:v>0.40526315789473677</c:v>
                </c:pt>
                <c:pt idx="130">
                  <c:v>0.33934426229508197</c:v>
                </c:pt>
                <c:pt idx="131">
                  <c:v>0.28769230769230769</c:v>
                </c:pt>
                <c:pt idx="132">
                  <c:v>0.27611940298507465</c:v>
                </c:pt>
                <c:pt idx="133">
                  <c:v>0.26271186440677963</c:v>
                </c:pt>
                <c:pt idx="134">
                  <c:v>0.18193717277486909</c:v>
                </c:pt>
                <c:pt idx="135">
                  <c:v>0.17007672634271098</c:v>
                </c:pt>
                <c:pt idx="136">
                  <c:v>0.16104868913857673</c:v>
                </c:pt>
                <c:pt idx="137">
                  <c:v>0.14565483476132202</c:v>
                </c:pt>
                <c:pt idx="138">
                  <c:v>0.13381123058542421</c:v>
                </c:pt>
                <c:pt idx="139">
                  <c:v>0.10526315789473695</c:v>
                </c:pt>
                <c:pt idx="140">
                  <c:v>4.2505592841163287E-2</c:v>
                </c:pt>
                <c:pt idx="141">
                  <c:v>4.3189368770764069E-2</c:v>
                </c:pt>
                <c:pt idx="142">
                  <c:v>2.0765027322404261E-2</c:v>
                </c:pt>
                <c:pt idx="143">
                  <c:v>-5.3763440860215006E-3</c:v>
                </c:pt>
                <c:pt idx="144">
                  <c:v>-1.8162393162393209E-2</c:v>
                </c:pt>
                <c:pt idx="145">
                  <c:v>-4.425711275026345E-2</c:v>
                </c:pt>
                <c:pt idx="146">
                  <c:v>-4.1269841269841234E-2</c:v>
                </c:pt>
                <c:pt idx="147">
                  <c:v>-6.0085836909871237E-2</c:v>
                </c:pt>
                <c:pt idx="148">
                  <c:v>-9.2356687898089151E-2</c:v>
                </c:pt>
                <c:pt idx="149">
                  <c:v>-0.10492505353319059</c:v>
                </c:pt>
                <c:pt idx="150">
                  <c:v>-0.11135135135135132</c:v>
                </c:pt>
                <c:pt idx="151">
                  <c:v>-0.12404787812840046</c:v>
                </c:pt>
                <c:pt idx="152">
                  <c:v>-0.1102535832414554</c:v>
                </c:pt>
                <c:pt idx="153">
                  <c:v>-0.13796909492273735</c:v>
                </c:pt>
                <c:pt idx="154">
                  <c:v>-0.12442922374429222</c:v>
                </c:pt>
                <c:pt idx="155">
                  <c:v>-0.10409356725146202</c:v>
                </c:pt>
                <c:pt idx="156">
                  <c:v>-0.10526315789473684</c:v>
                </c:pt>
                <c:pt idx="157">
                  <c:v>-0.1082725060827251</c:v>
                </c:pt>
                <c:pt idx="158">
                  <c:v>-0.10931677018633545</c:v>
                </c:pt>
                <c:pt idx="159">
                  <c:v>-0.11524163568773238</c:v>
                </c:pt>
                <c:pt idx="160">
                  <c:v>-0.12291933418693979</c:v>
                </c:pt>
                <c:pt idx="161">
                  <c:v>-0.14471968709256844</c:v>
                </c:pt>
                <c:pt idx="162">
                  <c:v>-0.1788511749347258</c:v>
                </c:pt>
                <c:pt idx="163">
                  <c:v>-0.1831550802139037</c:v>
                </c:pt>
                <c:pt idx="164">
                  <c:v>-0.17871759890859484</c:v>
                </c:pt>
                <c:pt idx="165">
                  <c:v>-0.1743375174337517</c:v>
                </c:pt>
                <c:pt idx="166">
                  <c:v>-0.18347338935574231</c:v>
                </c:pt>
                <c:pt idx="167">
                  <c:v>-0.18102189781021893</c:v>
                </c:pt>
                <c:pt idx="168">
                  <c:v>-0.17682926829268297</c:v>
                </c:pt>
                <c:pt idx="169">
                  <c:v>-0.14785373608903019</c:v>
                </c:pt>
                <c:pt idx="170">
                  <c:v>-0.14729950900163669</c:v>
                </c:pt>
                <c:pt idx="171">
                  <c:v>-0.13289036544850497</c:v>
                </c:pt>
                <c:pt idx="172">
                  <c:v>-0.13344594594594594</c:v>
                </c:pt>
                <c:pt idx="173">
                  <c:v>-0.1286449399656947</c:v>
                </c:pt>
                <c:pt idx="174">
                  <c:v>-8.7344028520499162E-2</c:v>
                </c:pt>
                <c:pt idx="175">
                  <c:v>-7.7777777777777724E-2</c:v>
                </c:pt>
                <c:pt idx="176">
                  <c:v>-0.10261194029850751</c:v>
                </c:pt>
                <c:pt idx="177">
                  <c:v>-6.1420345489443418E-2</c:v>
                </c:pt>
                <c:pt idx="178">
                  <c:v>-6.7049808429118785E-2</c:v>
                </c:pt>
                <c:pt idx="179">
                  <c:v>-4.2884990253411304E-2</c:v>
                </c:pt>
                <c:pt idx="180">
                  <c:v>-3.7401574803149651E-2</c:v>
                </c:pt>
                <c:pt idx="181">
                  <c:v>-5.46875E-2</c:v>
                </c:pt>
                <c:pt idx="182">
                  <c:v>-4.6184738955823312E-2</c:v>
                </c:pt>
                <c:pt idx="183">
                  <c:v>-2.0790020790020791E-2</c:v>
                </c:pt>
                <c:pt idx="184">
                  <c:v>-3.2719836400817992E-2</c:v>
                </c:pt>
                <c:pt idx="185">
                  <c:v>-4.3121149897330624E-2</c:v>
                </c:pt>
                <c:pt idx="186">
                  <c:v>-7.1283095723014278E-2</c:v>
                </c:pt>
                <c:pt idx="187">
                  <c:v>-6.1349693251533721E-2</c:v>
                </c:pt>
                <c:pt idx="188">
                  <c:v>-4.5454545454545414E-2</c:v>
                </c:pt>
                <c:pt idx="189">
                  <c:v>-1.8947368421052602E-2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F-4CA1-AC06-C2B44933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41040"/>
        <c:axId val="709119720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197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41040"/>
        <c:crosses val="max"/>
        <c:crossBetween val="between"/>
      </c:valAx>
      <c:dateAx>
        <c:axId val="709141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197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908678576682259E-3"/>
          <c:y val="0.93988038995125611"/>
          <c:w val="0.9879304856969191"/>
          <c:h val="6.011965403128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Model2!$M$6:$M$209</c:f>
              <c:numCache>
                <c:formatCode>General</c:formatCode>
                <c:ptCount val="20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Model2!$N$6:$N$209</c:f>
              <c:numCache>
                <c:formatCode>General</c:formatCode>
                <c:ptCount val="20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  <c:pt idx="188">
                  <c:v>462</c:v>
                </c:pt>
                <c:pt idx="189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Model2!$O$6:$O$209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  <c:pt idx="188">
                  <c:v>466</c:v>
                </c:pt>
                <c:pt idx="189">
                  <c:v>464.71428571428572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Model2!$P$6:$P$209</c:f>
              <c:numCache>
                <c:formatCode>General</c:formatCode>
                <c:ptCount val="204"/>
                <c:pt idx="184">
                  <c:v>468</c:v>
                </c:pt>
                <c:pt idx="185">
                  <c:v>471</c:v>
                </c:pt>
                <c:pt idx="186">
                  <c:v>462</c:v>
                </c:pt>
                <c:pt idx="187">
                  <c:v>453</c:v>
                </c:pt>
                <c:pt idx="188">
                  <c:v>456</c:v>
                </c:pt>
                <c:pt idx="189">
                  <c:v>460</c:v>
                </c:pt>
                <c:pt idx="190">
                  <c:v>464</c:v>
                </c:pt>
                <c:pt idx="191">
                  <c:v>462</c:v>
                </c:pt>
                <c:pt idx="192">
                  <c:v>459</c:v>
                </c:pt>
                <c:pt idx="193">
                  <c:v>457</c:v>
                </c:pt>
                <c:pt idx="194">
                  <c:v>455</c:v>
                </c:pt>
                <c:pt idx="195">
                  <c:v>453</c:v>
                </c:pt>
                <c:pt idx="196">
                  <c:v>451</c:v>
                </c:pt>
                <c:pt idx="197">
                  <c:v>448</c:v>
                </c:pt>
                <c:pt idx="198">
                  <c:v>446</c:v>
                </c:pt>
                <c:pt idx="199">
                  <c:v>444</c:v>
                </c:pt>
                <c:pt idx="200">
                  <c:v>442</c:v>
                </c:pt>
                <c:pt idx="201">
                  <c:v>439</c:v>
                </c:pt>
                <c:pt idx="202">
                  <c:v>436</c:v>
                </c:pt>
                <c:pt idx="203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Model2!$Q$6:$Q$209</c:f>
              <c:numCache>
                <c:formatCode>General</c:formatCode>
                <c:ptCount val="204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465</c:v>
                </c:pt>
                <c:pt idx="190">
                  <c:v>463</c:v>
                </c:pt>
                <c:pt idx="191">
                  <c:v>461</c:v>
                </c:pt>
                <c:pt idx="192">
                  <c:v>459</c:v>
                </c:pt>
                <c:pt idx="193">
                  <c:v>457</c:v>
                </c:pt>
                <c:pt idx="194">
                  <c:v>455</c:v>
                </c:pt>
                <c:pt idx="195">
                  <c:v>453</c:v>
                </c:pt>
                <c:pt idx="196">
                  <c:v>451</c:v>
                </c:pt>
                <c:pt idx="197">
                  <c:v>448</c:v>
                </c:pt>
                <c:pt idx="198">
                  <c:v>446</c:v>
                </c:pt>
                <c:pt idx="199">
                  <c:v>444</c:v>
                </c:pt>
                <c:pt idx="200">
                  <c:v>442</c:v>
                </c:pt>
                <c:pt idx="201">
                  <c:v>439</c:v>
                </c:pt>
                <c:pt idx="202">
                  <c:v>436</c:v>
                </c:pt>
                <c:pt idx="203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Model2!$S$5:$S$209</c:f>
              <c:numCache>
                <c:formatCode>General</c:formatCode>
                <c:ptCount val="205"/>
                <c:pt idx="0">
                  <c:v>0</c:v>
                </c:pt>
                <c:pt idx="49">
                  <c:v>5100</c:v>
                </c:pt>
                <c:pt idx="50">
                  <c:v>5017</c:v>
                </c:pt>
                <c:pt idx="51">
                  <c:v>4936</c:v>
                </c:pt>
                <c:pt idx="52">
                  <c:v>4856</c:v>
                </c:pt>
                <c:pt idx="53">
                  <c:v>4777</c:v>
                </c:pt>
                <c:pt idx="54">
                  <c:v>4700</c:v>
                </c:pt>
                <c:pt idx="55">
                  <c:v>4623</c:v>
                </c:pt>
                <c:pt idx="56">
                  <c:v>4548</c:v>
                </c:pt>
                <c:pt idx="57">
                  <c:v>4474</c:v>
                </c:pt>
                <c:pt idx="58">
                  <c:v>4401</c:v>
                </c:pt>
                <c:pt idx="59">
                  <c:v>4329</c:v>
                </c:pt>
                <c:pt idx="60">
                  <c:v>4258</c:v>
                </c:pt>
                <c:pt idx="61">
                  <c:v>4189</c:v>
                </c:pt>
                <c:pt idx="62">
                  <c:v>4121</c:v>
                </c:pt>
                <c:pt idx="63">
                  <c:v>4054</c:v>
                </c:pt>
                <c:pt idx="64">
                  <c:v>3988</c:v>
                </c:pt>
                <c:pt idx="65">
                  <c:v>3923</c:v>
                </c:pt>
                <c:pt idx="66">
                  <c:v>3859</c:v>
                </c:pt>
                <c:pt idx="67">
                  <c:v>3796</c:v>
                </c:pt>
                <c:pt idx="68">
                  <c:v>3735</c:v>
                </c:pt>
                <c:pt idx="69">
                  <c:v>3674</c:v>
                </c:pt>
                <c:pt idx="70">
                  <c:v>3614</c:v>
                </c:pt>
                <c:pt idx="71">
                  <c:v>3555</c:v>
                </c:pt>
                <c:pt idx="72">
                  <c:v>3497</c:v>
                </c:pt>
                <c:pt idx="73">
                  <c:v>3440</c:v>
                </c:pt>
                <c:pt idx="74">
                  <c:v>3384</c:v>
                </c:pt>
                <c:pt idx="75">
                  <c:v>3329</c:v>
                </c:pt>
                <c:pt idx="76">
                  <c:v>3275</c:v>
                </c:pt>
                <c:pt idx="77">
                  <c:v>3221</c:v>
                </c:pt>
                <c:pt idx="78">
                  <c:v>3169</c:v>
                </c:pt>
                <c:pt idx="79">
                  <c:v>3117</c:v>
                </c:pt>
                <c:pt idx="80">
                  <c:v>3066</c:v>
                </c:pt>
                <c:pt idx="81">
                  <c:v>3015</c:v>
                </c:pt>
                <c:pt idx="82">
                  <c:v>2966</c:v>
                </c:pt>
                <c:pt idx="83">
                  <c:v>2918</c:v>
                </c:pt>
                <c:pt idx="84">
                  <c:v>2870</c:v>
                </c:pt>
                <c:pt idx="85">
                  <c:v>2823</c:v>
                </c:pt>
                <c:pt idx="86">
                  <c:v>2777</c:v>
                </c:pt>
                <c:pt idx="87">
                  <c:v>2732</c:v>
                </c:pt>
                <c:pt idx="88">
                  <c:v>2687</c:v>
                </c:pt>
                <c:pt idx="89">
                  <c:v>2643</c:v>
                </c:pt>
                <c:pt idx="90">
                  <c:v>2600</c:v>
                </c:pt>
                <c:pt idx="91">
                  <c:v>2557</c:v>
                </c:pt>
                <c:pt idx="92">
                  <c:v>2515</c:v>
                </c:pt>
                <c:pt idx="93">
                  <c:v>2473</c:v>
                </c:pt>
                <c:pt idx="94">
                  <c:v>2432</c:v>
                </c:pt>
                <c:pt idx="95">
                  <c:v>2392</c:v>
                </c:pt>
                <c:pt idx="96">
                  <c:v>2353</c:v>
                </c:pt>
                <c:pt idx="97">
                  <c:v>2314</c:v>
                </c:pt>
                <c:pt idx="98">
                  <c:v>2276</c:v>
                </c:pt>
                <c:pt idx="99">
                  <c:v>2238</c:v>
                </c:pt>
                <c:pt idx="100">
                  <c:v>2201</c:v>
                </c:pt>
                <c:pt idx="101">
                  <c:v>2165</c:v>
                </c:pt>
                <c:pt idx="102">
                  <c:v>2130</c:v>
                </c:pt>
                <c:pt idx="103">
                  <c:v>2094</c:v>
                </c:pt>
                <c:pt idx="104">
                  <c:v>2059</c:v>
                </c:pt>
                <c:pt idx="105">
                  <c:v>2024</c:v>
                </c:pt>
                <c:pt idx="106">
                  <c:v>1990</c:v>
                </c:pt>
                <c:pt idx="107">
                  <c:v>1957</c:v>
                </c:pt>
                <c:pt idx="108">
                  <c:v>1924</c:v>
                </c:pt>
                <c:pt idx="109">
                  <c:v>1892</c:v>
                </c:pt>
                <c:pt idx="110">
                  <c:v>1860</c:v>
                </c:pt>
                <c:pt idx="111">
                  <c:v>1829</c:v>
                </c:pt>
                <c:pt idx="112">
                  <c:v>1799</c:v>
                </c:pt>
                <c:pt idx="113">
                  <c:v>1768</c:v>
                </c:pt>
                <c:pt idx="114">
                  <c:v>1738</c:v>
                </c:pt>
                <c:pt idx="115">
                  <c:v>1708</c:v>
                </c:pt>
                <c:pt idx="116">
                  <c:v>1679</c:v>
                </c:pt>
                <c:pt idx="117">
                  <c:v>1650</c:v>
                </c:pt>
                <c:pt idx="118">
                  <c:v>1621</c:v>
                </c:pt>
                <c:pt idx="119">
                  <c:v>1593</c:v>
                </c:pt>
                <c:pt idx="120">
                  <c:v>1565</c:v>
                </c:pt>
                <c:pt idx="121">
                  <c:v>1538</c:v>
                </c:pt>
                <c:pt idx="122">
                  <c:v>1511</c:v>
                </c:pt>
                <c:pt idx="123">
                  <c:v>1484</c:v>
                </c:pt>
                <c:pt idx="124">
                  <c:v>1457</c:v>
                </c:pt>
                <c:pt idx="125">
                  <c:v>1431</c:v>
                </c:pt>
                <c:pt idx="126">
                  <c:v>1405</c:v>
                </c:pt>
                <c:pt idx="127">
                  <c:v>1379</c:v>
                </c:pt>
                <c:pt idx="128">
                  <c:v>1353</c:v>
                </c:pt>
                <c:pt idx="129">
                  <c:v>1328</c:v>
                </c:pt>
                <c:pt idx="130">
                  <c:v>1303</c:v>
                </c:pt>
                <c:pt idx="131">
                  <c:v>1278</c:v>
                </c:pt>
                <c:pt idx="132">
                  <c:v>1253</c:v>
                </c:pt>
                <c:pt idx="133">
                  <c:v>1229</c:v>
                </c:pt>
                <c:pt idx="134">
                  <c:v>1205</c:v>
                </c:pt>
                <c:pt idx="135">
                  <c:v>1182</c:v>
                </c:pt>
                <c:pt idx="136">
                  <c:v>1158</c:v>
                </c:pt>
                <c:pt idx="137">
                  <c:v>1134</c:v>
                </c:pt>
                <c:pt idx="138">
                  <c:v>1111</c:v>
                </c:pt>
                <c:pt idx="139">
                  <c:v>1088</c:v>
                </c:pt>
                <c:pt idx="140">
                  <c:v>1065</c:v>
                </c:pt>
                <c:pt idx="141">
                  <c:v>1043</c:v>
                </c:pt>
                <c:pt idx="142">
                  <c:v>1021</c:v>
                </c:pt>
                <c:pt idx="143">
                  <c:v>1000</c:v>
                </c:pt>
                <c:pt idx="144">
                  <c:v>979</c:v>
                </c:pt>
                <c:pt idx="145">
                  <c:v>958</c:v>
                </c:pt>
                <c:pt idx="146">
                  <c:v>937</c:v>
                </c:pt>
                <c:pt idx="147">
                  <c:v>917</c:v>
                </c:pt>
                <c:pt idx="148">
                  <c:v>898</c:v>
                </c:pt>
                <c:pt idx="149">
                  <c:v>878</c:v>
                </c:pt>
                <c:pt idx="150">
                  <c:v>859</c:v>
                </c:pt>
                <c:pt idx="151">
                  <c:v>840</c:v>
                </c:pt>
                <c:pt idx="152">
                  <c:v>821</c:v>
                </c:pt>
                <c:pt idx="153">
                  <c:v>803</c:v>
                </c:pt>
                <c:pt idx="154">
                  <c:v>785</c:v>
                </c:pt>
                <c:pt idx="155">
                  <c:v>768</c:v>
                </c:pt>
                <c:pt idx="156">
                  <c:v>751</c:v>
                </c:pt>
                <c:pt idx="157">
                  <c:v>734</c:v>
                </c:pt>
                <c:pt idx="158">
                  <c:v>718</c:v>
                </c:pt>
                <c:pt idx="159">
                  <c:v>702</c:v>
                </c:pt>
                <c:pt idx="160">
                  <c:v>685</c:v>
                </c:pt>
                <c:pt idx="161">
                  <c:v>669</c:v>
                </c:pt>
                <c:pt idx="162">
                  <c:v>653</c:v>
                </c:pt>
                <c:pt idx="163">
                  <c:v>638</c:v>
                </c:pt>
                <c:pt idx="164">
                  <c:v>623</c:v>
                </c:pt>
                <c:pt idx="165">
                  <c:v>608</c:v>
                </c:pt>
                <c:pt idx="166">
                  <c:v>594</c:v>
                </c:pt>
                <c:pt idx="167">
                  <c:v>580</c:v>
                </c:pt>
                <c:pt idx="168">
                  <c:v>567</c:v>
                </c:pt>
                <c:pt idx="169">
                  <c:v>554</c:v>
                </c:pt>
                <c:pt idx="170">
                  <c:v>541</c:v>
                </c:pt>
                <c:pt idx="171">
                  <c:v>528</c:v>
                </c:pt>
                <c:pt idx="172">
                  <c:v>515</c:v>
                </c:pt>
                <c:pt idx="173">
                  <c:v>503</c:v>
                </c:pt>
                <c:pt idx="174">
                  <c:v>491</c:v>
                </c:pt>
                <c:pt idx="175">
                  <c:v>479</c:v>
                </c:pt>
                <c:pt idx="176">
                  <c:v>467</c:v>
                </c:pt>
                <c:pt idx="177">
                  <c:v>456</c:v>
                </c:pt>
                <c:pt idx="178">
                  <c:v>445</c:v>
                </c:pt>
                <c:pt idx="179">
                  <c:v>434</c:v>
                </c:pt>
                <c:pt idx="180">
                  <c:v>424</c:v>
                </c:pt>
                <c:pt idx="181">
                  <c:v>414</c:v>
                </c:pt>
                <c:pt idx="182">
                  <c:v>403</c:v>
                </c:pt>
                <c:pt idx="183">
                  <c:v>393</c:v>
                </c:pt>
                <c:pt idx="184">
                  <c:v>383</c:v>
                </c:pt>
                <c:pt idx="185">
                  <c:v>374</c:v>
                </c:pt>
                <c:pt idx="186">
                  <c:v>365</c:v>
                </c:pt>
                <c:pt idx="187">
                  <c:v>356</c:v>
                </c:pt>
                <c:pt idx="188">
                  <c:v>347</c:v>
                </c:pt>
                <c:pt idx="189">
                  <c:v>338</c:v>
                </c:pt>
                <c:pt idx="190">
                  <c:v>330</c:v>
                </c:pt>
                <c:pt idx="191">
                  <c:v>321</c:v>
                </c:pt>
                <c:pt idx="192">
                  <c:v>313</c:v>
                </c:pt>
                <c:pt idx="193">
                  <c:v>305</c:v>
                </c:pt>
                <c:pt idx="194">
                  <c:v>298</c:v>
                </c:pt>
                <c:pt idx="195">
                  <c:v>290</c:v>
                </c:pt>
                <c:pt idx="196">
                  <c:v>283</c:v>
                </c:pt>
                <c:pt idx="197">
                  <c:v>275</c:v>
                </c:pt>
                <c:pt idx="198">
                  <c:v>268</c:v>
                </c:pt>
                <c:pt idx="199">
                  <c:v>262</c:v>
                </c:pt>
                <c:pt idx="200">
                  <c:v>255</c:v>
                </c:pt>
                <c:pt idx="201">
                  <c:v>249</c:v>
                </c:pt>
                <c:pt idx="202">
                  <c:v>242</c:v>
                </c:pt>
                <c:pt idx="203">
                  <c:v>236</c:v>
                </c:pt>
                <c:pt idx="20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6"/>
          <c:order val="6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Model2!$T$6:$T$209</c:f>
              <c:numCache>
                <c:formatCode>0.00%</c:formatCode>
                <c:ptCount val="204"/>
                <c:pt idx="7">
                  <c:v>-0.25</c:v>
                </c:pt>
                <c:pt idx="8">
                  <c:v>-0.32352941176470584</c:v>
                </c:pt>
                <c:pt idx="9">
                  <c:v>-0.25806451612903225</c:v>
                </c:pt>
                <c:pt idx="10">
                  <c:v>-0.18518518518518523</c:v>
                </c:pt>
                <c:pt idx="11">
                  <c:v>-0.24137931034482762</c:v>
                </c:pt>
                <c:pt idx="12">
                  <c:v>-0.29032258064516125</c:v>
                </c:pt>
                <c:pt idx="13">
                  <c:v>-0.30000000000000004</c:v>
                </c:pt>
                <c:pt idx="14">
                  <c:v>-0.22222222222222221</c:v>
                </c:pt>
                <c:pt idx="15">
                  <c:v>-0.26086956521739135</c:v>
                </c:pt>
                <c:pt idx="16">
                  <c:v>-0.26086956521739135</c:v>
                </c:pt>
                <c:pt idx="17">
                  <c:v>-0.22727272727272729</c:v>
                </c:pt>
                <c:pt idx="18">
                  <c:v>-0.40909090909090906</c:v>
                </c:pt>
                <c:pt idx="19">
                  <c:v>-0.40909090909090906</c:v>
                </c:pt>
                <c:pt idx="20">
                  <c:v>-0.33333333333333337</c:v>
                </c:pt>
                <c:pt idx="21">
                  <c:v>-0.38095238095238093</c:v>
                </c:pt>
                <c:pt idx="22">
                  <c:v>-0.23529411764705888</c:v>
                </c:pt>
                <c:pt idx="23">
                  <c:v>-0.23529411764705888</c:v>
                </c:pt>
                <c:pt idx="24">
                  <c:v>-0.58823529411764708</c:v>
                </c:pt>
                <c:pt idx="25">
                  <c:v>-0.30769230769230771</c:v>
                </c:pt>
                <c:pt idx="26">
                  <c:v>-0.30769230769230771</c:v>
                </c:pt>
                <c:pt idx="27">
                  <c:v>-0.3571428571428571</c:v>
                </c:pt>
                <c:pt idx="28">
                  <c:v>-0.30769230769230771</c:v>
                </c:pt>
                <c:pt idx="29">
                  <c:v>-0.15384615384615385</c:v>
                </c:pt>
                <c:pt idx="30">
                  <c:v>-0.15384615384615385</c:v>
                </c:pt>
                <c:pt idx="31">
                  <c:v>0.28571428571428581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0.11111111111111116</c:v>
                </c:pt>
                <c:pt idx="36">
                  <c:v>-9.0909090909090939E-2</c:v>
                </c:pt>
                <c:pt idx="37">
                  <c:v>0</c:v>
                </c:pt>
                <c:pt idx="38">
                  <c:v>0.33333333333333326</c:v>
                </c:pt>
                <c:pt idx="39">
                  <c:v>0.33333333333333326</c:v>
                </c:pt>
                <c:pt idx="40">
                  <c:v>0.44444444444444442</c:v>
                </c:pt>
                <c:pt idx="41">
                  <c:v>0.55555555555555558</c:v>
                </c:pt>
                <c:pt idx="42">
                  <c:v>0.39999999999999991</c:v>
                </c:pt>
                <c:pt idx="43">
                  <c:v>0.39999999999999991</c:v>
                </c:pt>
                <c:pt idx="44">
                  <c:v>0.45454545454545459</c:v>
                </c:pt>
                <c:pt idx="45">
                  <c:v>0.41666666666666674</c:v>
                </c:pt>
                <c:pt idx="46">
                  <c:v>0.16666666666666674</c:v>
                </c:pt>
                <c:pt idx="47">
                  <c:v>7.6923076923076872E-2</c:v>
                </c:pt>
                <c:pt idx="48">
                  <c:v>7.1428571428571397E-2</c:v>
                </c:pt>
                <c:pt idx="49">
                  <c:v>7.1428571428571397E-2</c:v>
                </c:pt>
                <c:pt idx="50">
                  <c:v>0.21428571428571419</c:v>
                </c:pt>
                <c:pt idx="51">
                  <c:v>-0.125</c:v>
                </c:pt>
                <c:pt idx="52">
                  <c:v>0</c:v>
                </c:pt>
                <c:pt idx="53">
                  <c:v>0.28571428571428581</c:v>
                </c:pt>
                <c:pt idx="54">
                  <c:v>0.4285714285714286</c:v>
                </c:pt>
                <c:pt idx="55">
                  <c:v>0.46666666666666656</c:v>
                </c:pt>
                <c:pt idx="56">
                  <c:v>0.39999999999999991</c:v>
                </c:pt>
                <c:pt idx="57">
                  <c:v>0.29411764705882359</c:v>
                </c:pt>
                <c:pt idx="58">
                  <c:v>0.9285714285714286</c:v>
                </c:pt>
                <c:pt idx="59">
                  <c:v>0.52941176470588225</c:v>
                </c:pt>
                <c:pt idx="60">
                  <c:v>0.27777777777777768</c:v>
                </c:pt>
                <c:pt idx="61">
                  <c:v>0.25</c:v>
                </c:pt>
                <c:pt idx="62">
                  <c:v>0.18181818181818188</c:v>
                </c:pt>
                <c:pt idx="63">
                  <c:v>0.28571428571428581</c:v>
                </c:pt>
                <c:pt idx="64">
                  <c:v>0.22727272727272729</c:v>
                </c:pt>
                <c:pt idx="65">
                  <c:v>0.11111111111111116</c:v>
                </c:pt>
                <c:pt idx="66">
                  <c:v>3.8461538461538547E-2</c:v>
                </c:pt>
                <c:pt idx="67">
                  <c:v>0.17391304347826098</c:v>
                </c:pt>
                <c:pt idx="68">
                  <c:v>0.12000000000000011</c:v>
                </c:pt>
                <c:pt idx="69">
                  <c:v>7.6923076923076872E-2</c:v>
                </c:pt>
                <c:pt idx="70">
                  <c:v>7.4074074074074181E-2</c:v>
                </c:pt>
                <c:pt idx="71">
                  <c:v>0.11111111111111116</c:v>
                </c:pt>
                <c:pt idx="72">
                  <c:v>6.6666666666666652E-2</c:v>
                </c:pt>
                <c:pt idx="73">
                  <c:v>0.18518518518518512</c:v>
                </c:pt>
                <c:pt idx="74">
                  <c:v>0.33333333333333326</c:v>
                </c:pt>
                <c:pt idx="75">
                  <c:v>0.35714285714285721</c:v>
                </c:pt>
                <c:pt idx="76">
                  <c:v>0.28571428571428581</c:v>
                </c:pt>
                <c:pt idx="77">
                  <c:v>0.17241379310344818</c:v>
                </c:pt>
                <c:pt idx="78">
                  <c:v>0.10000000000000009</c:v>
                </c:pt>
                <c:pt idx="79">
                  <c:v>-3.125E-2</c:v>
                </c:pt>
                <c:pt idx="80">
                  <c:v>-6.25E-2</c:v>
                </c:pt>
                <c:pt idx="81">
                  <c:v>-0.16666666666666663</c:v>
                </c:pt>
                <c:pt idx="82">
                  <c:v>-0.18421052631578949</c:v>
                </c:pt>
                <c:pt idx="83">
                  <c:v>-0.13888888888888884</c:v>
                </c:pt>
                <c:pt idx="84">
                  <c:v>-2.9411764705882359E-2</c:v>
                </c:pt>
                <c:pt idx="85">
                  <c:v>3.0303030303030276E-2</c:v>
                </c:pt>
                <c:pt idx="86">
                  <c:v>0.12903225806451624</c:v>
                </c:pt>
                <c:pt idx="87">
                  <c:v>0.30000000000000004</c:v>
                </c:pt>
                <c:pt idx="88">
                  <c:v>0.39999999999999991</c:v>
                </c:pt>
                <c:pt idx="89">
                  <c:v>0.25806451612903225</c:v>
                </c:pt>
                <c:pt idx="90">
                  <c:v>0.32258064516129026</c:v>
                </c:pt>
                <c:pt idx="91">
                  <c:v>0.21212121212121215</c:v>
                </c:pt>
                <c:pt idx="92">
                  <c:v>0.17647058823529416</c:v>
                </c:pt>
                <c:pt idx="93">
                  <c:v>0.17142857142857149</c:v>
                </c:pt>
                <c:pt idx="94">
                  <c:v>0.12820512820512819</c:v>
                </c:pt>
                <c:pt idx="95">
                  <c:v>4.7619047619047672E-2</c:v>
                </c:pt>
                <c:pt idx="96">
                  <c:v>0.23076923076923084</c:v>
                </c:pt>
                <c:pt idx="97">
                  <c:v>0.21951219512195119</c:v>
                </c:pt>
                <c:pt idx="98">
                  <c:v>0.55000000000000004</c:v>
                </c:pt>
                <c:pt idx="99">
                  <c:v>0.60000000000000009</c:v>
                </c:pt>
                <c:pt idx="100">
                  <c:v>0.75609756097560976</c:v>
                </c:pt>
                <c:pt idx="101">
                  <c:v>0.61363636363636354</c:v>
                </c:pt>
                <c:pt idx="102">
                  <c:v>1.1818181818181817</c:v>
                </c:pt>
                <c:pt idx="103">
                  <c:v>1.2916666666666665</c:v>
                </c:pt>
                <c:pt idx="104">
                  <c:v>1.2599999999999998</c:v>
                </c:pt>
                <c:pt idx="105">
                  <c:v>0.9838709677419355</c:v>
                </c:pt>
                <c:pt idx="106">
                  <c:v>1.09375</c:v>
                </c:pt>
                <c:pt idx="107">
                  <c:v>1.1666666666666665</c:v>
                </c:pt>
                <c:pt idx="108">
                  <c:v>1.591549295774648</c:v>
                </c:pt>
                <c:pt idx="109">
                  <c:v>1.21875</c:v>
                </c:pt>
                <c:pt idx="110">
                  <c:v>1.1000000000000001</c:v>
                </c:pt>
                <c:pt idx="111">
                  <c:v>1.1415929203539825</c:v>
                </c:pt>
                <c:pt idx="112">
                  <c:v>1.2032520325203251</c:v>
                </c:pt>
                <c:pt idx="113">
                  <c:v>1.1791044776119404</c:v>
                </c:pt>
                <c:pt idx="114">
                  <c:v>1.2115384615384617</c:v>
                </c:pt>
                <c:pt idx="115">
                  <c:v>1.0108695652173911</c:v>
                </c:pt>
                <c:pt idx="116">
                  <c:v>0.84037558685446001</c:v>
                </c:pt>
                <c:pt idx="117">
                  <c:v>0.80952380952380953</c:v>
                </c:pt>
                <c:pt idx="118">
                  <c:v>0.79752066115702469</c:v>
                </c:pt>
                <c:pt idx="119">
                  <c:v>0.75276752767527677</c:v>
                </c:pt>
                <c:pt idx="120">
                  <c:v>0.73630136986301364</c:v>
                </c:pt>
                <c:pt idx="121">
                  <c:v>0.51304347826086949</c:v>
                </c:pt>
                <c:pt idx="122">
                  <c:v>0.54054054054054057</c:v>
                </c:pt>
                <c:pt idx="123">
                  <c:v>0.55612244897959173</c:v>
                </c:pt>
                <c:pt idx="124">
                  <c:v>0.55502392344497609</c:v>
                </c:pt>
                <c:pt idx="125">
                  <c:v>0.54022988505747116</c:v>
                </c:pt>
                <c:pt idx="126">
                  <c:v>0.4905263157894737</c:v>
                </c:pt>
                <c:pt idx="127">
                  <c:v>0.50690335305719914</c:v>
                </c:pt>
                <c:pt idx="128">
                  <c:v>0.49808429118773945</c:v>
                </c:pt>
                <c:pt idx="129">
                  <c:v>0.40526315789473677</c:v>
                </c:pt>
                <c:pt idx="130">
                  <c:v>0.33934426229508197</c:v>
                </c:pt>
                <c:pt idx="131">
                  <c:v>0.28769230769230769</c:v>
                </c:pt>
                <c:pt idx="132">
                  <c:v>0.27611940298507465</c:v>
                </c:pt>
                <c:pt idx="133">
                  <c:v>0.26271186440677963</c:v>
                </c:pt>
                <c:pt idx="134">
                  <c:v>0.18193717277486909</c:v>
                </c:pt>
                <c:pt idx="135">
                  <c:v>0.17007672634271098</c:v>
                </c:pt>
                <c:pt idx="136">
                  <c:v>0.16104868913857673</c:v>
                </c:pt>
                <c:pt idx="137">
                  <c:v>0.14565483476132202</c:v>
                </c:pt>
                <c:pt idx="138">
                  <c:v>0.13381123058542421</c:v>
                </c:pt>
                <c:pt idx="139">
                  <c:v>0.10526315789473695</c:v>
                </c:pt>
                <c:pt idx="140">
                  <c:v>4.2505592841163287E-2</c:v>
                </c:pt>
                <c:pt idx="141">
                  <c:v>4.3189368770764069E-2</c:v>
                </c:pt>
                <c:pt idx="142">
                  <c:v>2.0765027322404261E-2</c:v>
                </c:pt>
                <c:pt idx="143">
                  <c:v>-5.3763440860215006E-3</c:v>
                </c:pt>
                <c:pt idx="144">
                  <c:v>-1.8162393162393209E-2</c:v>
                </c:pt>
                <c:pt idx="145">
                  <c:v>-4.425711275026345E-2</c:v>
                </c:pt>
                <c:pt idx="146">
                  <c:v>-4.1269841269841234E-2</c:v>
                </c:pt>
                <c:pt idx="147">
                  <c:v>-6.0085836909871237E-2</c:v>
                </c:pt>
                <c:pt idx="148">
                  <c:v>-9.2356687898089151E-2</c:v>
                </c:pt>
                <c:pt idx="149">
                  <c:v>-0.10492505353319059</c:v>
                </c:pt>
                <c:pt idx="150">
                  <c:v>-0.11135135135135132</c:v>
                </c:pt>
                <c:pt idx="151">
                  <c:v>-0.12404787812840046</c:v>
                </c:pt>
                <c:pt idx="152">
                  <c:v>-0.1102535832414554</c:v>
                </c:pt>
                <c:pt idx="153">
                  <c:v>-0.13796909492273735</c:v>
                </c:pt>
                <c:pt idx="154">
                  <c:v>-0.12442922374429222</c:v>
                </c:pt>
                <c:pt idx="155">
                  <c:v>-0.10409356725146202</c:v>
                </c:pt>
                <c:pt idx="156">
                  <c:v>-0.10526315789473684</c:v>
                </c:pt>
                <c:pt idx="157">
                  <c:v>-0.1082725060827251</c:v>
                </c:pt>
                <c:pt idx="158">
                  <c:v>-0.10931677018633545</c:v>
                </c:pt>
                <c:pt idx="159">
                  <c:v>-0.11524163568773238</c:v>
                </c:pt>
                <c:pt idx="160">
                  <c:v>-0.12291933418693979</c:v>
                </c:pt>
                <c:pt idx="161">
                  <c:v>-0.14471968709256844</c:v>
                </c:pt>
                <c:pt idx="162">
                  <c:v>-0.1788511749347258</c:v>
                </c:pt>
                <c:pt idx="163">
                  <c:v>-0.1831550802139037</c:v>
                </c:pt>
                <c:pt idx="164">
                  <c:v>-0.17871759890859484</c:v>
                </c:pt>
                <c:pt idx="165">
                  <c:v>-0.1743375174337517</c:v>
                </c:pt>
                <c:pt idx="166">
                  <c:v>-0.18347338935574231</c:v>
                </c:pt>
                <c:pt idx="167">
                  <c:v>-0.18102189781021893</c:v>
                </c:pt>
                <c:pt idx="168">
                  <c:v>-0.17682926829268297</c:v>
                </c:pt>
                <c:pt idx="169">
                  <c:v>-0.14785373608903019</c:v>
                </c:pt>
                <c:pt idx="170">
                  <c:v>-0.14729950900163669</c:v>
                </c:pt>
                <c:pt idx="171">
                  <c:v>-0.13289036544850497</c:v>
                </c:pt>
                <c:pt idx="172">
                  <c:v>-0.13344594594594594</c:v>
                </c:pt>
                <c:pt idx="173">
                  <c:v>-0.1286449399656947</c:v>
                </c:pt>
                <c:pt idx="174">
                  <c:v>-8.7344028520499162E-2</c:v>
                </c:pt>
                <c:pt idx="175">
                  <c:v>-7.7777777777777724E-2</c:v>
                </c:pt>
                <c:pt idx="176">
                  <c:v>-0.10261194029850751</c:v>
                </c:pt>
                <c:pt idx="177">
                  <c:v>-6.1420345489443418E-2</c:v>
                </c:pt>
                <c:pt idx="178">
                  <c:v>-6.7049808429118785E-2</c:v>
                </c:pt>
                <c:pt idx="179">
                  <c:v>-4.2884990253411304E-2</c:v>
                </c:pt>
                <c:pt idx="180">
                  <c:v>-3.7401574803149651E-2</c:v>
                </c:pt>
                <c:pt idx="181">
                  <c:v>-5.46875E-2</c:v>
                </c:pt>
                <c:pt idx="182">
                  <c:v>-4.6184738955823312E-2</c:v>
                </c:pt>
                <c:pt idx="183">
                  <c:v>-2.0790020790020791E-2</c:v>
                </c:pt>
                <c:pt idx="184">
                  <c:v>-3.2719836400817992E-2</c:v>
                </c:pt>
                <c:pt idx="185">
                  <c:v>-4.3121149897330624E-2</c:v>
                </c:pt>
                <c:pt idx="186">
                  <c:v>-7.1283095723014278E-2</c:v>
                </c:pt>
                <c:pt idx="187">
                  <c:v>-6.1349693251533721E-2</c:v>
                </c:pt>
                <c:pt idx="188">
                  <c:v>-4.5454545454545414E-2</c:v>
                </c:pt>
                <c:pt idx="189">
                  <c:v>-1.8947368421052602E-2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4-4B31-86A9-EC4C8C92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38088"/>
        <c:axId val="70911906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19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38088"/>
        <c:crosses val="max"/>
        <c:crossBetween val="between"/>
      </c:valAx>
      <c:dateAx>
        <c:axId val="709138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19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9166625748067228"/>
          <c:h val="6.4881591646218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Model2!$M$90:$M$209</c:f>
              <c:numCache>
                <c:formatCode>General</c:formatCode>
                <c:ptCount val="1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73</c:v>
                </c:pt>
                <c:pt idx="20">
                  <c:v>82</c:v>
                </c:pt>
                <c:pt idx="21">
                  <c:v>92</c:v>
                </c:pt>
                <c:pt idx="22">
                  <c:v>103</c:v>
                </c:pt>
                <c:pt idx="23">
                  <c:v>116</c:v>
                </c:pt>
                <c:pt idx="24">
                  <c:v>131</c:v>
                </c:pt>
                <c:pt idx="25">
                  <c:v>148</c:v>
                </c:pt>
                <c:pt idx="26">
                  <c:v>165</c:v>
                </c:pt>
                <c:pt idx="27">
                  <c:v>183</c:v>
                </c:pt>
                <c:pt idx="28">
                  <c:v>204</c:v>
                </c:pt>
                <c:pt idx="29">
                  <c:v>227</c:v>
                </c:pt>
                <c:pt idx="30">
                  <c:v>252</c:v>
                </c:pt>
                <c:pt idx="31">
                  <c:v>280</c:v>
                </c:pt>
                <c:pt idx="32">
                  <c:v>305</c:v>
                </c:pt>
                <c:pt idx="33">
                  <c:v>332</c:v>
                </c:pt>
                <c:pt idx="34">
                  <c:v>361</c:v>
                </c:pt>
                <c:pt idx="35">
                  <c:v>393</c:v>
                </c:pt>
                <c:pt idx="36">
                  <c:v>421</c:v>
                </c:pt>
                <c:pt idx="37">
                  <c:v>448</c:v>
                </c:pt>
                <c:pt idx="38">
                  <c:v>477</c:v>
                </c:pt>
                <c:pt idx="39">
                  <c:v>507</c:v>
                </c:pt>
                <c:pt idx="40">
                  <c:v>539</c:v>
                </c:pt>
                <c:pt idx="41">
                  <c:v>572</c:v>
                </c:pt>
                <c:pt idx="42">
                  <c:v>607</c:v>
                </c:pt>
                <c:pt idx="43">
                  <c:v>642</c:v>
                </c:pt>
                <c:pt idx="44">
                  <c:v>678</c:v>
                </c:pt>
                <c:pt idx="45">
                  <c:v>714</c:v>
                </c:pt>
                <c:pt idx="46">
                  <c:v>740</c:v>
                </c:pt>
                <c:pt idx="47">
                  <c:v>767</c:v>
                </c:pt>
                <c:pt idx="48">
                  <c:v>795</c:v>
                </c:pt>
                <c:pt idx="49">
                  <c:v>825</c:v>
                </c:pt>
                <c:pt idx="50">
                  <c:v>843</c:v>
                </c:pt>
                <c:pt idx="51">
                  <c:v>861</c:v>
                </c:pt>
                <c:pt idx="52">
                  <c:v>879</c:v>
                </c:pt>
                <c:pt idx="53">
                  <c:v>898</c:v>
                </c:pt>
                <c:pt idx="54">
                  <c:v>910</c:v>
                </c:pt>
                <c:pt idx="55">
                  <c:v>922</c:v>
                </c:pt>
                <c:pt idx="56">
                  <c:v>933</c:v>
                </c:pt>
                <c:pt idx="57">
                  <c:v>937</c:v>
                </c:pt>
                <c:pt idx="58">
                  <c:v>938</c:v>
                </c:pt>
                <c:pt idx="59">
                  <c:v>936</c:v>
                </c:pt>
                <c:pt idx="60">
                  <c:v>933</c:v>
                </c:pt>
                <c:pt idx="61">
                  <c:v>930</c:v>
                </c:pt>
                <c:pt idx="62">
                  <c:v>923</c:v>
                </c:pt>
                <c:pt idx="63">
                  <c:v>913</c:v>
                </c:pt>
                <c:pt idx="64">
                  <c:v>903</c:v>
                </c:pt>
                <c:pt idx="65">
                  <c:v>888</c:v>
                </c:pt>
                <c:pt idx="66">
                  <c:v>873</c:v>
                </c:pt>
                <c:pt idx="67">
                  <c:v>858</c:v>
                </c:pt>
                <c:pt idx="68">
                  <c:v>843</c:v>
                </c:pt>
                <c:pt idx="69">
                  <c:v>828</c:v>
                </c:pt>
                <c:pt idx="70">
                  <c:v>813</c:v>
                </c:pt>
                <c:pt idx="71">
                  <c:v>798</c:v>
                </c:pt>
                <c:pt idx="72">
                  <c:v>784</c:v>
                </c:pt>
                <c:pt idx="73">
                  <c:v>771</c:v>
                </c:pt>
                <c:pt idx="74">
                  <c:v>758</c:v>
                </c:pt>
                <c:pt idx="75">
                  <c:v>745</c:v>
                </c:pt>
                <c:pt idx="76">
                  <c:v>732</c:v>
                </c:pt>
                <c:pt idx="77">
                  <c:v>719</c:v>
                </c:pt>
                <c:pt idx="78">
                  <c:v>698</c:v>
                </c:pt>
                <c:pt idx="79">
                  <c:v>678</c:v>
                </c:pt>
                <c:pt idx="80">
                  <c:v>657</c:v>
                </c:pt>
                <c:pt idx="81">
                  <c:v>639</c:v>
                </c:pt>
                <c:pt idx="82">
                  <c:v>622</c:v>
                </c:pt>
                <c:pt idx="83">
                  <c:v>605</c:v>
                </c:pt>
                <c:pt idx="84">
                  <c:v>589</c:v>
                </c:pt>
                <c:pt idx="85">
                  <c:v>575</c:v>
                </c:pt>
                <c:pt idx="86">
                  <c:v>561</c:v>
                </c:pt>
                <c:pt idx="87">
                  <c:v>549</c:v>
                </c:pt>
                <c:pt idx="88">
                  <c:v>538</c:v>
                </c:pt>
                <c:pt idx="89">
                  <c:v>529</c:v>
                </c:pt>
                <c:pt idx="90">
                  <c:v>522</c:v>
                </c:pt>
                <c:pt idx="91">
                  <c:v>514</c:v>
                </c:pt>
                <c:pt idx="92">
                  <c:v>507</c:v>
                </c:pt>
                <c:pt idx="93">
                  <c:v>503</c:v>
                </c:pt>
                <c:pt idx="94">
                  <c:v>498</c:v>
                </c:pt>
                <c:pt idx="95">
                  <c:v>494</c:v>
                </c:pt>
                <c:pt idx="96">
                  <c:v>491</c:v>
                </c:pt>
                <c:pt idx="97">
                  <c:v>488</c:v>
                </c:pt>
                <c:pt idx="98">
                  <c:v>485</c:v>
                </c:pt>
                <c:pt idx="99">
                  <c:v>483</c:v>
                </c:pt>
                <c:pt idx="100">
                  <c:v>480</c:v>
                </c:pt>
                <c:pt idx="101">
                  <c:v>477</c:v>
                </c:pt>
                <c:pt idx="102">
                  <c:v>473</c:v>
                </c:pt>
                <c:pt idx="103">
                  <c:v>470</c:v>
                </c:pt>
                <c:pt idx="104">
                  <c:v>467</c:v>
                </c:pt>
                <c:pt idx="105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Model2!$N$90:$N$209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  <c:pt idx="79">
                  <c:v>611</c:v>
                </c:pt>
                <c:pt idx="80">
                  <c:v>602</c:v>
                </c:pt>
                <c:pt idx="81">
                  <c:v>592</c:v>
                </c:pt>
                <c:pt idx="82">
                  <c:v>583</c:v>
                </c:pt>
                <c:pt idx="83">
                  <c:v>561</c:v>
                </c:pt>
                <c:pt idx="84">
                  <c:v>540</c:v>
                </c:pt>
                <c:pt idx="85">
                  <c:v>536</c:v>
                </c:pt>
                <c:pt idx="86">
                  <c:v>521</c:v>
                </c:pt>
                <c:pt idx="87">
                  <c:v>522</c:v>
                </c:pt>
                <c:pt idx="88">
                  <c:v>513</c:v>
                </c:pt>
                <c:pt idx="89">
                  <c:v>508</c:v>
                </c:pt>
                <c:pt idx="90">
                  <c:v>512</c:v>
                </c:pt>
                <c:pt idx="91">
                  <c:v>498</c:v>
                </c:pt>
                <c:pt idx="92">
                  <c:v>481</c:v>
                </c:pt>
                <c:pt idx="93">
                  <c:v>489</c:v>
                </c:pt>
                <c:pt idx="94">
                  <c:v>487</c:v>
                </c:pt>
                <c:pt idx="95">
                  <c:v>491</c:v>
                </c:pt>
                <c:pt idx="96">
                  <c:v>489</c:v>
                </c:pt>
                <c:pt idx="97">
                  <c:v>484</c:v>
                </c:pt>
                <c:pt idx="98">
                  <c:v>475</c:v>
                </c:pt>
                <c:pt idx="99">
                  <c:v>471</c:v>
                </c:pt>
                <c:pt idx="100">
                  <c:v>473</c:v>
                </c:pt>
                <c:pt idx="101">
                  <c:v>466</c:v>
                </c:pt>
                <c:pt idx="102">
                  <c:v>456</c:v>
                </c:pt>
                <c:pt idx="103">
                  <c:v>459</c:v>
                </c:pt>
                <c:pt idx="104">
                  <c:v>462</c:v>
                </c:pt>
                <c:pt idx="105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Model2!$R$90:$R$209</c:f>
              <c:numCache>
                <c:formatCode>General</c:formatCode>
                <c:ptCount val="12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62</c:v>
                </c:pt>
                <c:pt idx="16">
                  <c:v>69</c:v>
                </c:pt>
                <c:pt idx="17">
                  <c:v>77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119</c:v>
                </c:pt>
                <c:pt idx="22">
                  <c:v>132</c:v>
                </c:pt>
                <c:pt idx="23">
                  <c:v>147</c:v>
                </c:pt>
                <c:pt idx="24">
                  <c:v>164</c:v>
                </c:pt>
                <c:pt idx="25">
                  <c:v>182</c:v>
                </c:pt>
                <c:pt idx="26">
                  <c:v>203</c:v>
                </c:pt>
                <c:pt idx="27">
                  <c:v>226</c:v>
                </c:pt>
                <c:pt idx="28">
                  <c:v>251</c:v>
                </c:pt>
                <c:pt idx="29">
                  <c:v>279</c:v>
                </c:pt>
                <c:pt idx="30">
                  <c:v>310</c:v>
                </c:pt>
                <c:pt idx="31">
                  <c:v>344</c:v>
                </c:pt>
                <c:pt idx="32">
                  <c:v>382</c:v>
                </c:pt>
                <c:pt idx="33">
                  <c:v>424</c:v>
                </c:pt>
                <c:pt idx="34">
                  <c:v>471</c:v>
                </c:pt>
                <c:pt idx="35">
                  <c:v>523</c:v>
                </c:pt>
                <c:pt idx="36">
                  <c:v>580</c:v>
                </c:pt>
                <c:pt idx="37">
                  <c:v>644</c:v>
                </c:pt>
                <c:pt idx="38">
                  <c:v>714</c:v>
                </c:pt>
                <c:pt idx="39">
                  <c:v>791</c:v>
                </c:pt>
                <c:pt idx="40">
                  <c:v>877</c:v>
                </c:pt>
                <c:pt idx="41">
                  <c:v>972</c:v>
                </c:pt>
                <c:pt idx="42">
                  <c:v>1077</c:v>
                </c:pt>
                <c:pt idx="43">
                  <c:v>1192</c:v>
                </c:pt>
                <c:pt idx="44">
                  <c:v>1320</c:v>
                </c:pt>
                <c:pt idx="45">
                  <c:v>1460</c:v>
                </c:pt>
                <c:pt idx="46">
                  <c:v>1614</c:v>
                </c:pt>
                <c:pt idx="47">
                  <c:v>1784</c:v>
                </c:pt>
                <c:pt idx="48">
                  <c:v>1971</c:v>
                </c:pt>
                <c:pt idx="49">
                  <c:v>2177</c:v>
                </c:pt>
                <c:pt idx="50">
                  <c:v>2404</c:v>
                </c:pt>
                <c:pt idx="51">
                  <c:v>2653</c:v>
                </c:pt>
                <c:pt idx="52">
                  <c:v>2927</c:v>
                </c:pt>
                <c:pt idx="53">
                  <c:v>3227</c:v>
                </c:pt>
                <c:pt idx="54">
                  <c:v>3556</c:v>
                </c:pt>
                <c:pt idx="55">
                  <c:v>3918</c:v>
                </c:pt>
                <c:pt idx="56">
                  <c:v>4314</c:v>
                </c:pt>
                <c:pt idx="57">
                  <c:v>4748</c:v>
                </c:pt>
                <c:pt idx="58">
                  <c:v>5224</c:v>
                </c:pt>
                <c:pt idx="59">
                  <c:v>5746</c:v>
                </c:pt>
                <c:pt idx="60">
                  <c:v>6317</c:v>
                </c:pt>
                <c:pt idx="61">
                  <c:v>6943</c:v>
                </c:pt>
                <c:pt idx="62">
                  <c:v>7627</c:v>
                </c:pt>
                <c:pt idx="63">
                  <c:v>8376</c:v>
                </c:pt>
                <c:pt idx="64">
                  <c:v>9196</c:v>
                </c:pt>
                <c:pt idx="65">
                  <c:v>10093</c:v>
                </c:pt>
                <c:pt idx="66">
                  <c:v>11075</c:v>
                </c:pt>
                <c:pt idx="67">
                  <c:v>12148</c:v>
                </c:pt>
                <c:pt idx="68">
                  <c:v>13322</c:v>
                </c:pt>
                <c:pt idx="69">
                  <c:v>14605</c:v>
                </c:pt>
                <c:pt idx="70">
                  <c:v>16008</c:v>
                </c:pt>
                <c:pt idx="71">
                  <c:v>17541</c:v>
                </c:pt>
                <c:pt idx="72">
                  <c:v>19215</c:v>
                </c:pt>
                <c:pt idx="73">
                  <c:v>21044</c:v>
                </c:pt>
                <c:pt idx="74">
                  <c:v>23041</c:v>
                </c:pt>
                <c:pt idx="75">
                  <c:v>25221</c:v>
                </c:pt>
                <c:pt idx="76">
                  <c:v>27601</c:v>
                </c:pt>
                <c:pt idx="77">
                  <c:v>30198</c:v>
                </c:pt>
                <c:pt idx="78">
                  <c:v>33031</c:v>
                </c:pt>
                <c:pt idx="79">
                  <c:v>36124</c:v>
                </c:pt>
                <c:pt idx="80">
                  <c:v>39500</c:v>
                </c:pt>
                <c:pt idx="81">
                  <c:v>43183</c:v>
                </c:pt>
                <c:pt idx="82">
                  <c:v>47201</c:v>
                </c:pt>
                <c:pt idx="83">
                  <c:v>51584</c:v>
                </c:pt>
                <c:pt idx="84">
                  <c:v>56364</c:v>
                </c:pt>
                <c:pt idx="85">
                  <c:v>61577</c:v>
                </c:pt>
                <c:pt idx="86">
                  <c:v>67261</c:v>
                </c:pt>
                <c:pt idx="87">
                  <c:v>73458</c:v>
                </c:pt>
                <c:pt idx="88">
                  <c:v>80211</c:v>
                </c:pt>
                <c:pt idx="89">
                  <c:v>87571</c:v>
                </c:pt>
                <c:pt idx="90">
                  <c:v>95589</c:v>
                </c:pt>
                <c:pt idx="91">
                  <c:v>104322</c:v>
                </c:pt>
                <c:pt idx="92">
                  <c:v>113833</c:v>
                </c:pt>
                <c:pt idx="93">
                  <c:v>124190</c:v>
                </c:pt>
                <c:pt idx="94">
                  <c:v>135464</c:v>
                </c:pt>
                <c:pt idx="95">
                  <c:v>147735</c:v>
                </c:pt>
                <c:pt idx="96">
                  <c:v>161088</c:v>
                </c:pt>
                <c:pt idx="97">
                  <c:v>175615</c:v>
                </c:pt>
                <c:pt idx="98">
                  <c:v>191416</c:v>
                </c:pt>
                <c:pt idx="99">
                  <c:v>208601</c:v>
                </c:pt>
                <c:pt idx="100">
                  <c:v>227287</c:v>
                </c:pt>
                <c:pt idx="101">
                  <c:v>247601</c:v>
                </c:pt>
                <c:pt idx="102">
                  <c:v>269683</c:v>
                </c:pt>
                <c:pt idx="103">
                  <c:v>293682</c:v>
                </c:pt>
                <c:pt idx="104">
                  <c:v>319761</c:v>
                </c:pt>
                <c:pt idx="105">
                  <c:v>348095</c:v>
                </c:pt>
                <c:pt idx="106">
                  <c:v>378871</c:v>
                </c:pt>
                <c:pt idx="107">
                  <c:v>412293</c:v>
                </c:pt>
                <c:pt idx="108">
                  <c:v>448583</c:v>
                </c:pt>
                <c:pt idx="109">
                  <c:v>487982</c:v>
                </c:pt>
                <c:pt idx="110">
                  <c:v>530748</c:v>
                </c:pt>
                <c:pt idx="111">
                  <c:v>577160</c:v>
                </c:pt>
                <c:pt idx="112">
                  <c:v>627520</c:v>
                </c:pt>
                <c:pt idx="113">
                  <c:v>682155</c:v>
                </c:pt>
                <c:pt idx="114">
                  <c:v>741420</c:v>
                </c:pt>
                <c:pt idx="115">
                  <c:v>805696</c:v>
                </c:pt>
                <c:pt idx="116">
                  <c:v>875394</c:v>
                </c:pt>
                <c:pt idx="117">
                  <c:v>950958</c:v>
                </c:pt>
                <c:pt idx="118">
                  <c:v>1032873</c:v>
                </c:pt>
                <c:pt idx="119">
                  <c:v>1121658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Model2!$S$90:$S$209</c:f>
              <c:numCache>
                <c:formatCode>General</c:formatCode>
                <c:ptCount val="120"/>
                <c:pt idx="0">
                  <c:v>2823</c:v>
                </c:pt>
                <c:pt idx="1">
                  <c:v>2777</c:v>
                </c:pt>
                <c:pt idx="2">
                  <c:v>2732</c:v>
                </c:pt>
                <c:pt idx="3">
                  <c:v>2687</c:v>
                </c:pt>
                <c:pt idx="4">
                  <c:v>2643</c:v>
                </c:pt>
                <c:pt idx="5">
                  <c:v>2600</c:v>
                </c:pt>
                <c:pt idx="6">
                  <c:v>2557</c:v>
                </c:pt>
                <c:pt idx="7">
                  <c:v>2515</c:v>
                </c:pt>
                <c:pt idx="8">
                  <c:v>2473</c:v>
                </c:pt>
                <c:pt idx="9">
                  <c:v>2432</c:v>
                </c:pt>
                <c:pt idx="10">
                  <c:v>2392</c:v>
                </c:pt>
                <c:pt idx="11">
                  <c:v>2353</c:v>
                </c:pt>
                <c:pt idx="12">
                  <c:v>2314</c:v>
                </c:pt>
                <c:pt idx="13">
                  <c:v>2276</c:v>
                </c:pt>
                <c:pt idx="14">
                  <c:v>2238</c:v>
                </c:pt>
                <c:pt idx="15">
                  <c:v>2201</c:v>
                </c:pt>
                <c:pt idx="16">
                  <c:v>2165</c:v>
                </c:pt>
                <c:pt idx="17">
                  <c:v>2130</c:v>
                </c:pt>
                <c:pt idx="18">
                  <c:v>2094</c:v>
                </c:pt>
                <c:pt idx="19">
                  <c:v>2059</c:v>
                </c:pt>
                <c:pt idx="20">
                  <c:v>2024</c:v>
                </c:pt>
                <c:pt idx="21">
                  <c:v>1990</c:v>
                </c:pt>
                <c:pt idx="22">
                  <c:v>1957</c:v>
                </c:pt>
                <c:pt idx="23">
                  <c:v>1924</c:v>
                </c:pt>
                <c:pt idx="24">
                  <c:v>1892</c:v>
                </c:pt>
                <c:pt idx="25">
                  <c:v>1860</c:v>
                </c:pt>
                <c:pt idx="26">
                  <c:v>1829</c:v>
                </c:pt>
                <c:pt idx="27">
                  <c:v>1799</c:v>
                </c:pt>
                <c:pt idx="28">
                  <c:v>1768</c:v>
                </c:pt>
                <c:pt idx="29">
                  <c:v>1738</c:v>
                </c:pt>
                <c:pt idx="30">
                  <c:v>1708</c:v>
                </c:pt>
                <c:pt idx="31">
                  <c:v>1679</c:v>
                </c:pt>
                <c:pt idx="32">
                  <c:v>1650</c:v>
                </c:pt>
                <c:pt idx="33">
                  <c:v>1621</c:v>
                </c:pt>
                <c:pt idx="34">
                  <c:v>1593</c:v>
                </c:pt>
                <c:pt idx="35">
                  <c:v>1565</c:v>
                </c:pt>
                <c:pt idx="36">
                  <c:v>1538</c:v>
                </c:pt>
                <c:pt idx="37">
                  <c:v>1511</c:v>
                </c:pt>
                <c:pt idx="38">
                  <c:v>1484</c:v>
                </c:pt>
                <c:pt idx="39">
                  <c:v>1457</c:v>
                </c:pt>
                <c:pt idx="40">
                  <c:v>1431</c:v>
                </c:pt>
                <c:pt idx="41">
                  <c:v>1405</c:v>
                </c:pt>
                <c:pt idx="42">
                  <c:v>1379</c:v>
                </c:pt>
                <c:pt idx="43">
                  <c:v>1353</c:v>
                </c:pt>
                <c:pt idx="44">
                  <c:v>1328</c:v>
                </c:pt>
                <c:pt idx="45">
                  <c:v>1303</c:v>
                </c:pt>
                <c:pt idx="46">
                  <c:v>1278</c:v>
                </c:pt>
                <c:pt idx="47">
                  <c:v>1253</c:v>
                </c:pt>
                <c:pt idx="48">
                  <c:v>1229</c:v>
                </c:pt>
                <c:pt idx="49">
                  <c:v>1205</c:v>
                </c:pt>
                <c:pt idx="50">
                  <c:v>1182</c:v>
                </c:pt>
                <c:pt idx="51">
                  <c:v>1158</c:v>
                </c:pt>
                <c:pt idx="52">
                  <c:v>1134</c:v>
                </c:pt>
                <c:pt idx="53">
                  <c:v>1111</c:v>
                </c:pt>
                <c:pt idx="54">
                  <c:v>1088</c:v>
                </c:pt>
                <c:pt idx="55">
                  <c:v>1065</c:v>
                </c:pt>
                <c:pt idx="56">
                  <c:v>1043</c:v>
                </c:pt>
                <c:pt idx="57">
                  <c:v>1021</c:v>
                </c:pt>
                <c:pt idx="58">
                  <c:v>1000</c:v>
                </c:pt>
                <c:pt idx="59">
                  <c:v>979</c:v>
                </c:pt>
                <c:pt idx="60">
                  <c:v>958</c:v>
                </c:pt>
                <c:pt idx="61">
                  <c:v>937</c:v>
                </c:pt>
                <c:pt idx="62">
                  <c:v>917</c:v>
                </c:pt>
                <c:pt idx="63">
                  <c:v>898</c:v>
                </c:pt>
                <c:pt idx="64">
                  <c:v>878</c:v>
                </c:pt>
                <c:pt idx="65">
                  <c:v>859</c:v>
                </c:pt>
                <c:pt idx="66">
                  <c:v>840</c:v>
                </c:pt>
                <c:pt idx="67">
                  <c:v>821</c:v>
                </c:pt>
                <c:pt idx="68">
                  <c:v>803</c:v>
                </c:pt>
                <c:pt idx="69">
                  <c:v>785</c:v>
                </c:pt>
                <c:pt idx="70">
                  <c:v>768</c:v>
                </c:pt>
                <c:pt idx="71">
                  <c:v>751</c:v>
                </c:pt>
                <c:pt idx="72">
                  <c:v>734</c:v>
                </c:pt>
                <c:pt idx="73">
                  <c:v>718</c:v>
                </c:pt>
                <c:pt idx="74">
                  <c:v>702</c:v>
                </c:pt>
                <c:pt idx="75">
                  <c:v>685</c:v>
                </c:pt>
                <c:pt idx="76">
                  <c:v>669</c:v>
                </c:pt>
                <c:pt idx="77">
                  <c:v>653</c:v>
                </c:pt>
                <c:pt idx="78">
                  <c:v>638</c:v>
                </c:pt>
                <c:pt idx="79">
                  <c:v>623</c:v>
                </c:pt>
                <c:pt idx="80">
                  <c:v>608</c:v>
                </c:pt>
                <c:pt idx="81">
                  <c:v>594</c:v>
                </c:pt>
                <c:pt idx="82">
                  <c:v>580</c:v>
                </c:pt>
                <c:pt idx="83">
                  <c:v>567</c:v>
                </c:pt>
                <c:pt idx="84">
                  <c:v>554</c:v>
                </c:pt>
                <c:pt idx="85">
                  <c:v>541</c:v>
                </c:pt>
                <c:pt idx="86">
                  <c:v>528</c:v>
                </c:pt>
                <c:pt idx="87">
                  <c:v>515</c:v>
                </c:pt>
                <c:pt idx="88">
                  <c:v>503</c:v>
                </c:pt>
                <c:pt idx="89">
                  <c:v>491</c:v>
                </c:pt>
                <c:pt idx="90">
                  <c:v>479</c:v>
                </c:pt>
                <c:pt idx="91">
                  <c:v>467</c:v>
                </c:pt>
                <c:pt idx="92">
                  <c:v>456</c:v>
                </c:pt>
                <c:pt idx="93">
                  <c:v>445</c:v>
                </c:pt>
                <c:pt idx="94">
                  <c:v>434</c:v>
                </c:pt>
                <c:pt idx="95">
                  <c:v>424</c:v>
                </c:pt>
                <c:pt idx="96">
                  <c:v>414</c:v>
                </c:pt>
                <c:pt idx="97">
                  <c:v>403</c:v>
                </c:pt>
                <c:pt idx="98">
                  <c:v>393</c:v>
                </c:pt>
                <c:pt idx="99">
                  <c:v>383</c:v>
                </c:pt>
                <c:pt idx="100">
                  <c:v>374</c:v>
                </c:pt>
                <c:pt idx="101">
                  <c:v>365</c:v>
                </c:pt>
                <c:pt idx="102">
                  <c:v>356</c:v>
                </c:pt>
                <c:pt idx="103">
                  <c:v>347</c:v>
                </c:pt>
                <c:pt idx="104">
                  <c:v>338</c:v>
                </c:pt>
                <c:pt idx="105">
                  <c:v>330</c:v>
                </c:pt>
                <c:pt idx="106">
                  <c:v>321</c:v>
                </c:pt>
                <c:pt idx="107">
                  <c:v>313</c:v>
                </c:pt>
                <c:pt idx="108">
                  <c:v>305</c:v>
                </c:pt>
                <c:pt idx="109">
                  <c:v>298</c:v>
                </c:pt>
                <c:pt idx="110">
                  <c:v>290</c:v>
                </c:pt>
                <c:pt idx="111">
                  <c:v>283</c:v>
                </c:pt>
                <c:pt idx="112">
                  <c:v>275</c:v>
                </c:pt>
                <c:pt idx="113">
                  <c:v>268</c:v>
                </c:pt>
                <c:pt idx="114">
                  <c:v>262</c:v>
                </c:pt>
                <c:pt idx="115">
                  <c:v>255</c:v>
                </c:pt>
                <c:pt idx="116">
                  <c:v>249</c:v>
                </c:pt>
                <c:pt idx="117">
                  <c:v>242</c:v>
                </c:pt>
                <c:pt idx="118">
                  <c:v>236</c:v>
                </c:pt>
                <c:pt idx="1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Model2!$P$90:$P$209</c:f>
              <c:numCache>
                <c:formatCode>General</c:formatCode>
                <c:ptCount val="120"/>
                <c:pt idx="100">
                  <c:v>468</c:v>
                </c:pt>
                <c:pt idx="101">
                  <c:v>471</c:v>
                </c:pt>
                <c:pt idx="102">
                  <c:v>462</c:v>
                </c:pt>
                <c:pt idx="103">
                  <c:v>453</c:v>
                </c:pt>
                <c:pt idx="104">
                  <c:v>456</c:v>
                </c:pt>
                <c:pt idx="105">
                  <c:v>460</c:v>
                </c:pt>
                <c:pt idx="106">
                  <c:v>464</c:v>
                </c:pt>
                <c:pt idx="107">
                  <c:v>462</c:v>
                </c:pt>
                <c:pt idx="108">
                  <c:v>459</c:v>
                </c:pt>
                <c:pt idx="109">
                  <c:v>457</c:v>
                </c:pt>
                <c:pt idx="110">
                  <c:v>455</c:v>
                </c:pt>
                <c:pt idx="111">
                  <c:v>453</c:v>
                </c:pt>
                <c:pt idx="112">
                  <c:v>451</c:v>
                </c:pt>
                <c:pt idx="113">
                  <c:v>448</c:v>
                </c:pt>
                <c:pt idx="114">
                  <c:v>446</c:v>
                </c:pt>
                <c:pt idx="115">
                  <c:v>444</c:v>
                </c:pt>
                <c:pt idx="116">
                  <c:v>442</c:v>
                </c:pt>
                <c:pt idx="117">
                  <c:v>439</c:v>
                </c:pt>
                <c:pt idx="118">
                  <c:v>436</c:v>
                </c:pt>
                <c:pt idx="11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  <c:majorUnit val="7"/>
        <c:major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Model2!$M$102:$M$209</c:f>
              <c:numCache>
                <c:formatCode>General</c:formatCode>
                <c:ptCount val="108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92</c:v>
                </c:pt>
                <c:pt idx="10">
                  <c:v>103</c:v>
                </c:pt>
                <c:pt idx="11">
                  <c:v>116</c:v>
                </c:pt>
                <c:pt idx="12">
                  <c:v>131</c:v>
                </c:pt>
                <c:pt idx="13">
                  <c:v>148</c:v>
                </c:pt>
                <c:pt idx="14">
                  <c:v>165</c:v>
                </c:pt>
                <c:pt idx="15">
                  <c:v>183</c:v>
                </c:pt>
                <c:pt idx="16">
                  <c:v>204</c:v>
                </c:pt>
                <c:pt idx="17">
                  <c:v>227</c:v>
                </c:pt>
                <c:pt idx="18">
                  <c:v>252</c:v>
                </c:pt>
                <c:pt idx="19">
                  <c:v>280</c:v>
                </c:pt>
                <c:pt idx="20">
                  <c:v>305</c:v>
                </c:pt>
                <c:pt idx="21">
                  <c:v>332</c:v>
                </c:pt>
                <c:pt idx="22">
                  <c:v>361</c:v>
                </c:pt>
                <c:pt idx="23">
                  <c:v>393</c:v>
                </c:pt>
                <c:pt idx="24">
                  <c:v>421</c:v>
                </c:pt>
                <c:pt idx="25">
                  <c:v>448</c:v>
                </c:pt>
                <c:pt idx="26">
                  <c:v>477</c:v>
                </c:pt>
                <c:pt idx="27">
                  <c:v>507</c:v>
                </c:pt>
                <c:pt idx="28">
                  <c:v>539</c:v>
                </c:pt>
                <c:pt idx="29">
                  <c:v>572</c:v>
                </c:pt>
                <c:pt idx="30">
                  <c:v>607</c:v>
                </c:pt>
                <c:pt idx="31">
                  <c:v>642</c:v>
                </c:pt>
                <c:pt idx="32">
                  <c:v>678</c:v>
                </c:pt>
                <c:pt idx="33">
                  <c:v>714</c:v>
                </c:pt>
                <c:pt idx="34">
                  <c:v>740</c:v>
                </c:pt>
                <c:pt idx="35">
                  <c:v>767</c:v>
                </c:pt>
                <c:pt idx="36">
                  <c:v>795</c:v>
                </c:pt>
                <c:pt idx="37">
                  <c:v>825</c:v>
                </c:pt>
                <c:pt idx="38">
                  <c:v>843</c:v>
                </c:pt>
                <c:pt idx="39">
                  <c:v>861</c:v>
                </c:pt>
                <c:pt idx="40">
                  <c:v>879</c:v>
                </c:pt>
                <c:pt idx="41">
                  <c:v>898</c:v>
                </c:pt>
                <c:pt idx="42">
                  <c:v>910</c:v>
                </c:pt>
                <c:pt idx="43">
                  <c:v>922</c:v>
                </c:pt>
                <c:pt idx="44">
                  <c:v>933</c:v>
                </c:pt>
                <c:pt idx="45">
                  <c:v>937</c:v>
                </c:pt>
                <c:pt idx="46">
                  <c:v>938</c:v>
                </c:pt>
                <c:pt idx="47">
                  <c:v>936</c:v>
                </c:pt>
                <c:pt idx="48">
                  <c:v>933</c:v>
                </c:pt>
                <c:pt idx="49">
                  <c:v>930</c:v>
                </c:pt>
                <c:pt idx="50">
                  <c:v>923</c:v>
                </c:pt>
                <c:pt idx="51">
                  <c:v>913</c:v>
                </c:pt>
                <c:pt idx="52">
                  <c:v>903</c:v>
                </c:pt>
                <c:pt idx="53">
                  <c:v>888</c:v>
                </c:pt>
                <c:pt idx="54">
                  <c:v>873</c:v>
                </c:pt>
                <c:pt idx="55">
                  <c:v>858</c:v>
                </c:pt>
                <c:pt idx="56">
                  <c:v>843</c:v>
                </c:pt>
                <c:pt idx="57">
                  <c:v>828</c:v>
                </c:pt>
                <c:pt idx="58">
                  <c:v>813</c:v>
                </c:pt>
                <c:pt idx="59">
                  <c:v>798</c:v>
                </c:pt>
                <c:pt idx="60">
                  <c:v>784</c:v>
                </c:pt>
                <c:pt idx="61">
                  <c:v>771</c:v>
                </c:pt>
                <c:pt idx="62">
                  <c:v>758</c:v>
                </c:pt>
                <c:pt idx="63">
                  <c:v>745</c:v>
                </c:pt>
                <c:pt idx="64">
                  <c:v>732</c:v>
                </c:pt>
                <c:pt idx="65">
                  <c:v>719</c:v>
                </c:pt>
                <c:pt idx="66">
                  <c:v>698</c:v>
                </c:pt>
                <c:pt idx="67">
                  <c:v>678</c:v>
                </c:pt>
                <c:pt idx="68">
                  <c:v>657</c:v>
                </c:pt>
                <c:pt idx="69">
                  <c:v>639</c:v>
                </c:pt>
                <c:pt idx="70">
                  <c:v>622</c:v>
                </c:pt>
                <c:pt idx="71">
                  <c:v>605</c:v>
                </c:pt>
                <c:pt idx="72">
                  <c:v>589</c:v>
                </c:pt>
                <c:pt idx="73">
                  <c:v>575</c:v>
                </c:pt>
                <c:pt idx="74">
                  <c:v>561</c:v>
                </c:pt>
                <c:pt idx="75">
                  <c:v>549</c:v>
                </c:pt>
                <c:pt idx="76">
                  <c:v>538</c:v>
                </c:pt>
                <c:pt idx="77">
                  <c:v>529</c:v>
                </c:pt>
                <c:pt idx="78">
                  <c:v>522</c:v>
                </c:pt>
                <c:pt idx="79">
                  <c:v>514</c:v>
                </c:pt>
                <c:pt idx="80">
                  <c:v>507</c:v>
                </c:pt>
                <c:pt idx="81">
                  <c:v>503</c:v>
                </c:pt>
                <c:pt idx="82">
                  <c:v>498</c:v>
                </c:pt>
                <c:pt idx="83">
                  <c:v>494</c:v>
                </c:pt>
                <c:pt idx="84">
                  <c:v>491</c:v>
                </c:pt>
                <c:pt idx="85">
                  <c:v>488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477</c:v>
                </c:pt>
                <c:pt idx="90">
                  <c:v>473</c:v>
                </c:pt>
                <c:pt idx="91">
                  <c:v>470</c:v>
                </c:pt>
                <c:pt idx="92">
                  <c:v>467</c:v>
                </c:pt>
                <c:pt idx="93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Model2!$N$102:$N$209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  <c:pt idx="92">
                  <c:v>462</c:v>
                </c:pt>
                <c:pt idx="93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Model2!$R$102:$R$209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  <c:pt idx="6">
                  <c:v>86</c:v>
                </c:pt>
                <c:pt idx="7">
                  <c:v>96</c:v>
                </c:pt>
                <c:pt idx="8">
                  <c:v>107</c:v>
                </c:pt>
                <c:pt idx="9">
                  <c:v>119</c:v>
                </c:pt>
                <c:pt idx="10">
                  <c:v>132</c:v>
                </c:pt>
                <c:pt idx="11">
                  <c:v>147</c:v>
                </c:pt>
                <c:pt idx="12">
                  <c:v>164</c:v>
                </c:pt>
                <c:pt idx="13">
                  <c:v>182</c:v>
                </c:pt>
                <c:pt idx="14">
                  <c:v>203</c:v>
                </c:pt>
                <c:pt idx="15">
                  <c:v>226</c:v>
                </c:pt>
                <c:pt idx="16">
                  <c:v>251</c:v>
                </c:pt>
                <c:pt idx="17">
                  <c:v>279</c:v>
                </c:pt>
                <c:pt idx="18">
                  <c:v>310</c:v>
                </c:pt>
                <c:pt idx="19">
                  <c:v>344</c:v>
                </c:pt>
                <c:pt idx="20">
                  <c:v>382</c:v>
                </c:pt>
                <c:pt idx="21">
                  <c:v>424</c:v>
                </c:pt>
                <c:pt idx="22">
                  <c:v>471</c:v>
                </c:pt>
                <c:pt idx="23">
                  <c:v>523</c:v>
                </c:pt>
                <c:pt idx="24">
                  <c:v>580</c:v>
                </c:pt>
                <c:pt idx="25">
                  <c:v>644</c:v>
                </c:pt>
                <c:pt idx="26">
                  <c:v>714</c:v>
                </c:pt>
                <c:pt idx="27">
                  <c:v>791</c:v>
                </c:pt>
                <c:pt idx="28">
                  <c:v>877</c:v>
                </c:pt>
                <c:pt idx="29">
                  <c:v>972</c:v>
                </c:pt>
                <c:pt idx="30">
                  <c:v>1077</c:v>
                </c:pt>
                <c:pt idx="31">
                  <c:v>1192</c:v>
                </c:pt>
                <c:pt idx="32">
                  <c:v>1320</c:v>
                </c:pt>
                <c:pt idx="33">
                  <c:v>1460</c:v>
                </c:pt>
                <c:pt idx="34">
                  <c:v>1614</c:v>
                </c:pt>
                <c:pt idx="35">
                  <c:v>1784</c:v>
                </c:pt>
                <c:pt idx="36">
                  <c:v>1971</c:v>
                </c:pt>
                <c:pt idx="37">
                  <c:v>2177</c:v>
                </c:pt>
                <c:pt idx="38">
                  <c:v>2404</c:v>
                </c:pt>
                <c:pt idx="39">
                  <c:v>2653</c:v>
                </c:pt>
                <c:pt idx="40">
                  <c:v>2927</c:v>
                </c:pt>
                <c:pt idx="41">
                  <c:v>3227</c:v>
                </c:pt>
                <c:pt idx="42">
                  <c:v>3556</c:v>
                </c:pt>
                <c:pt idx="43">
                  <c:v>3918</c:v>
                </c:pt>
                <c:pt idx="44">
                  <c:v>4314</c:v>
                </c:pt>
                <c:pt idx="45">
                  <c:v>4748</c:v>
                </c:pt>
                <c:pt idx="46">
                  <c:v>5224</c:v>
                </c:pt>
                <c:pt idx="47">
                  <c:v>5746</c:v>
                </c:pt>
                <c:pt idx="48">
                  <c:v>6317</c:v>
                </c:pt>
                <c:pt idx="49">
                  <c:v>6943</c:v>
                </c:pt>
                <c:pt idx="50">
                  <c:v>7627</c:v>
                </c:pt>
                <c:pt idx="51">
                  <c:v>8376</c:v>
                </c:pt>
                <c:pt idx="52">
                  <c:v>9196</c:v>
                </c:pt>
                <c:pt idx="53">
                  <c:v>10093</c:v>
                </c:pt>
                <c:pt idx="54">
                  <c:v>11075</c:v>
                </c:pt>
                <c:pt idx="55">
                  <c:v>12148</c:v>
                </c:pt>
                <c:pt idx="56">
                  <c:v>13322</c:v>
                </c:pt>
                <c:pt idx="57">
                  <c:v>14605</c:v>
                </c:pt>
                <c:pt idx="58">
                  <c:v>16008</c:v>
                </c:pt>
                <c:pt idx="59">
                  <c:v>17541</c:v>
                </c:pt>
                <c:pt idx="60">
                  <c:v>19215</c:v>
                </c:pt>
                <c:pt idx="61">
                  <c:v>21044</c:v>
                </c:pt>
                <c:pt idx="62">
                  <c:v>23041</c:v>
                </c:pt>
                <c:pt idx="63">
                  <c:v>25221</c:v>
                </c:pt>
                <c:pt idx="64">
                  <c:v>27601</c:v>
                </c:pt>
                <c:pt idx="65">
                  <c:v>30198</c:v>
                </c:pt>
                <c:pt idx="66">
                  <c:v>33031</c:v>
                </c:pt>
                <c:pt idx="67">
                  <c:v>36124</c:v>
                </c:pt>
                <c:pt idx="68">
                  <c:v>39500</c:v>
                </c:pt>
                <c:pt idx="69">
                  <c:v>43183</c:v>
                </c:pt>
                <c:pt idx="70">
                  <c:v>47201</c:v>
                </c:pt>
                <c:pt idx="71">
                  <c:v>51584</c:v>
                </c:pt>
                <c:pt idx="72">
                  <c:v>56364</c:v>
                </c:pt>
                <c:pt idx="73">
                  <c:v>61577</c:v>
                </c:pt>
                <c:pt idx="74">
                  <c:v>67261</c:v>
                </c:pt>
                <c:pt idx="75">
                  <c:v>73458</c:v>
                </c:pt>
                <c:pt idx="76">
                  <c:v>80211</c:v>
                </c:pt>
                <c:pt idx="77">
                  <c:v>87571</c:v>
                </c:pt>
                <c:pt idx="78">
                  <c:v>95589</c:v>
                </c:pt>
                <c:pt idx="79">
                  <c:v>104322</c:v>
                </c:pt>
                <c:pt idx="80">
                  <c:v>113833</c:v>
                </c:pt>
                <c:pt idx="81">
                  <c:v>124190</c:v>
                </c:pt>
                <c:pt idx="82">
                  <c:v>135464</c:v>
                </c:pt>
                <c:pt idx="83">
                  <c:v>147735</c:v>
                </c:pt>
                <c:pt idx="84">
                  <c:v>161088</c:v>
                </c:pt>
                <c:pt idx="85">
                  <c:v>175615</c:v>
                </c:pt>
                <c:pt idx="86">
                  <c:v>191416</c:v>
                </c:pt>
                <c:pt idx="87">
                  <c:v>208601</c:v>
                </c:pt>
                <c:pt idx="88">
                  <c:v>227287</c:v>
                </c:pt>
                <c:pt idx="89">
                  <c:v>247601</c:v>
                </c:pt>
                <c:pt idx="90">
                  <c:v>269683</c:v>
                </c:pt>
                <c:pt idx="91">
                  <c:v>293682</c:v>
                </c:pt>
                <c:pt idx="92">
                  <c:v>319761</c:v>
                </c:pt>
                <c:pt idx="93">
                  <c:v>348095</c:v>
                </c:pt>
                <c:pt idx="94">
                  <c:v>378871</c:v>
                </c:pt>
                <c:pt idx="95">
                  <c:v>412293</c:v>
                </c:pt>
                <c:pt idx="96">
                  <c:v>448583</c:v>
                </c:pt>
                <c:pt idx="97">
                  <c:v>487982</c:v>
                </c:pt>
                <c:pt idx="98">
                  <c:v>530748</c:v>
                </c:pt>
                <c:pt idx="99">
                  <c:v>577160</c:v>
                </c:pt>
                <c:pt idx="100">
                  <c:v>627520</c:v>
                </c:pt>
                <c:pt idx="101">
                  <c:v>682155</c:v>
                </c:pt>
                <c:pt idx="102">
                  <c:v>741420</c:v>
                </c:pt>
                <c:pt idx="103">
                  <c:v>805696</c:v>
                </c:pt>
                <c:pt idx="104">
                  <c:v>875394</c:v>
                </c:pt>
                <c:pt idx="105">
                  <c:v>950958</c:v>
                </c:pt>
                <c:pt idx="106">
                  <c:v>1032873</c:v>
                </c:pt>
                <c:pt idx="107">
                  <c:v>1121658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Model2!$S$102:$S$209</c:f>
              <c:numCache>
                <c:formatCode>General</c:formatCode>
                <c:ptCount val="108"/>
                <c:pt idx="0">
                  <c:v>2314</c:v>
                </c:pt>
                <c:pt idx="1">
                  <c:v>2276</c:v>
                </c:pt>
                <c:pt idx="2">
                  <c:v>2238</c:v>
                </c:pt>
                <c:pt idx="3">
                  <c:v>2201</c:v>
                </c:pt>
                <c:pt idx="4">
                  <c:v>2165</c:v>
                </c:pt>
                <c:pt idx="5">
                  <c:v>2130</c:v>
                </c:pt>
                <c:pt idx="6">
                  <c:v>2094</c:v>
                </c:pt>
                <c:pt idx="7">
                  <c:v>2059</c:v>
                </c:pt>
                <c:pt idx="8">
                  <c:v>2024</c:v>
                </c:pt>
                <c:pt idx="9">
                  <c:v>1990</c:v>
                </c:pt>
                <c:pt idx="10">
                  <c:v>1957</c:v>
                </c:pt>
                <c:pt idx="11">
                  <c:v>1924</c:v>
                </c:pt>
                <c:pt idx="12">
                  <c:v>1892</c:v>
                </c:pt>
                <c:pt idx="13">
                  <c:v>1860</c:v>
                </c:pt>
                <c:pt idx="14">
                  <c:v>1829</c:v>
                </c:pt>
                <c:pt idx="15">
                  <c:v>1799</c:v>
                </c:pt>
                <c:pt idx="16">
                  <c:v>1768</c:v>
                </c:pt>
                <c:pt idx="17">
                  <c:v>1738</c:v>
                </c:pt>
                <c:pt idx="18">
                  <c:v>1708</c:v>
                </c:pt>
                <c:pt idx="19">
                  <c:v>1679</c:v>
                </c:pt>
                <c:pt idx="20">
                  <c:v>1650</c:v>
                </c:pt>
                <c:pt idx="21">
                  <c:v>1621</c:v>
                </c:pt>
                <c:pt idx="22">
                  <c:v>1593</c:v>
                </c:pt>
                <c:pt idx="23">
                  <c:v>1565</c:v>
                </c:pt>
                <c:pt idx="24">
                  <c:v>1538</c:v>
                </c:pt>
                <c:pt idx="25">
                  <c:v>1511</c:v>
                </c:pt>
                <c:pt idx="26">
                  <c:v>1484</c:v>
                </c:pt>
                <c:pt idx="27">
                  <c:v>1457</c:v>
                </c:pt>
                <c:pt idx="28">
                  <c:v>1431</c:v>
                </c:pt>
                <c:pt idx="29">
                  <c:v>1405</c:v>
                </c:pt>
                <c:pt idx="30">
                  <c:v>1379</c:v>
                </c:pt>
                <c:pt idx="31">
                  <c:v>1353</c:v>
                </c:pt>
                <c:pt idx="32">
                  <c:v>1328</c:v>
                </c:pt>
                <c:pt idx="33">
                  <c:v>1303</c:v>
                </c:pt>
                <c:pt idx="34">
                  <c:v>1278</c:v>
                </c:pt>
                <c:pt idx="35">
                  <c:v>1253</c:v>
                </c:pt>
                <c:pt idx="36">
                  <c:v>1229</c:v>
                </c:pt>
                <c:pt idx="37">
                  <c:v>1205</c:v>
                </c:pt>
                <c:pt idx="38">
                  <c:v>1182</c:v>
                </c:pt>
                <c:pt idx="39">
                  <c:v>1158</c:v>
                </c:pt>
                <c:pt idx="40">
                  <c:v>1134</c:v>
                </c:pt>
                <c:pt idx="41">
                  <c:v>1111</c:v>
                </c:pt>
                <c:pt idx="42">
                  <c:v>1088</c:v>
                </c:pt>
                <c:pt idx="43">
                  <c:v>1065</c:v>
                </c:pt>
                <c:pt idx="44">
                  <c:v>1043</c:v>
                </c:pt>
                <c:pt idx="45">
                  <c:v>1021</c:v>
                </c:pt>
                <c:pt idx="46">
                  <c:v>1000</c:v>
                </c:pt>
                <c:pt idx="47">
                  <c:v>979</c:v>
                </c:pt>
                <c:pt idx="48">
                  <c:v>958</c:v>
                </c:pt>
                <c:pt idx="49">
                  <c:v>937</c:v>
                </c:pt>
                <c:pt idx="50">
                  <c:v>917</c:v>
                </c:pt>
                <c:pt idx="51">
                  <c:v>898</c:v>
                </c:pt>
                <c:pt idx="52">
                  <c:v>878</c:v>
                </c:pt>
                <c:pt idx="53">
                  <c:v>859</c:v>
                </c:pt>
                <c:pt idx="54">
                  <c:v>840</c:v>
                </c:pt>
                <c:pt idx="55">
                  <c:v>821</c:v>
                </c:pt>
                <c:pt idx="56">
                  <c:v>803</c:v>
                </c:pt>
                <c:pt idx="57">
                  <c:v>785</c:v>
                </c:pt>
                <c:pt idx="58">
                  <c:v>768</c:v>
                </c:pt>
                <c:pt idx="59">
                  <c:v>751</c:v>
                </c:pt>
                <c:pt idx="60">
                  <c:v>734</c:v>
                </c:pt>
                <c:pt idx="61">
                  <c:v>718</c:v>
                </c:pt>
                <c:pt idx="62">
                  <c:v>702</c:v>
                </c:pt>
                <c:pt idx="63">
                  <c:v>685</c:v>
                </c:pt>
                <c:pt idx="64">
                  <c:v>669</c:v>
                </c:pt>
                <c:pt idx="65">
                  <c:v>653</c:v>
                </c:pt>
                <c:pt idx="66">
                  <c:v>638</c:v>
                </c:pt>
                <c:pt idx="67">
                  <c:v>623</c:v>
                </c:pt>
                <c:pt idx="68">
                  <c:v>608</c:v>
                </c:pt>
                <c:pt idx="69">
                  <c:v>594</c:v>
                </c:pt>
                <c:pt idx="70">
                  <c:v>580</c:v>
                </c:pt>
                <c:pt idx="71">
                  <c:v>567</c:v>
                </c:pt>
                <c:pt idx="72">
                  <c:v>554</c:v>
                </c:pt>
                <c:pt idx="73">
                  <c:v>541</c:v>
                </c:pt>
                <c:pt idx="74">
                  <c:v>528</c:v>
                </c:pt>
                <c:pt idx="75">
                  <c:v>515</c:v>
                </c:pt>
                <c:pt idx="76">
                  <c:v>503</c:v>
                </c:pt>
                <c:pt idx="77">
                  <c:v>491</c:v>
                </c:pt>
                <c:pt idx="78">
                  <c:v>479</c:v>
                </c:pt>
                <c:pt idx="79">
                  <c:v>467</c:v>
                </c:pt>
                <c:pt idx="80">
                  <c:v>456</c:v>
                </c:pt>
                <c:pt idx="81">
                  <c:v>445</c:v>
                </c:pt>
                <c:pt idx="82">
                  <c:v>434</c:v>
                </c:pt>
                <c:pt idx="83">
                  <c:v>424</c:v>
                </c:pt>
                <c:pt idx="84">
                  <c:v>414</c:v>
                </c:pt>
                <c:pt idx="85">
                  <c:v>403</c:v>
                </c:pt>
                <c:pt idx="86">
                  <c:v>393</c:v>
                </c:pt>
                <c:pt idx="87">
                  <c:v>383</c:v>
                </c:pt>
                <c:pt idx="88">
                  <c:v>374</c:v>
                </c:pt>
                <c:pt idx="89">
                  <c:v>365</c:v>
                </c:pt>
                <c:pt idx="90">
                  <c:v>356</c:v>
                </c:pt>
                <c:pt idx="91">
                  <c:v>347</c:v>
                </c:pt>
                <c:pt idx="92">
                  <c:v>338</c:v>
                </c:pt>
                <c:pt idx="93">
                  <c:v>330</c:v>
                </c:pt>
                <c:pt idx="94">
                  <c:v>321</c:v>
                </c:pt>
                <c:pt idx="95">
                  <c:v>313</c:v>
                </c:pt>
                <c:pt idx="96">
                  <c:v>305</c:v>
                </c:pt>
                <c:pt idx="97">
                  <c:v>298</c:v>
                </c:pt>
                <c:pt idx="98">
                  <c:v>290</c:v>
                </c:pt>
                <c:pt idx="99">
                  <c:v>283</c:v>
                </c:pt>
                <c:pt idx="100">
                  <c:v>275</c:v>
                </c:pt>
                <c:pt idx="101">
                  <c:v>268</c:v>
                </c:pt>
                <c:pt idx="102">
                  <c:v>262</c:v>
                </c:pt>
                <c:pt idx="103">
                  <c:v>255</c:v>
                </c:pt>
                <c:pt idx="104">
                  <c:v>249</c:v>
                </c:pt>
                <c:pt idx="105">
                  <c:v>242</c:v>
                </c:pt>
                <c:pt idx="106">
                  <c:v>236</c:v>
                </c:pt>
                <c:pt idx="107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Model2!$P$102:$P$209</c:f>
              <c:numCache>
                <c:formatCode>General</c:formatCode>
                <c:ptCount val="108"/>
                <c:pt idx="88">
                  <c:v>468</c:v>
                </c:pt>
                <c:pt idx="89">
                  <c:v>471</c:v>
                </c:pt>
                <c:pt idx="90">
                  <c:v>462</c:v>
                </c:pt>
                <c:pt idx="91">
                  <c:v>453</c:v>
                </c:pt>
                <c:pt idx="92">
                  <c:v>456</c:v>
                </c:pt>
                <c:pt idx="93">
                  <c:v>460</c:v>
                </c:pt>
                <c:pt idx="94">
                  <c:v>464</c:v>
                </c:pt>
                <c:pt idx="95">
                  <c:v>462</c:v>
                </c:pt>
                <c:pt idx="96">
                  <c:v>459</c:v>
                </c:pt>
                <c:pt idx="97">
                  <c:v>457</c:v>
                </c:pt>
                <c:pt idx="98">
                  <c:v>455</c:v>
                </c:pt>
                <c:pt idx="99">
                  <c:v>453</c:v>
                </c:pt>
                <c:pt idx="100">
                  <c:v>451</c:v>
                </c:pt>
                <c:pt idx="101">
                  <c:v>448</c:v>
                </c:pt>
                <c:pt idx="102">
                  <c:v>446</c:v>
                </c:pt>
                <c:pt idx="103">
                  <c:v>444</c:v>
                </c:pt>
                <c:pt idx="104">
                  <c:v>442</c:v>
                </c:pt>
                <c:pt idx="105">
                  <c:v>439</c:v>
                </c:pt>
                <c:pt idx="106">
                  <c:v>436</c:v>
                </c:pt>
                <c:pt idx="107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Model2!$C$102:$C$209</c:f>
              <c:numCache>
                <c:formatCode>General</c:formatCode>
                <c:ptCount val="108"/>
                <c:pt idx="0">
                  <c:v>1.5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1.85</c:v>
                </c:pt>
                <c:pt idx="32">
                  <c:v>1.85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1.05</c:v>
                </c:pt>
                <c:pt idx="51">
                  <c:v>1</c:v>
                </c:pt>
                <c:pt idx="52">
                  <c:v>1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0.9</c:v>
                </c:pt>
                <c:pt idx="76">
                  <c:v>0.9</c:v>
                </c:pt>
                <c:pt idx="77">
                  <c:v>0.95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1.07</c:v>
                </c:pt>
                <c:pt idx="82">
                  <c:v>1.07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0EB-A4B4-ECA5B1A0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8744"/>
        <c:axId val="761747760"/>
      </c:lineChart>
      <c:dateAx>
        <c:axId val="76174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7760"/>
        <c:crosses val="autoZero"/>
        <c:auto val="1"/>
        <c:lblOffset val="100"/>
        <c:baseTimeUnit val="days"/>
      </c:dateAx>
      <c:valAx>
        <c:axId val="76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3783288585393"/>
          <c:y val="9.0164231682356336E-2"/>
          <c:w val="0.82468866693319109"/>
          <c:h val="0.74256087524735681"/>
        </c:manualLayout>
      </c:layout>
      <c:lineChart>
        <c:grouping val="standard"/>
        <c:varyColors val="0"/>
        <c:ser>
          <c:idx val="0"/>
          <c:order val="0"/>
          <c:tx>
            <c:strRef>
              <c:f>Model2!$X$5</c:f>
              <c:strCache>
                <c:ptCount val="1"/>
                <c:pt idx="0">
                  <c:v> totale entrati in contatto (stima)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Model2!$X$6:$X$209</c:f>
              <c:numCache>
                <c:formatCode>_(* #,##0_);_(* \(#,##0\);_(* "-"??_);_(@_)</c:formatCode>
                <c:ptCount val="204"/>
                <c:pt idx="0">
                  <c:v>505277</c:v>
                </c:pt>
                <c:pt idx="1">
                  <c:v>505782</c:v>
                </c:pt>
                <c:pt idx="2">
                  <c:v>506287</c:v>
                </c:pt>
                <c:pt idx="3">
                  <c:v>506792</c:v>
                </c:pt>
                <c:pt idx="4">
                  <c:v>507297</c:v>
                </c:pt>
                <c:pt idx="5">
                  <c:v>507802</c:v>
                </c:pt>
                <c:pt idx="6">
                  <c:v>508560</c:v>
                </c:pt>
                <c:pt idx="7">
                  <c:v>508812</c:v>
                </c:pt>
                <c:pt idx="8">
                  <c:v>509065</c:v>
                </c:pt>
                <c:pt idx="9">
                  <c:v>509317</c:v>
                </c:pt>
                <c:pt idx="10">
                  <c:v>509570</c:v>
                </c:pt>
                <c:pt idx="11">
                  <c:v>509822</c:v>
                </c:pt>
                <c:pt idx="12">
                  <c:v>510075</c:v>
                </c:pt>
                <c:pt idx="13">
                  <c:v>510327</c:v>
                </c:pt>
                <c:pt idx="14">
                  <c:v>510580</c:v>
                </c:pt>
                <c:pt idx="15">
                  <c:v>510832</c:v>
                </c:pt>
                <c:pt idx="16">
                  <c:v>511085</c:v>
                </c:pt>
                <c:pt idx="17">
                  <c:v>511337</c:v>
                </c:pt>
                <c:pt idx="18">
                  <c:v>511590</c:v>
                </c:pt>
                <c:pt idx="19">
                  <c:v>511590</c:v>
                </c:pt>
                <c:pt idx="20">
                  <c:v>511842</c:v>
                </c:pt>
                <c:pt idx="21">
                  <c:v>511842</c:v>
                </c:pt>
                <c:pt idx="22">
                  <c:v>511842</c:v>
                </c:pt>
                <c:pt idx="23">
                  <c:v>511842</c:v>
                </c:pt>
                <c:pt idx="24">
                  <c:v>511842</c:v>
                </c:pt>
                <c:pt idx="25">
                  <c:v>512095</c:v>
                </c:pt>
                <c:pt idx="26">
                  <c:v>512095</c:v>
                </c:pt>
                <c:pt idx="27">
                  <c:v>512095</c:v>
                </c:pt>
                <c:pt idx="28">
                  <c:v>512347</c:v>
                </c:pt>
                <c:pt idx="29">
                  <c:v>512600</c:v>
                </c:pt>
                <c:pt idx="30">
                  <c:v>512852</c:v>
                </c:pt>
                <c:pt idx="31">
                  <c:v>513105</c:v>
                </c:pt>
                <c:pt idx="32">
                  <c:v>513358</c:v>
                </c:pt>
                <c:pt idx="33">
                  <c:v>513610</c:v>
                </c:pt>
                <c:pt idx="34">
                  <c:v>513863</c:v>
                </c:pt>
                <c:pt idx="35">
                  <c:v>514115</c:v>
                </c:pt>
                <c:pt idx="36">
                  <c:v>514368</c:v>
                </c:pt>
                <c:pt idx="37">
                  <c:v>514620</c:v>
                </c:pt>
                <c:pt idx="38">
                  <c:v>514873</c:v>
                </c:pt>
                <c:pt idx="39">
                  <c:v>515378</c:v>
                </c:pt>
                <c:pt idx="40">
                  <c:v>515630</c:v>
                </c:pt>
                <c:pt idx="41">
                  <c:v>516135</c:v>
                </c:pt>
                <c:pt idx="42">
                  <c:v>516388</c:v>
                </c:pt>
                <c:pt idx="43">
                  <c:v>516893</c:v>
                </c:pt>
                <c:pt idx="44">
                  <c:v>517145</c:v>
                </c:pt>
                <c:pt idx="45">
                  <c:v>517650</c:v>
                </c:pt>
                <c:pt idx="46">
                  <c:v>518155</c:v>
                </c:pt>
                <c:pt idx="47">
                  <c:v>518408</c:v>
                </c:pt>
                <c:pt idx="48">
                  <c:v>518660</c:v>
                </c:pt>
                <c:pt idx="49">
                  <c:v>518913</c:v>
                </c:pt>
                <c:pt idx="50">
                  <c:v>519165</c:v>
                </c:pt>
                <c:pt idx="51">
                  <c:v>519418</c:v>
                </c:pt>
                <c:pt idx="52">
                  <c:v>519670</c:v>
                </c:pt>
                <c:pt idx="53">
                  <c:v>520175</c:v>
                </c:pt>
                <c:pt idx="54">
                  <c:v>520680</c:v>
                </c:pt>
                <c:pt idx="55">
                  <c:v>521185</c:v>
                </c:pt>
                <c:pt idx="56">
                  <c:v>521943</c:v>
                </c:pt>
                <c:pt idx="57">
                  <c:v>522700</c:v>
                </c:pt>
                <c:pt idx="58">
                  <c:v>523458</c:v>
                </c:pt>
                <c:pt idx="59">
                  <c:v>524216</c:v>
                </c:pt>
                <c:pt idx="60">
                  <c:v>524973</c:v>
                </c:pt>
                <c:pt idx="61">
                  <c:v>525731</c:v>
                </c:pt>
                <c:pt idx="62">
                  <c:v>526236</c:v>
                </c:pt>
                <c:pt idx="63">
                  <c:v>526741</c:v>
                </c:pt>
                <c:pt idx="64">
                  <c:v>527246</c:v>
                </c:pt>
                <c:pt idx="65">
                  <c:v>527751</c:v>
                </c:pt>
                <c:pt idx="66">
                  <c:v>528508</c:v>
                </c:pt>
                <c:pt idx="67">
                  <c:v>529266</c:v>
                </c:pt>
                <c:pt idx="68">
                  <c:v>530023</c:v>
                </c:pt>
                <c:pt idx="69">
                  <c:v>530781</c:v>
                </c:pt>
                <c:pt idx="70">
                  <c:v>531286</c:v>
                </c:pt>
                <c:pt idx="71">
                  <c:v>531791</c:v>
                </c:pt>
                <c:pt idx="72">
                  <c:v>532801</c:v>
                </c:pt>
                <c:pt idx="73">
                  <c:v>533811</c:v>
                </c:pt>
                <c:pt idx="74">
                  <c:v>534821</c:v>
                </c:pt>
                <c:pt idx="75">
                  <c:v>535831</c:v>
                </c:pt>
                <c:pt idx="76">
                  <c:v>536841</c:v>
                </c:pt>
                <c:pt idx="77">
                  <c:v>537851</c:v>
                </c:pt>
                <c:pt idx="78">
                  <c:v>538609</c:v>
                </c:pt>
                <c:pt idx="79">
                  <c:v>539366</c:v>
                </c:pt>
                <c:pt idx="80">
                  <c:v>539871</c:v>
                </c:pt>
                <c:pt idx="81">
                  <c:v>540376</c:v>
                </c:pt>
                <c:pt idx="82">
                  <c:v>540881</c:v>
                </c:pt>
                <c:pt idx="83">
                  <c:v>541639</c:v>
                </c:pt>
                <c:pt idx="84">
                  <c:v>542396</c:v>
                </c:pt>
                <c:pt idx="85">
                  <c:v>543154</c:v>
                </c:pt>
                <c:pt idx="86">
                  <c:v>543912</c:v>
                </c:pt>
                <c:pt idx="87">
                  <c:v>544922</c:v>
                </c:pt>
                <c:pt idx="88">
                  <c:v>545932</c:v>
                </c:pt>
                <c:pt idx="89">
                  <c:v>546942</c:v>
                </c:pt>
                <c:pt idx="90">
                  <c:v>547952</c:v>
                </c:pt>
                <c:pt idx="91">
                  <c:v>548962</c:v>
                </c:pt>
                <c:pt idx="92">
                  <c:v>549972</c:v>
                </c:pt>
                <c:pt idx="93">
                  <c:v>550982</c:v>
                </c:pt>
                <c:pt idx="94">
                  <c:v>552244</c:v>
                </c:pt>
                <c:pt idx="95">
                  <c:v>553254</c:v>
                </c:pt>
                <c:pt idx="96">
                  <c:v>554517</c:v>
                </c:pt>
                <c:pt idx="97">
                  <c:v>556032</c:v>
                </c:pt>
                <c:pt idx="98">
                  <c:v>557547</c:v>
                </c:pt>
                <c:pt idx="99">
                  <c:v>559315</c:v>
                </c:pt>
                <c:pt idx="100">
                  <c:v>561335</c:v>
                </c:pt>
                <c:pt idx="101">
                  <c:v>563355</c:v>
                </c:pt>
                <c:pt idx="102">
                  <c:v>566385</c:v>
                </c:pt>
                <c:pt idx="103">
                  <c:v>569920</c:v>
                </c:pt>
                <c:pt idx="104">
                  <c:v>573708</c:v>
                </c:pt>
                <c:pt idx="105">
                  <c:v>578001</c:v>
                </c:pt>
                <c:pt idx="106">
                  <c:v>582798</c:v>
                </c:pt>
                <c:pt idx="107">
                  <c:v>588354</c:v>
                </c:pt>
                <c:pt idx="108">
                  <c:v>594666</c:v>
                </c:pt>
                <c:pt idx="109">
                  <c:v>601737</c:v>
                </c:pt>
                <c:pt idx="110">
                  <c:v>609060</c:v>
                </c:pt>
                <c:pt idx="111">
                  <c:v>617140</c:v>
                </c:pt>
                <c:pt idx="112">
                  <c:v>626231</c:v>
                </c:pt>
                <c:pt idx="113">
                  <c:v>636331</c:v>
                </c:pt>
                <c:pt idx="114">
                  <c:v>647442</c:v>
                </c:pt>
                <c:pt idx="115">
                  <c:v>659815</c:v>
                </c:pt>
                <c:pt idx="116">
                  <c:v>671935</c:v>
                </c:pt>
                <c:pt idx="117">
                  <c:v>685066</c:v>
                </c:pt>
                <c:pt idx="118">
                  <c:v>699459</c:v>
                </c:pt>
                <c:pt idx="119">
                  <c:v>715115</c:v>
                </c:pt>
                <c:pt idx="120">
                  <c:v>730518</c:v>
                </c:pt>
                <c:pt idx="121">
                  <c:v>746174</c:v>
                </c:pt>
                <c:pt idx="122">
                  <c:v>762840</c:v>
                </c:pt>
                <c:pt idx="123">
                  <c:v>780516</c:v>
                </c:pt>
                <c:pt idx="124">
                  <c:v>799201</c:v>
                </c:pt>
                <c:pt idx="125">
                  <c:v>818897</c:v>
                </c:pt>
                <c:pt idx="126">
                  <c:v>839856</c:v>
                </c:pt>
                <c:pt idx="127">
                  <c:v>861572</c:v>
                </c:pt>
                <c:pt idx="128">
                  <c:v>884298</c:v>
                </c:pt>
                <c:pt idx="129">
                  <c:v>907782</c:v>
                </c:pt>
                <c:pt idx="130">
                  <c:v>929498</c:v>
                </c:pt>
                <c:pt idx="131">
                  <c:v>951971</c:v>
                </c:pt>
                <c:pt idx="132">
                  <c:v>975203</c:v>
                </c:pt>
                <c:pt idx="133">
                  <c:v>999444</c:v>
                </c:pt>
                <c:pt idx="134">
                  <c:v>1021412</c:v>
                </c:pt>
                <c:pt idx="135">
                  <c:v>1043633</c:v>
                </c:pt>
                <c:pt idx="136">
                  <c:v>1066359</c:v>
                </c:pt>
                <c:pt idx="137">
                  <c:v>1089591</c:v>
                </c:pt>
                <c:pt idx="138">
                  <c:v>1111559</c:v>
                </c:pt>
                <c:pt idx="139">
                  <c:v>1133780</c:v>
                </c:pt>
                <c:pt idx="140">
                  <c:v>1156001</c:v>
                </c:pt>
                <c:pt idx="141">
                  <c:v>1176707</c:v>
                </c:pt>
                <c:pt idx="142">
                  <c:v>1196656</c:v>
                </c:pt>
                <c:pt idx="143">
                  <c:v>1215847</c:v>
                </c:pt>
                <c:pt idx="144">
                  <c:v>1234785</c:v>
                </c:pt>
                <c:pt idx="145">
                  <c:v>1253724</c:v>
                </c:pt>
                <c:pt idx="146">
                  <c:v>1271652</c:v>
                </c:pt>
                <c:pt idx="147">
                  <c:v>1288570</c:v>
                </c:pt>
                <c:pt idx="148">
                  <c:v>1305236</c:v>
                </c:pt>
                <c:pt idx="149">
                  <c:v>1320387</c:v>
                </c:pt>
                <c:pt idx="150">
                  <c:v>1335285</c:v>
                </c:pt>
                <c:pt idx="151">
                  <c:v>1349931</c:v>
                </c:pt>
                <c:pt idx="152">
                  <c:v>1364324</c:v>
                </c:pt>
                <c:pt idx="153">
                  <c:v>1378212</c:v>
                </c:pt>
                <c:pt idx="154">
                  <c:v>1391848</c:v>
                </c:pt>
                <c:pt idx="155">
                  <c:v>1405231</c:v>
                </c:pt>
                <c:pt idx="156">
                  <c:v>1418614</c:v>
                </c:pt>
                <c:pt idx="157">
                  <c:v>1431745</c:v>
                </c:pt>
                <c:pt idx="158">
                  <c:v>1444623</c:v>
                </c:pt>
                <c:pt idx="159">
                  <c:v>1457249</c:v>
                </c:pt>
                <c:pt idx="160">
                  <c:v>1469622</c:v>
                </c:pt>
                <c:pt idx="161">
                  <c:v>1481742</c:v>
                </c:pt>
                <c:pt idx="162">
                  <c:v>1491590</c:v>
                </c:pt>
                <c:pt idx="163">
                  <c:v>1501186</c:v>
                </c:pt>
                <c:pt idx="164">
                  <c:v>1510276</c:v>
                </c:pt>
                <c:pt idx="165">
                  <c:v>1519619</c:v>
                </c:pt>
                <c:pt idx="166">
                  <c:v>1528710</c:v>
                </c:pt>
                <c:pt idx="167">
                  <c:v>1537547</c:v>
                </c:pt>
                <c:pt idx="168">
                  <c:v>1546133</c:v>
                </c:pt>
                <c:pt idx="169">
                  <c:v>1554971</c:v>
                </c:pt>
                <c:pt idx="170">
                  <c:v>1563556</c:v>
                </c:pt>
                <c:pt idx="171">
                  <c:v>1572394</c:v>
                </c:pt>
                <c:pt idx="172">
                  <c:v>1581232</c:v>
                </c:pt>
                <c:pt idx="173">
                  <c:v>1590323</c:v>
                </c:pt>
                <c:pt idx="174">
                  <c:v>1599665</c:v>
                </c:pt>
                <c:pt idx="175">
                  <c:v>1608756</c:v>
                </c:pt>
                <c:pt idx="176">
                  <c:v>1617846</c:v>
                </c:pt>
                <c:pt idx="177">
                  <c:v>1627442</c:v>
                </c:pt>
                <c:pt idx="178">
                  <c:v>1636785</c:v>
                </c:pt>
                <c:pt idx="179">
                  <c:v>1646380</c:v>
                </c:pt>
                <c:pt idx="180">
                  <c:v>1655976</c:v>
                </c:pt>
                <c:pt idx="181">
                  <c:v>1665571</c:v>
                </c:pt>
                <c:pt idx="182">
                  <c:v>1675167</c:v>
                </c:pt>
                <c:pt idx="183">
                  <c:v>1684762</c:v>
                </c:pt>
                <c:pt idx="184">
                  <c:v>1694105</c:v>
                </c:pt>
                <c:pt idx="185">
                  <c:v>1703448</c:v>
                </c:pt>
                <c:pt idx="186">
                  <c:v>1712538</c:v>
                </c:pt>
                <c:pt idx="187">
                  <c:v>1721629</c:v>
                </c:pt>
                <c:pt idx="188">
                  <c:v>1730719</c:v>
                </c:pt>
                <c:pt idx="189">
                  <c:v>1740062</c:v>
                </c:pt>
                <c:pt idx="190">
                  <c:v>1749405</c:v>
                </c:pt>
                <c:pt idx="191">
                  <c:v>1758748</c:v>
                </c:pt>
                <c:pt idx="192">
                  <c:v>1767839</c:v>
                </c:pt>
                <c:pt idx="193">
                  <c:v>1776929</c:v>
                </c:pt>
                <c:pt idx="194">
                  <c:v>1786020</c:v>
                </c:pt>
                <c:pt idx="195">
                  <c:v>1795110</c:v>
                </c:pt>
                <c:pt idx="196">
                  <c:v>1804200</c:v>
                </c:pt>
                <c:pt idx="197">
                  <c:v>1813038</c:v>
                </c:pt>
                <c:pt idx="198">
                  <c:v>1821876</c:v>
                </c:pt>
                <c:pt idx="199">
                  <c:v>1830714</c:v>
                </c:pt>
                <c:pt idx="200">
                  <c:v>1839552</c:v>
                </c:pt>
                <c:pt idx="201">
                  <c:v>1848138</c:v>
                </c:pt>
                <c:pt idx="202">
                  <c:v>1856723</c:v>
                </c:pt>
                <c:pt idx="203">
                  <c:v>1865308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90B-A9EE-D1EE3FCB4620}"/>
            </c:ext>
          </c:extLst>
        </c:ser>
        <c:ser>
          <c:idx val="1"/>
          <c:order val="1"/>
          <c:tx>
            <c:strRef>
              <c:f>Model2!$Z$5</c:f>
              <c:strCache>
                <c:ptCount val="1"/>
                <c:pt idx="0">
                  <c:v> totale casi ufficiale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Model2!$Z$6:$Z$209</c:f>
              <c:numCache>
                <c:formatCode>_(* #,##0_);_(* \(#,##0\);_(* "-"??_);_(@_)</c:formatCode>
                <c:ptCount val="204"/>
                <c:pt idx="0">
                  <c:v>514580</c:v>
                </c:pt>
                <c:pt idx="1">
                  <c:v>514651</c:v>
                </c:pt>
                <c:pt idx="2">
                  <c:v>514770</c:v>
                </c:pt>
                <c:pt idx="3">
                  <c:v>514905</c:v>
                </c:pt>
                <c:pt idx="4">
                  <c:v>514972</c:v>
                </c:pt>
                <c:pt idx="5">
                  <c:v>515049</c:v>
                </c:pt>
                <c:pt idx="6">
                  <c:v>515143</c:v>
                </c:pt>
                <c:pt idx="7">
                  <c:v>515173</c:v>
                </c:pt>
                <c:pt idx="8">
                  <c:v>515236</c:v>
                </c:pt>
                <c:pt idx="9">
                  <c:v>515316</c:v>
                </c:pt>
                <c:pt idx="10">
                  <c:v>515371</c:v>
                </c:pt>
                <c:pt idx="11">
                  <c:v>515459</c:v>
                </c:pt>
                <c:pt idx="12">
                  <c:v>515492</c:v>
                </c:pt>
                <c:pt idx="13">
                  <c:v>515548</c:v>
                </c:pt>
                <c:pt idx="14">
                  <c:v>515582</c:v>
                </c:pt>
                <c:pt idx="15">
                  <c:v>515633</c:v>
                </c:pt>
                <c:pt idx="16">
                  <c:v>515715</c:v>
                </c:pt>
                <c:pt idx="17">
                  <c:v>515768</c:v>
                </c:pt>
                <c:pt idx="18">
                  <c:v>515847</c:v>
                </c:pt>
                <c:pt idx="19">
                  <c:v>515921</c:v>
                </c:pt>
                <c:pt idx="20">
                  <c:v>515955</c:v>
                </c:pt>
                <c:pt idx="21">
                  <c:v>516008</c:v>
                </c:pt>
                <c:pt idx="22">
                  <c:v>516054</c:v>
                </c:pt>
                <c:pt idx="23">
                  <c:v>516142</c:v>
                </c:pt>
                <c:pt idx="24">
                  <c:v>516219</c:v>
                </c:pt>
                <c:pt idx="25">
                  <c:v>516274</c:v>
                </c:pt>
                <c:pt idx="26">
                  <c:v>516312</c:v>
                </c:pt>
                <c:pt idx="27">
                  <c:v>516337</c:v>
                </c:pt>
                <c:pt idx="28">
                  <c:v>516381</c:v>
                </c:pt>
                <c:pt idx="29">
                  <c:v>516519</c:v>
                </c:pt>
                <c:pt idx="30">
                  <c:v>516637</c:v>
                </c:pt>
                <c:pt idx="31">
                  <c:v>516706</c:v>
                </c:pt>
                <c:pt idx="32">
                  <c:v>516782</c:v>
                </c:pt>
                <c:pt idx="33">
                  <c:v>516853</c:v>
                </c:pt>
                <c:pt idx="34">
                  <c:v>516884</c:v>
                </c:pt>
                <c:pt idx="35">
                  <c:v>516952</c:v>
                </c:pt>
                <c:pt idx="36">
                  <c:v>517054</c:v>
                </c:pt>
                <c:pt idx="37">
                  <c:v>517128</c:v>
                </c:pt>
                <c:pt idx="38">
                  <c:v>517225</c:v>
                </c:pt>
                <c:pt idx="39">
                  <c:v>517319</c:v>
                </c:pt>
                <c:pt idx="40">
                  <c:v>517380</c:v>
                </c:pt>
                <c:pt idx="41">
                  <c:v>517423</c:v>
                </c:pt>
                <c:pt idx="42">
                  <c:v>517473</c:v>
                </c:pt>
                <c:pt idx="43">
                  <c:v>517564</c:v>
                </c:pt>
                <c:pt idx="44">
                  <c:v>517718</c:v>
                </c:pt>
                <c:pt idx="45">
                  <c:v>517892</c:v>
                </c:pt>
                <c:pt idx="46">
                  <c:v>518077</c:v>
                </c:pt>
                <c:pt idx="47">
                  <c:v>518316</c:v>
                </c:pt>
                <c:pt idx="48">
                  <c:v>518426</c:v>
                </c:pt>
                <c:pt idx="49">
                  <c:v>518545</c:v>
                </c:pt>
                <c:pt idx="50">
                  <c:v>518814</c:v>
                </c:pt>
                <c:pt idx="51">
                  <c:v>519100</c:v>
                </c:pt>
                <c:pt idx="52">
                  <c:v>519416</c:v>
                </c:pt>
                <c:pt idx="53">
                  <c:v>519705</c:v>
                </c:pt>
                <c:pt idx="54">
                  <c:v>519940</c:v>
                </c:pt>
                <c:pt idx="55">
                  <c:v>520075</c:v>
                </c:pt>
                <c:pt idx="56">
                  <c:v>520317</c:v>
                </c:pt>
                <c:pt idx="57">
                  <c:v>520554</c:v>
                </c:pt>
                <c:pt idx="58">
                  <c:v>520782</c:v>
                </c:pt>
                <c:pt idx="59">
                  <c:v>521119</c:v>
                </c:pt>
                <c:pt idx="60">
                  <c:v>521507</c:v>
                </c:pt>
                <c:pt idx="61">
                  <c:v>521705</c:v>
                </c:pt>
                <c:pt idx="62">
                  <c:v>521814</c:v>
                </c:pt>
                <c:pt idx="63">
                  <c:v>522085</c:v>
                </c:pt>
                <c:pt idx="64">
                  <c:v>522303</c:v>
                </c:pt>
                <c:pt idx="65">
                  <c:v>522548</c:v>
                </c:pt>
                <c:pt idx="66">
                  <c:v>522805</c:v>
                </c:pt>
                <c:pt idx="67">
                  <c:v>523074</c:v>
                </c:pt>
                <c:pt idx="68">
                  <c:v>523339</c:v>
                </c:pt>
                <c:pt idx="69">
                  <c:v>523464</c:v>
                </c:pt>
                <c:pt idx="70">
                  <c:v>523640</c:v>
                </c:pt>
                <c:pt idx="71">
                  <c:v>523799</c:v>
                </c:pt>
                <c:pt idx="72">
                  <c:v>524080</c:v>
                </c:pt>
                <c:pt idx="73">
                  <c:v>524304</c:v>
                </c:pt>
                <c:pt idx="74">
                  <c:v>524547</c:v>
                </c:pt>
                <c:pt idx="75">
                  <c:v>524758</c:v>
                </c:pt>
                <c:pt idx="76">
                  <c:v>524848</c:v>
                </c:pt>
                <c:pt idx="77">
                  <c:v>525030</c:v>
                </c:pt>
                <c:pt idx="78">
                  <c:v>525226</c:v>
                </c:pt>
                <c:pt idx="79">
                  <c:v>525455</c:v>
                </c:pt>
                <c:pt idx="80">
                  <c:v>525732</c:v>
                </c:pt>
                <c:pt idx="81">
                  <c:v>525988</c:v>
                </c:pt>
                <c:pt idx="82">
                  <c:v>526204</c:v>
                </c:pt>
                <c:pt idx="83">
                  <c:v>526323</c:v>
                </c:pt>
                <c:pt idx="84">
                  <c:v>526526</c:v>
                </c:pt>
                <c:pt idx="85">
                  <c:v>526727</c:v>
                </c:pt>
                <c:pt idx="86">
                  <c:v>527051</c:v>
                </c:pt>
                <c:pt idx="87">
                  <c:v>527358</c:v>
                </c:pt>
                <c:pt idx="88">
                  <c:v>527751</c:v>
                </c:pt>
                <c:pt idx="89">
                  <c:v>528065</c:v>
                </c:pt>
                <c:pt idx="90">
                  <c:v>528316</c:v>
                </c:pt>
                <c:pt idx="91">
                  <c:v>528666</c:v>
                </c:pt>
                <c:pt idx="92">
                  <c:v>529186</c:v>
                </c:pt>
                <c:pt idx="93">
                  <c:v>529869</c:v>
                </c:pt>
                <c:pt idx="94">
                  <c:v>530852</c:v>
                </c:pt>
                <c:pt idx="95">
                  <c:v>531992</c:v>
                </c:pt>
                <c:pt idx="96">
                  <c:v>533024</c:v>
                </c:pt>
                <c:pt idx="97">
                  <c:v>533720</c:v>
                </c:pt>
                <c:pt idx="98">
                  <c:v>534800</c:v>
                </c:pt>
                <c:pt idx="99">
                  <c:v>536644</c:v>
                </c:pt>
                <c:pt idx="100">
                  <c:v>538711</c:v>
                </c:pt>
                <c:pt idx="101">
                  <c:v>541130</c:v>
                </c:pt>
                <c:pt idx="102">
                  <c:v>543794</c:v>
                </c:pt>
                <c:pt idx="103">
                  <c:v>546769</c:v>
                </c:pt>
                <c:pt idx="104">
                  <c:v>548456</c:v>
                </c:pt>
                <c:pt idx="105">
                  <c:v>550479</c:v>
                </c:pt>
                <c:pt idx="106">
                  <c:v>554604</c:v>
                </c:pt>
                <c:pt idx="107">
                  <c:v>558729</c:v>
                </c:pt>
                <c:pt idx="108">
                  <c:v>563645</c:v>
                </c:pt>
                <c:pt idx="109">
                  <c:v>568601</c:v>
                </c:pt>
                <c:pt idx="110">
                  <c:v>574363</c:v>
                </c:pt>
                <c:pt idx="111">
                  <c:v>577933</c:v>
                </c:pt>
                <c:pt idx="112">
                  <c:v>582968</c:v>
                </c:pt>
                <c:pt idx="113">
                  <c:v>590526</c:v>
                </c:pt>
                <c:pt idx="114">
                  <c:v>597865</c:v>
                </c:pt>
                <c:pt idx="115">
                  <c:v>606825</c:v>
                </c:pt>
                <c:pt idx="116">
                  <c:v>615744</c:v>
                </c:pt>
                <c:pt idx="117">
                  <c:v>624351</c:v>
                </c:pt>
                <c:pt idx="118">
                  <c:v>629629</c:v>
                </c:pt>
                <c:pt idx="119">
                  <c:v>636433</c:v>
                </c:pt>
                <c:pt idx="120">
                  <c:v>644191</c:v>
                </c:pt>
                <c:pt idx="121">
                  <c:v>653013</c:v>
                </c:pt>
                <c:pt idx="122">
                  <c:v>662947</c:v>
                </c:pt>
                <c:pt idx="123">
                  <c:v>674436</c:v>
                </c:pt>
                <c:pt idx="124">
                  <c:v>680754</c:v>
                </c:pt>
                <c:pt idx="125">
                  <c:v>685531</c:v>
                </c:pt>
                <c:pt idx="126">
                  <c:v>696486</c:v>
                </c:pt>
                <c:pt idx="127">
                  <c:v>704666</c:v>
                </c:pt>
                <c:pt idx="128">
                  <c:v>713957</c:v>
                </c:pt>
                <c:pt idx="129">
                  <c:v>724591</c:v>
                </c:pt>
                <c:pt idx="130">
                  <c:v>732720</c:v>
                </c:pt>
                <c:pt idx="131">
                  <c:v>740780</c:v>
                </c:pt>
                <c:pt idx="132">
                  <c:v>744908</c:v>
                </c:pt>
                <c:pt idx="133">
                  <c:v>753356</c:v>
                </c:pt>
                <c:pt idx="134">
                  <c:v>760989</c:v>
                </c:pt>
                <c:pt idx="135">
                  <c:v>768442</c:v>
                </c:pt>
                <c:pt idx="136">
                  <c:v>777663</c:v>
                </c:pt>
                <c:pt idx="137">
                  <c:v>786516</c:v>
                </c:pt>
                <c:pt idx="138">
                  <c:v>791610</c:v>
                </c:pt>
                <c:pt idx="139">
                  <c:v>796899</c:v>
                </c:pt>
                <c:pt idx="140">
                  <c:v>801785</c:v>
                </c:pt>
                <c:pt idx="141">
                  <c:v>806958</c:v>
                </c:pt>
                <c:pt idx="142">
                  <c:v>812655</c:v>
                </c:pt>
                <c:pt idx="143">
                  <c:v>818044</c:v>
                </c:pt>
                <c:pt idx="144">
                  <c:v>822659</c:v>
                </c:pt>
                <c:pt idx="145">
                  <c:v>825862</c:v>
                </c:pt>
                <c:pt idx="146">
                  <c:v>827791</c:v>
                </c:pt>
                <c:pt idx="147">
                  <c:v>831839</c:v>
                </c:pt>
                <c:pt idx="148">
                  <c:v>835264</c:v>
                </c:pt>
                <c:pt idx="149">
                  <c:v>839015</c:v>
                </c:pt>
                <c:pt idx="150">
                  <c:v>843548</c:v>
                </c:pt>
                <c:pt idx="151">
                  <c:v>846696</c:v>
                </c:pt>
                <c:pt idx="152">
                  <c:v>849109</c:v>
                </c:pt>
                <c:pt idx="153">
                  <c:v>850671</c:v>
                </c:pt>
                <c:pt idx="154">
                  <c:v>852327</c:v>
                </c:pt>
                <c:pt idx="155">
                  <c:v>853560</c:v>
                </c:pt>
                <c:pt idx="156">
                  <c:v>855653</c:v>
                </c:pt>
                <c:pt idx="157">
                  <c:v>858591</c:v>
                </c:pt>
                <c:pt idx="158">
                  <c:v>861327</c:v>
                </c:pt>
                <c:pt idx="159">
                  <c:v>863662</c:v>
                </c:pt>
                <c:pt idx="160">
                  <c:v>864607</c:v>
                </c:pt>
                <c:pt idx="161">
                  <c:v>867011</c:v>
                </c:pt>
                <c:pt idx="162">
                  <c:v>870005</c:v>
                </c:pt>
                <c:pt idx="163">
                  <c:v>872735</c:v>
                </c:pt>
                <c:pt idx="164">
                  <c:v>875479</c:v>
                </c:pt>
                <c:pt idx="165">
                  <c:v>877423</c:v>
                </c:pt>
                <c:pt idx="166">
                  <c:v>879218</c:v>
                </c:pt>
                <c:pt idx="167">
                  <c:v>880168</c:v>
                </c:pt>
                <c:pt idx="168">
                  <c:v>882446</c:v>
                </c:pt>
                <c:pt idx="169">
                  <c:v>884599</c:v>
                </c:pt>
                <c:pt idx="170">
                  <c:v>887255</c:v>
                </c:pt>
                <c:pt idx="171">
                  <c:v>889883</c:v>
                </c:pt>
                <c:pt idx="172">
                  <c:v>891489</c:v>
                </c:pt>
                <c:pt idx="173">
                  <c:v>891955</c:v>
                </c:pt>
                <c:pt idx="174">
                  <c:v>892528</c:v>
                </c:pt>
                <c:pt idx="175">
                  <c:v>893371</c:v>
                </c:pt>
                <c:pt idx="176">
                  <c:v>895044</c:v>
                </c:pt>
                <c:pt idx="177">
                  <c:v>898903</c:v>
                </c:pt>
                <c:pt idx="178">
                  <c:v>901959</c:v>
                </c:pt>
                <c:pt idx="179">
                  <c:v>903361</c:v>
                </c:pt>
                <c:pt idx="180">
                  <c:v>905070</c:v>
                </c:pt>
                <c:pt idx="181">
                  <c:v>905933</c:v>
                </c:pt>
                <c:pt idx="182">
                  <c:v>907271</c:v>
                </c:pt>
                <c:pt idx="183">
                  <c:v>910223</c:v>
                </c:pt>
                <c:pt idx="184">
                  <c:v>913022</c:v>
                </c:pt>
                <c:pt idx="185">
                  <c:v>914985</c:v>
                </c:pt>
                <c:pt idx="186">
                  <c:v>917491</c:v>
                </c:pt>
                <c:pt idx="187">
                  <c:v>920758</c:v>
                </c:pt>
                <c:pt idx="188">
                  <c:v>922246</c:v>
                </c:pt>
                <c:pt idx="189">
                  <c:v>923392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0-490B-A9EE-D1EE3FCB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912"/>
        <c:axId val="1158617584"/>
      </c:lineChart>
      <c:dateAx>
        <c:axId val="1158617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584"/>
        <c:crosses val="autoZero"/>
        <c:auto val="1"/>
        <c:lblOffset val="100"/>
        <c:baseTimeUnit val="days"/>
        <c:majorUnit val="7"/>
        <c:majorTimeUnit val="days"/>
      </c:dateAx>
      <c:valAx>
        <c:axId val="11586175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vs Variazione</a:t>
            </a:r>
            <a:r>
              <a:rPr lang="en-US" baseline="0"/>
              <a:t> % 7gg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Model2!$C$6:$C$209</c:f>
              <c:numCache>
                <c:formatCode>General</c:formatCode>
                <c:ptCount val="204"/>
                <c:pt idx="0">
                  <c:v>1.2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0.7</c:v>
                </c:pt>
                <c:pt idx="26">
                  <c:v>0.4</c:v>
                </c:pt>
                <c:pt idx="27">
                  <c:v>0.4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1.9</c:v>
                </c:pt>
                <c:pt idx="40">
                  <c:v>1</c:v>
                </c:pt>
                <c:pt idx="41">
                  <c:v>1.9</c:v>
                </c:pt>
                <c:pt idx="42">
                  <c:v>1</c:v>
                </c:pt>
                <c:pt idx="43">
                  <c:v>1.9</c:v>
                </c:pt>
                <c:pt idx="44">
                  <c:v>1</c:v>
                </c:pt>
                <c:pt idx="45">
                  <c:v>1.9</c:v>
                </c:pt>
                <c:pt idx="46">
                  <c:v>1.9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1.53</c:v>
                </c:pt>
                <c:pt idx="54">
                  <c:v>1.53</c:v>
                </c:pt>
                <c:pt idx="55">
                  <c:v>1.53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1.6</c:v>
                </c:pt>
                <c:pt idx="61">
                  <c:v>1.4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</c:v>
                </c:pt>
                <c:pt idx="71">
                  <c:v>1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</c:v>
                </c:pt>
                <c:pt idx="79">
                  <c:v>1</c:v>
                </c:pt>
                <c:pt idx="80">
                  <c:v>0.9</c:v>
                </c:pt>
                <c:pt idx="81">
                  <c:v>0.91</c:v>
                </c:pt>
                <c:pt idx="82">
                  <c:v>0.91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1.3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1.1000000000000001</c:v>
                </c:pt>
                <c:pt idx="96">
                  <c:v>1.5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2</c:v>
                </c:pt>
                <c:pt idx="101">
                  <c:v>2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1.85</c:v>
                </c:pt>
                <c:pt idx="128">
                  <c:v>1.85</c:v>
                </c:pt>
                <c:pt idx="129">
                  <c:v>1.8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1.2</c:v>
                </c:pt>
                <c:pt idx="142">
                  <c:v>1.1499999999999999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1.05</c:v>
                </c:pt>
                <c:pt idx="147">
                  <c:v>1</c:v>
                </c:pt>
                <c:pt idx="148">
                  <c:v>1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0.85</c:v>
                </c:pt>
                <c:pt idx="170">
                  <c:v>0.85</c:v>
                </c:pt>
                <c:pt idx="171">
                  <c:v>0.9</c:v>
                </c:pt>
                <c:pt idx="172">
                  <c:v>0.9</c:v>
                </c:pt>
                <c:pt idx="173">
                  <c:v>0.95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1.1100000000000001</c:v>
                </c:pt>
                <c:pt idx="183">
                  <c:v>1.1200000000000001</c:v>
                </c:pt>
                <c:pt idx="184">
                  <c:v>1.1200000000000001</c:v>
                </c:pt>
                <c:pt idx="185">
                  <c:v>1.1200000000000001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0F9-AD32-A4D0316AC84D}"/>
            </c:ext>
          </c:extLst>
        </c:ser>
        <c:ser>
          <c:idx val="2"/>
          <c:order val="1"/>
          <c:tx>
            <c:strRef>
              <c:f>Model2!$V$5</c:f>
              <c:strCache>
                <c:ptCount val="1"/>
                <c:pt idx="0">
                  <c:v>fitted 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Model2!$V$6:$V$209</c:f>
              <c:numCache>
                <c:formatCode>0.00%</c:formatCode>
                <c:ptCount val="204"/>
                <c:pt idx="7" formatCode="0.00">
                  <c:v>0.71566193784183274</c:v>
                </c:pt>
                <c:pt idx="8" formatCode="0.00">
                  <c:v>0.61557006462307673</c:v>
                </c:pt>
                <c:pt idx="9" formatCode="0.00">
                  <c:v>0.70468411948880794</c:v>
                </c:pt>
                <c:pt idx="10" formatCode="0.00">
                  <c:v>0.80389107053095854</c:v>
                </c:pt>
                <c:pt idx="11" formatCode="0.00">
                  <c:v>0.72739684711575592</c:v>
                </c:pt>
                <c:pt idx="12" formatCode="0.00">
                  <c:v>0.66077284607670861</c:v>
                </c:pt>
                <c:pt idx="13" formatCode="0.00">
                  <c:v>0.64759946405307867</c:v>
                </c:pt>
                <c:pt idx="14" formatCode="0.00">
                  <c:v>0.75347442328002956</c:v>
                </c:pt>
                <c:pt idx="15" formatCode="0.00">
                  <c:v>0.7008657478877558</c:v>
                </c:pt>
                <c:pt idx="16" formatCode="0.00">
                  <c:v>0.7008657478877558</c:v>
                </c:pt>
                <c:pt idx="17" formatCode="0.00">
                  <c:v>0.74659942592763007</c:v>
                </c:pt>
                <c:pt idx="18" formatCode="0.00">
                  <c:v>0.49909952124125145</c:v>
                </c:pt>
                <c:pt idx="19" formatCode="0.00">
                  <c:v>0.49909952124125145</c:v>
                </c:pt>
                <c:pt idx="20" formatCode="0.00">
                  <c:v>0.60222448152724251</c:v>
                </c:pt>
                <c:pt idx="21" formatCode="0.00">
                  <c:v>0.53740307791890529</c:v>
                </c:pt>
                <c:pt idx="22" formatCode="0.00">
                  <c:v>0.73568031248558396</c:v>
                </c:pt>
                <c:pt idx="23" formatCode="0.00">
                  <c:v>0.73568031248558396</c:v>
                </c:pt>
                <c:pt idx="24" formatCode="0.00">
                  <c:v>0.25523932103555469</c:v>
                </c:pt>
                <c:pt idx="25" formatCode="0.00">
                  <c:v>0.63712831423942418</c:v>
                </c:pt>
                <c:pt idx="26" formatCode="0.00">
                  <c:v>0.63712831423942418</c:v>
                </c:pt>
                <c:pt idx="27" formatCode="0.00">
                  <c:v>0.56981377972307401</c:v>
                </c:pt>
                <c:pt idx="28" formatCode="0.00">
                  <c:v>0.63712831423942418</c:v>
                </c:pt>
                <c:pt idx="29" formatCode="0.00">
                  <c:v>0.84655131051251387</c:v>
                </c:pt>
                <c:pt idx="30" formatCode="0.00">
                  <c:v>0.84655131051251387</c:v>
                </c:pt>
                <c:pt idx="31" formatCode="0.00">
                  <c:v>1.4449027284356273</c:v>
                </c:pt>
                <c:pt idx="32" formatCode="0.00">
                  <c:v>1.0559743067856036</c:v>
                </c:pt>
                <c:pt idx="33" formatCode="0.00">
                  <c:v>1.0559743067856036</c:v>
                </c:pt>
                <c:pt idx="34" formatCode="0.00">
                  <c:v>1.0559743067856036</c:v>
                </c:pt>
                <c:pt idx="35" formatCode="0.00">
                  <c:v>1.2072242485383906</c:v>
                </c:pt>
                <c:pt idx="36" formatCode="0.00">
                  <c:v>0.93222435444241414</c:v>
                </c:pt>
                <c:pt idx="37" formatCode="0.00">
                  <c:v>1.0559743067856036</c:v>
                </c:pt>
                <c:pt idx="38" formatCode="0.00">
                  <c:v>1.5097241320439645</c:v>
                </c:pt>
                <c:pt idx="39" formatCode="0.00">
                  <c:v>1.5097241320439645</c:v>
                </c:pt>
                <c:pt idx="40" formatCode="0.00">
                  <c:v>1.6609740737967515</c:v>
                </c:pt>
                <c:pt idx="41" formatCode="0.00">
                  <c:v>1.8122240155495386</c:v>
                </c:pt>
                <c:pt idx="42" formatCode="0.00">
                  <c:v>1.6004740970956366</c:v>
                </c:pt>
                <c:pt idx="43" formatCode="0.00">
                  <c:v>1.6004740970956366</c:v>
                </c:pt>
                <c:pt idx="44" formatCode="0.00">
                  <c:v>1.6747240685015505</c:v>
                </c:pt>
                <c:pt idx="45" formatCode="0.00">
                  <c:v>1.6231615883585548</c:v>
                </c:pt>
                <c:pt idx="46" formatCode="0.00">
                  <c:v>1.2828492194147842</c:v>
                </c:pt>
                <c:pt idx="47" formatCode="0.00">
                  <c:v>1.1606858049221482</c:v>
                </c:pt>
                <c:pt idx="48" formatCode="0.00">
                  <c:v>1.1532064121981094</c:v>
                </c:pt>
                <c:pt idx="49" formatCode="0.00">
                  <c:v>1.1532064121981094</c:v>
                </c:pt>
                <c:pt idx="50" formatCode="0.00">
                  <c:v>1.3476706230231212</c:v>
                </c:pt>
                <c:pt idx="51" formatCode="0.00">
                  <c:v>0.88581812231371815</c:v>
                </c:pt>
                <c:pt idx="52" formatCode="0.00">
                  <c:v>1.0559743067856036</c:v>
                </c:pt>
                <c:pt idx="53" formatCode="0.00">
                  <c:v>1.4449027284356273</c:v>
                </c:pt>
                <c:pt idx="54" formatCode="0.00">
                  <c:v>1.6393669392606391</c:v>
                </c:pt>
                <c:pt idx="55" formatCode="0.00">
                  <c:v>1.6912240621473087</c:v>
                </c:pt>
                <c:pt idx="56" formatCode="0.00">
                  <c:v>1.6004740970956366</c:v>
                </c:pt>
                <c:pt idx="57" formatCode="0.00">
                  <c:v>1.456341799660628</c:v>
                </c:pt>
                <c:pt idx="58" formatCode="0.00">
                  <c:v>2.319991677148181</c:v>
                </c:pt>
                <c:pt idx="59" formatCode="0.00">
                  <c:v>1.7766357939606474</c:v>
                </c:pt>
                <c:pt idx="60" formatCode="0.00">
                  <c:v>1.4340991611675709</c:v>
                </c:pt>
                <c:pt idx="61" formatCode="0.00">
                  <c:v>1.3962866757293744</c:v>
                </c:pt>
                <c:pt idx="62" formatCode="0.00">
                  <c:v>1.3034742114719824</c:v>
                </c:pt>
                <c:pt idx="63" formatCode="0.00">
                  <c:v>1.4449027284356273</c:v>
                </c:pt>
                <c:pt idx="64" formatCode="0.00">
                  <c:v>1.365349187643577</c:v>
                </c:pt>
                <c:pt idx="65" formatCode="0.00">
                  <c:v>1.2072242485383906</c:v>
                </c:pt>
                <c:pt idx="66" formatCode="0.00">
                  <c:v>1.108330055853876</c:v>
                </c:pt>
                <c:pt idx="67" formatCode="0.00">
                  <c:v>1.2927133460508355</c:v>
                </c:pt>
                <c:pt idx="68" formatCode="0.00">
                  <c:v>1.2193242438786136</c:v>
                </c:pt>
                <c:pt idx="69" formatCode="0.00">
                  <c:v>1.1606858049221482</c:v>
                </c:pt>
                <c:pt idx="70" formatCode="0.00">
                  <c:v>1.1568076012874617</c:v>
                </c:pt>
                <c:pt idx="71" formatCode="0.00">
                  <c:v>1.2072242485383906</c:v>
                </c:pt>
                <c:pt idx="72" formatCode="0.00">
                  <c:v>1.1467242718372757</c:v>
                </c:pt>
                <c:pt idx="73" formatCode="0.00">
                  <c:v>1.3080575430402486</c:v>
                </c:pt>
                <c:pt idx="74" formatCode="0.00">
                  <c:v>1.5097241320439645</c:v>
                </c:pt>
                <c:pt idx="75" formatCode="0.00">
                  <c:v>1.5421348338481333</c:v>
                </c:pt>
                <c:pt idx="76" formatCode="0.00">
                  <c:v>1.4449027284356273</c:v>
                </c:pt>
                <c:pt idx="77" formatCode="0.00">
                  <c:v>1.290672492264066</c:v>
                </c:pt>
                <c:pt idx="78" formatCode="0.00">
                  <c:v>1.1920992543631119</c:v>
                </c:pt>
                <c:pt idx="79" formatCode="0.00">
                  <c:v>1.0134352606676322</c:v>
                </c:pt>
                <c:pt idx="80" formatCode="0.00">
                  <c:v>0.97089621454966091</c:v>
                </c:pt>
                <c:pt idx="81" formatCode="0.00">
                  <c:v>0.82909939415642309</c:v>
                </c:pt>
                <c:pt idx="82" formatCode="0.00">
                  <c:v>0.805217824405983</c:v>
                </c:pt>
                <c:pt idx="83" formatCode="0.00">
                  <c:v>0.86691187959461991</c:v>
                </c:pt>
                <c:pt idx="84" formatCode="0.00">
                  <c:v>1.0159375574981011</c:v>
                </c:pt>
                <c:pt idx="85" formatCode="0.00">
                  <c:v>1.0972242909000001</c:v>
                </c:pt>
                <c:pt idx="86" formatCode="0.00">
                  <c:v>1.2316194004340015</c:v>
                </c:pt>
                <c:pt idx="87" formatCode="0.00">
                  <c:v>1.4643491495181284</c:v>
                </c:pt>
                <c:pt idx="88" formatCode="0.00">
                  <c:v>1.6004740970956366</c:v>
                </c:pt>
                <c:pt idx="89" formatCode="0.00">
                  <c:v>1.4072644940823991</c:v>
                </c:pt>
                <c:pt idx="90" formatCode="0.00">
                  <c:v>1.4950870409065979</c:v>
                </c:pt>
                <c:pt idx="91" formatCode="0.00">
                  <c:v>1.3447241955863789</c:v>
                </c:pt>
                <c:pt idx="92" formatCode="0.00">
                  <c:v>1.2961948025106182</c:v>
                </c:pt>
                <c:pt idx="93" formatCode="0.00">
                  <c:v>1.289331359775618</c:v>
                </c:pt>
                <c:pt idx="94" formatCode="0.00">
                  <c:v>1.2304934703465116</c:v>
                </c:pt>
                <c:pt idx="95" formatCode="0.00">
                  <c:v>1.120795710393941</c:v>
                </c:pt>
                <c:pt idx="96" formatCode="0.00">
                  <c:v>1.3701088011952383</c:v>
                </c:pt>
                <c:pt idx="97" formatCode="0.00">
                  <c:v>1.3547851673215974</c:v>
                </c:pt>
                <c:pt idx="98" formatCode="0.00">
                  <c:v>1.8046615184618993</c:v>
                </c:pt>
                <c:pt idx="99" formatCode="0.00">
                  <c:v>1.8727239922506533</c:v>
                </c:pt>
                <c:pt idx="100" formatCode="0.00">
                  <c:v>2.0852117152984713</c:v>
                </c:pt>
                <c:pt idx="101" formatCode="0.00">
                  <c:v>1.8912864851021316</c:v>
                </c:pt>
                <c:pt idx="102" formatCode="0.00">
                  <c:v>2.664723687247065</c:v>
                </c:pt>
                <c:pt idx="103" formatCode="0.00">
                  <c:v>2.8142548796617524</c:v>
                </c:pt>
                <c:pt idx="104" formatCode="0.00">
                  <c:v>2.7711486462622079</c:v>
                </c:pt>
                <c:pt idx="105" formatCode="0.00">
                  <c:v>2.395268145854637</c:v>
                </c:pt>
                <c:pt idx="106" formatCode="0.00">
                  <c:v>2.5448409209146003</c:v>
                </c:pt>
                <c:pt idx="107" formatCode="0.00">
                  <c:v>2.6440986951898671</c:v>
                </c:pt>
                <c:pt idx="108" formatCode="0.00">
                  <c:v>3.2224699513290456</c:v>
                </c:pt>
                <c:pt idx="109" formatCode="0.00">
                  <c:v>2.7149971053864861</c:v>
                </c:pt>
                <c:pt idx="110" formatCode="0.00">
                  <c:v>2.553348730138195</c:v>
                </c:pt>
                <c:pt idx="111" formatCode="0.00">
                  <c:v>2.6099670711660083</c:v>
                </c:pt>
                <c:pt idx="112" formatCode="0.00">
                  <c:v>2.6939005052791991</c:v>
                </c:pt>
                <c:pt idx="113" formatCode="0.00">
                  <c:v>2.6610296588189106</c:v>
                </c:pt>
                <c:pt idx="114" formatCode="0.00">
                  <c:v>2.7051804024361852</c:v>
                </c:pt>
                <c:pt idx="115" formatCode="0.00">
                  <c:v>2.4320199725147633</c:v>
                </c:pt>
                <c:pt idx="116" formatCode="0.00">
                  <c:v>2.1999351338454147</c:v>
                </c:pt>
                <c:pt idx="117" formatCode="0.00">
                  <c:v>2.1579381681273375</c:v>
                </c:pt>
                <c:pt idx="118" formatCode="0.00">
                  <c:v>2.1415988887054009</c:v>
                </c:pt>
                <c:pt idx="119" formatCode="0.00">
                  <c:v>2.0806787092140793</c:v>
                </c:pt>
                <c:pt idx="120" formatCode="0.00">
                  <c:v>2.0582641605241063</c:v>
                </c:pt>
                <c:pt idx="121" formatCode="0.00">
                  <c:v>1.7543544726180373</c:v>
                </c:pt>
                <c:pt idx="122" formatCode="0.00">
                  <c:v>1.7917848342315943</c:v>
                </c:pt>
                <c:pt idx="123" formatCode="0.00">
                  <c:v>1.8129956989258282</c:v>
                </c:pt>
                <c:pt idx="124" formatCode="0.00">
                  <c:v>1.8115003316177072</c:v>
                </c:pt>
                <c:pt idx="125" formatCode="0.00">
                  <c:v>1.7913619546181194</c:v>
                </c:pt>
                <c:pt idx="126" formatCode="0.00">
                  <c:v>1.7237029970079076</c:v>
                </c:pt>
                <c:pt idx="127" formatCode="0.00">
                  <c:v>1.7459962304033478</c:v>
                </c:pt>
                <c:pt idx="128" formatCode="0.00">
                  <c:v>1.7339912870567176</c:v>
                </c:pt>
                <c:pt idx="129" formatCode="0.00">
                  <c:v>1.6076385680207688</c:v>
                </c:pt>
                <c:pt idx="130" formatCode="0.00">
                  <c:v>1.5179065059420662</c:v>
                </c:pt>
                <c:pt idx="131" formatCode="0.00">
                  <c:v>1.4475953098162813</c:v>
                </c:pt>
                <c:pt idx="132" formatCode="0.00">
                  <c:v>1.4318416993503653</c:v>
                </c:pt>
                <c:pt idx="133" formatCode="0.00">
                  <c:v>1.4135906944892271</c:v>
                </c:pt>
                <c:pt idx="134" formatCode="0.00">
                  <c:v>1.3036361878493947</c:v>
                </c:pt>
                <c:pt idx="135" formatCode="0.00">
                  <c:v>1.287491161361161</c:v>
                </c:pt>
                <c:pt idx="136" formatCode="0.00">
                  <c:v>1.2752017504497555</c:v>
                </c:pt>
                <c:pt idx="137" formatCode="0.00">
                  <c:v>1.2542468742485595</c:v>
                </c:pt>
                <c:pt idx="138" formatCode="0.00">
                  <c:v>1.238124774272831</c:v>
                </c:pt>
                <c:pt idx="139" formatCode="0.00">
                  <c:v>1.1992637252882441</c:v>
                </c:pt>
                <c:pt idx="140" formatCode="0.00">
                  <c:v>1.1138350227581462</c:v>
                </c:pt>
                <c:pt idx="141" formatCode="0.00">
                  <c:v>1.1147658123838629</c:v>
                </c:pt>
                <c:pt idx="142" formatCode="0.00">
                  <c:v>1.0842406893426817</c:v>
                </c:pt>
                <c:pt idx="143" formatCode="0.00">
                  <c:v>1.0486557612169203</c:v>
                </c:pt>
                <c:pt idx="144" formatCode="0.00">
                  <c:v>1.0312507586144748</c:v>
                </c:pt>
                <c:pt idx="145" formatCode="0.00">
                  <c:v>0.99572933525498875</c:v>
                </c:pt>
                <c:pt idx="146" formatCode="0.00">
                  <c:v>0.9997957569917113</c:v>
                </c:pt>
                <c:pt idx="147" formatCode="0.00">
                  <c:v>0.97418249279053426</c:v>
                </c:pt>
                <c:pt idx="148" formatCode="0.00">
                  <c:v>0.93025381380000671</c:v>
                </c:pt>
                <c:pt idx="149" formatCode="0.00">
                  <c:v>0.91314513266787534</c:v>
                </c:pt>
                <c:pt idx="150" formatCode="0.00">
                  <c:v>0.90439733813172951</c:v>
                </c:pt>
                <c:pt idx="151" formatCode="0.00">
                  <c:v>0.88711419771230704</c:v>
                </c:pt>
                <c:pt idx="152" formatCode="0.00">
                  <c:v>0.90589167439584795</c:v>
                </c:pt>
                <c:pt idx="153" formatCode="0.00">
                  <c:v>0.8681639486488647</c:v>
                </c:pt>
                <c:pt idx="154" formatCode="0.00">
                  <c:v>0.88659509119258528</c:v>
                </c:pt>
                <c:pt idx="155" formatCode="0.00">
                  <c:v>0.91427699293299258</c:v>
                </c:pt>
                <c:pt idx="156" formatCode="0.00">
                  <c:v>0.91268488828296324</c:v>
                </c:pt>
                <c:pt idx="157" formatCode="0.00">
                  <c:v>0.90858841463963946</c:v>
                </c:pt>
                <c:pt idx="158" formatCode="0.00">
                  <c:v>0.90716691067602917</c:v>
                </c:pt>
                <c:pt idx="159" formatCode="0.00">
                  <c:v>0.89910169061821477</c:v>
                </c:pt>
                <c:pt idx="160" formatCode="0.00">
                  <c:v>0.88865042756100954</c:v>
                </c:pt>
                <c:pt idx="161" formatCode="0.00">
                  <c:v>0.85897470859651071</c:v>
                </c:pt>
                <c:pt idx="162" formatCode="0.00">
                  <c:v>0.81251323866395042</c:v>
                </c:pt>
                <c:pt idx="163" formatCode="0.00">
                  <c:v>0.80665454985888385</c:v>
                </c:pt>
                <c:pt idx="164" formatCode="0.00">
                  <c:v>0.81269506895949728</c:v>
                </c:pt>
                <c:pt idx="165" formatCode="0.00">
                  <c:v>0.81865745257097966</c:v>
                </c:pt>
                <c:pt idx="166" formatCode="0.00">
                  <c:v>0.80622125170642167</c:v>
                </c:pt>
                <c:pt idx="167" formatCode="0.00">
                  <c:v>0.80955834328763232</c:v>
                </c:pt>
                <c:pt idx="168" formatCode="0.00">
                  <c:v>0.81526555802049738</c:v>
                </c:pt>
                <c:pt idx="169" formatCode="0.00">
                  <c:v>0.85470848604302374</c:v>
                </c:pt>
                <c:pt idx="170" formatCode="0.00">
                  <c:v>0.85546292737519847</c:v>
                </c:pt>
                <c:pt idx="171" formatCode="0.00">
                  <c:v>0.87507736648326695</c:v>
                </c:pt>
                <c:pt idx="172" formatCode="0.00">
                  <c:v>0.87432108282237464</c:v>
                </c:pt>
                <c:pt idx="173" formatCode="0.00">
                  <c:v>0.8808564496961846</c:v>
                </c:pt>
                <c:pt idx="174" formatCode="0.00">
                  <c:v>0.93707729374999016</c:v>
                </c:pt>
                <c:pt idx="175" formatCode="0.00">
                  <c:v>0.95009934755865277</c:v>
                </c:pt>
                <c:pt idx="176" formatCode="0.00">
                  <c:v>0.91629385684599607</c:v>
                </c:pt>
                <c:pt idx="177" formatCode="0.00">
                  <c:v>0.97236589368617421</c:v>
                </c:pt>
                <c:pt idx="178" formatCode="0.00">
                  <c:v>0.96470279021064587</c:v>
                </c:pt>
                <c:pt idx="179" formatCode="0.00">
                  <c:v>0.99759713628452784</c:v>
                </c:pt>
                <c:pt idx="180" formatCode="0.00">
                  <c:v>1.0050614326916536</c:v>
                </c:pt>
                <c:pt idx="181" formatCode="0.00">
                  <c:v>0.98153097607915374</c:v>
                </c:pt>
                <c:pt idx="182" formatCode="0.00">
                  <c:v>0.99310535509317999</c:v>
                </c:pt>
                <c:pt idx="183" formatCode="0.00">
                  <c:v>1.0276739018838348</c:v>
                </c:pt>
                <c:pt idx="184" formatCode="0.00">
                  <c:v>1.0114344466375436</c:v>
                </c:pt>
                <c:pt idx="185" formatCode="0.00">
                  <c:v>0.99727566409304347</c:v>
                </c:pt>
                <c:pt idx="186" formatCode="0.00">
                  <c:v>0.95894023010102525</c:v>
                </c:pt>
                <c:pt idx="187" formatCode="0.00">
                  <c:v>0.97246206900799115</c:v>
                </c:pt>
                <c:pt idx="188" formatCode="0.00">
                  <c:v>0.9940993306140089</c:v>
                </c:pt>
                <c:pt idx="189" formatCode="0.00">
                  <c:v>1.0301822114551284</c:v>
                </c:pt>
                <c:pt idx="190" formatCode="0.00">
                  <c:v>1.0559743067856036</c:v>
                </c:pt>
                <c:pt idx="191" formatCode="0.00">
                  <c:v>1.0559743067856036</c:v>
                </c:pt>
                <c:pt idx="192" formatCode="0.00">
                  <c:v>1.0559743067856036</c:v>
                </c:pt>
                <c:pt idx="193" formatCode="0.00">
                  <c:v>1.0559743067856036</c:v>
                </c:pt>
                <c:pt idx="194" formatCode="0.00">
                  <c:v>1.0559743067856036</c:v>
                </c:pt>
                <c:pt idx="195" formatCode="0.00">
                  <c:v>1.0559743067856036</c:v>
                </c:pt>
                <c:pt idx="196" formatCode="0.00">
                  <c:v>1.0559743067856036</c:v>
                </c:pt>
                <c:pt idx="197" formatCode="0.00">
                  <c:v>1.0559743067856036</c:v>
                </c:pt>
                <c:pt idx="198" formatCode="0.00">
                  <c:v>1.0559743067856036</c:v>
                </c:pt>
                <c:pt idx="199" formatCode="0.00">
                  <c:v>1.0559743067856036</c:v>
                </c:pt>
                <c:pt idx="200" formatCode="0.00">
                  <c:v>1.0559743067856036</c:v>
                </c:pt>
                <c:pt idx="201" formatCode="0.00">
                  <c:v>1.0559743067856036</c:v>
                </c:pt>
                <c:pt idx="202" formatCode="0.00">
                  <c:v>1.0559743067856036</c:v>
                </c:pt>
                <c:pt idx="203" formatCode="0.00">
                  <c:v>1.0559743067856036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1-4624-9EB3-05C1E35AA9D8}"/>
            </c:ext>
          </c:extLst>
        </c:ser>
        <c:ser>
          <c:idx val="3"/>
          <c:order val="2"/>
          <c:tx>
            <c:strRef>
              <c:f>Model2!$W$5</c:f>
              <c:strCache>
                <c:ptCount val="1"/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Model2!$W$6:$W$209</c:f>
              <c:numCache>
                <c:formatCode>0.00%</c:formatCode>
                <c:ptCount val="204"/>
                <c:pt idx="7" formatCode="0.00">
                  <c:v>1.0559743067856036</c:v>
                </c:pt>
                <c:pt idx="8" formatCode="0.00">
                  <c:v>1.0559743067856036</c:v>
                </c:pt>
                <c:pt idx="9" formatCode="0.00">
                  <c:v>1.0559743067856036</c:v>
                </c:pt>
                <c:pt idx="10" formatCode="0.00">
                  <c:v>1.0559743067856036</c:v>
                </c:pt>
                <c:pt idx="11" formatCode="0.00">
                  <c:v>1.0559743067856036</c:v>
                </c:pt>
                <c:pt idx="12" formatCode="0.00">
                  <c:v>1.0559743067856036</c:v>
                </c:pt>
                <c:pt idx="13" formatCode="0.00">
                  <c:v>0.69380701506562736</c:v>
                </c:pt>
                <c:pt idx="14" formatCode="0.00">
                  <c:v>0.69775076052900276</c:v>
                </c:pt>
                <c:pt idx="15" formatCode="0.00">
                  <c:v>0.71222443916563316</c:v>
                </c:pt>
                <c:pt idx="16" formatCode="0.00">
                  <c:v>0.71207970237926677</c:v>
                </c:pt>
                <c:pt idx="17" formatCode="0.00">
                  <c:v>0.7027852536115281</c:v>
                </c:pt>
                <c:pt idx="18" formatCode="0.00">
                  <c:v>0.67360085853417573</c:v>
                </c:pt>
                <c:pt idx="19" formatCode="0.00">
                  <c:v>0.65323777549120032</c:v>
                </c:pt>
                <c:pt idx="20" formatCode="0.00">
                  <c:v>0.64759946405307867</c:v>
                </c:pt>
                <c:pt idx="21" formatCode="0.00">
                  <c:v>0.61401019127421297</c:v>
                </c:pt>
                <c:pt idx="22" formatCode="0.00">
                  <c:v>0.61448799031800916</c:v>
                </c:pt>
                <c:pt idx="23" formatCode="0.00">
                  <c:v>0.6150061667457879</c:v>
                </c:pt>
                <c:pt idx="24" formatCode="0.00">
                  <c:v>0.54923180120509818</c:v>
                </c:pt>
                <c:pt idx="25" formatCode="0.00">
                  <c:v>0.56677527642893311</c:v>
                </c:pt>
                <c:pt idx="26" formatCode="0.00">
                  <c:v>0.58697238656057493</c:v>
                </c:pt>
                <c:pt idx="27" formatCode="0.00">
                  <c:v>0.58196779289963718</c:v>
                </c:pt>
                <c:pt idx="28" formatCode="0.00">
                  <c:v>0.59786150243821978</c:v>
                </c:pt>
                <c:pt idx="29" formatCode="0.00">
                  <c:v>0.60676197977982604</c:v>
                </c:pt>
                <c:pt idx="30" formatCode="0.00">
                  <c:v>0.61640416356656647</c:v>
                </c:pt>
                <c:pt idx="31" formatCode="0.00">
                  <c:v>0.75523314353296889</c:v>
                </c:pt>
                <c:pt idx="32" formatCode="0.00">
                  <c:v>0.80696525633894212</c:v>
                </c:pt>
                <c:pt idx="33" formatCode="0.00">
                  <c:v>0.86400322686860476</c:v>
                </c:pt>
                <c:pt idx="34" formatCode="0.00">
                  <c:v>0.94409078822874748</c:v>
                </c:pt>
                <c:pt idx="35" formatCode="0.00">
                  <c:v>1.0362460535135007</c:v>
                </c:pt>
                <c:pt idx="36" formatCode="0.00">
                  <c:v>1.0559743067856036</c:v>
                </c:pt>
                <c:pt idx="37" formatCode="0.00">
                  <c:v>1.0978589060402213</c:v>
                </c:pt>
                <c:pt idx="38" formatCode="0.00">
                  <c:v>1.1169257758501596</c:v>
                </c:pt>
                <c:pt idx="39" formatCode="0.00">
                  <c:v>1.1778772449147155</c:v>
                </c:pt>
                <c:pt idx="40" formatCode="0.00">
                  <c:v>1.2591458703341234</c:v>
                </c:pt>
                <c:pt idx="41" formatCode="0.00">
                  <c:v>1.3607316521083832</c:v>
                </c:pt>
                <c:pt idx="42" formatCode="0.00">
                  <c:v>1.4163050503731258</c:v>
                </c:pt>
                <c:pt idx="43" formatCode="0.00">
                  <c:v>1.5232689029471993</c:v>
                </c:pt>
                <c:pt idx="44" formatCode="0.00">
                  <c:v>1.6248546847214593</c:v>
                </c:pt>
                <c:pt idx="45" formatCode="0.00">
                  <c:v>1.6393669392606391</c:v>
                </c:pt>
                <c:pt idx="46" formatCode="0.00">
                  <c:v>1.5967446464770749</c:v>
                </c:pt>
                <c:pt idx="47" formatCode="0.00">
                  <c:v>1.5156169869174496</c:v>
                </c:pt>
                <c:pt idx="48" formatCode="0.00">
                  <c:v>1.4211875807740406</c:v>
                </c:pt>
                <c:pt idx="49" formatCode="0.00">
                  <c:v>1.356715470038238</c:v>
                </c:pt>
                <c:pt idx="50" formatCode="0.00">
                  <c:v>1.3282242019406201</c:v>
                </c:pt>
                <c:pt idx="51" formatCode="0.00">
                  <c:v>1.2135926671385078</c:v>
                </c:pt>
                <c:pt idx="52" formatCode="0.00">
                  <c:v>1.1376492753321084</c:v>
                </c:pt>
                <c:pt idx="53" formatCode="0.00">
                  <c:v>1.1627389715522767</c:v>
                </c:pt>
                <c:pt idx="54" formatCode="0.00">
                  <c:v>1.2277824930484784</c:v>
                </c:pt>
                <c:pt idx="55" formatCode="0.00">
                  <c:v>1.3046641148598976</c:v>
                </c:pt>
                <c:pt idx="56" formatCode="0.00">
                  <c:v>1.3671170441056224</c:v>
                </c:pt>
                <c:pt idx="57" formatCode="0.00">
                  <c:v>1.383682513916642</c:v>
                </c:pt>
                <c:pt idx="58" formatCode="0.00">
                  <c:v>1.5824953304344564</c:v>
                </c:pt>
                <c:pt idx="59" formatCode="0.00">
                  <c:v>1.6980731161134728</c:v>
                </c:pt>
                <c:pt idx="60" formatCode="0.00">
                  <c:v>1.6870990637358694</c:v>
                </c:pt>
                <c:pt idx="61" formatCode="0.00">
                  <c:v>1.6427197704817598</c:v>
                </c:pt>
                <c:pt idx="62" formatCode="0.00">
                  <c:v>1.5761265454964073</c:v>
                </c:pt>
                <c:pt idx="63" formatCode="0.00">
                  <c:v>1.5519334181145097</c:v>
                </c:pt>
                <c:pt idx="64" formatCode="0.00">
                  <c:v>1.5334274811246251</c:v>
                </c:pt>
                <c:pt idx="65" formatCode="0.00">
                  <c:v>1.3986017258582435</c:v>
                </c:pt>
                <c:pt idx="66" formatCode="0.00">
                  <c:v>1.3090270939489204</c:v>
                </c:pt>
                <c:pt idx="67" formatCode="0.00">
                  <c:v>1.2927133460508355</c:v>
                </c:pt>
                <c:pt idx="68" formatCode="0.00">
                  <c:v>1.2691820560033875</c:v>
                </c:pt>
                <c:pt idx="69" formatCode="0.00">
                  <c:v>1.2481507033656154</c:v>
                </c:pt>
                <c:pt idx="70" formatCode="0.00">
                  <c:v>1.2106617472145904</c:v>
                </c:pt>
                <c:pt idx="71" formatCode="0.00">
                  <c:v>1.1913471828295343</c:v>
                </c:pt>
                <c:pt idx="72" formatCode="0.00">
                  <c:v>1.181741921395258</c:v>
                </c:pt>
                <c:pt idx="73" formatCode="0.00">
                  <c:v>1.2104945175492616</c:v>
                </c:pt>
                <c:pt idx="74" formatCode="0.00">
                  <c:v>1.2432361394319114</c:v>
                </c:pt>
                <c:pt idx="75" formatCode="0.00">
                  <c:v>1.2899390604344463</c:v>
                </c:pt>
                <c:pt idx="76" formatCode="0.00">
                  <c:v>1.329627551915646</c:v>
                </c:pt>
                <c:pt idx="77" formatCode="0.00">
                  <c:v>1.3476706230231212</c:v>
                </c:pt>
                <c:pt idx="78" formatCode="0.00">
                  <c:v>1.3432731911200433</c:v>
                </c:pt>
                <c:pt idx="79" formatCode="0.00">
                  <c:v>1.3200973393986792</c:v>
                </c:pt>
                <c:pt idx="80" formatCode="0.00">
                  <c:v>1.2674305360322187</c:v>
                </c:pt>
                <c:pt idx="81" formatCode="0.00">
                  <c:v>1.163607986265494</c:v>
                </c:pt>
                <c:pt idx="82" formatCode="0.00">
                  <c:v>1.0559743067856036</c:v>
                </c:pt>
                <c:pt idx="83" formatCode="0.00">
                  <c:v>0.98002476521875337</c:v>
                </c:pt>
                <c:pt idx="84" formatCode="0.00">
                  <c:v>0.94730313014809686</c:v>
                </c:pt>
                <c:pt idx="85" formatCode="0.00">
                  <c:v>0.93735920723673716</c:v>
                </c:pt>
                <c:pt idx="86" formatCode="0.00">
                  <c:v>0.96522434173393135</c:v>
                </c:pt>
                <c:pt idx="87" formatCode="0.00">
                  <c:v>1.0273766287231019</c:v>
                </c:pt>
                <c:pt idx="88" formatCode="0.00">
                  <c:v>1.1322512170661037</c:v>
                </c:pt>
                <c:pt idx="89" formatCode="0.00">
                  <c:v>1.225374241548725</c:v>
                </c:pt>
                <c:pt idx="90" formatCode="0.00">
                  <c:v>1.3220367043234609</c:v>
                </c:pt>
                <c:pt idx="91" formatCode="0.00">
                  <c:v>1.3729776093633625</c:v>
                </c:pt>
                <c:pt idx="92" formatCode="0.00">
                  <c:v>1.4024741733465338</c:v>
                </c:pt>
                <c:pt idx="93" formatCode="0.00">
                  <c:v>1.4084406889059375</c:v>
                </c:pt>
                <c:pt idx="94" formatCode="0.00">
                  <c:v>1.3714570179094425</c:v>
                </c:pt>
                <c:pt idx="95" formatCode="0.00">
                  <c:v>1.3004436003941897</c:v>
                </c:pt>
                <c:pt idx="96" formatCode="0.00">
                  <c:v>1.2980937787614086</c:v>
                </c:pt>
                <c:pt idx="97" formatCode="0.00">
                  <c:v>1.2837118616681269</c:v>
                </c:pt>
                <c:pt idx="98" formatCode="0.00">
                  <c:v>1.3534325255660846</c:v>
                </c:pt>
                <c:pt idx="99" formatCode="0.00">
                  <c:v>1.4357431822735796</c:v>
                </c:pt>
                <c:pt idx="100" formatCode="0.00">
                  <c:v>1.5483411384489314</c:v>
                </c:pt>
                <c:pt idx="101" formatCode="0.00">
                  <c:v>1.6441099687929566</c:v>
                </c:pt>
                <c:pt idx="102" formatCode="0.00">
                  <c:v>1.8755501157297712</c:v>
                </c:pt>
                <c:pt idx="103" formatCode="0.00">
                  <c:v>2.0928992430303817</c:v>
                </c:pt>
                <c:pt idx="104" formatCode="0.00">
                  <c:v>2.3019388106709404</c:v>
                </c:pt>
                <c:pt idx="105" formatCode="0.00">
                  <c:v>2.379985954955897</c:v>
                </c:pt>
                <c:pt idx="106" formatCode="0.00">
                  <c:v>2.4673547830849811</c:v>
                </c:pt>
                <c:pt idx="107" formatCode="0.00">
                  <c:v>2.54129600040477</c:v>
                </c:pt>
                <c:pt idx="108" formatCode="0.00">
                  <c:v>2.7285557794532846</c:v>
                </c:pt>
                <c:pt idx="109" formatCode="0.00">
                  <c:v>2.7318105944568725</c:v>
                </c:pt>
                <c:pt idx="110" formatCode="0.00">
                  <c:v>2.6868808215713695</c:v>
                </c:pt>
                <c:pt idx="111" formatCode="0.00">
                  <c:v>2.6649341463496894</c:v>
                </c:pt>
                <c:pt idx="112" formatCode="0.00">
                  <c:v>2.6961855395377068</c:v>
                </c:pt>
                <c:pt idx="113" formatCode="0.00">
                  <c:v>2.7031051050113648</c:v>
                </c:pt>
                <c:pt idx="114" formatCode="0.00">
                  <c:v>2.7087990127391599</c:v>
                </c:pt>
                <c:pt idx="115" formatCode="0.00">
                  <c:v>2.6133863707728162</c:v>
                </c:pt>
                <c:pt idx="116" formatCode="0.00">
                  <c:v>2.518691555682353</c:v>
                </c:pt>
                <c:pt idx="117" formatCode="0.00">
                  <c:v>2.4431748124281487</c:v>
                </c:pt>
                <c:pt idx="118" formatCode="0.00">
                  <c:v>2.3716012358277725</c:v>
                </c:pt>
                <c:pt idx="119" formatCode="0.00">
                  <c:v>2.288804020695113</c:v>
                </c:pt>
                <c:pt idx="120" formatCode="0.00">
                  <c:v>2.2150495369452559</c:v>
                </c:pt>
                <c:pt idx="121" formatCode="0.00">
                  <c:v>2.0826534670861583</c:v>
                </c:pt>
                <c:pt idx="122" formatCode="0.00">
                  <c:v>1.9951255489827715</c:v>
                </c:pt>
                <c:pt idx="123" formatCode="0.00">
                  <c:v>1.9414534338180185</c:v>
                </c:pt>
                <c:pt idx="124" formatCode="0.00">
                  <c:v>1.8966773092063525</c:v>
                </c:pt>
                <c:pt idx="125" formatCode="0.00">
                  <c:v>1.8550272095295188</c:v>
                </c:pt>
                <c:pt idx="126" formatCode="0.00">
                  <c:v>1.8097281419232552</c:v>
                </c:pt>
                <c:pt idx="127" formatCode="0.00">
                  <c:v>1.7740773613073333</c:v>
                </c:pt>
                <c:pt idx="128" formatCode="0.00">
                  <c:v>1.7695500980303169</c:v>
                </c:pt>
                <c:pt idx="129" formatCode="0.00">
                  <c:v>1.7392649445202488</c:v>
                </c:pt>
                <c:pt idx="130" formatCode="0.00">
                  <c:v>1.6929174457190959</c:v>
                </c:pt>
                <c:pt idx="131" formatCode="0.00">
                  <c:v>1.6374578981885972</c:v>
                </c:pt>
                <c:pt idx="132" formatCode="0.00">
                  <c:v>1.5863312453992724</c:v>
                </c:pt>
                <c:pt idx="133" formatCode="0.00">
                  <c:v>1.5420659888360404</c:v>
                </c:pt>
                <c:pt idx="134" formatCode="0.00">
                  <c:v>1.4785250452605128</c:v>
                </c:pt>
                <c:pt idx="135" formatCode="0.00">
                  <c:v>1.4190505237150957</c:v>
                </c:pt>
                <c:pt idx="136" formatCode="0.00">
                  <c:v>1.3743728802567663</c:v>
                </c:pt>
                <c:pt idx="137" formatCode="0.00">
                  <c:v>1.338606613196532</c:v>
                </c:pt>
                <c:pt idx="138" formatCode="0.00">
                  <c:v>1.3098008961521044</c:v>
                </c:pt>
                <c:pt idx="139" formatCode="0.00">
                  <c:v>1.2781192607762173</c:v>
                </c:pt>
                <c:pt idx="140" formatCode="0.00">
                  <c:v>1.2358959766271798</c:v>
                </c:pt>
                <c:pt idx="141" formatCode="0.00">
                  <c:v>1.2085341053951391</c:v>
                </c:pt>
                <c:pt idx="142" formatCode="0.00">
                  <c:v>1.1793954648349552</c:v>
                </c:pt>
                <c:pt idx="143" formatCode="0.00">
                  <c:v>1.1471521289314879</c:v>
                </c:pt>
                <c:pt idx="144" formatCode="0.00">
                  <c:v>1.1158953363412534</c:v>
                </c:pt>
                <c:pt idx="145" formatCode="0.00">
                  <c:v>1.081996311806688</c:v>
                </c:pt>
                <c:pt idx="146" formatCode="0.00">
                  <c:v>1.0545020035825095</c:v>
                </c:pt>
                <c:pt idx="147" formatCode="0.00">
                  <c:v>1.0348550752874033</c:v>
                </c:pt>
                <c:pt idx="148" formatCode="0.00">
                  <c:v>1.0087909763533323</c:v>
                </c:pt>
                <c:pt idx="149" formatCode="0.00">
                  <c:v>0.98467865823709122</c:v>
                </c:pt>
                <c:pt idx="150" formatCode="0.00">
                  <c:v>0.96429789839118241</c:v>
                </c:pt>
                <c:pt idx="151" formatCode="0.00">
                  <c:v>0.94388853418511931</c:v>
                </c:pt>
                <c:pt idx="152" formatCode="0.00">
                  <c:v>0.93102566947968046</c:v>
                </c:pt>
                <c:pt idx="153" formatCode="0.00">
                  <c:v>0.91216403734177043</c:v>
                </c:pt>
                <c:pt idx="154" formatCode="0.00">
                  <c:v>0.89965044749859147</c:v>
                </c:pt>
                <c:pt idx="155" formatCode="0.00">
                  <c:v>0.897068562856149</c:v>
                </c:pt>
                <c:pt idx="156" formatCode="0.00">
                  <c:v>0.89675360974764395</c:v>
                </c:pt>
                <c:pt idx="157" formatCode="0.00">
                  <c:v>0.89718781345062404</c:v>
                </c:pt>
                <c:pt idx="158" formatCode="0.00">
                  <c:v>0.90006625961842257</c:v>
                </c:pt>
                <c:pt idx="159" formatCode="0.00">
                  <c:v>0.89904000967999464</c:v>
                </c:pt>
                <c:pt idx="160" formatCode="0.00">
                  <c:v>0.90247471180024319</c:v>
                </c:pt>
                <c:pt idx="161" formatCode="0.00">
                  <c:v>0.89904549360793673</c:v>
                </c:pt>
                <c:pt idx="162" formatCode="0.00">
                  <c:v>0.8848430152393808</c:v>
                </c:pt>
                <c:pt idx="163" formatCode="0.00">
                  <c:v>0.86996660003395032</c:v>
                </c:pt>
                <c:pt idx="164" formatCode="0.00">
                  <c:v>0.85633109718885092</c:v>
                </c:pt>
                <c:pt idx="165" formatCode="0.00">
                  <c:v>0.84355899095681641</c:v>
                </c:pt>
                <c:pt idx="166" formatCode="0.00">
                  <c:v>0.8298808232469943</c:v>
                </c:pt>
                <c:pt idx="167" formatCode="0.00">
                  <c:v>0.81822001238122255</c:v>
                </c:pt>
                <c:pt idx="168" formatCode="0.00">
                  <c:v>0.81160575176003091</c:v>
                </c:pt>
                <c:pt idx="169" formatCode="0.00">
                  <c:v>0.81701674825646675</c:v>
                </c:pt>
                <c:pt idx="170" formatCode="0.00">
                  <c:v>0.82360084516751753</c:v>
                </c:pt>
                <c:pt idx="171" formatCode="0.00">
                  <c:v>0.83204965309828494</c:v>
                </c:pt>
                <c:pt idx="172" formatCode="0.00">
                  <c:v>0.83976337423322334</c:v>
                </c:pt>
                <c:pt idx="173" formatCode="0.00">
                  <c:v>0.85075610908385291</c:v>
                </c:pt>
                <c:pt idx="174" formatCode="0.00">
                  <c:v>0.86885876713017163</c:v>
                </c:pt>
                <c:pt idx="175" formatCode="0.00">
                  <c:v>0.8880494078798864</c:v>
                </c:pt>
                <c:pt idx="176" formatCode="0.00">
                  <c:v>0.89702095185037634</c:v>
                </c:pt>
                <c:pt idx="177" formatCode="0.00">
                  <c:v>0.91344958403609056</c:v>
                </c:pt>
                <c:pt idx="178" formatCode="0.00">
                  <c:v>0.92638194424099785</c:v>
                </c:pt>
                <c:pt idx="179" formatCode="0.00">
                  <c:v>0.94421918562822127</c:v>
                </c:pt>
                <c:pt idx="180" formatCode="0.00">
                  <c:v>0.96255161917499277</c:v>
                </c:pt>
                <c:pt idx="181" formatCode="0.00">
                  <c:v>0.96912569565318463</c:v>
                </c:pt>
                <c:pt idx="182" formatCode="0.00">
                  <c:v>0.97527973952359059</c:v>
                </c:pt>
                <c:pt idx="183" formatCode="0.00">
                  <c:v>0.99126230639010737</c:v>
                </c:pt>
                <c:pt idx="184" formatCode="0.00">
                  <c:v>0.99685674510703781</c:v>
                </c:pt>
                <c:pt idx="185" formatCode="0.00">
                  <c:v>1.0017272663232364</c:v>
                </c:pt>
                <c:pt idx="186" formatCode="0.00">
                  <c:v>0.99627727264890054</c:v>
                </c:pt>
                <c:pt idx="187" formatCode="0.00">
                  <c:v>0.99160422713624508</c:v>
                </c:pt>
                <c:pt idx="188" formatCode="0.00">
                  <c:v>0.99346592196644945</c:v>
                </c:pt>
                <c:pt idx="189" formatCode="0.00">
                  <c:v>0.99865432002593413</c:v>
                </c:pt>
                <c:pt idx="190" formatCode="0.00">
                  <c:v>1.0559743067856036</c:v>
                </c:pt>
                <c:pt idx="191" formatCode="0.00">
                  <c:v>1.0559743067856036</c:v>
                </c:pt>
                <c:pt idx="192" formatCode="0.00">
                  <c:v>1.0559743067856036</c:v>
                </c:pt>
                <c:pt idx="193" formatCode="0.00">
                  <c:v>1.0559743067856036</c:v>
                </c:pt>
                <c:pt idx="194" formatCode="0.00">
                  <c:v>1.0559743067856036</c:v>
                </c:pt>
                <c:pt idx="195" formatCode="0.00">
                  <c:v>1.0559743067856036</c:v>
                </c:pt>
                <c:pt idx="196" formatCode="0.00">
                  <c:v>1.0559743067856036</c:v>
                </c:pt>
                <c:pt idx="197" formatCode="0.00">
                  <c:v>1.0559743067856036</c:v>
                </c:pt>
                <c:pt idx="198" formatCode="0.00">
                  <c:v>1.0559743067856036</c:v>
                </c:pt>
                <c:pt idx="199" formatCode="0.00">
                  <c:v>1.0559743067856036</c:v>
                </c:pt>
                <c:pt idx="200" formatCode="0.00">
                  <c:v>1.0559743067856036</c:v>
                </c:pt>
                <c:pt idx="201" formatCode="0.00">
                  <c:v>1.0559743067856036</c:v>
                </c:pt>
                <c:pt idx="202" formatCode="0.00">
                  <c:v>1.0559743067856036</c:v>
                </c:pt>
                <c:pt idx="203" formatCode="0.00">
                  <c:v>1.0559743067856036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1-4624-9EB3-05C1E35A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91840"/>
        <c:axId val="709093480"/>
      </c:lineChart>
      <c:lineChart>
        <c:grouping val="standard"/>
        <c:varyColors val="0"/>
        <c:ser>
          <c:idx val="0"/>
          <c:order val="3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Model2!$T$6:$T$209</c:f>
              <c:numCache>
                <c:formatCode>0.00%</c:formatCode>
                <c:ptCount val="204"/>
                <c:pt idx="7">
                  <c:v>-0.25</c:v>
                </c:pt>
                <c:pt idx="8">
                  <c:v>-0.32352941176470584</c:v>
                </c:pt>
                <c:pt idx="9">
                  <c:v>-0.25806451612903225</c:v>
                </c:pt>
                <c:pt idx="10">
                  <c:v>-0.18518518518518523</c:v>
                </c:pt>
                <c:pt idx="11">
                  <c:v>-0.24137931034482762</c:v>
                </c:pt>
                <c:pt idx="12">
                  <c:v>-0.29032258064516125</c:v>
                </c:pt>
                <c:pt idx="13">
                  <c:v>-0.30000000000000004</c:v>
                </c:pt>
                <c:pt idx="14">
                  <c:v>-0.22222222222222221</c:v>
                </c:pt>
                <c:pt idx="15">
                  <c:v>-0.26086956521739135</c:v>
                </c:pt>
                <c:pt idx="16">
                  <c:v>-0.26086956521739135</c:v>
                </c:pt>
                <c:pt idx="17">
                  <c:v>-0.22727272727272729</c:v>
                </c:pt>
                <c:pt idx="18">
                  <c:v>-0.40909090909090906</c:v>
                </c:pt>
                <c:pt idx="19">
                  <c:v>-0.40909090909090906</c:v>
                </c:pt>
                <c:pt idx="20">
                  <c:v>-0.33333333333333337</c:v>
                </c:pt>
                <c:pt idx="21">
                  <c:v>-0.38095238095238093</c:v>
                </c:pt>
                <c:pt idx="22">
                  <c:v>-0.23529411764705888</c:v>
                </c:pt>
                <c:pt idx="23">
                  <c:v>-0.23529411764705888</c:v>
                </c:pt>
                <c:pt idx="24">
                  <c:v>-0.58823529411764708</c:v>
                </c:pt>
                <c:pt idx="25">
                  <c:v>-0.30769230769230771</c:v>
                </c:pt>
                <c:pt idx="26">
                  <c:v>-0.30769230769230771</c:v>
                </c:pt>
                <c:pt idx="27">
                  <c:v>-0.3571428571428571</c:v>
                </c:pt>
                <c:pt idx="28">
                  <c:v>-0.30769230769230771</c:v>
                </c:pt>
                <c:pt idx="29">
                  <c:v>-0.15384615384615385</c:v>
                </c:pt>
                <c:pt idx="30">
                  <c:v>-0.15384615384615385</c:v>
                </c:pt>
                <c:pt idx="31">
                  <c:v>0.28571428571428581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0.11111111111111116</c:v>
                </c:pt>
                <c:pt idx="36">
                  <c:v>-9.0909090909090939E-2</c:v>
                </c:pt>
                <c:pt idx="37">
                  <c:v>0</c:v>
                </c:pt>
                <c:pt idx="38">
                  <c:v>0.33333333333333326</c:v>
                </c:pt>
                <c:pt idx="39">
                  <c:v>0.33333333333333326</c:v>
                </c:pt>
                <c:pt idx="40">
                  <c:v>0.44444444444444442</c:v>
                </c:pt>
                <c:pt idx="41">
                  <c:v>0.55555555555555558</c:v>
                </c:pt>
                <c:pt idx="42">
                  <c:v>0.39999999999999991</c:v>
                </c:pt>
                <c:pt idx="43">
                  <c:v>0.39999999999999991</c:v>
                </c:pt>
                <c:pt idx="44">
                  <c:v>0.45454545454545459</c:v>
                </c:pt>
                <c:pt idx="45">
                  <c:v>0.41666666666666674</c:v>
                </c:pt>
                <c:pt idx="46">
                  <c:v>0.16666666666666674</c:v>
                </c:pt>
                <c:pt idx="47">
                  <c:v>7.6923076923076872E-2</c:v>
                </c:pt>
                <c:pt idx="48">
                  <c:v>7.1428571428571397E-2</c:v>
                </c:pt>
                <c:pt idx="49">
                  <c:v>7.1428571428571397E-2</c:v>
                </c:pt>
                <c:pt idx="50">
                  <c:v>0.21428571428571419</c:v>
                </c:pt>
                <c:pt idx="51">
                  <c:v>-0.125</c:v>
                </c:pt>
                <c:pt idx="52">
                  <c:v>0</c:v>
                </c:pt>
                <c:pt idx="53">
                  <c:v>0.28571428571428581</c:v>
                </c:pt>
                <c:pt idx="54">
                  <c:v>0.4285714285714286</c:v>
                </c:pt>
                <c:pt idx="55">
                  <c:v>0.46666666666666656</c:v>
                </c:pt>
                <c:pt idx="56">
                  <c:v>0.39999999999999991</c:v>
                </c:pt>
                <c:pt idx="57">
                  <c:v>0.29411764705882359</c:v>
                </c:pt>
                <c:pt idx="58">
                  <c:v>0.9285714285714286</c:v>
                </c:pt>
                <c:pt idx="59">
                  <c:v>0.52941176470588225</c:v>
                </c:pt>
                <c:pt idx="60">
                  <c:v>0.27777777777777768</c:v>
                </c:pt>
                <c:pt idx="61">
                  <c:v>0.25</c:v>
                </c:pt>
                <c:pt idx="62">
                  <c:v>0.18181818181818188</c:v>
                </c:pt>
                <c:pt idx="63">
                  <c:v>0.28571428571428581</c:v>
                </c:pt>
                <c:pt idx="64">
                  <c:v>0.22727272727272729</c:v>
                </c:pt>
                <c:pt idx="65">
                  <c:v>0.11111111111111116</c:v>
                </c:pt>
                <c:pt idx="66">
                  <c:v>3.8461538461538547E-2</c:v>
                </c:pt>
                <c:pt idx="67">
                  <c:v>0.17391304347826098</c:v>
                </c:pt>
                <c:pt idx="68">
                  <c:v>0.12000000000000011</c:v>
                </c:pt>
                <c:pt idx="69">
                  <c:v>7.6923076923076872E-2</c:v>
                </c:pt>
                <c:pt idx="70">
                  <c:v>7.4074074074074181E-2</c:v>
                </c:pt>
                <c:pt idx="71">
                  <c:v>0.11111111111111116</c:v>
                </c:pt>
                <c:pt idx="72">
                  <c:v>6.6666666666666652E-2</c:v>
                </c:pt>
                <c:pt idx="73">
                  <c:v>0.18518518518518512</c:v>
                </c:pt>
                <c:pt idx="74">
                  <c:v>0.33333333333333326</c:v>
                </c:pt>
                <c:pt idx="75">
                  <c:v>0.35714285714285721</c:v>
                </c:pt>
                <c:pt idx="76">
                  <c:v>0.28571428571428581</c:v>
                </c:pt>
                <c:pt idx="77">
                  <c:v>0.17241379310344818</c:v>
                </c:pt>
                <c:pt idx="78">
                  <c:v>0.10000000000000009</c:v>
                </c:pt>
                <c:pt idx="79">
                  <c:v>-3.125E-2</c:v>
                </c:pt>
                <c:pt idx="80">
                  <c:v>-6.25E-2</c:v>
                </c:pt>
                <c:pt idx="81">
                  <c:v>-0.16666666666666663</c:v>
                </c:pt>
                <c:pt idx="82">
                  <c:v>-0.18421052631578949</c:v>
                </c:pt>
                <c:pt idx="83">
                  <c:v>-0.13888888888888884</c:v>
                </c:pt>
                <c:pt idx="84">
                  <c:v>-2.9411764705882359E-2</c:v>
                </c:pt>
                <c:pt idx="85">
                  <c:v>3.0303030303030276E-2</c:v>
                </c:pt>
                <c:pt idx="86">
                  <c:v>0.12903225806451624</c:v>
                </c:pt>
                <c:pt idx="87">
                  <c:v>0.30000000000000004</c:v>
                </c:pt>
                <c:pt idx="88">
                  <c:v>0.39999999999999991</c:v>
                </c:pt>
                <c:pt idx="89">
                  <c:v>0.25806451612903225</c:v>
                </c:pt>
                <c:pt idx="90">
                  <c:v>0.32258064516129026</c:v>
                </c:pt>
                <c:pt idx="91">
                  <c:v>0.21212121212121215</c:v>
                </c:pt>
                <c:pt idx="92">
                  <c:v>0.17647058823529416</c:v>
                </c:pt>
                <c:pt idx="93">
                  <c:v>0.17142857142857149</c:v>
                </c:pt>
                <c:pt idx="94">
                  <c:v>0.12820512820512819</c:v>
                </c:pt>
                <c:pt idx="95">
                  <c:v>4.7619047619047672E-2</c:v>
                </c:pt>
                <c:pt idx="96">
                  <c:v>0.23076923076923084</c:v>
                </c:pt>
                <c:pt idx="97">
                  <c:v>0.21951219512195119</c:v>
                </c:pt>
                <c:pt idx="98">
                  <c:v>0.55000000000000004</c:v>
                </c:pt>
                <c:pt idx="99">
                  <c:v>0.60000000000000009</c:v>
                </c:pt>
                <c:pt idx="100">
                  <c:v>0.75609756097560976</c:v>
                </c:pt>
                <c:pt idx="101">
                  <c:v>0.61363636363636354</c:v>
                </c:pt>
                <c:pt idx="102">
                  <c:v>1.1818181818181817</c:v>
                </c:pt>
                <c:pt idx="103">
                  <c:v>1.2916666666666665</c:v>
                </c:pt>
                <c:pt idx="104">
                  <c:v>1.2599999999999998</c:v>
                </c:pt>
                <c:pt idx="105">
                  <c:v>0.9838709677419355</c:v>
                </c:pt>
                <c:pt idx="106">
                  <c:v>1.09375</c:v>
                </c:pt>
                <c:pt idx="107">
                  <c:v>1.1666666666666665</c:v>
                </c:pt>
                <c:pt idx="108">
                  <c:v>1.591549295774648</c:v>
                </c:pt>
                <c:pt idx="109">
                  <c:v>1.21875</c:v>
                </c:pt>
                <c:pt idx="110">
                  <c:v>1.1000000000000001</c:v>
                </c:pt>
                <c:pt idx="111">
                  <c:v>1.1415929203539825</c:v>
                </c:pt>
                <c:pt idx="112">
                  <c:v>1.2032520325203251</c:v>
                </c:pt>
                <c:pt idx="113">
                  <c:v>1.1791044776119404</c:v>
                </c:pt>
                <c:pt idx="114">
                  <c:v>1.2115384615384617</c:v>
                </c:pt>
                <c:pt idx="115">
                  <c:v>1.0108695652173911</c:v>
                </c:pt>
                <c:pt idx="116">
                  <c:v>0.84037558685446001</c:v>
                </c:pt>
                <c:pt idx="117">
                  <c:v>0.80952380952380953</c:v>
                </c:pt>
                <c:pt idx="118">
                  <c:v>0.79752066115702469</c:v>
                </c:pt>
                <c:pt idx="119">
                  <c:v>0.75276752767527677</c:v>
                </c:pt>
                <c:pt idx="120">
                  <c:v>0.73630136986301364</c:v>
                </c:pt>
                <c:pt idx="121">
                  <c:v>0.51304347826086949</c:v>
                </c:pt>
                <c:pt idx="122">
                  <c:v>0.54054054054054057</c:v>
                </c:pt>
                <c:pt idx="123">
                  <c:v>0.55612244897959173</c:v>
                </c:pt>
                <c:pt idx="124">
                  <c:v>0.55502392344497609</c:v>
                </c:pt>
                <c:pt idx="125">
                  <c:v>0.54022988505747116</c:v>
                </c:pt>
                <c:pt idx="126">
                  <c:v>0.4905263157894737</c:v>
                </c:pt>
                <c:pt idx="127">
                  <c:v>0.50690335305719914</c:v>
                </c:pt>
                <c:pt idx="128">
                  <c:v>0.49808429118773945</c:v>
                </c:pt>
                <c:pt idx="129">
                  <c:v>0.40526315789473677</c:v>
                </c:pt>
                <c:pt idx="130">
                  <c:v>0.33934426229508197</c:v>
                </c:pt>
                <c:pt idx="131">
                  <c:v>0.28769230769230769</c:v>
                </c:pt>
                <c:pt idx="132">
                  <c:v>0.27611940298507465</c:v>
                </c:pt>
                <c:pt idx="133">
                  <c:v>0.26271186440677963</c:v>
                </c:pt>
                <c:pt idx="134">
                  <c:v>0.18193717277486909</c:v>
                </c:pt>
                <c:pt idx="135">
                  <c:v>0.17007672634271098</c:v>
                </c:pt>
                <c:pt idx="136">
                  <c:v>0.16104868913857673</c:v>
                </c:pt>
                <c:pt idx="137">
                  <c:v>0.14565483476132202</c:v>
                </c:pt>
                <c:pt idx="138">
                  <c:v>0.13381123058542421</c:v>
                </c:pt>
                <c:pt idx="139">
                  <c:v>0.10526315789473695</c:v>
                </c:pt>
                <c:pt idx="140">
                  <c:v>4.2505592841163287E-2</c:v>
                </c:pt>
                <c:pt idx="141">
                  <c:v>4.3189368770764069E-2</c:v>
                </c:pt>
                <c:pt idx="142">
                  <c:v>2.0765027322404261E-2</c:v>
                </c:pt>
                <c:pt idx="143">
                  <c:v>-5.3763440860215006E-3</c:v>
                </c:pt>
                <c:pt idx="144">
                  <c:v>-1.8162393162393209E-2</c:v>
                </c:pt>
                <c:pt idx="145">
                  <c:v>-4.425711275026345E-2</c:v>
                </c:pt>
                <c:pt idx="146">
                  <c:v>-4.1269841269841234E-2</c:v>
                </c:pt>
                <c:pt idx="147">
                  <c:v>-6.0085836909871237E-2</c:v>
                </c:pt>
                <c:pt idx="148">
                  <c:v>-9.2356687898089151E-2</c:v>
                </c:pt>
                <c:pt idx="149">
                  <c:v>-0.10492505353319059</c:v>
                </c:pt>
                <c:pt idx="150">
                  <c:v>-0.11135135135135132</c:v>
                </c:pt>
                <c:pt idx="151">
                  <c:v>-0.12404787812840046</c:v>
                </c:pt>
                <c:pt idx="152">
                  <c:v>-0.1102535832414554</c:v>
                </c:pt>
                <c:pt idx="153">
                  <c:v>-0.13796909492273735</c:v>
                </c:pt>
                <c:pt idx="154">
                  <c:v>-0.12442922374429222</c:v>
                </c:pt>
                <c:pt idx="155">
                  <c:v>-0.10409356725146202</c:v>
                </c:pt>
                <c:pt idx="156">
                  <c:v>-0.10526315789473684</c:v>
                </c:pt>
                <c:pt idx="157">
                  <c:v>-0.1082725060827251</c:v>
                </c:pt>
                <c:pt idx="158">
                  <c:v>-0.10931677018633545</c:v>
                </c:pt>
                <c:pt idx="159">
                  <c:v>-0.11524163568773238</c:v>
                </c:pt>
                <c:pt idx="160">
                  <c:v>-0.12291933418693979</c:v>
                </c:pt>
                <c:pt idx="161">
                  <c:v>-0.14471968709256844</c:v>
                </c:pt>
                <c:pt idx="162">
                  <c:v>-0.1788511749347258</c:v>
                </c:pt>
                <c:pt idx="163">
                  <c:v>-0.1831550802139037</c:v>
                </c:pt>
                <c:pt idx="164">
                  <c:v>-0.17871759890859484</c:v>
                </c:pt>
                <c:pt idx="165">
                  <c:v>-0.1743375174337517</c:v>
                </c:pt>
                <c:pt idx="166">
                  <c:v>-0.18347338935574231</c:v>
                </c:pt>
                <c:pt idx="167">
                  <c:v>-0.18102189781021893</c:v>
                </c:pt>
                <c:pt idx="168">
                  <c:v>-0.17682926829268297</c:v>
                </c:pt>
                <c:pt idx="169">
                  <c:v>-0.14785373608903019</c:v>
                </c:pt>
                <c:pt idx="170">
                  <c:v>-0.14729950900163669</c:v>
                </c:pt>
                <c:pt idx="171">
                  <c:v>-0.13289036544850497</c:v>
                </c:pt>
                <c:pt idx="172">
                  <c:v>-0.13344594594594594</c:v>
                </c:pt>
                <c:pt idx="173">
                  <c:v>-0.1286449399656947</c:v>
                </c:pt>
                <c:pt idx="174">
                  <c:v>-8.7344028520499162E-2</c:v>
                </c:pt>
                <c:pt idx="175">
                  <c:v>-7.7777777777777724E-2</c:v>
                </c:pt>
                <c:pt idx="176">
                  <c:v>-0.10261194029850751</c:v>
                </c:pt>
                <c:pt idx="177">
                  <c:v>-6.1420345489443418E-2</c:v>
                </c:pt>
                <c:pt idx="178">
                  <c:v>-6.7049808429118785E-2</c:v>
                </c:pt>
                <c:pt idx="179">
                  <c:v>-4.2884990253411304E-2</c:v>
                </c:pt>
                <c:pt idx="180">
                  <c:v>-3.7401574803149651E-2</c:v>
                </c:pt>
                <c:pt idx="181">
                  <c:v>-5.46875E-2</c:v>
                </c:pt>
                <c:pt idx="182">
                  <c:v>-4.6184738955823312E-2</c:v>
                </c:pt>
                <c:pt idx="183">
                  <c:v>-2.0790020790020791E-2</c:v>
                </c:pt>
                <c:pt idx="184">
                  <c:v>-3.2719836400817992E-2</c:v>
                </c:pt>
                <c:pt idx="185">
                  <c:v>-4.3121149897330624E-2</c:v>
                </c:pt>
                <c:pt idx="186">
                  <c:v>-7.1283095723014278E-2</c:v>
                </c:pt>
                <c:pt idx="187">
                  <c:v>-6.1349693251533721E-2</c:v>
                </c:pt>
                <c:pt idx="188">
                  <c:v>-4.5454545454545414E-2</c:v>
                </c:pt>
                <c:pt idx="189">
                  <c:v>-1.8947368421052602E-2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2-40F9-AD32-A4D0316A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92824"/>
        <c:axId val="709086920"/>
      </c:lineChart>
      <c:dateAx>
        <c:axId val="70909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3480"/>
        <c:crosses val="autoZero"/>
        <c:auto val="1"/>
        <c:lblOffset val="100"/>
        <c:baseTimeUnit val="days"/>
      </c:dateAx>
      <c:valAx>
        <c:axId val="7090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1840"/>
        <c:crosses val="autoZero"/>
        <c:crossBetween val="between"/>
      </c:valAx>
      <c:valAx>
        <c:axId val="7090869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2824"/>
        <c:crosses val="max"/>
        <c:crossBetween val="between"/>
      </c:valAx>
      <c:dateAx>
        <c:axId val="709092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086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Model!$L$80:$L$202</c:f>
              <c:numCache>
                <c:formatCode>General</c:formatCode>
                <c:ptCount val="123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  <c:pt idx="81">
                  <c:v>749</c:v>
                </c:pt>
                <c:pt idx="82">
                  <c:v>734</c:v>
                </c:pt>
                <c:pt idx="83">
                  <c:v>719</c:v>
                </c:pt>
                <c:pt idx="84">
                  <c:v>704</c:v>
                </c:pt>
                <c:pt idx="85">
                  <c:v>689</c:v>
                </c:pt>
                <c:pt idx="86">
                  <c:v>675</c:v>
                </c:pt>
                <c:pt idx="87">
                  <c:v>661</c:v>
                </c:pt>
                <c:pt idx="88">
                  <c:v>647</c:v>
                </c:pt>
                <c:pt idx="89">
                  <c:v>633</c:v>
                </c:pt>
                <c:pt idx="90">
                  <c:v>620</c:v>
                </c:pt>
                <c:pt idx="91">
                  <c:v>607</c:v>
                </c:pt>
                <c:pt idx="92">
                  <c:v>594</c:v>
                </c:pt>
                <c:pt idx="93">
                  <c:v>581</c:v>
                </c:pt>
                <c:pt idx="94">
                  <c:v>569</c:v>
                </c:pt>
                <c:pt idx="95">
                  <c:v>558</c:v>
                </c:pt>
                <c:pt idx="96">
                  <c:v>546</c:v>
                </c:pt>
                <c:pt idx="97">
                  <c:v>534</c:v>
                </c:pt>
                <c:pt idx="98">
                  <c:v>522</c:v>
                </c:pt>
                <c:pt idx="99">
                  <c:v>511</c:v>
                </c:pt>
                <c:pt idx="100">
                  <c:v>500</c:v>
                </c:pt>
                <c:pt idx="101">
                  <c:v>489</c:v>
                </c:pt>
                <c:pt idx="102">
                  <c:v>479</c:v>
                </c:pt>
                <c:pt idx="103">
                  <c:v>469</c:v>
                </c:pt>
                <c:pt idx="104">
                  <c:v>459</c:v>
                </c:pt>
                <c:pt idx="105">
                  <c:v>450</c:v>
                </c:pt>
                <c:pt idx="106">
                  <c:v>440</c:v>
                </c:pt>
                <c:pt idx="107">
                  <c:v>430</c:v>
                </c:pt>
                <c:pt idx="108">
                  <c:v>421</c:v>
                </c:pt>
                <c:pt idx="109">
                  <c:v>412</c:v>
                </c:pt>
                <c:pt idx="110">
                  <c:v>404</c:v>
                </c:pt>
                <c:pt idx="111">
                  <c:v>395</c:v>
                </c:pt>
                <c:pt idx="112">
                  <c:v>387</c:v>
                </c:pt>
                <c:pt idx="113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Model!$M$80:$M$202</c:f>
              <c:numCache>
                <c:formatCode>General</c:formatCode>
                <c:ptCount val="123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  <c:pt idx="81">
                  <c:v>766</c:v>
                </c:pt>
                <c:pt idx="82">
                  <c:v>748</c:v>
                </c:pt>
                <c:pt idx="83">
                  <c:v>733</c:v>
                </c:pt>
                <c:pt idx="84">
                  <c:v>717</c:v>
                </c:pt>
                <c:pt idx="85">
                  <c:v>714</c:v>
                </c:pt>
                <c:pt idx="86">
                  <c:v>685</c:v>
                </c:pt>
                <c:pt idx="87">
                  <c:v>656</c:v>
                </c:pt>
                <c:pt idx="88">
                  <c:v>629</c:v>
                </c:pt>
                <c:pt idx="89">
                  <c:v>611</c:v>
                </c:pt>
                <c:pt idx="90">
                  <c:v>602</c:v>
                </c:pt>
                <c:pt idx="91">
                  <c:v>592</c:v>
                </c:pt>
                <c:pt idx="92">
                  <c:v>583</c:v>
                </c:pt>
                <c:pt idx="93">
                  <c:v>561</c:v>
                </c:pt>
                <c:pt idx="94">
                  <c:v>540</c:v>
                </c:pt>
                <c:pt idx="95">
                  <c:v>536</c:v>
                </c:pt>
                <c:pt idx="96">
                  <c:v>521</c:v>
                </c:pt>
                <c:pt idx="97">
                  <c:v>522</c:v>
                </c:pt>
                <c:pt idx="98">
                  <c:v>513</c:v>
                </c:pt>
                <c:pt idx="99">
                  <c:v>508</c:v>
                </c:pt>
                <c:pt idx="100">
                  <c:v>512</c:v>
                </c:pt>
                <c:pt idx="101">
                  <c:v>498</c:v>
                </c:pt>
                <c:pt idx="102">
                  <c:v>481</c:v>
                </c:pt>
                <c:pt idx="103">
                  <c:v>489</c:v>
                </c:pt>
                <c:pt idx="104">
                  <c:v>487</c:v>
                </c:pt>
                <c:pt idx="105">
                  <c:v>491</c:v>
                </c:pt>
                <c:pt idx="106">
                  <c:v>489</c:v>
                </c:pt>
                <c:pt idx="107">
                  <c:v>484</c:v>
                </c:pt>
                <c:pt idx="108">
                  <c:v>475</c:v>
                </c:pt>
                <c:pt idx="109">
                  <c:v>471</c:v>
                </c:pt>
                <c:pt idx="110">
                  <c:v>473</c:v>
                </c:pt>
                <c:pt idx="111">
                  <c:v>466</c:v>
                </c:pt>
                <c:pt idx="112">
                  <c:v>456</c:v>
                </c:pt>
                <c:pt idx="11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Model!$O$80:$O$202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  <c:pt idx="81">
                  <c:v>46249</c:v>
                </c:pt>
                <c:pt idx="82">
                  <c:v>52027</c:v>
                </c:pt>
                <c:pt idx="83">
                  <c:v>58526</c:v>
                </c:pt>
                <c:pt idx="84">
                  <c:v>65837</c:v>
                </c:pt>
                <c:pt idx="85">
                  <c:v>74062</c:v>
                </c:pt>
                <c:pt idx="86">
                  <c:v>83313</c:v>
                </c:pt>
                <c:pt idx="87">
                  <c:v>93720</c:v>
                </c:pt>
                <c:pt idx="88">
                  <c:v>105427</c:v>
                </c:pt>
                <c:pt idx="89">
                  <c:v>118596</c:v>
                </c:pt>
                <c:pt idx="90">
                  <c:v>133410</c:v>
                </c:pt>
                <c:pt idx="91">
                  <c:v>150074</c:v>
                </c:pt>
                <c:pt idx="92">
                  <c:v>168820</c:v>
                </c:pt>
                <c:pt idx="93">
                  <c:v>189908</c:v>
                </c:pt>
                <c:pt idx="94">
                  <c:v>213629</c:v>
                </c:pt>
                <c:pt idx="95">
                  <c:v>240314</c:v>
                </c:pt>
                <c:pt idx="96">
                  <c:v>270332</c:v>
                </c:pt>
                <c:pt idx="97">
                  <c:v>304098</c:v>
                </c:pt>
                <c:pt idx="98">
                  <c:v>342082</c:v>
                </c:pt>
                <c:pt idx="99">
                  <c:v>384810</c:v>
                </c:pt>
                <c:pt idx="100">
                  <c:v>432875</c:v>
                </c:pt>
                <c:pt idx="101">
                  <c:v>486944</c:v>
                </c:pt>
                <c:pt idx="102">
                  <c:v>547765</c:v>
                </c:pt>
                <c:pt idx="103">
                  <c:v>616183</c:v>
                </c:pt>
                <c:pt idx="104">
                  <c:v>693146</c:v>
                </c:pt>
                <c:pt idx="105">
                  <c:v>779722</c:v>
                </c:pt>
                <c:pt idx="106">
                  <c:v>877111</c:v>
                </c:pt>
                <c:pt idx="107">
                  <c:v>986664</c:v>
                </c:pt>
                <c:pt idx="108">
                  <c:v>1109900</c:v>
                </c:pt>
                <c:pt idx="109">
                  <c:v>1248527</c:v>
                </c:pt>
                <c:pt idx="110">
                  <c:v>1404469</c:v>
                </c:pt>
                <c:pt idx="111">
                  <c:v>1579887</c:v>
                </c:pt>
                <c:pt idx="112">
                  <c:v>1777214</c:v>
                </c:pt>
                <c:pt idx="113">
                  <c:v>1999186</c:v>
                </c:pt>
                <c:pt idx="114">
                  <c:v>2248881</c:v>
                </c:pt>
                <c:pt idx="115">
                  <c:v>2529761</c:v>
                </c:pt>
                <c:pt idx="116">
                  <c:v>2845722</c:v>
                </c:pt>
                <c:pt idx="117">
                  <c:v>3201143</c:v>
                </c:pt>
                <c:pt idx="118">
                  <c:v>3600954</c:v>
                </c:pt>
                <c:pt idx="119">
                  <c:v>4050698</c:v>
                </c:pt>
                <c:pt idx="120">
                  <c:v>4556612</c:v>
                </c:pt>
                <c:pt idx="121">
                  <c:v>5125710</c:v>
                </c:pt>
                <c:pt idx="122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Model!$P$80:$P$202</c:f>
              <c:numCache>
                <c:formatCode>General</c:formatCode>
                <c:ptCount val="123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  <c:pt idx="81">
                  <c:v>852</c:v>
                </c:pt>
                <c:pt idx="82">
                  <c:v>846</c:v>
                </c:pt>
                <c:pt idx="83">
                  <c:v>840</c:v>
                </c:pt>
                <c:pt idx="84">
                  <c:v>834</c:v>
                </c:pt>
                <c:pt idx="85">
                  <c:v>828</c:v>
                </c:pt>
                <c:pt idx="86">
                  <c:v>822</c:v>
                </c:pt>
                <c:pt idx="87">
                  <c:v>816</c:v>
                </c:pt>
                <c:pt idx="88">
                  <c:v>811</c:v>
                </c:pt>
                <c:pt idx="89">
                  <c:v>805</c:v>
                </c:pt>
                <c:pt idx="90">
                  <c:v>800</c:v>
                </c:pt>
                <c:pt idx="91">
                  <c:v>794</c:v>
                </c:pt>
                <c:pt idx="92">
                  <c:v>789</c:v>
                </c:pt>
                <c:pt idx="93">
                  <c:v>783</c:v>
                </c:pt>
                <c:pt idx="94">
                  <c:v>778</c:v>
                </c:pt>
                <c:pt idx="95">
                  <c:v>773</c:v>
                </c:pt>
                <c:pt idx="96">
                  <c:v>768</c:v>
                </c:pt>
                <c:pt idx="97">
                  <c:v>763</c:v>
                </c:pt>
                <c:pt idx="98">
                  <c:v>757</c:v>
                </c:pt>
                <c:pt idx="99">
                  <c:v>752</c:v>
                </c:pt>
                <c:pt idx="100">
                  <c:v>747</c:v>
                </c:pt>
                <c:pt idx="101">
                  <c:v>742</c:v>
                </c:pt>
                <c:pt idx="102">
                  <c:v>737</c:v>
                </c:pt>
                <c:pt idx="103">
                  <c:v>732</c:v>
                </c:pt>
                <c:pt idx="104">
                  <c:v>727</c:v>
                </c:pt>
                <c:pt idx="105">
                  <c:v>722</c:v>
                </c:pt>
                <c:pt idx="106">
                  <c:v>717</c:v>
                </c:pt>
                <c:pt idx="107">
                  <c:v>712</c:v>
                </c:pt>
                <c:pt idx="108">
                  <c:v>708</c:v>
                </c:pt>
                <c:pt idx="109">
                  <c:v>703</c:v>
                </c:pt>
                <c:pt idx="110">
                  <c:v>698</c:v>
                </c:pt>
                <c:pt idx="111">
                  <c:v>693</c:v>
                </c:pt>
                <c:pt idx="112">
                  <c:v>688</c:v>
                </c:pt>
                <c:pt idx="113">
                  <c:v>684</c:v>
                </c:pt>
                <c:pt idx="114">
                  <c:v>679</c:v>
                </c:pt>
                <c:pt idx="115">
                  <c:v>674</c:v>
                </c:pt>
                <c:pt idx="116">
                  <c:v>670</c:v>
                </c:pt>
                <c:pt idx="117">
                  <c:v>665</c:v>
                </c:pt>
                <c:pt idx="118">
                  <c:v>661</c:v>
                </c:pt>
                <c:pt idx="119">
                  <c:v>657</c:v>
                </c:pt>
                <c:pt idx="120">
                  <c:v>652</c:v>
                </c:pt>
                <c:pt idx="121">
                  <c:v>648</c:v>
                </c:pt>
                <c:pt idx="1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  <c:pt idx="148">
                  <c:v>868</c:v>
                </c:pt>
                <c:pt idx="149">
                  <c:v>850</c:v>
                </c:pt>
                <c:pt idx="150">
                  <c:v>832</c:v>
                </c:pt>
                <c:pt idx="151">
                  <c:v>815</c:v>
                </c:pt>
                <c:pt idx="152">
                  <c:v>798</c:v>
                </c:pt>
                <c:pt idx="153">
                  <c:v>781</c:v>
                </c:pt>
                <c:pt idx="154">
                  <c:v>765</c:v>
                </c:pt>
                <c:pt idx="155">
                  <c:v>749</c:v>
                </c:pt>
                <c:pt idx="156">
                  <c:v>734</c:v>
                </c:pt>
                <c:pt idx="157">
                  <c:v>719</c:v>
                </c:pt>
                <c:pt idx="158">
                  <c:v>704</c:v>
                </c:pt>
                <c:pt idx="159">
                  <c:v>689</c:v>
                </c:pt>
                <c:pt idx="160">
                  <c:v>675</c:v>
                </c:pt>
                <c:pt idx="161">
                  <c:v>661</c:v>
                </c:pt>
                <c:pt idx="162">
                  <c:v>647</c:v>
                </c:pt>
                <c:pt idx="163">
                  <c:v>633</c:v>
                </c:pt>
                <c:pt idx="164">
                  <c:v>620</c:v>
                </c:pt>
                <c:pt idx="165">
                  <c:v>607</c:v>
                </c:pt>
                <c:pt idx="166">
                  <c:v>594</c:v>
                </c:pt>
                <c:pt idx="167">
                  <c:v>581</c:v>
                </c:pt>
                <c:pt idx="168">
                  <c:v>569</c:v>
                </c:pt>
                <c:pt idx="169">
                  <c:v>558</c:v>
                </c:pt>
                <c:pt idx="170">
                  <c:v>546</c:v>
                </c:pt>
                <c:pt idx="171">
                  <c:v>534</c:v>
                </c:pt>
                <c:pt idx="172">
                  <c:v>522</c:v>
                </c:pt>
                <c:pt idx="173">
                  <c:v>511</c:v>
                </c:pt>
                <c:pt idx="174">
                  <c:v>500</c:v>
                </c:pt>
                <c:pt idx="175">
                  <c:v>489</c:v>
                </c:pt>
                <c:pt idx="176">
                  <c:v>479</c:v>
                </c:pt>
                <c:pt idx="177">
                  <c:v>469</c:v>
                </c:pt>
                <c:pt idx="178">
                  <c:v>459</c:v>
                </c:pt>
                <c:pt idx="179">
                  <c:v>450</c:v>
                </c:pt>
                <c:pt idx="180">
                  <c:v>440</c:v>
                </c:pt>
                <c:pt idx="181">
                  <c:v>430</c:v>
                </c:pt>
                <c:pt idx="182">
                  <c:v>421</c:v>
                </c:pt>
                <c:pt idx="183">
                  <c:v>412</c:v>
                </c:pt>
                <c:pt idx="184">
                  <c:v>404</c:v>
                </c:pt>
                <c:pt idx="185">
                  <c:v>395</c:v>
                </c:pt>
                <c:pt idx="186">
                  <c:v>387</c:v>
                </c:pt>
                <c:pt idx="187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  <c:pt idx="59">
                  <c:v>749</c:v>
                </c:pt>
                <c:pt idx="60">
                  <c:v>734</c:v>
                </c:pt>
                <c:pt idx="61">
                  <c:v>719</c:v>
                </c:pt>
                <c:pt idx="62">
                  <c:v>704</c:v>
                </c:pt>
                <c:pt idx="63">
                  <c:v>689</c:v>
                </c:pt>
                <c:pt idx="64">
                  <c:v>675</c:v>
                </c:pt>
                <c:pt idx="65">
                  <c:v>661</c:v>
                </c:pt>
                <c:pt idx="66">
                  <c:v>647</c:v>
                </c:pt>
                <c:pt idx="67">
                  <c:v>633</c:v>
                </c:pt>
                <c:pt idx="68">
                  <c:v>620</c:v>
                </c:pt>
                <c:pt idx="69">
                  <c:v>607</c:v>
                </c:pt>
                <c:pt idx="70">
                  <c:v>594</c:v>
                </c:pt>
                <c:pt idx="71">
                  <c:v>581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534</c:v>
                </c:pt>
                <c:pt idx="76">
                  <c:v>522</c:v>
                </c:pt>
                <c:pt idx="77">
                  <c:v>511</c:v>
                </c:pt>
                <c:pt idx="78">
                  <c:v>500</c:v>
                </c:pt>
                <c:pt idx="79">
                  <c:v>489</c:v>
                </c:pt>
                <c:pt idx="80">
                  <c:v>479</c:v>
                </c:pt>
                <c:pt idx="81">
                  <c:v>469</c:v>
                </c:pt>
                <c:pt idx="82">
                  <c:v>459</c:v>
                </c:pt>
                <c:pt idx="83">
                  <c:v>450</c:v>
                </c:pt>
                <c:pt idx="84">
                  <c:v>440</c:v>
                </c:pt>
                <c:pt idx="85">
                  <c:v>430</c:v>
                </c:pt>
                <c:pt idx="86">
                  <c:v>421</c:v>
                </c:pt>
                <c:pt idx="87">
                  <c:v>412</c:v>
                </c:pt>
                <c:pt idx="88">
                  <c:v>404</c:v>
                </c:pt>
                <c:pt idx="89">
                  <c:v>395</c:v>
                </c:pt>
                <c:pt idx="90">
                  <c:v>387</c:v>
                </c:pt>
                <c:pt idx="91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83313</c:v>
                </c:pt>
                <c:pt idx="65">
                  <c:v>93720</c:v>
                </c:pt>
                <c:pt idx="66">
                  <c:v>105427</c:v>
                </c:pt>
                <c:pt idx="67">
                  <c:v>118596</c:v>
                </c:pt>
                <c:pt idx="68">
                  <c:v>133410</c:v>
                </c:pt>
                <c:pt idx="69">
                  <c:v>150074</c:v>
                </c:pt>
                <c:pt idx="70">
                  <c:v>168820</c:v>
                </c:pt>
                <c:pt idx="71">
                  <c:v>189908</c:v>
                </c:pt>
                <c:pt idx="72">
                  <c:v>213629</c:v>
                </c:pt>
                <c:pt idx="73">
                  <c:v>240314</c:v>
                </c:pt>
                <c:pt idx="74">
                  <c:v>270332</c:v>
                </c:pt>
                <c:pt idx="75">
                  <c:v>304098</c:v>
                </c:pt>
                <c:pt idx="76">
                  <c:v>342082</c:v>
                </c:pt>
                <c:pt idx="77">
                  <c:v>384810</c:v>
                </c:pt>
                <c:pt idx="78">
                  <c:v>432875</c:v>
                </c:pt>
                <c:pt idx="79">
                  <c:v>486944</c:v>
                </c:pt>
                <c:pt idx="80">
                  <c:v>547765</c:v>
                </c:pt>
                <c:pt idx="81">
                  <c:v>616183</c:v>
                </c:pt>
                <c:pt idx="82">
                  <c:v>693146</c:v>
                </c:pt>
                <c:pt idx="83">
                  <c:v>779722</c:v>
                </c:pt>
                <c:pt idx="84">
                  <c:v>877111</c:v>
                </c:pt>
                <c:pt idx="85">
                  <c:v>986664</c:v>
                </c:pt>
                <c:pt idx="86">
                  <c:v>1109900</c:v>
                </c:pt>
                <c:pt idx="87">
                  <c:v>1248527</c:v>
                </c:pt>
                <c:pt idx="88">
                  <c:v>1404469</c:v>
                </c:pt>
                <c:pt idx="89">
                  <c:v>1579887</c:v>
                </c:pt>
                <c:pt idx="90">
                  <c:v>1777214</c:v>
                </c:pt>
                <c:pt idx="91">
                  <c:v>1999186</c:v>
                </c:pt>
                <c:pt idx="92">
                  <c:v>2248881</c:v>
                </c:pt>
                <c:pt idx="93">
                  <c:v>2529761</c:v>
                </c:pt>
                <c:pt idx="94">
                  <c:v>2845722</c:v>
                </c:pt>
                <c:pt idx="95">
                  <c:v>3201143</c:v>
                </c:pt>
                <c:pt idx="96">
                  <c:v>3600954</c:v>
                </c:pt>
                <c:pt idx="97">
                  <c:v>4050698</c:v>
                </c:pt>
                <c:pt idx="98">
                  <c:v>4556612</c:v>
                </c:pt>
                <c:pt idx="99">
                  <c:v>5125710</c:v>
                </c:pt>
                <c:pt idx="100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  <c:pt idx="59">
                  <c:v>852</c:v>
                </c:pt>
                <c:pt idx="60">
                  <c:v>846</c:v>
                </c:pt>
                <c:pt idx="61">
                  <c:v>840</c:v>
                </c:pt>
                <c:pt idx="62">
                  <c:v>834</c:v>
                </c:pt>
                <c:pt idx="63">
                  <c:v>828</c:v>
                </c:pt>
                <c:pt idx="64">
                  <c:v>822</c:v>
                </c:pt>
                <c:pt idx="65">
                  <c:v>816</c:v>
                </c:pt>
                <c:pt idx="66">
                  <c:v>811</c:v>
                </c:pt>
                <c:pt idx="67">
                  <c:v>805</c:v>
                </c:pt>
                <c:pt idx="68">
                  <c:v>800</c:v>
                </c:pt>
                <c:pt idx="69">
                  <c:v>794</c:v>
                </c:pt>
                <c:pt idx="70">
                  <c:v>789</c:v>
                </c:pt>
                <c:pt idx="71">
                  <c:v>783</c:v>
                </c:pt>
                <c:pt idx="72">
                  <c:v>778</c:v>
                </c:pt>
                <c:pt idx="73">
                  <c:v>773</c:v>
                </c:pt>
                <c:pt idx="74">
                  <c:v>768</c:v>
                </c:pt>
                <c:pt idx="75">
                  <c:v>763</c:v>
                </c:pt>
                <c:pt idx="76">
                  <c:v>757</c:v>
                </c:pt>
                <c:pt idx="77">
                  <c:v>752</c:v>
                </c:pt>
                <c:pt idx="78">
                  <c:v>747</c:v>
                </c:pt>
                <c:pt idx="79">
                  <c:v>742</c:v>
                </c:pt>
                <c:pt idx="80">
                  <c:v>737</c:v>
                </c:pt>
                <c:pt idx="81">
                  <c:v>732</c:v>
                </c:pt>
                <c:pt idx="82">
                  <c:v>727</c:v>
                </c:pt>
                <c:pt idx="83">
                  <c:v>722</c:v>
                </c:pt>
                <c:pt idx="84">
                  <c:v>717</c:v>
                </c:pt>
                <c:pt idx="85">
                  <c:v>712</c:v>
                </c:pt>
                <c:pt idx="86">
                  <c:v>708</c:v>
                </c:pt>
                <c:pt idx="87">
                  <c:v>703</c:v>
                </c:pt>
                <c:pt idx="88">
                  <c:v>698</c:v>
                </c:pt>
                <c:pt idx="89">
                  <c:v>693</c:v>
                </c:pt>
                <c:pt idx="90">
                  <c:v>688</c:v>
                </c:pt>
                <c:pt idx="91">
                  <c:v>684</c:v>
                </c:pt>
                <c:pt idx="92">
                  <c:v>679</c:v>
                </c:pt>
                <c:pt idx="93">
                  <c:v>674</c:v>
                </c:pt>
                <c:pt idx="94">
                  <c:v>670</c:v>
                </c:pt>
                <c:pt idx="95">
                  <c:v>665</c:v>
                </c:pt>
                <c:pt idx="96">
                  <c:v>661</c:v>
                </c:pt>
                <c:pt idx="97">
                  <c:v>657</c:v>
                </c:pt>
                <c:pt idx="98">
                  <c:v>652</c:v>
                </c:pt>
                <c:pt idx="99">
                  <c:v>648</c:v>
                </c:pt>
                <c:pt idx="10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Model2!$M$12:$M$209</c:f>
              <c:numCache>
                <c:formatCode>General</c:formatCode>
                <c:ptCount val="19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  <c:pt idx="124">
                  <c:v>740</c:v>
                </c:pt>
                <c:pt idx="125">
                  <c:v>767</c:v>
                </c:pt>
                <c:pt idx="126">
                  <c:v>795</c:v>
                </c:pt>
                <c:pt idx="127">
                  <c:v>825</c:v>
                </c:pt>
                <c:pt idx="128">
                  <c:v>843</c:v>
                </c:pt>
                <c:pt idx="129">
                  <c:v>861</c:v>
                </c:pt>
                <c:pt idx="130">
                  <c:v>879</c:v>
                </c:pt>
                <c:pt idx="131">
                  <c:v>898</c:v>
                </c:pt>
                <c:pt idx="132">
                  <c:v>910</c:v>
                </c:pt>
                <c:pt idx="133">
                  <c:v>922</c:v>
                </c:pt>
                <c:pt idx="134">
                  <c:v>933</c:v>
                </c:pt>
                <c:pt idx="135">
                  <c:v>937</c:v>
                </c:pt>
                <c:pt idx="136">
                  <c:v>938</c:v>
                </c:pt>
                <c:pt idx="137">
                  <c:v>936</c:v>
                </c:pt>
                <c:pt idx="138">
                  <c:v>933</c:v>
                </c:pt>
                <c:pt idx="139">
                  <c:v>930</c:v>
                </c:pt>
                <c:pt idx="140">
                  <c:v>923</c:v>
                </c:pt>
                <c:pt idx="141">
                  <c:v>913</c:v>
                </c:pt>
                <c:pt idx="142">
                  <c:v>903</c:v>
                </c:pt>
                <c:pt idx="143">
                  <c:v>888</c:v>
                </c:pt>
                <c:pt idx="144">
                  <c:v>873</c:v>
                </c:pt>
                <c:pt idx="145">
                  <c:v>858</c:v>
                </c:pt>
                <c:pt idx="146">
                  <c:v>843</c:v>
                </c:pt>
                <c:pt idx="147">
                  <c:v>828</c:v>
                </c:pt>
                <c:pt idx="148">
                  <c:v>813</c:v>
                </c:pt>
                <c:pt idx="149">
                  <c:v>798</c:v>
                </c:pt>
                <c:pt idx="150">
                  <c:v>784</c:v>
                </c:pt>
                <c:pt idx="151">
                  <c:v>771</c:v>
                </c:pt>
                <c:pt idx="152">
                  <c:v>758</c:v>
                </c:pt>
                <c:pt idx="153">
                  <c:v>745</c:v>
                </c:pt>
                <c:pt idx="154">
                  <c:v>732</c:v>
                </c:pt>
                <c:pt idx="155">
                  <c:v>719</c:v>
                </c:pt>
                <c:pt idx="156">
                  <c:v>698</c:v>
                </c:pt>
                <c:pt idx="157">
                  <c:v>678</c:v>
                </c:pt>
                <c:pt idx="158">
                  <c:v>657</c:v>
                </c:pt>
                <c:pt idx="159">
                  <c:v>639</c:v>
                </c:pt>
                <c:pt idx="160">
                  <c:v>622</c:v>
                </c:pt>
                <c:pt idx="161">
                  <c:v>605</c:v>
                </c:pt>
                <c:pt idx="162">
                  <c:v>589</c:v>
                </c:pt>
                <c:pt idx="163">
                  <c:v>575</c:v>
                </c:pt>
                <c:pt idx="164">
                  <c:v>561</c:v>
                </c:pt>
                <c:pt idx="165">
                  <c:v>549</c:v>
                </c:pt>
                <c:pt idx="166">
                  <c:v>538</c:v>
                </c:pt>
                <c:pt idx="167">
                  <c:v>529</c:v>
                </c:pt>
                <c:pt idx="168">
                  <c:v>522</c:v>
                </c:pt>
                <c:pt idx="169">
                  <c:v>514</c:v>
                </c:pt>
                <c:pt idx="170">
                  <c:v>507</c:v>
                </c:pt>
                <c:pt idx="171">
                  <c:v>503</c:v>
                </c:pt>
                <c:pt idx="172">
                  <c:v>498</c:v>
                </c:pt>
                <c:pt idx="173">
                  <c:v>494</c:v>
                </c:pt>
                <c:pt idx="174">
                  <c:v>491</c:v>
                </c:pt>
                <c:pt idx="175">
                  <c:v>488</c:v>
                </c:pt>
                <c:pt idx="176">
                  <c:v>485</c:v>
                </c:pt>
                <c:pt idx="177">
                  <c:v>483</c:v>
                </c:pt>
                <c:pt idx="178">
                  <c:v>480</c:v>
                </c:pt>
                <c:pt idx="179">
                  <c:v>477</c:v>
                </c:pt>
                <c:pt idx="180">
                  <c:v>473</c:v>
                </c:pt>
                <c:pt idx="181">
                  <c:v>470</c:v>
                </c:pt>
                <c:pt idx="182">
                  <c:v>467</c:v>
                </c:pt>
                <c:pt idx="183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Model2!$N$12:$N$209</c:f>
              <c:numCache>
                <c:formatCode>General</c:formatCode>
                <c:ptCount val="19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  <c:pt idx="157">
                  <c:v>611</c:v>
                </c:pt>
                <c:pt idx="158">
                  <c:v>602</c:v>
                </c:pt>
                <c:pt idx="159">
                  <c:v>592</c:v>
                </c:pt>
                <c:pt idx="160">
                  <c:v>583</c:v>
                </c:pt>
                <c:pt idx="161">
                  <c:v>561</c:v>
                </c:pt>
                <c:pt idx="162">
                  <c:v>540</c:v>
                </c:pt>
                <c:pt idx="163">
                  <c:v>536</c:v>
                </c:pt>
                <c:pt idx="164">
                  <c:v>521</c:v>
                </c:pt>
                <c:pt idx="165">
                  <c:v>522</c:v>
                </c:pt>
                <c:pt idx="166">
                  <c:v>513</c:v>
                </c:pt>
                <c:pt idx="167">
                  <c:v>508</c:v>
                </c:pt>
                <c:pt idx="168">
                  <c:v>512</c:v>
                </c:pt>
                <c:pt idx="169">
                  <c:v>498</c:v>
                </c:pt>
                <c:pt idx="170">
                  <c:v>481</c:v>
                </c:pt>
                <c:pt idx="171">
                  <c:v>489</c:v>
                </c:pt>
                <c:pt idx="172">
                  <c:v>487</c:v>
                </c:pt>
                <c:pt idx="173">
                  <c:v>491</c:v>
                </c:pt>
                <c:pt idx="174">
                  <c:v>489</c:v>
                </c:pt>
                <c:pt idx="175">
                  <c:v>484</c:v>
                </c:pt>
                <c:pt idx="176">
                  <c:v>475</c:v>
                </c:pt>
                <c:pt idx="177">
                  <c:v>471</c:v>
                </c:pt>
                <c:pt idx="178">
                  <c:v>473</c:v>
                </c:pt>
                <c:pt idx="179">
                  <c:v>466</c:v>
                </c:pt>
                <c:pt idx="180">
                  <c:v>456</c:v>
                </c:pt>
                <c:pt idx="181">
                  <c:v>459</c:v>
                </c:pt>
                <c:pt idx="182">
                  <c:v>462</c:v>
                </c:pt>
                <c:pt idx="183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Model2!$O$12:$O$209</c:f>
              <c:numCache>
                <c:formatCode>General</c:formatCode>
                <c:ptCount val="198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  <c:pt idx="157">
                  <c:v>677.85714285714289</c:v>
                </c:pt>
                <c:pt idx="158">
                  <c:v>659.14285714285711</c:v>
                </c:pt>
                <c:pt idx="159">
                  <c:v>641.28571428571433</c:v>
                </c:pt>
                <c:pt idx="160">
                  <c:v>622.57142857142856</c:v>
                </c:pt>
                <c:pt idx="161">
                  <c:v>604.85714285714289</c:v>
                </c:pt>
                <c:pt idx="162">
                  <c:v>588.28571428571433</c:v>
                </c:pt>
                <c:pt idx="163">
                  <c:v>575</c:v>
                </c:pt>
                <c:pt idx="164">
                  <c:v>562.14285714285711</c:v>
                </c:pt>
                <c:pt idx="165">
                  <c:v>550.71428571428567</c:v>
                </c:pt>
                <c:pt idx="166">
                  <c:v>539.42857142857144</c:v>
                </c:pt>
                <c:pt idx="167">
                  <c:v>528.71428571428567</c:v>
                </c:pt>
                <c:pt idx="168">
                  <c:v>521.71428571428567</c:v>
                </c:pt>
                <c:pt idx="169">
                  <c:v>515.71428571428567</c:v>
                </c:pt>
                <c:pt idx="170">
                  <c:v>507.85714285714283</c:v>
                </c:pt>
                <c:pt idx="171">
                  <c:v>503.28571428571428</c:v>
                </c:pt>
                <c:pt idx="172">
                  <c:v>498.28571428571428</c:v>
                </c:pt>
                <c:pt idx="173">
                  <c:v>495.14285714285717</c:v>
                </c:pt>
                <c:pt idx="174">
                  <c:v>492.42857142857144</c:v>
                </c:pt>
                <c:pt idx="175">
                  <c:v>488.42857142857144</c:v>
                </c:pt>
                <c:pt idx="176">
                  <c:v>485.14285714285717</c:v>
                </c:pt>
                <c:pt idx="177">
                  <c:v>483.71428571428572</c:v>
                </c:pt>
                <c:pt idx="178">
                  <c:v>481.42857142857144</c:v>
                </c:pt>
                <c:pt idx="179">
                  <c:v>478.42857142857144</c:v>
                </c:pt>
                <c:pt idx="180">
                  <c:v>473.42857142857144</c:v>
                </c:pt>
                <c:pt idx="181">
                  <c:v>469.14285714285717</c:v>
                </c:pt>
                <c:pt idx="182">
                  <c:v>466</c:v>
                </c:pt>
                <c:pt idx="183">
                  <c:v>464.71428571428572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6C9EA-F7D1-4946-9475-29F539C8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600075</xdr:colOff>
      <xdr:row>0</xdr:row>
      <xdr:rowOff>0</xdr:rowOff>
    </xdr:from>
    <xdr:to>
      <xdr:col>34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9524</xdr:colOff>
      <xdr:row>28</xdr:row>
      <xdr:rowOff>9525</xdr:rowOff>
    </xdr:from>
    <xdr:to>
      <xdr:col>42</xdr:col>
      <xdr:colOff>275165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264583</xdr:colOff>
      <xdr:row>0</xdr:row>
      <xdr:rowOff>10583</xdr:rowOff>
    </xdr:from>
    <xdr:to>
      <xdr:col>49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264584</xdr:colOff>
      <xdr:row>28</xdr:row>
      <xdr:rowOff>9524</xdr:rowOff>
    </xdr:from>
    <xdr:to>
      <xdr:col>49</xdr:col>
      <xdr:colOff>539751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3307-6603-4DBA-B70C-69897AB4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57</xdr:col>
      <xdr:colOff>529166</xdr:colOff>
      <xdr:row>27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79AFBE-CAFF-4D29-B810-FBAA122A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12423</xdr:colOff>
      <xdr:row>28</xdr:row>
      <xdr:rowOff>207</xdr:rowOff>
    </xdr:from>
    <xdr:to>
      <xdr:col>57</xdr:col>
      <xdr:colOff>528015</xdr:colOff>
      <xdr:row>55</xdr:row>
      <xdr:rowOff>165651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D2B4-905B-4AE2-B265-7BB85C52F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1:K192"/>
  <sheetViews>
    <sheetView topLeftCell="A182" workbookViewId="0">
      <selection activeCell="G190" sqref="G190:I192"/>
    </sheetView>
  </sheetViews>
  <sheetFormatPr defaultRowHeight="15" x14ac:dyDescent="0.25"/>
  <cols>
    <col min="1" max="1" width="15.85546875" style="1" bestFit="1" customWidth="1"/>
  </cols>
  <sheetData>
    <row r="1" spans="1:11" x14ac:dyDescent="0.25">
      <c r="D1" s="14">
        <v>3.0000000000000001E-3</v>
      </c>
    </row>
    <row r="2" spans="1:11" x14ac:dyDescent="0.25">
      <c r="A2" s="1" t="s">
        <v>1</v>
      </c>
      <c r="B2" t="s">
        <v>0</v>
      </c>
      <c r="C2" t="s">
        <v>17</v>
      </c>
      <c r="E2" t="s">
        <v>21</v>
      </c>
      <c r="F2" t="s">
        <v>25</v>
      </c>
    </row>
    <row r="3" spans="1:11" x14ac:dyDescent="0.25">
      <c r="A3" s="1">
        <v>44019.708333333336</v>
      </c>
      <c r="B3">
        <v>36</v>
      </c>
      <c r="D3">
        <f>B3/$D$1</f>
        <v>12000</v>
      </c>
      <c r="E3">
        <v>94580</v>
      </c>
      <c r="F3">
        <v>9074</v>
      </c>
    </row>
    <row r="4" spans="1:11" x14ac:dyDescent="0.25">
      <c r="A4" s="1">
        <v>44020.708333333336</v>
      </c>
      <c r="B4">
        <v>34</v>
      </c>
      <c r="D4">
        <f t="shared" ref="D4:D67" si="0">B4/$D$1</f>
        <v>11333.333333333334</v>
      </c>
      <c r="E4">
        <v>94651</v>
      </c>
      <c r="F4">
        <v>8460</v>
      </c>
    </row>
    <row r="5" spans="1:11" x14ac:dyDescent="0.25">
      <c r="A5" s="1">
        <v>44021.708333333336</v>
      </c>
      <c r="B5">
        <v>31</v>
      </c>
      <c r="D5">
        <f t="shared" si="0"/>
        <v>10333.333333333334</v>
      </c>
      <c r="E5">
        <v>94770</v>
      </c>
      <c r="F5">
        <v>8357</v>
      </c>
    </row>
    <row r="6" spans="1:11" x14ac:dyDescent="0.25">
      <c r="A6" s="1">
        <v>44022.708333333336</v>
      </c>
      <c r="B6">
        <v>27</v>
      </c>
      <c r="D6">
        <f t="shared" si="0"/>
        <v>9000</v>
      </c>
      <c r="E6">
        <v>94905</v>
      </c>
      <c r="F6">
        <v>8341</v>
      </c>
    </row>
    <row r="7" spans="1:11" x14ac:dyDescent="0.25">
      <c r="A7" s="1">
        <v>44023.708333333336</v>
      </c>
      <c r="B7">
        <v>29</v>
      </c>
      <c r="D7">
        <f t="shared" si="0"/>
        <v>9666.6666666666661</v>
      </c>
      <c r="E7">
        <v>94972</v>
      </c>
      <c r="F7">
        <v>8212</v>
      </c>
    </row>
    <row r="8" spans="1:11" x14ac:dyDescent="0.25">
      <c r="A8" s="1">
        <v>44024.708333333336</v>
      </c>
      <c r="B8">
        <v>31</v>
      </c>
      <c r="D8">
        <f t="shared" si="0"/>
        <v>10333.333333333334</v>
      </c>
      <c r="E8">
        <v>95049</v>
      </c>
      <c r="F8">
        <v>8004</v>
      </c>
    </row>
    <row r="9" spans="1:11" x14ac:dyDescent="0.25">
      <c r="A9" s="1">
        <v>44025.708333333336</v>
      </c>
      <c r="B9">
        <v>30</v>
      </c>
      <c r="C9">
        <f t="shared" ref="C9:C70" si="1">AVERAGE(B3:B9)</f>
        <v>31.142857142857142</v>
      </c>
      <c r="D9">
        <f t="shared" si="0"/>
        <v>10000</v>
      </c>
      <c r="E9">
        <v>95143</v>
      </c>
      <c r="F9">
        <v>8011</v>
      </c>
      <c r="G9">
        <f>B9/F9</f>
        <v>3.7448508301086009E-3</v>
      </c>
      <c r="H9">
        <f>C9/F9</f>
        <v>3.8875118141127379E-3</v>
      </c>
      <c r="I9">
        <f>C9/AVERAGE(F3:F9)</f>
        <v>3.7291092902718148E-3</v>
      </c>
      <c r="K9">
        <f t="shared" ref="K9:K72" si="2">E9/F9</f>
        <v>11.876544750967421</v>
      </c>
    </row>
    <row r="10" spans="1:11" x14ac:dyDescent="0.25">
      <c r="A10" s="1">
        <v>44026.708333333336</v>
      </c>
      <c r="B10">
        <v>27</v>
      </c>
      <c r="C10">
        <f t="shared" si="1"/>
        <v>29.857142857142858</v>
      </c>
      <c r="D10">
        <f t="shared" si="0"/>
        <v>9000</v>
      </c>
      <c r="E10">
        <v>95173</v>
      </c>
      <c r="F10">
        <v>7952</v>
      </c>
      <c r="G10">
        <f t="shared" ref="G10:G73" si="3">B10/F10</f>
        <v>3.3953722334004025E-3</v>
      </c>
      <c r="H10">
        <f t="shared" ref="H10:H73" si="4">C10/F10</f>
        <v>3.7546708824374819E-3</v>
      </c>
      <c r="I10">
        <f t="shared" ref="I10:I73" si="5">C10/AVERAGE(F4:F10)</f>
        <v>3.6451157193435305E-3</v>
      </c>
      <c r="K10">
        <f t="shared" si="2"/>
        <v>11.968435613682093</v>
      </c>
    </row>
    <row r="11" spans="1:11" x14ac:dyDescent="0.25">
      <c r="A11" s="1">
        <v>44027.708333333336</v>
      </c>
      <c r="B11">
        <v>23</v>
      </c>
      <c r="C11">
        <f t="shared" si="1"/>
        <v>28.285714285714285</v>
      </c>
      <c r="D11">
        <f t="shared" si="0"/>
        <v>7666.6666666666661</v>
      </c>
      <c r="E11">
        <v>95236</v>
      </c>
      <c r="F11">
        <v>7535</v>
      </c>
      <c r="G11">
        <f t="shared" si="3"/>
        <v>3.0524220305242203E-3</v>
      </c>
      <c r="H11">
        <f t="shared" si="4"/>
        <v>3.753910323253389E-3</v>
      </c>
      <c r="I11">
        <f t="shared" si="5"/>
        <v>3.5098915124441607E-3</v>
      </c>
      <c r="K11">
        <f t="shared" si="2"/>
        <v>12.639150630391507</v>
      </c>
    </row>
    <row r="12" spans="1:11" x14ac:dyDescent="0.25">
      <c r="A12" s="1">
        <v>44028.708333333336</v>
      </c>
      <c r="B12">
        <v>23</v>
      </c>
      <c r="C12">
        <f t="shared" si="1"/>
        <v>27.142857142857142</v>
      </c>
      <c r="D12">
        <f t="shared" si="0"/>
        <v>7666.6666666666661</v>
      </c>
      <c r="E12">
        <v>95316</v>
      </c>
      <c r="F12">
        <v>7509</v>
      </c>
      <c r="G12">
        <f t="shared" si="3"/>
        <v>3.062991077373818E-3</v>
      </c>
      <c r="H12">
        <f t="shared" si="4"/>
        <v>3.6147099670871146E-3</v>
      </c>
      <c r="I12">
        <f t="shared" si="5"/>
        <v>3.4194802390036714E-3</v>
      </c>
      <c r="K12">
        <f t="shared" si="2"/>
        <v>12.693567718737516</v>
      </c>
    </row>
    <row r="13" spans="1:11" x14ac:dyDescent="0.25">
      <c r="A13" s="1">
        <v>44029.708333333336</v>
      </c>
      <c r="B13">
        <v>22</v>
      </c>
      <c r="C13">
        <f t="shared" si="1"/>
        <v>26.428571428571427</v>
      </c>
      <c r="D13">
        <f t="shared" si="0"/>
        <v>7333.333333333333</v>
      </c>
      <c r="E13">
        <v>95371</v>
      </c>
      <c r="F13">
        <v>7421</v>
      </c>
      <c r="G13">
        <f t="shared" si="3"/>
        <v>2.9645600323406551E-3</v>
      </c>
      <c r="H13">
        <f t="shared" si="4"/>
        <v>3.5613221167728644E-3</v>
      </c>
      <c r="I13">
        <f t="shared" si="5"/>
        <v>3.3855501061415706E-3</v>
      </c>
      <c r="K13">
        <f t="shared" si="2"/>
        <v>12.851502492925482</v>
      </c>
    </row>
    <row r="14" spans="1:11" x14ac:dyDescent="0.25">
      <c r="A14" s="1">
        <v>44030.708333333336</v>
      </c>
      <c r="B14">
        <v>22</v>
      </c>
      <c r="C14">
        <f t="shared" si="1"/>
        <v>25.428571428571427</v>
      </c>
      <c r="D14">
        <f t="shared" si="0"/>
        <v>7333.333333333333</v>
      </c>
      <c r="E14">
        <v>95459</v>
      </c>
      <c r="F14">
        <v>7255</v>
      </c>
      <c r="G14">
        <f t="shared" si="3"/>
        <v>3.0323914541695381E-3</v>
      </c>
      <c r="H14">
        <f t="shared" si="4"/>
        <v>3.5049719405336219E-3</v>
      </c>
      <c r="I14">
        <f t="shared" si="5"/>
        <v>3.3155139978020749E-3</v>
      </c>
      <c r="K14">
        <f t="shared" si="2"/>
        <v>13.157684355616816</v>
      </c>
    </row>
    <row r="15" spans="1:11" x14ac:dyDescent="0.25">
      <c r="A15" s="1">
        <v>44031.708333333336</v>
      </c>
      <c r="B15">
        <v>22</v>
      </c>
      <c r="C15">
        <f t="shared" si="1"/>
        <v>24.142857142857142</v>
      </c>
      <c r="D15">
        <f t="shared" si="0"/>
        <v>7333.333333333333</v>
      </c>
      <c r="E15">
        <v>95492</v>
      </c>
      <c r="F15">
        <v>7240</v>
      </c>
      <c r="G15">
        <f t="shared" si="3"/>
        <v>3.0386740331491712E-3</v>
      </c>
      <c r="H15">
        <f t="shared" si="4"/>
        <v>3.3346487766377267E-3</v>
      </c>
      <c r="I15">
        <f t="shared" si="5"/>
        <v>3.193318594939818E-3</v>
      </c>
      <c r="K15">
        <f t="shared" si="2"/>
        <v>13.189502762430939</v>
      </c>
    </row>
    <row r="16" spans="1:11" x14ac:dyDescent="0.25">
      <c r="A16" s="1">
        <v>44032.708333333336</v>
      </c>
      <c r="B16">
        <v>21</v>
      </c>
      <c r="C16">
        <f t="shared" si="1"/>
        <v>22.857142857142858</v>
      </c>
      <c r="D16">
        <f t="shared" si="0"/>
        <v>7000</v>
      </c>
      <c r="E16">
        <v>95548</v>
      </c>
      <c r="F16">
        <v>7141</v>
      </c>
      <c r="G16">
        <f t="shared" si="3"/>
        <v>2.9407645987956869E-3</v>
      </c>
      <c r="H16">
        <f t="shared" si="4"/>
        <v>3.2008322163762579E-3</v>
      </c>
      <c r="I16">
        <f t="shared" si="5"/>
        <v>3.073790175398152E-3</v>
      </c>
      <c r="K16">
        <f t="shared" si="2"/>
        <v>13.380198851701442</v>
      </c>
    </row>
    <row r="17" spans="1:11" x14ac:dyDescent="0.25">
      <c r="A17" s="1">
        <v>44033.708333333336</v>
      </c>
      <c r="B17">
        <v>21</v>
      </c>
      <c r="C17">
        <f t="shared" si="1"/>
        <v>22</v>
      </c>
      <c r="D17">
        <f t="shared" si="0"/>
        <v>7000</v>
      </c>
      <c r="E17">
        <v>95582</v>
      </c>
      <c r="F17">
        <v>7010</v>
      </c>
      <c r="G17">
        <f t="shared" si="3"/>
        <v>2.9957203994293866E-3</v>
      </c>
      <c r="H17">
        <f t="shared" si="4"/>
        <v>3.1383737517831668E-3</v>
      </c>
      <c r="I17">
        <f t="shared" si="5"/>
        <v>3.0130500283696272E-3</v>
      </c>
      <c r="K17">
        <f t="shared" si="2"/>
        <v>13.63509272467903</v>
      </c>
    </row>
    <row r="18" spans="1:11" x14ac:dyDescent="0.25">
      <c r="A18" s="1">
        <v>44034.708333333336</v>
      </c>
      <c r="B18">
        <v>17</v>
      </c>
      <c r="C18">
        <f t="shared" si="1"/>
        <v>21.142857142857142</v>
      </c>
      <c r="D18">
        <f t="shared" si="0"/>
        <v>5666.666666666667</v>
      </c>
      <c r="E18">
        <v>95633</v>
      </c>
      <c r="F18">
        <v>6975</v>
      </c>
      <c r="G18">
        <f t="shared" si="3"/>
        <v>2.4372759856630824E-3</v>
      </c>
      <c r="H18">
        <f t="shared" si="4"/>
        <v>3.0312339989759345E-3</v>
      </c>
      <c r="I18">
        <f t="shared" si="5"/>
        <v>2.9277363454728888E-3</v>
      </c>
      <c r="K18">
        <f t="shared" si="2"/>
        <v>13.710824372759857</v>
      </c>
    </row>
    <row r="19" spans="1:11" x14ac:dyDescent="0.25">
      <c r="A19" s="1">
        <v>44035.708333333336</v>
      </c>
      <c r="B19">
        <v>17</v>
      </c>
      <c r="C19">
        <f t="shared" si="1"/>
        <v>20.285714285714285</v>
      </c>
      <c r="D19">
        <f t="shared" si="0"/>
        <v>5666.666666666667</v>
      </c>
      <c r="E19">
        <v>95715</v>
      </c>
      <c r="F19">
        <v>6941</v>
      </c>
      <c r="G19">
        <f t="shared" si="3"/>
        <v>2.4492148105460308E-3</v>
      </c>
      <c r="H19">
        <f t="shared" si="4"/>
        <v>2.922592463004507E-3</v>
      </c>
      <c r="I19">
        <f t="shared" si="5"/>
        <v>2.8409659284156612E-3</v>
      </c>
      <c r="K19">
        <f t="shared" si="2"/>
        <v>13.789799740671373</v>
      </c>
    </row>
    <row r="20" spans="1:11" x14ac:dyDescent="0.25">
      <c r="A20" s="1">
        <v>44036.708333333336</v>
      </c>
      <c r="B20">
        <v>17</v>
      </c>
      <c r="C20">
        <f t="shared" si="1"/>
        <v>19.571428571428573</v>
      </c>
      <c r="D20">
        <f t="shared" si="0"/>
        <v>5666.666666666667</v>
      </c>
      <c r="E20">
        <v>95768</v>
      </c>
      <c r="F20">
        <v>6759</v>
      </c>
      <c r="G20">
        <f t="shared" si="3"/>
        <v>2.515164965231543E-3</v>
      </c>
      <c r="H20">
        <f t="shared" si="4"/>
        <v>2.8956100860228692E-3</v>
      </c>
      <c r="I20">
        <f t="shared" si="5"/>
        <v>2.7777214573913751E-3</v>
      </c>
      <c r="K20">
        <f t="shared" si="2"/>
        <v>14.168959905311437</v>
      </c>
    </row>
    <row r="21" spans="1:11" x14ac:dyDescent="0.25">
      <c r="A21" s="1">
        <v>44037.708333333336</v>
      </c>
      <c r="B21">
        <v>13</v>
      </c>
      <c r="C21">
        <f t="shared" si="1"/>
        <v>18.285714285714285</v>
      </c>
      <c r="D21">
        <f t="shared" si="0"/>
        <v>4333.333333333333</v>
      </c>
      <c r="E21">
        <v>95847</v>
      </c>
      <c r="F21">
        <v>6775</v>
      </c>
      <c r="G21">
        <f t="shared" si="3"/>
        <v>1.918819188191882E-3</v>
      </c>
      <c r="H21">
        <f t="shared" si="4"/>
        <v>2.698998418555614E-3</v>
      </c>
      <c r="I21">
        <f t="shared" si="5"/>
        <v>2.620748960913986E-3</v>
      </c>
      <c r="K21">
        <f t="shared" si="2"/>
        <v>14.147158671586716</v>
      </c>
    </row>
    <row r="22" spans="1:11" x14ac:dyDescent="0.25">
      <c r="A22" s="1">
        <v>44038.708333333336</v>
      </c>
      <c r="B22">
        <v>13</v>
      </c>
      <c r="C22">
        <f t="shared" si="1"/>
        <v>17</v>
      </c>
      <c r="D22">
        <f t="shared" si="0"/>
        <v>4333.333333333333</v>
      </c>
      <c r="E22">
        <v>95921</v>
      </c>
      <c r="F22">
        <v>6771</v>
      </c>
      <c r="G22">
        <f t="shared" si="3"/>
        <v>1.9199527396248708E-3</v>
      </c>
      <c r="H22">
        <f t="shared" si="4"/>
        <v>2.5107074287402157E-3</v>
      </c>
      <c r="I22">
        <f t="shared" si="5"/>
        <v>2.4601008848093935E-3</v>
      </c>
      <c r="K22">
        <f t="shared" si="2"/>
        <v>14.166445133658248</v>
      </c>
    </row>
    <row r="23" spans="1:11" x14ac:dyDescent="0.25">
      <c r="A23" s="1">
        <v>44039.708333333336</v>
      </c>
      <c r="B23">
        <v>14</v>
      </c>
      <c r="C23">
        <f t="shared" si="1"/>
        <v>16</v>
      </c>
      <c r="D23">
        <f t="shared" si="0"/>
        <v>4666.666666666667</v>
      </c>
      <c r="E23">
        <v>95955</v>
      </c>
      <c r="F23">
        <v>6725</v>
      </c>
      <c r="G23">
        <f t="shared" si="3"/>
        <v>2.0817843866171005E-3</v>
      </c>
      <c r="H23">
        <f t="shared" si="4"/>
        <v>2.379182156133829E-3</v>
      </c>
      <c r="I23">
        <f t="shared" si="5"/>
        <v>2.33547418466928E-3</v>
      </c>
      <c r="K23">
        <f t="shared" si="2"/>
        <v>14.268401486988848</v>
      </c>
    </row>
    <row r="24" spans="1:11" x14ac:dyDescent="0.25">
      <c r="A24" s="1">
        <v>44040.708333333336</v>
      </c>
      <c r="B24">
        <v>13</v>
      </c>
      <c r="C24">
        <f t="shared" si="1"/>
        <v>14.857142857142858</v>
      </c>
      <c r="D24">
        <f t="shared" si="0"/>
        <v>4333.333333333333</v>
      </c>
      <c r="E24">
        <v>96008</v>
      </c>
      <c r="F24">
        <v>6678</v>
      </c>
      <c r="G24">
        <f t="shared" si="3"/>
        <v>1.9466906259359091E-3</v>
      </c>
      <c r="H24">
        <f t="shared" si="4"/>
        <v>2.2247892867838961E-3</v>
      </c>
      <c r="I24">
        <f t="shared" si="5"/>
        <v>2.1837728876196874E-3</v>
      </c>
      <c r="K24">
        <f t="shared" si="2"/>
        <v>14.376759508834981</v>
      </c>
    </row>
    <row r="25" spans="1:11" x14ac:dyDescent="0.25">
      <c r="A25" s="1">
        <v>44041.708333333336</v>
      </c>
      <c r="B25">
        <v>13</v>
      </c>
      <c r="C25">
        <f t="shared" si="1"/>
        <v>14.285714285714286</v>
      </c>
      <c r="D25">
        <f t="shared" si="0"/>
        <v>4333.333333333333</v>
      </c>
      <c r="E25">
        <v>96054</v>
      </c>
      <c r="F25">
        <v>6563</v>
      </c>
      <c r="G25">
        <f t="shared" si="3"/>
        <v>1.9808014627456954E-3</v>
      </c>
      <c r="H25">
        <f t="shared" si="4"/>
        <v>2.1767049041161489E-3</v>
      </c>
      <c r="I25">
        <f t="shared" si="5"/>
        <v>2.1181055663814286E-3</v>
      </c>
      <c r="K25">
        <f t="shared" si="2"/>
        <v>14.635684900198081</v>
      </c>
    </row>
    <row r="26" spans="1:11" x14ac:dyDescent="0.25">
      <c r="A26" s="1">
        <v>44042.708333333336</v>
      </c>
      <c r="B26">
        <v>13</v>
      </c>
      <c r="C26">
        <f t="shared" si="1"/>
        <v>13.714285714285714</v>
      </c>
      <c r="D26">
        <f t="shared" si="0"/>
        <v>4333.333333333333</v>
      </c>
      <c r="E26">
        <v>96142</v>
      </c>
      <c r="F26">
        <v>6035</v>
      </c>
      <c r="G26">
        <f t="shared" si="3"/>
        <v>2.1541010770505385E-3</v>
      </c>
      <c r="H26">
        <f t="shared" si="4"/>
        <v>2.2724582790862821E-3</v>
      </c>
      <c r="I26">
        <f t="shared" si="5"/>
        <v>2.0731654645186367E-3</v>
      </c>
      <c r="K26">
        <f t="shared" si="2"/>
        <v>15.930737365368683</v>
      </c>
    </row>
    <row r="27" spans="1:11" x14ac:dyDescent="0.25">
      <c r="A27" s="1">
        <v>44043.708333333336</v>
      </c>
      <c r="B27">
        <v>7</v>
      </c>
      <c r="C27">
        <f t="shared" si="1"/>
        <v>12.285714285714286</v>
      </c>
      <c r="D27">
        <f t="shared" si="0"/>
        <v>2333.3333333333335</v>
      </c>
      <c r="E27">
        <v>96219</v>
      </c>
      <c r="F27">
        <v>6011</v>
      </c>
      <c r="G27">
        <f t="shared" si="3"/>
        <v>1.1645316918981866E-3</v>
      </c>
      <c r="H27">
        <f t="shared" si="4"/>
        <v>2.0438719490457973E-3</v>
      </c>
      <c r="I27">
        <f t="shared" si="5"/>
        <v>1.8877035866368146E-3</v>
      </c>
      <c r="K27">
        <f t="shared" si="2"/>
        <v>16.007153551821659</v>
      </c>
    </row>
    <row r="28" spans="1:11" x14ac:dyDescent="0.25">
      <c r="A28" s="1">
        <v>44044.708333333336</v>
      </c>
      <c r="B28">
        <v>9</v>
      </c>
      <c r="C28">
        <f t="shared" si="1"/>
        <v>11.714285714285714</v>
      </c>
      <c r="D28">
        <f t="shared" si="0"/>
        <v>3000</v>
      </c>
      <c r="E28">
        <v>96274</v>
      </c>
      <c r="F28">
        <v>5955</v>
      </c>
      <c r="G28">
        <f t="shared" si="3"/>
        <v>1.5113350125944584E-3</v>
      </c>
      <c r="H28">
        <f t="shared" si="4"/>
        <v>1.9671344608372314E-3</v>
      </c>
      <c r="I28">
        <f t="shared" si="5"/>
        <v>1.8328937368679869E-3</v>
      </c>
      <c r="K28">
        <f t="shared" si="2"/>
        <v>16.166918555835434</v>
      </c>
    </row>
    <row r="29" spans="1:11" x14ac:dyDescent="0.25">
      <c r="A29" s="1">
        <v>44045.708333333336</v>
      </c>
      <c r="B29">
        <v>9</v>
      </c>
      <c r="C29">
        <f t="shared" si="1"/>
        <v>11.142857142857142</v>
      </c>
      <c r="D29">
        <f t="shared" si="0"/>
        <v>3000</v>
      </c>
      <c r="E29">
        <v>96312</v>
      </c>
      <c r="F29">
        <v>5821</v>
      </c>
      <c r="G29">
        <f t="shared" si="3"/>
        <v>1.5461260951726507E-3</v>
      </c>
      <c r="H29">
        <f t="shared" si="4"/>
        <v>1.9142513559280436E-3</v>
      </c>
      <c r="I29">
        <f t="shared" si="5"/>
        <v>1.7813099479309399E-3</v>
      </c>
      <c r="K29">
        <f t="shared" si="2"/>
        <v>16.545610719807595</v>
      </c>
    </row>
    <row r="30" spans="1:11" x14ac:dyDescent="0.25">
      <c r="A30" s="1">
        <v>44046.708333333336</v>
      </c>
      <c r="B30">
        <v>9</v>
      </c>
      <c r="C30">
        <f t="shared" si="1"/>
        <v>10.428571428571429</v>
      </c>
      <c r="D30">
        <f t="shared" si="0"/>
        <v>3000</v>
      </c>
      <c r="E30">
        <v>96337</v>
      </c>
      <c r="F30">
        <v>5795</v>
      </c>
      <c r="G30">
        <f t="shared" si="3"/>
        <v>1.5530629853321828E-3</v>
      </c>
      <c r="H30">
        <f t="shared" si="4"/>
        <v>1.7995809195118946E-3</v>
      </c>
      <c r="I30">
        <f t="shared" si="5"/>
        <v>1.7032992673479865E-3</v>
      </c>
      <c r="K30">
        <f t="shared" si="2"/>
        <v>16.624158757549612</v>
      </c>
    </row>
    <row r="31" spans="1:11" x14ac:dyDescent="0.25">
      <c r="A31" s="1">
        <v>44047.708333333336</v>
      </c>
      <c r="B31">
        <v>9</v>
      </c>
      <c r="C31">
        <f t="shared" si="1"/>
        <v>9.8571428571428577</v>
      </c>
      <c r="D31">
        <f t="shared" si="0"/>
        <v>3000</v>
      </c>
      <c r="E31">
        <v>96381</v>
      </c>
      <c r="F31">
        <v>5752</v>
      </c>
      <c r="G31">
        <f t="shared" si="3"/>
        <v>1.5646731571627259E-3</v>
      </c>
      <c r="H31">
        <f t="shared" si="4"/>
        <v>1.7136896483210809E-3</v>
      </c>
      <c r="I31">
        <f t="shared" si="5"/>
        <v>1.6455213202327577E-3</v>
      </c>
      <c r="K31">
        <f t="shared" si="2"/>
        <v>16.756084840055632</v>
      </c>
    </row>
    <row r="32" spans="1:11" x14ac:dyDescent="0.25">
      <c r="A32" s="1">
        <v>44048.708333333336</v>
      </c>
      <c r="B32">
        <v>11</v>
      </c>
      <c r="C32">
        <f t="shared" si="1"/>
        <v>9.5714285714285712</v>
      </c>
      <c r="D32">
        <f t="shared" si="0"/>
        <v>3666.6666666666665</v>
      </c>
      <c r="E32">
        <v>96519</v>
      </c>
      <c r="F32">
        <v>5823</v>
      </c>
      <c r="G32">
        <f t="shared" si="3"/>
        <v>1.8890606216726772E-3</v>
      </c>
      <c r="H32">
        <f t="shared" si="4"/>
        <v>1.6437280734034985E-3</v>
      </c>
      <c r="I32">
        <f t="shared" si="5"/>
        <v>1.6265294231889687E-3</v>
      </c>
      <c r="K32">
        <f t="shared" si="2"/>
        <v>16.575476558475014</v>
      </c>
    </row>
    <row r="33" spans="1:11" x14ac:dyDescent="0.25">
      <c r="A33" s="1">
        <v>44049.708333333336</v>
      </c>
      <c r="B33">
        <v>11</v>
      </c>
      <c r="C33">
        <f t="shared" si="1"/>
        <v>9.2857142857142865</v>
      </c>
      <c r="D33">
        <f t="shared" si="0"/>
        <v>3666.6666666666665</v>
      </c>
      <c r="E33">
        <v>96637</v>
      </c>
      <c r="F33">
        <v>5728</v>
      </c>
      <c r="G33">
        <f t="shared" si="3"/>
        <v>1.9203910614525139E-3</v>
      </c>
      <c r="H33">
        <f t="shared" si="4"/>
        <v>1.6211093375897846E-3</v>
      </c>
      <c r="I33">
        <f t="shared" si="5"/>
        <v>1.5898251192368843E-3</v>
      </c>
      <c r="K33">
        <f t="shared" si="2"/>
        <v>16.870984636871508</v>
      </c>
    </row>
    <row r="34" spans="1:11" x14ac:dyDescent="0.25">
      <c r="A34" s="1">
        <v>44050.708333333336</v>
      </c>
      <c r="B34">
        <v>9</v>
      </c>
      <c r="C34">
        <f t="shared" si="1"/>
        <v>9.5714285714285712</v>
      </c>
      <c r="D34">
        <f t="shared" si="0"/>
        <v>3000</v>
      </c>
      <c r="E34">
        <v>96706</v>
      </c>
      <c r="F34">
        <v>5645</v>
      </c>
      <c r="G34">
        <f t="shared" si="3"/>
        <v>1.5943312666076173E-3</v>
      </c>
      <c r="H34">
        <f t="shared" si="4"/>
        <v>1.6955586486144501E-3</v>
      </c>
      <c r="I34">
        <f t="shared" si="5"/>
        <v>1.6535452503763665E-3</v>
      </c>
      <c r="K34">
        <f t="shared" si="2"/>
        <v>17.131266607617359</v>
      </c>
    </row>
    <row r="35" spans="1:11" x14ac:dyDescent="0.25">
      <c r="A35" s="1">
        <v>44051.708333333336</v>
      </c>
      <c r="B35">
        <v>9</v>
      </c>
      <c r="C35">
        <f t="shared" si="1"/>
        <v>9.5714285714285712</v>
      </c>
      <c r="D35">
        <f t="shared" si="0"/>
        <v>3000</v>
      </c>
      <c r="E35">
        <v>96782</v>
      </c>
      <c r="F35">
        <v>5547</v>
      </c>
      <c r="G35">
        <f t="shared" si="3"/>
        <v>1.6224986479177934E-3</v>
      </c>
      <c r="H35">
        <f t="shared" si="4"/>
        <v>1.725514435087177E-3</v>
      </c>
      <c r="I35">
        <f t="shared" si="5"/>
        <v>1.6703647378524594E-3</v>
      </c>
      <c r="K35">
        <f t="shared" si="2"/>
        <v>17.447629349197765</v>
      </c>
    </row>
    <row r="36" spans="1:11" x14ac:dyDescent="0.25">
      <c r="A36" s="1">
        <v>44052.708333333336</v>
      </c>
      <c r="B36">
        <v>9</v>
      </c>
      <c r="C36">
        <f t="shared" si="1"/>
        <v>9.5714285714285712</v>
      </c>
      <c r="D36">
        <f t="shared" si="0"/>
        <v>3000</v>
      </c>
      <c r="E36">
        <v>96853</v>
      </c>
      <c r="F36">
        <v>5588</v>
      </c>
      <c r="G36">
        <f t="shared" si="3"/>
        <v>1.6105941302791697E-3</v>
      </c>
      <c r="H36">
        <f t="shared" si="4"/>
        <v>1.7128540750587994E-3</v>
      </c>
      <c r="I36">
        <f t="shared" si="5"/>
        <v>1.6801243793570389E-3</v>
      </c>
      <c r="K36">
        <f t="shared" si="2"/>
        <v>17.332319255547603</v>
      </c>
    </row>
    <row r="37" spans="1:11" x14ac:dyDescent="0.25">
      <c r="A37" s="1">
        <v>44053.708333333336</v>
      </c>
      <c r="B37">
        <v>9</v>
      </c>
      <c r="C37">
        <f t="shared" si="1"/>
        <v>9.5714285714285712</v>
      </c>
      <c r="D37">
        <f t="shared" si="0"/>
        <v>3000</v>
      </c>
      <c r="E37">
        <v>96884</v>
      </c>
      <c r="F37">
        <v>5547</v>
      </c>
      <c r="G37">
        <f t="shared" si="3"/>
        <v>1.6224986479177934E-3</v>
      </c>
      <c r="H37">
        <f t="shared" si="4"/>
        <v>1.725514435087177E-3</v>
      </c>
      <c r="I37">
        <f t="shared" si="5"/>
        <v>1.6906384052485491E-3</v>
      </c>
      <c r="K37">
        <f t="shared" si="2"/>
        <v>17.466017667207499</v>
      </c>
    </row>
    <row r="38" spans="1:11" x14ac:dyDescent="0.25">
      <c r="A38" s="1">
        <v>44054.708333333336</v>
      </c>
      <c r="B38">
        <v>10</v>
      </c>
      <c r="C38">
        <f t="shared" si="1"/>
        <v>9.7142857142857135</v>
      </c>
      <c r="D38">
        <f t="shared" si="0"/>
        <v>3333.3333333333335</v>
      </c>
      <c r="E38">
        <v>96952</v>
      </c>
      <c r="F38">
        <v>5514</v>
      </c>
      <c r="G38">
        <f t="shared" si="3"/>
        <v>1.8135654697134566E-3</v>
      </c>
      <c r="H38">
        <f t="shared" si="4"/>
        <v>1.7617493134359293E-3</v>
      </c>
      <c r="I38">
        <f t="shared" si="5"/>
        <v>1.7262388302193338E-3</v>
      </c>
      <c r="K38">
        <f t="shared" si="2"/>
        <v>17.582879941965906</v>
      </c>
    </row>
    <row r="39" spans="1:11" x14ac:dyDescent="0.25">
      <c r="A39" s="1">
        <v>44055.708333333336</v>
      </c>
      <c r="B39">
        <v>10</v>
      </c>
      <c r="C39">
        <f t="shared" si="1"/>
        <v>9.5714285714285712</v>
      </c>
      <c r="D39">
        <f t="shared" si="0"/>
        <v>3333.3333333333335</v>
      </c>
      <c r="E39">
        <v>97054</v>
      </c>
      <c r="F39">
        <v>5521</v>
      </c>
      <c r="G39">
        <f t="shared" si="3"/>
        <v>1.8112660749864155E-3</v>
      </c>
      <c r="H39">
        <f t="shared" si="4"/>
        <v>1.7336403860584262E-3</v>
      </c>
      <c r="I39">
        <f t="shared" si="5"/>
        <v>1.7139933486825273E-3</v>
      </c>
      <c r="K39">
        <f t="shared" si="2"/>
        <v>17.579061764173158</v>
      </c>
    </row>
    <row r="40" spans="1:11" x14ac:dyDescent="0.25">
      <c r="A40" s="1">
        <v>44056.708333333336</v>
      </c>
      <c r="B40">
        <v>11</v>
      </c>
      <c r="C40">
        <f t="shared" si="1"/>
        <v>9.5714285714285712</v>
      </c>
      <c r="D40">
        <f t="shared" si="0"/>
        <v>3666.6666666666665</v>
      </c>
      <c r="E40">
        <v>97128</v>
      </c>
      <c r="F40">
        <v>5539</v>
      </c>
      <c r="G40">
        <f t="shared" si="3"/>
        <v>1.9859180357465248E-3</v>
      </c>
      <c r="H40">
        <f t="shared" si="4"/>
        <v>1.7280066025326902E-3</v>
      </c>
      <c r="I40">
        <f t="shared" si="5"/>
        <v>1.7223207629623915E-3</v>
      </c>
      <c r="K40">
        <f t="shared" si="2"/>
        <v>17.535295179635312</v>
      </c>
    </row>
    <row r="41" spans="1:11" x14ac:dyDescent="0.25">
      <c r="A41" s="1">
        <v>44057.708333333336</v>
      </c>
      <c r="B41">
        <v>12</v>
      </c>
      <c r="C41">
        <f t="shared" si="1"/>
        <v>10</v>
      </c>
      <c r="D41">
        <f t="shared" si="0"/>
        <v>4000</v>
      </c>
      <c r="E41">
        <v>97225</v>
      </c>
      <c r="F41">
        <v>5377</v>
      </c>
      <c r="G41">
        <f t="shared" si="3"/>
        <v>2.2317277292170355E-3</v>
      </c>
      <c r="H41">
        <f t="shared" si="4"/>
        <v>1.859773107680863E-3</v>
      </c>
      <c r="I41">
        <f t="shared" si="5"/>
        <v>1.811922449719152E-3</v>
      </c>
      <c r="K41">
        <f t="shared" si="2"/>
        <v>18.081644039427189</v>
      </c>
    </row>
    <row r="42" spans="1:11" x14ac:dyDescent="0.25">
      <c r="A42" s="1">
        <v>44058.708333333336</v>
      </c>
      <c r="B42">
        <v>12</v>
      </c>
      <c r="C42">
        <f t="shared" si="1"/>
        <v>10.428571428571429</v>
      </c>
      <c r="D42">
        <f t="shared" si="0"/>
        <v>4000</v>
      </c>
      <c r="E42">
        <v>97319</v>
      </c>
      <c r="F42">
        <v>5357</v>
      </c>
      <c r="G42">
        <f t="shared" si="3"/>
        <v>2.2400597349262648E-3</v>
      </c>
      <c r="H42">
        <f t="shared" si="4"/>
        <v>1.9467185791621111E-3</v>
      </c>
      <c r="I42">
        <f t="shared" si="5"/>
        <v>1.8989152771635928E-3</v>
      </c>
      <c r="K42">
        <f t="shared" si="2"/>
        <v>18.166697778607428</v>
      </c>
    </row>
    <row r="43" spans="1:11" x14ac:dyDescent="0.25">
      <c r="A43" s="1">
        <v>44059.708333333336</v>
      </c>
      <c r="B43">
        <v>13</v>
      </c>
      <c r="C43">
        <f t="shared" si="1"/>
        <v>11</v>
      </c>
      <c r="D43">
        <f t="shared" si="0"/>
        <v>4333.333333333333</v>
      </c>
      <c r="E43">
        <v>97380</v>
      </c>
      <c r="F43">
        <v>5377</v>
      </c>
      <c r="G43">
        <f t="shared" si="3"/>
        <v>2.417705039985122E-3</v>
      </c>
      <c r="H43">
        <f t="shared" si="4"/>
        <v>2.0457504184489494E-3</v>
      </c>
      <c r="I43">
        <f t="shared" si="5"/>
        <v>2.0140196693869011E-3</v>
      </c>
      <c r="K43">
        <f t="shared" si="2"/>
        <v>18.110470522596245</v>
      </c>
    </row>
    <row r="44" spans="1:11" x14ac:dyDescent="0.25">
      <c r="A44" s="1">
        <v>44060.708333333336</v>
      </c>
      <c r="B44">
        <v>14</v>
      </c>
      <c r="C44">
        <f t="shared" si="1"/>
        <v>11.714285714285714</v>
      </c>
      <c r="D44">
        <f t="shared" si="0"/>
        <v>4666.666666666667</v>
      </c>
      <c r="E44">
        <v>97423</v>
      </c>
      <c r="F44">
        <v>5335</v>
      </c>
      <c r="G44">
        <f t="shared" si="3"/>
        <v>2.6241799437675727E-3</v>
      </c>
      <c r="H44">
        <f t="shared" si="4"/>
        <v>2.1957424019279689E-3</v>
      </c>
      <c r="I44">
        <f t="shared" si="5"/>
        <v>2.1567596002104155E-3</v>
      </c>
      <c r="K44">
        <f t="shared" si="2"/>
        <v>18.261105904404875</v>
      </c>
    </row>
    <row r="45" spans="1:11" x14ac:dyDescent="0.25">
      <c r="A45" s="1">
        <v>44061.708333333336</v>
      </c>
      <c r="B45">
        <v>14</v>
      </c>
      <c r="C45">
        <f t="shared" si="1"/>
        <v>12.285714285714286</v>
      </c>
      <c r="D45">
        <f t="shared" si="0"/>
        <v>4666.666666666667</v>
      </c>
      <c r="E45">
        <v>97473</v>
      </c>
      <c r="F45">
        <v>5314</v>
      </c>
      <c r="G45">
        <f t="shared" si="3"/>
        <v>2.6345502446368085E-3</v>
      </c>
      <c r="H45">
        <f t="shared" si="4"/>
        <v>2.3119522554976074E-3</v>
      </c>
      <c r="I45">
        <f t="shared" si="5"/>
        <v>2.2739291380222105E-3</v>
      </c>
      <c r="K45">
        <f t="shared" si="2"/>
        <v>18.342679713963115</v>
      </c>
    </row>
    <row r="46" spans="1:11" x14ac:dyDescent="0.25">
      <c r="A46" s="1">
        <v>44062.708333333336</v>
      </c>
      <c r="B46">
        <v>14</v>
      </c>
      <c r="C46">
        <f t="shared" si="1"/>
        <v>12.857142857142858</v>
      </c>
      <c r="D46">
        <f t="shared" si="0"/>
        <v>4666.666666666667</v>
      </c>
      <c r="E46">
        <v>97564</v>
      </c>
      <c r="F46">
        <v>5322</v>
      </c>
      <c r="G46">
        <f t="shared" si="3"/>
        <v>2.6305900037579856E-3</v>
      </c>
      <c r="H46">
        <f t="shared" si="4"/>
        <v>2.415847962634885E-3</v>
      </c>
      <c r="I46">
        <f t="shared" si="5"/>
        <v>2.3922809069402725E-3</v>
      </c>
      <c r="K46">
        <f t="shared" si="2"/>
        <v>18.332205937617438</v>
      </c>
    </row>
    <row r="47" spans="1:11" x14ac:dyDescent="0.25">
      <c r="A47" s="1">
        <v>44063.708333333336</v>
      </c>
      <c r="B47">
        <v>16</v>
      </c>
      <c r="C47">
        <f t="shared" si="1"/>
        <v>13.571428571428571</v>
      </c>
      <c r="D47">
        <f t="shared" si="0"/>
        <v>5333.333333333333</v>
      </c>
      <c r="E47">
        <v>97718</v>
      </c>
      <c r="F47">
        <v>5423</v>
      </c>
      <c r="G47">
        <f t="shared" si="3"/>
        <v>2.9503964595242486E-3</v>
      </c>
      <c r="H47">
        <f t="shared" si="4"/>
        <v>2.502568425489318E-3</v>
      </c>
      <c r="I47">
        <f t="shared" si="5"/>
        <v>2.5329956005865884E-3</v>
      </c>
      <c r="K47">
        <f t="shared" si="2"/>
        <v>18.019177576986909</v>
      </c>
    </row>
    <row r="48" spans="1:11" x14ac:dyDescent="0.25">
      <c r="A48" s="1">
        <v>44064.708333333336</v>
      </c>
      <c r="B48">
        <v>17</v>
      </c>
      <c r="C48">
        <f t="shared" si="1"/>
        <v>14.285714285714286</v>
      </c>
      <c r="D48">
        <f t="shared" si="0"/>
        <v>5666.666666666667</v>
      </c>
      <c r="E48">
        <v>97892</v>
      </c>
      <c r="F48">
        <v>5494</v>
      </c>
      <c r="G48">
        <f t="shared" si="3"/>
        <v>3.0942846741900255E-3</v>
      </c>
      <c r="H48">
        <f t="shared" si="4"/>
        <v>2.6002392220084249E-3</v>
      </c>
      <c r="I48">
        <f t="shared" si="5"/>
        <v>2.6580192440593272E-3</v>
      </c>
      <c r="K48">
        <f t="shared" si="2"/>
        <v>17.81798325445941</v>
      </c>
    </row>
    <row r="49" spans="1:11" x14ac:dyDescent="0.25">
      <c r="A49" s="1">
        <v>44065.708333333336</v>
      </c>
      <c r="B49">
        <v>14</v>
      </c>
      <c r="C49">
        <f t="shared" si="1"/>
        <v>14.571428571428571</v>
      </c>
      <c r="D49">
        <f t="shared" si="0"/>
        <v>4666.666666666667</v>
      </c>
      <c r="E49">
        <v>98077</v>
      </c>
      <c r="F49">
        <v>5576</v>
      </c>
      <c r="G49">
        <f t="shared" si="3"/>
        <v>2.5107604017216641E-3</v>
      </c>
      <c r="H49">
        <f t="shared" si="4"/>
        <v>2.6132404181184667E-3</v>
      </c>
      <c r="I49">
        <f t="shared" si="5"/>
        <v>2.6954890198461986E-3</v>
      </c>
      <c r="K49">
        <f t="shared" si="2"/>
        <v>17.58913199426112</v>
      </c>
    </row>
    <row r="50" spans="1:11" x14ac:dyDescent="0.25">
      <c r="A50" s="1">
        <v>44066.708333333336</v>
      </c>
      <c r="B50">
        <v>14</v>
      </c>
      <c r="C50">
        <f t="shared" si="1"/>
        <v>14.714285714285714</v>
      </c>
      <c r="D50">
        <f t="shared" si="0"/>
        <v>4666.666666666667</v>
      </c>
      <c r="E50">
        <v>98316</v>
      </c>
      <c r="F50">
        <v>5782</v>
      </c>
      <c r="G50">
        <f t="shared" si="3"/>
        <v>2.4213075060532689E-3</v>
      </c>
      <c r="H50">
        <f t="shared" si="4"/>
        <v>2.5448436033008843E-3</v>
      </c>
      <c r="I50">
        <f t="shared" si="5"/>
        <v>2.6930920880614967E-3</v>
      </c>
      <c r="K50">
        <f t="shared" si="2"/>
        <v>17.003804911795225</v>
      </c>
    </row>
    <row r="51" spans="1:11" x14ac:dyDescent="0.25">
      <c r="A51" s="1">
        <v>44067.708333333336</v>
      </c>
      <c r="B51">
        <v>15</v>
      </c>
      <c r="C51">
        <f t="shared" si="1"/>
        <v>14.857142857142858</v>
      </c>
      <c r="D51">
        <f t="shared" si="0"/>
        <v>5000</v>
      </c>
      <c r="E51">
        <v>98426</v>
      </c>
      <c r="F51">
        <v>5864</v>
      </c>
      <c r="G51">
        <f t="shared" si="3"/>
        <v>2.5579809004092771E-3</v>
      </c>
      <c r="H51">
        <f t="shared" si="4"/>
        <v>2.5336191775482365E-3</v>
      </c>
      <c r="I51">
        <f t="shared" si="5"/>
        <v>2.6821405544809798E-3</v>
      </c>
      <c r="K51">
        <f t="shared" si="2"/>
        <v>16.784788540245565</v>
      </c>
    </row>
    <row r="52" spans="1:11" x14ac:dyDescent="0.25">
      <c r="A52" s="1">
        <v>44068.708333333336</v>
      </c>
      <c r="B52">
        <v>15</v>
      </c>
      <c r="C52">
        <f t="shared" si="1"/>
        <v>15</v>
      </c>
      <c r="D52">
        <f t="shared" si="0"/>
        <v>5000</v>
      </c>
      <c r="E52">
        <v>98545</v>
      </c>
      <c r="F52">
        <v>5787</v>
      </c>
      <c r="G52">
        <f t="shared" si="3"/>
        <v>2.592016588906169E-3</v>
      </c>
      <c r="H52">
        <f t="shared" si="4"/>
        <v>2.592016588906169E-3</v>
      </c>
      <c r="I52">
        <f t="shared" si="5"/>
        <v>2.6752955564614757E-3</v>
      </c>
      <c r="K52">
        <f t="shared" si="2"/>
        <v>17.028684983583894</v>
      </c>
    </row>
    <row r="53" spans="1:11" x14ac:dyDescent="0.25">
      <c r="A53" s="1">
        <v>44069.708333333336</v>
      </c>
      <c r="B53">
        <v>17</v>
      </c>
      <c r="C53">
        <f t="shared" si="1"/>
        <v>15.428571428571429</v>
      </c>
      <c r="D53">
        <f t="shared" si="0"/>
        <v>5666.666666666667</v>
      </c>
      <c r="E53">
        <v>98814</v>
      </c>
      <c r="F53">
        <v>5969</v>
      </c>
      <c r="G53">
        <f t="shared" si="3"/>
        <v>2.848048249287988E-3</v>
      </c>
      <c r="H53">
        <f t="shared" si="4"/>
        <v>2.58478328506809E-3</v>
      </c>
      <c r="I53">
        <f t="shared" si="5"/>
        <v>2.70710615365334E-3</v>
      </c>
      <c r="K53">
        <f t="shared" si="2"/>
        <v>16.554531747361366</v>
      </c>
    </row>
    <row r="54" spans="1:11" x14ac:dyDescent="0.25">
      <c r="A54" s="1">
        <v>44070.708333333336</v>
      </c>
      <c r="B54">
        <v>14</v>
      </c>
      <c r="C54">
        <f t="shared" si="1"/>
        <v>15.142857142857142</v>
      </c>
      <c r="D54">
        <f t="shared" si="0"/>
        <v>4666.666666666667</v>
      </c>
      <c r="E54">
        <v>99100</v>
      </c>
      <c r="F54">
        <v>6225</v>
      </c>
      <c r="G54">
        <f t="shared" si="3"/>
        <v>2.2489959839357429E-3</v>
      </c>
      <c r="H54">
        <f t="shared" si="4"/>
        <v>2.4325874928284568E-3</v>
      </c>
      <c r="I54">
        <f t="shared" si="5"/>
        <v>2.604614590756075E-3</v>
      </c>
      <c r="K54">
        <f t="shared" si="2"/>
        <v>15.919678714859439</v>
      </c>
    </row>
    <row r="55" spans="1:11" x14ac:dyDescent="0.25">
      <c r="A55" s="1">
        <v>44071.708333333336</v>
      </c>
      <c r="B55">
        <v>17</v>
      </c>
      <c r="C55">
        <f t="shared" si="1"/>
        <v>15.142857142857142</v>
      </c>
      <c r="D55">
        <f t="shared" si="0"/>
        <v>5666.666666666667</v>
      </c>
      <c r="E55">
        <v>99416</v>
      </c>
      <c r="F55">
        <v>6454</v>
      </c>
      <c r="G55">
        <f t="shared" si="3"/>
        <v>2.6340254105980789E-3</v>
      </c>
      <c r="H55">
        <f t="shared" si="4"/>
        <v>2.3462747354907254E-3</v>
      </c>
      <c r="I55">
        <f t="shared" si="5"/>
        <v>2.5445903449600308E-3</v>
      </c>
      <c r="K55">
        <f t="shared" si="2"/>
        <v>15.403780601177564</v>
      </c>
    </row>
    <row r="56" spans="1:11" x14ac:dyDescent="0.25">
      <c r="A56" s="1">
        <v>44072.708333333336</v>
      </c>
      <c r="B56">
        <v>18</v>
      </c>
      <c r="C56">
        <f t="shared" si="1"/>
        <v>15.714285714285714</v>
      </c>
      <c r="D56">
        <f t="shared" si="0"/>
        <v>6000</v>
      </c>
      <c r="E56">
        <v>99705</v>
      </c>
      <c r="F56">
        <v>6645</v>
      </c>
      <c r="G56">
        <f t="shared" si="3"/>
        <v>2.7088036117381489E-3</v>
      </c>
      <c r="H56">
        <f t="shared" si="4"/>
        <v>2.3648285499301299E-3</v>
      </c>
      <c r="I56">
        <f t="shared" si="5"/>
        <v>2.5745447736741094E-3</v>
      </c>
      <c r="K56">
        <f t="shared" si="2"/>
        <v>15.004514672686231</v>
      </c>
    </row>
    <row r="57" spans="1:11" x14ac:dyDescent="0.25">
      <c r="A57" s="1">
        <v>44073.708333333336</v>
      </c>
      <c r="B57">
        <v>20</v>
      </c>
      <c r="C57">
        <f t="shared" si="1"/>
        <v>16.571428571428573</v>
      </c>
      <c r="D57">
        <f t="shared" si="0"/>
        <v>6666.666666666667</v>
      </c>
      <c r="E57">
        <v>99940</v>
      </c>
      <c r="F57">
        <v>6829</v>
      </c>
      <c r="G57">
        <f t="shared" si="3"/>
        <v>2.9286864841118758E-3</v>
      </c>
      <c r="H57">
        <f t="shared" si="4"/>
        <v>2.4266259439784115E-3</v>
      </c>
      <c r="I57">
        <f t="shared" si="5"/>
        <v>2.6500354099559089E-3</v>
      </c>
      <c r="K57">
        <f t="shared" si="2"/>
        <v>14.634646361107043</v>
      </c>
    </row>
    <row r="58" spans="1:11" x14ac:dyDescent="0.25">
      <c r="A58" s="1">
        <v>44074.708333333336</v>
      </c>
      <c r="B58">
        <v>22</v>
      </c>
      <c r="C58">
        <f t="shared" si="1"/>
        <v>17.571428571428573</v>
      </c>
      <c r="D58">
        <f t="shared" si="0"/>
        <v>7333.333333333333</v>
      </c>
      <c r="E58">
        <v>100075</v>
      </c>
      <c r="F58">
        <v>6952</v>
      </c>
      <c r="G58">
        <f t="shared" si="3"/>
        <v>3.1645569620253164E-3</v>
      </c>
      <c r="H58">
        <f t="shared" si="4"/>
        <v>2.5275357553838571E-3</v>
      </c>
      <c r="I58">
        <f t="shared" si="5"/>
        <v>2.7418024564766726E-3</v>
      </c>
      <c r="K58">
        <f t="shared" si="2"/>
        <v>14.395138089758342</v>
      </c>
    </row>
    <row r="59" spans="1:11" x14ac:dyDescent="0.25">
      <c r="A59" s="1">
        <v>44075.708333333336</v>
      </c>
      <c r="B59">
        <v>21</v>
      </c>
      <c r="C59">
        <f t="shared" si="1"/>
        <v>18.428571428571427</v>
      </c>
      <c r="D59">
        <f t="shared" si="0"/>
        <v>7000</v>
      </c>
      <c r="E59">
        <v>100317</v>
      </c>
      <c r="F59">
        <v>7082</v>
      </c>
      <c r="G59">
        <f t="shared" si="3"/>
        <v>2.9652640497034735E-3</v>
      </c>
      <c r="H59">
        <f t="shared" si="4"/>
        <v>2.6021704925969255E-3</v>
      </c>
      <c r="I59">
        <f t="shared" si="5"/>
        <v>2.7948695727532716E-3</v>
      </c>
      <c r="K59">
        <f t="shared" si="2"/>
        <v>14.165066365433493</v>
      </c>
    </row>
    <row r="60" spans="1:11" x14ac:dyDescent="0.25">
      <c r="A60" s="1">
        <v>44076.708333333336</v>
      </c>
      <c r="B60">
        <v>22</v>
      </c>
      <c r="C60">
        <f t="shared" si="1"/>
        <v>19.142857142857142</v>
      </c>
      <c r="D60">
        <f t="shared" si="0"/>
        <v>7333.333333333333</v>
      </c>
      <c r="E60">
        <v>100554</v>
      </c>
      <c r="F60">
        <v>7278</v>
      </c>
      <c r="G60">
        <f t="shared" si="3"/>
        <v>3.0228084638636988E-3</v>
      </c>
      <c r="H60">
        <f t="shared" si="4"/>
        <v>2.6302359360891926E-3</v>
      </c>
      <c r="I60">
        <f t="shared" si="5"/>
        <v>2.8231328347203205E-3</v>
      </c>
      <c r="K60">
        <f t="shared" si="2"/>
        <v>13.816158285243199</v>
      </c>
    </row>
    <row r="61" spans="1:11" x14ac:dyDescent="0.25">
      <c r="A61" s="1">
        <v>44077.708333333336</v>
      </c>
      <c r="B61">
        <v>27</v>
      </c>
      <c r="C61">
        <f t="shared" si="1"/>
        <v>21</v>
      </c>
      <c r="D61">
        <f t="shared" si="0"/>
        <v>9000</v>
      </c>
      <c r="E61">
        <v>100782</v>
      </c>
      <c r="F61">
        <v>7445</v>
      </c>
      <c r="G61">
        <f t="shared" si="3"/>
        <v>3.6265950302216254E-3</v>
      </c>
      <c r="H61">
        <f t="shared" si="4"/>
        <v>2.8206850235057085E-3</v>
      </c>
      <c r="I61">
        <f t="shared" si="5"/>
        <v>3.01941049604601E-3</v>
      </c>
      <c r="K61">
        <f t="shared" si="2"/>
        <v>13.536870382807253</v>
      </c>
    </row>
    <row r="62" spans="1:11" x14ac:dyDescent="0.25">
      <c r="A62" s="1">
        <v>44078.708333333336</v>
      </c>
      <c r="B62">
        <v>26</v>
      </c>
      <c r="C62">
        <f t="shared" si="1"/>
        <v>22.285714285714285</v>
      </c>
      <c r="D62">
        <f t="shared" si="0"/>
        <v>8666.6666666666661</v>
      </c>
      <c r="E62">
        <v>101119</v>
      </c>
      <c r="F62">
        <v>7669</v>
      </c>
      <c r="G62">
        <f t="shared" si="3"/>
        <v>3.3902725257530316E-3</v>
      </c>
      <c r="H62">
        <f t="shared" si="4"/>
        <v>2.9059478792168841E-3</v>
      </c>
      <c r="I62" s="2">
        <f t="shared" si="5"/>
        <v>3.1262525050100199E-3</v>
      </c>
      <c r="J62" s="2">
        <f>AVERAGE(I62:I75)</f>
        <v>3.2191865397483274E-3</v>
      </c>
      <c r="K62">
        <f t="shared" si="2"/>
        <v>13.185421828139262</v>
      </c>
    </row>
    <row r="63" spans="1:11" x14ac:dyDescent="0.25">
      <c r="A63" s="1">
        <v>44079.708333333336</v>
      </c>
      <c r="B63">
        <v>23</v>
      </c>
      <c r="C63">
        <f t="shared" si="1"/>
        <v>23</v>
      </c>
      <c r="D63">
        <f t="shared" si="0"/>
        <v>7666.6666666666661</v>
      </c>
      <c r="E63">
        <v>101507</v>
      </c>
      <c r="F63">
        <v>7922</v>
      </c>
      <c r="G63">
        <f t="shared" si="3"/>
        <v>2.903307245645039E-3</v>
      </c>
      <c r="H63">
        <f t="shared" si="4"/>
        <v>2.903307245645039E-3</v>
      </c>
      <c r="I63" s="2">
        <f t="shared" si="5"/>
        <v>3.1459444672411437E-3</v>
      </c>
      <c r="K63">
        <f t="shared" si="2"/>
        <v>12.813304721030043</v>
      </c>
    </row>
    <row r="64" spans="1:11" x14ac:dyDescent="0.25">
      <c r="A64" s="1">
        <v>44080.708333333336</v>
      </c>
      <c r="B64">
        <v>25</v>
      </c>
      <c r="C64">
        <f t="shared" si="1"/>
        <v>23.714285714285715</v>
      </c>
      <c r="D64">
        <f t="shared" si="0"/>
        <v>8333.3333333333339</v>
      </c>
      <c r="E64">
        <v>101705</v>
      </c>
      <c r="F64">
        <v>8031</v>
      </c>
      <c r="G64">
        <f t="shared" si="3"/>
        <v>3.1129373677001621E-3</v>
      </c>
      <c r="H64">
        <f t="shared" si="4"/>
        <v>2.9528434459327249E-3</v>
      </c>
      <c r="I64" s="2">
        <f t="shared" si="5"/>
        <v>3.1692090341549099E-3</v>
      </c>
      <c r="K64">
        <f t="shared" si="2"/>
        <v>12.664051799277798</v>
      </c>
    </row>
    <row r="65" spans="1:11" x14ac:dyDescent="0.25">
      <c r="A65" s="1">
        <v>44081.708333333336</v>
      </c>
      <c r="B65">
        <v>26</v>
      </c>
      <c r="C65">
        <f t="shared" si="1"/>
        <v>24.285714285714285</v>
      </c>
      <c r="D65">
        <f t="shared" si="0"/>
        <v>8666.6666666666661</v>
      </c>
      <c r="E65">
        <v>101814</v>
      </c>
      <c r="F65">
        <v>8110</v>
      </c>
      <c r="G65">
        <f t="shared" si="3"/>
        <v>3.2059186189889025E-3</v>
      </c>
      <c r="H65">
        <f t="shared" si="4"/>
        <v>2.9945393693852386E-3</v>
      </c>
      <c r="I65" s="2">
        <f t="shared" si="5"/>
        <v>3.1753740403832865E-3</v>
      </c>
      <c r="K65">
        <f t="shared" si="2"/>
        <v>12.554130702836005</v>
      </c>
    </row>
    <row r="66" spans="1:11" x14ac:dyDescent="0.25">
      <c r="A66" s="1">
        <v>44082.708333333336</v>
      </c>
      <c r="B66">
        <v>27</v>
      </c>
      <c r="C66">
        <f t="shared" si="1"/>
        <v>25.142857142857142</v>
      </c>
      <c r="D66">
        <f t="shared" si="0"/>
        <v>9000</v>
      </c>
      <c r="E66">
        <v>102085</v>
      </c>
      <c r="F66">
        <v>8221</v>
      </c>
      <c r="G66">
        <f t="shared" si="3"/>
        <v>3.2842719863763531E-3</v>
      </c>
      <c r="H66">
        <f t="shared" si="4"/>
        <v>3.0583696804351223E-3</v>
      </c>
      <c r="I66" s="2">
        <f t="shared" si="5"/>
        <v>3.2189626161387079E-3</v>
      </c>
      <c r="K66">
        <f t="shared" si="2"/>
        <v>12.417589101082593</v>
      </c>
    </row>
    <row r="67" spans="1:11" x14ac:dyDescent="0.25">
      <c r="A67" s="1">
        <v>44083.708333333336</v>
      </c>
      <c r="B67">
        <v>27</v>
      </c>
      <c r="C67">
        <f t="shared" si="1"/>
        <v>25.857142857142858</v>
      </c>
      <c r="D67">
        <f t="shared" si="0"/>
        <v>9000</v>
      </c>
      <c r="E67">
        <v>102303</v>
      </c>
      <c r="F67">
        <v>8324</v>
      </c>
      <c r="G67">
        <f t="shared" si="3"/>
        <v>3.2436328688130707E-3</v>
      </c>
      <c r="H67">
        <f t="shared" si="4"/>
        <v>3.1063362394453215E-3</v>
      </c>
      <c r="I67" s="2">
        <f t="shared" si="5"/>
        <v>3.2482681885072323E-3</v>
      </c>
      <c r="K67">
        <f t="shared" si="2"/>
        <v>12.290124939932724</v>
      </c>
    </row>
    <row r="68" spans="1:11" x14ac:dyDescent="0.25">
      <c r="A68" s="1">
        <v>44084.708333333336</v>
      </c>
      <c r="B68">
        <v>30</v>
      </c>
      <c r="C68">
        <f t="shared" si="1"/>
        <v>26.285714285714285</v>
      </c>
      <c r="D68">
        <f t="shared" ref="D68:D131" si="6">B68/$D$1</f>
        <v>10000</v>
      </c>
      <c r="E68">
        <v>102548</v>
      </c>
      <c r="F68">
        <v>8452</v>
      </c>
      <c r="G68">
        <f t="shared" si="3"/>
        <v>3.5494557501183151E-3</v>
      </c>
      <c r="H68">
        <f t="shared" si="4"/>
        <v>3.1099993239131901E-3</v>
      </c>
      <c r="I68" s="2">
        <f t="shared" si="5"/>
        <v>3.2434909834476193E-3</v>
      </c>
      <c r="K68">
        <f t="shared" si="2"/>
        <v>12.132986275437766</v>
      </c>
    </row>
    <row r="69" spans="1:11" x14ac:dyDescent="0.25">
      <c r="A69" s="1">
        <v>44085.708333333336</v>
      </c>
      <c r="B69">
        <v>27</v>
      </c>
      <c r="C69">
        <f t="shared" si="1"/>
        <v>26.428571428571427</v>
      </c>
      <c r="D69">
        <f t="shared" si="6"/>
        <v>9000</v>
      </c>
      <c r="E69">
        <v>102805</v>
      </c>
      <c r="F69">
        <v>8591</v>
      </c>
      <c r="G69">
        <f t="shared" si="3"/>
        <v>3.1428238854615295E-3</v>
      </c>
      <c r="H69">
        <f t="shared" si="4"/>
        <v>3.0763090942348302E-3</v>
      </c>
      <c r="I69" s="2">
        <f t="shared" si="5"/>
        <v>3.208964285094794E-3</v>
      </c>
      <c r="K69">
        <f t="shared" si="2"/>
        <v>11.96659294610639</v>
      </c>
    </row>
    <row r="70" spans="1:11" x14ac:dyDescent="0.25">
      <c r="A70" s="1">
        <v>44086.708333333336</v>
      </c>
      <c r="B70">
        <v>27</v>
      </c>
      <c r="C70">
        <f t="shared" si="1"/>
        <v>27</v>
      </c>
      <c r="D70">
        <f t="shared" si="6"/>
        <v>9000</v>
      </c>
      <c r="E70">
        <v>103074</v>
      </c>
      <c r="F70">
        <v>8567</v>
      </c>
      <c r="G70">
        <f t="shared" si="3"/>
        <v>3.1516283413096768E-3</v>
      </c>
      <c r="H70">
        <f t="shared" si="4"/>
        <v>3.1516283413096768E-3</v>
      </c>
      <c r="I70" s="2">
        <f t="shared" si="5"/>
        <v>3.2420749279538905E-3</v>
      </c>
      <c r="K70">
        <f t="shared" si="2"/>
        <v>12.031516283413097</v>
      </c>
    </row>
    <row r="71" spans="1:11" x14ac:dyDescent="0.25">
      <c r="A71" s="1">
        <v>44087.708333333336</v>
      </c>
      <c r="B71">
        <v>28</v>
      </c>
      <c r="C71">
        <f t="shared" ref="C71:C124" si="7">AVERAGE(B65:B71)</f>
        <v>27.428571428571427</v>
      </c>
      <c r="D71">
        <f t="shared" si="6"/>
        <v>9333.3333333333339</v>
      </c>
      <c r="E71">
        <v>103339</v>
      </c>
      <c r="F71">
        <v>8789</v>
      </c>
      <c r="G71">
        <f t="shared" si="3"/>
        <v>3.1858004323586302E-3</v>
      </c>
      <c r="H71">
        <f t="shared" si="4"/>
        <v>3.1207840970043721E-3</v>
      </c>
      <c r="I71" s="2">
        <f t="shared" si="5"/>
        <v>3.2512615572188167E-3</v>
      </c>
      <c r="K71">
        <f t="shared" si="2"/>
        <v>11.757765388553874</v>
      </c>
    </row>
    <row r="72" spans="1:11" x14ac:dyDescent="0.25">
      <c r="A72" s="1">
        <v>44088.708333333336</v>
      </c>
      <c r="B72">
        <v>28</v>
      </c>
      <c r="C72">
        <f t="shared" si="7"/>
        <v>27.714285714285715</v>
      </c>
      <c r="D72">
        <f t="shared" si="6"/>
        <v>9333.3333333333339</v>
      </c>
      <c r="E72">
        <v>103464</v>
      </c>
      <c r="F72">
        <v>8848</v>
      </c>
      <c r="G72">
        <f t="shared" si="3"/>
        <v>3.1645569620253164E-3</v>
      </c>
      <c r="H72">
        <f t="shared" si="4"/>
        <v>3.1322655644536296E-3</v>
      </c>
      <c r="I72" s="2">
        <f t="shared" si="5"/>
        <v>3.2445812148782444E-3</v>
      </c>
      <c r="K72">
        <f t="shared" si="2"/>
        <v>11.693490054249548</v>
      </c>
    </row>
    <row r="73" spans="1:11" x14ac:dyDescent="0.25">
      <c r="A73" s="1">
        <v>44089.708333333336</v>
      </c>
      <c r="B73">
        <v>29</v>
      </c>
      <c r="C73">
        <f t="shared" si="7"/>
        <v>28</v>
      </c>
      <c r="D73">
        <f t="shared" si="6"/>
        <v>9666.6666666666661</v>
      </c>
      <c r="E73">
        <v>103640</v>
      </c>
      <c r="F73">
        <v>8799</v>
      </c>
      <c r="G73">
        <f t="shared" si="3"/>
        <v>3.2958290714853963E-3</v>
      </c>
      <c r="H73">
        <f t="shared" si="4"/>
        <v>3.1821797931583136E-3</v>
      </c>
      <c r="I73" s="2">
        <f t="shared" si="5"/>
        <v>3.2466456849428527E-3</v>
      </c>
      <c r="K73">
        <f t="shared" ref="K73:K88" si="8">E73/F73</f>
        <v>11.778611205818843</v>
      </c>
    </row>
    <row r="74" spans="1:11" x14ac:dyDescent="0.25">
      <c r="A74" s="1">
        <v>44090.708333333336</v>
      </c>
      <c r="B74">
        <v>30</v>
      </c>
      <c r="C74">
        <f t="shared" si="7"/>
        <v>28.428571428571427</v>
      </c>
      <c r="D74">
        <f t="shared" si="6"/>
        <v>10000</v>
      </c>
      <c r="E74">
        <v>103799</v>
      </c>
      <c r="F74">
        <v>8804</v>
      </c>
      <c r="G74">
        <f t="shared" ref="G74:G137" si="9">B74/F74</f>
        <v>3.4075420263516582E-3</v>
      </c>
      <c r="H74">
        <f t="shared" ref="H74:H137" si="10">C74/F74</f>
        <v>3.229051729733238E-3</v>
      </c>
      <c r="I74" s="2">
        <f t="shared" ref="I74:I137" si="11">C74/AVERAGE(F68:F74)</f>
        <v>3.2703368940016431E-3</v>
      </c>
      <c r="K74">
        <f t="shared" si="8"/>
        <v>11.789981826442526</v>
      </c>
    </row>
    <row r="75" spans="1:11" x14ac:dyDescent="0.25">
      <c r="A75" s="1">
        <v>44091.708333333336</v>
      </c>
      <c r="B75">
        <v>32</v>
      </c>
      <c r="C75">
        <f t="shared" si="7"/>
        <v>28.714285714285715</v>
      </c>
      <c r="D75">
        <f t="shared" si="6"/>
        <v>10666.666666666666</v>
      </c>
      <c r="E75">
        <v>104080</v>
      </c>
      <c r="F75">
        <v>8934</v>
      </c>
      <c r="G75">
        <f t="shared" si="9"/>
        <v>3.5818222520707411E-3</v>
      </c>
      <c r="H75">
        <f t="shared" si="10"/>
        <v>3.2140458601170488E-3</v>
      </c>
      <c r="I75" s="2">
        <f t="shared" si="11"/>
        <v>3.2772451575034237E-3</v>
      </c>
      <c r="K75">
        <f t="shared" si="8"/>
        <v>11.649876874860086</v>
      </c>
    </row>
    <row r="76" spans="1:11" x14ac:dyDescent="0.25">
      <c r="A76" s="1">
        <v>44092.708333333336</v>
      </c>
      <c r="B76">
        <v>32</v>
      </c>
      <c r="C76">
        <f t="shared" si="7"/>
        <v>29.428571428571427</v>
      </c>
      <c r="D76">
        <f t="shared" si="6"/>
        <v>10666.666666666666</v>
      </c>
      <c r="E76">
        <v>104304</v>
      </c>
      <c r="F76">
        <v>9027</v>
      </c>
      <c r="G76">
        <f t="shared" si="9"/>
        <v>3.5449207931760275E-3</v>
      </c>
      <c r="H76">
        <f t="shared" si="10"/>
        <v>3.2600610865815252E-3</v>
      </c>
      <c r="I76">
        <f t="shared" si="11"/>
        <v>3.335060225359409E-3</v>
      </c>
      <c r="K76">
        <f t="shared" si="8"/>
        <v>11.554669325357262</v>
      </c>
    </row>
    <row r="77" spans="1:11" x14ac:dyDescent="0.25">
      <c r="A77" s="1">
        <v>44093.708333333336</v>
      </c>
      <c r="B77">
        <v>36</v>
      </c>
      <c r="C77">
        <f t="shared" si="7"/>
        <v>30.714285714285715</v>
      </c>
      <c r="D77">
        <f t="shared" si="6"/>
        <v>12000</v>
      </c>
      <c r="E77">
        <v>104547</v>
      </c>
      <c r="F77">
        <v>8935</v>
      </c>
      <c r="G77">
        <f t="shared" si="9"/>
        <v>4.0290990486849471E-3</v>
      </c>
      <c r="H77">
        <f t="shared" si="10"/>
        <v>3.437524982012951E-3</v>
      </c>
      <c r="I77">
        <f t="shared" si="11"/>
        <v>3.4601519248100938E-3</v>
      </c>
      <c r="K77">
        <f t="shared" si="8"/>
        <v>11.700839395635143</v>
      </c>
    </row>
    <row r="78" spans="1:11" x14ac:dyDescent="0.25">
      <c r="A78" s="1">
        <v>44094.708333333336</v>
      </c>
      <c r="B78">
        <v>38</v>
      </c>
      <c r="C78">
        <f t="shared" si="7"/>
        <v>32.142857142857146</v>
      </c>
      <c r="D78">
        <f t="shared" si="6"/>
        <v>12666.666666666666</v>
      </c>
      <c r="E78">
        <v>104758</v>
      </c>
      <c r="F78">
        <v>9007</v>
      </c>
      <c r="G78">
        <f t="shared" si="9"/>
        <v>4.2189408238037084E-3</v>
      </c>
      <c r="H78">
        <f t="shared" si="10"/>
        <v>3.5686529524655429E-3</v>
      </c>
      <c r="I78">
        <f t="shared" si="11"/>
        <v>3.6084292908233635E-3</v>
      </c>
      <c r="K78">
        <f t="shared" si="8"/>
        <v>11.630731653158655</v>
      </c>
    </row>
    <row r="79" spans="1:11" x14ac:dyDescent="0.25">
      <c r="A79" s="1">
        <v>44095.708333333336</v>
      </c>
      <c r="B79">
        <v>36</v>
      </c>
      <c r="C79">
        <f t="shared" si="7"/>
        <v>33.285714285714285</v>
      </c>
      <c r="D79">
        <f t="shared" si="6"/>
        <v>12000</v>
      </c>
      <c r="E79">
        <v>104848</v>
      </c>
      <c r="F79">
        <v>9076</v>
      </c>
      <c r="G79">
        <f t="shared" si="9"/>
        <v>3.9665050683120318E-3</v>
      </c>
      <c r="H79">
        <f t="shared" si="10"/>
        <v>3.6674431782408863E-3</v>
      </c>
      <c r="I79">
        <f t="shared" si="11"/>
        <v>3.7231152727621362E-3</v>
      </c>
      <c r="K79">
        <f t="shared" si="8"/>
        <v>11.552225650066108</v>
      </c>
    </row>
    <row r="80" spans="1:11" x14ac:dyDescent="0.25">
      <c r="A80" s="1">
        <v>44096.708333333336</v>
      </c>
      <c r="B80">
        <v>34</v>
      </c>
      <c r="C80">
        <f t="shared" si="7"/>
        <v>34</v>
      </c>
      <c r="D80">
        <f t="shared" si="6"/>
        <v>11333.333333333334</v>
      </c>
      <c r="E80">
        <v>105030</v>
      </c>
      <c r="F80">
        <v>9027</v>
      </c>
      <c r="G80">
        <f t="shared" si="9"/>
        <v>3.766478342749529E-3</v>
      </c>
      <c r="H80">
        <f t="shared" si="10"/>
        <v>3.766478342749529E-3</v>
      </c>
      <c r="I80">
        <f t="shared" si="11"/>
        <v>3.7892055405190257E-3</v>
      </c>
      <c r="K80">
        <f t="shared" si="8"/>
        <v>11.635094715852443</v>
      </c>
    </row>
    <row r="81" spans="1:11" x14ac:dyDescent="0.25">
      <c r="A81" s="1">
        <v>44097.708333333336</v>
      </c>
      <c r="B81">
        <v>33</v>
      </c>
      <c r="C81">
        <f t="shared" si="7"/>
        <v>34.428571428571431</v>
      </c>
      <c r="D81">
        <f t="shared" si="6"/>
        <v>11000</v>
      </c>
      <c r="E81">
        <v>105226</v>
      </c>
      <c r="F81">
        <v>9104</v>
      </c>
      <c r="G81">
        <f t="shared" si="9"/>
        <v>3.6247803163444638E-3</v>
      </c>
      <c r="H81">
        <f t="shared" si="10"/>
        <v>3.7816972131559127E-3</v>
      </c>
      <c r="I81">
        <f t="shared" si="11"/>
        <v>3.8187292029789256E-3</v>
      </c>
      <c r="K81">
        <f t="shared" si="8"/>
        <v>11.558216168717047</v>
      </c>
    </row>
    <row r="82" spans="1:11" x14ac:dyDescent="0.25">
      <c r="A82" s="1">
        <v>44098.708333333336</v>
      </c>
      <c r="B82">
        <v>31</v>
      </c>
      <c r="C82">
        <f t="shared" si="7"/>
        <v>34.285714285714285</v>
      </c>
      <c r="D82">
        <f t="shared" si="6"/>
        <v>10333.333333333334</v>
      </c>
      <c r="E82">
        <v>105455</v>
      </c>
      <c r="F82">
        <v>9048</v>
      </c>
      <c r="G82">
        <f t="shared" si="9"/>
        <v>3.4261715296198055E-3</v>
      </c>
      <c r="H82">
        <f t="shared" si="10"/>
        <v>3.7893141341417201E-3</v>
      </c>
      <c r="I82">
        <f t="shared" si="11"/>
        <v>3.7960268252562315E-3</v>
      </c>
      <c r="K82">
        <f t="shared" si="8"/>
        <v>11.655061892130858</v>
      </c>
    </row>
    <row r="83" spans="1:11" x14ac:dyDescent="0.25">
      <c r="A83" s="1">
        <v>44099.708333333336</v>
      </c>
      <c r="B83">
        <v>30</v>
      </c>
      <c r="C83">
        <f t="shared" si="7"/>
        <v>34</v>
      </c>
      <c r="D83">
        <f t="shared" si="6"/>
        <v>10000</v>
      </c>
      <c r="E83">
        <v>105732</v>
      </c>
      <c r="F83">
        <v>9171</v>
      </c>
      <c r="G83">
        <f t="shared" si="9"/>
        <v>3.2711808963035655E-3</v>
      </c>
      <c r="H83">
        <f t="shared" si="10"/>
        <v>3.7073383491440411E-3</v>
      </c>
      <c r="I83">
        <f t="shared" si="11"/>
        <v>3.7558389092286325E-3</v>
      </c>
      <c r="K83">
        <f t="shared" si="8"/>
        <v>11.528949950932287</v>
      </c>
    </row>
    <row r="84" spans="1:11" x14ac:dyDescent="0.25">
      <c r="A84" s="1">
        <v>44100.708333333336</v>
      </c>
      <c r="B84">
        <v>30</v>
      </c>
      <c r="C84">
        <f t="shared" si="7"/>
        <v>33.142857142857146</v>
      </c>
      <c r="D84">
        <f t="shared" si="6"/>
        <v>10000</v>
      </c>
      <c r="E84">
        <v>105988</v>
      </c>
      <c r="F84">
        <v>9087</v>
      </c>
      <c r="G84">
        <f t="shared" si="9"/>
        <v>3.3014196104324861E-3</v>
      </c>
      <c r="H84">
        <f t="shared" si="10"/>
        <v>3.647282617239699E-3</v>
      </c>
      <c r="I84">
        <f t="shared" si="11"/>
        <v>3.6523929471032751E-3</v>
      </c>
      <c r="K84">
        <f t="shared" si="8"/>
        <v>11.663695389017278</v>
      </c>
    </row>
    <row r="85" spans="1:11" x14ac:dyDescent="0.25">
      <c r="A85" s="1">
        <v>44101.708333333336</v>
      </c>
      <c r="B85">
        <v>31</v>
      </c>
      <c r="C85">
        <f t="shared" si="7"/>
        <v>32.142857142857146</v>
      </c>
      <c r="D85">
        <f t="shared" si="6"/>
        <v>10333.333333333334</v>
      </c>
      <c r="E85">
        <v>106204</v>
      </c>
      <c r="F85">
        <v>9237</v>
      </c>
      <c r="G85">
        <f t="shared" si="9"/>
        <v>3.3560679874418101E-3</v>
      </c>
      <c r="H85">
        <f t="shared" si="10"/>
        <v>3.4797939961954258E-3</v>
      </c>
      <c r="I85">
        <f t="shared" si="11"/>
        <v>3.5294117647058829E-3</v>
      </c>
      <c r="K85">
        <f t="shared" si="8"/>
        <v>11.497672404460323</v>
      </c>
    </row>
    <row r="86" spans="1:11" x14ac:dyDescent="0.25">
      <c r="A86" s="1">
        <v>44102.708333333336</v>
      </c>
      <c r="B86">
        <v>31</v>
      </c>
      <c r="C86">
        <f t="shared" si="7"/>
        <v>31.428571428571427</v>
      </c>
      <c r="D86">
        <f t="shared" si="6"/>
        <v>10333.333333333334</v>
      </c>
      <c r="E86">
        <v>106323</v>
      </c>
      <c r="F86">
        <v>9334</v>
      </c>
      <c r="G86">
        <f t="shared" si="9"/>
        <v>3.3211913434754662E-3</v>
      </c>
      <c r="H86">
        <f t="shared" si="10"/>
        <v>3.3671064311732832E-3</v>
      </c>
      <c r="I86">
        <f t="shared" si="11"/>
        <v>3.4370703662042245E-3</v>
      </c>
      <c r="K86">
        <f t="shared" si="8"/>
        <v>11.390936361688452</v>
      </c>
    </row>
    <row r="87" spans="1:11" x14ac:dyDescent="0.25">
      <c r="A87" s="1">
        <v>44103.708333333336</v>
      </c>
      <c r="B87">
        <v>33</v>
      </c>
      <c r="C87">
        <f t="shared" si="7"/>
        <v>31.285714285714285</v>
      </c>
      <c r="D87">
        <f t="shared" si="6"/>
        <v>11000</v>
      </c>
      <c r="E87">
        <v>106526</v>
      </c>
      <c r="F87">
        <v>9099</v>
      </c>
      <c r="G87">
        <f t="shared" si="9"/>
        <v>3.6267721727662378E-3</v>
      </c>
      <c r="H87">
        <f t="shared" si="10"/>
        <v>3.438368423531628E-3</v>
      </c>
      <c r="I87">
        <f t="shared" si="11"/>
        <v>3.4176029962546817E-3</v>
      </c>
      <c r="K87">
        <f t="shared" si="8"/>
        <v>11.707440378063524</v>
      </c>
    </row>
    <row r="88" spans="1:11" x14ac:dyDescent="0.25">
      <c r="A88" s="1">
        <v>44104.708333333336</v>
      </c>
      <c r="B88">
        <v>34</v>
      </c>
      <c r="C88">
        <f t="shared" si="7"/>
        <v>31.428571428571427</v>
      </c>
      <c r="D88">
        <f t="shared" si="6"/>
        <v>11333.333333333334</v>
      </c>
      <c r="E88">
        <v>106727</v>
      </c>
      <c r="F88">
        <v>9060</v>
      </c>
      <c r="G88">
        <f t="shared" si="9"/>
        <v>3.7527593818984547E-3</v>
      </c>
      <c r="H88">
        <f t="shared" si="10"/>
        <v>3.4689372437716809E-3</v>
      </c>
      <c r="I88">
        <f t="shared" si="11"/>
        <v>3.435567493285027E-3</v>
      </c>
      <c r="K88">
        <f t="shared" si="8"/>
        <v>11.780022075055188</v>
      </c>
    </row>
    <row r="89" spans="1:11" x14ac:dyDescent="0.25">
      <c r="A89" s="1">
        <v>44105.708333333336</v>
      </c>
      <c r="B89">
        <v>35</v>
      </c>
      <c r="C89">
        <f t="shared" si="7"/>
        <v>32</v>
      </c>
      <c r="D89">
        <f t="shared" si="6"/>
        <v>11666.666666666666</v>
      </c>
      <c r="E89">
        <v>107051</v>
      </c>
      <c r="F89">
        <v>9167</v>
      </c>
      <c r="G89">
        <f t="shared" si="9"/>
        <v>3.8180429802552635E-3</v>
      </c>
      <c r="H89">
        <f t="shared" si="10"/>
        <v>3.490782153376241E-3</v>
      </c>
      <c r="I89" s="6">
        <f t="shared" si="11"/>
        <v>3.4915439170758321E-3</v>
      </c>
      <c r="J89" s="6">
        <f>AVERAGE(I89:I103)</f>
        <v>3.9602030220096595E-3</v>
      </c>
      <c r="K89">
        <f>E89/F89</f>
        <v>11.677866259408749</v>
      </c>
    </row>
    <row r="90" spans="1:11" x14ac:dyDescent="0.25">
      <c r="A90" s="1">
        <v>44106.708333333336</v>
      </c>
      <c r="B90">
        <v>39</v>
      </c>
      <c r="C90">
        <f t="shared" si="7"/>
        <v>33.285714285714285</v>
      </c>
      <c r="D90">
        <f t="shared" si="6"/>
        <v>13000</v>
      </c>
      <c r="E90">
        <v>107358</v>
      </c>
      <c r="F90">
        <v>9166</v>
      </c>
      <c r="G90">
        <f t="shared" si="9"/>
        <v>4.2548548985380753E-3</v>
      </c>
      <c r="H90">
        <f t="shared" si="10"/>
        <v>3.6314329353823132E-3</v>
      </c>
      <c r="I90" s="6">
        <f t="shared" si="11"/>
        <v>3.6321122369446612E-3</v>
      </c>
      <c r="K90">
        <f t="shared" ref="K90:K103" si="12">E90/F90</f>
        <v>11.712633646083351</v>
      </c>
    </row>
    <row r="91" spans="1:11" x14ac:dyDescent="0.25">
      <c r="A91" s="1">
        <v>44107.708333333336</v>
      </c>
      <c r="B91">
        <v>42</v>
      </c>
      <c r="C91">
        <f t="shared" si="7"/>
        <v>35</v>
      </c>
      <c r="D91">
        <f t="shared" si="6"/>
        <v>14000</v>
      </c>
      <c r="E91">
        <v>107751</v>
      </c>
      <c r="F91">
        <v>9162</v>
      </c>
      <c r="G91">
        <f t="shared" si="9"/>
        <v>4.5841519318926003E-3</v>
      </c>
      <c r="H91">
        <f t="shared" si="10"/>
        <v>3.8201266099104998E-3</v>
      </c>
      <c r="I91" s="6">
        <f t="shared" si="11"/>
        <v>3.8147138964577656E-3</v>
      </c>
      <c r="K91">
        <f t="shared" si="12"/>
        <v>11.760641781270465</v>
      </c>
    </row>
    <row r="92" spans="1:11" x14ac:dyDescent="0.25">
      <c r="A92" s="1">
        <v>44108.708333333336</v>
      </c>
      <c r="B92">
        <v>39</v>
      </c>
      <c r="C92">
        <f t="shared" si="7"/>
        <v>36.142857142857146</v>
      </c>
      <c r="D92">
        <f t="shared" si="6"/>
        <v>13000</v>
      </c>
      <c r="E92">
        <v>108065</v>
      </c>
      <c r="F92">
        <v>9361</v>
      </c>
      <c r="G92">
        <f t="shared" si="9"/>
        <v>4.1662215575259051E-3</v>
      </c>
      <c r="H92">
        <f t="shared" si="10"/>
        <v>3.8610038610038615E-3</v>
      </c>
      <c r="I92" s="6">
        <f t="shared" si="11"/>
        <v>3.9316850300703974E-3</v>
      </c>
      <c r="K92">
        <f t="shared" si="12"/>
        <v>11.544172631129152</v>
      </c>
    </row>
    <row r="93" spans="1:11" x14ac:dyDescent="0.25">
      <c r="A93" s="1">
        <v>44109.708333333336</v>
      </c>
      <c r="B93">
        <v>41</v>
      </c>
      <c r="C93">
        <f t="shared" si="7"/>
        <v>37.571428571428569</v>
      </c>
      <c r="D93">
        <f t="shared" si="6"/>
        <v>13666.666666666666</v>
      </c>
      <c r="E93">
        <v>108316</v>
      </c>
      <c r="F93">
        <v>9532</v>
      </c>
      <c r="G93">
        <f t="shared" si="9"/>
        <v>4.3013008812421314E-3</v>
      </c>
      <c r="H93">
        <f t="shared" si="10"/>
        <v>3.9416102152149152E-3</v>
      </c>
      <c r="I93" s="6">
        <f t="shared" si="11"/>
        <v>4.0745503276682108E-3</v>
      </c>
      <c r="K93">
        <f t="shared" si="12"/>
        <v>11.363407469576165</v>
      </c>
    </row>
    <row r="94" spans="1:11" x14ac:dyDescent="0.25">
      <c r="A94" s="1">
        <v>44110.708333333336</v>
      </c>
      <c r="B94">
        <v>40</v>
      </c>
      <c r="C94">
        <f t="shared" si="7"/>
        <v>38.571428571428569</v>
      </c>
      <c r="D94">
        <f t="shared" si="6"/>
        <v>13333.333333333334</v>
      </c>
      <c r="E94">
        <v>108666</v>
      </c>
      <c r="F94">
        <v>9509</v>
      </c>
      <c r="G94">
        <f t="shared" si="9"/>
        <v>4.2065411715217164E-3</v>
      </c>
      <c r="H94">
        <f t="shared" si="10"/>
        <v>4.056307558253083E-3</v>
      </c>
      <c r="I94" s="6">
        <f t="shared" si="11"/>
        <v>4.1565959019043358E-3</v>
      </c>
      <c r="K94">
        <f t="shared" si="12"/>
        <v>11.427700073614471</v>
      </c>
    </row>
    <row r="95" spans="1:11" x14ac:dyDescent="0.25">
      <c r="A95" s="1">
        <v>44111.708333333336</v>
      </c>
      <c r="B95">
        <v>40</v>
      </c>
      <c r="C95">
        <f t="shared" si="7"/>
        <v>39.428571428571431</v>
      </c>
      <c r="D95">
        <f t="shared" si="6"/>
        <v>13333.333333333334</v>
      </c>
      <c r="E95">
        <v>109186</v>
      </c>
      <c r="F95">
        <v>9877</v>
      </c>
      <c r="G95">
        <f t="shared" si="9"/>
        <v>4.0498126961628026E-3</v>
      </c>
      <c r="H95">
        <f t="shared" si="10"/>
        <v>3.9919582290747629E-3</v>
      </c>
      <c r="I95" s="6">
        <f t="shared" si="11"/>
        <v>4.1961869431690335E-3</v>
      </c>
      <c r="K95">
        <f t="shared" si="12"/>
        <v>11.054571226080794</v>
      </c>
    </row>
    <row r="96" spans="1:11" x14ac:dyDescent="0.25">
      <c r="A96" s="1">
        <v>44112.708333333336</v>
      </c>
      <c r="B96">
        <v>41</v>
      </c>
      <c r="C96">
        <f t="shared" si="7"/>
        <v>40.285714285714285</v>
      </c>
      <c r="D96">
        <f t="shared" si="6"/>
        <v>13666.666666666666</v>
      </c>
      <c r="E96">
        <v>109869</v>
      </c>
      <c r="F96">
        <v>10406</v>
      </c>
      <c r="G96">
        <f t="shared" si="9"/>
        <v>3.9400345954257159E-3</v>
      </c>
      <c r="H96">
        <f t="shared" si="10"/>
        <v>3.8713928777353722E-3</v>
      </c>
      <c r="I96" s="6">
        <f t="shared" si="11"/>
        <v>4.2081387193529619E-3</v>
      </c>
      <c r="K96">
        <f t="shared" si="12"/>
        <v>10.558235633288488</v>
      </c>
    </row>
    <row r="97" spans="1:11" x14ac:dyDescent="0.25">
      <c r="A97" s="1">
        <v>44113.708333333336</v>
      </c>
      <c r="B97">
        <v>44</v>
      </c>
      <c r="C97">
        <f t="shared" si="7"/>
        <v>41</v>
      </c>
      <c r="D97">
        <f t="shared" si="6"/>
        <v>14666.666666666666</v>
      </c>
      <c r="E97">
        <v>110852</v>
      </c>
      <c r="F97">
        <v>11128</v>
      </c>
      <c r="G97">
        <f t="shared" si="9"/>
        <v>3.9539899352983464E-3</v>
      </c>
      <c r="H97">
        <f t="shared" si="10"/>
        <v>3.6843997124370955E-3</v>
      </c>
      <c r="I97" s="6">
        <f t="shared" si="11"/>
        <v>4.1609278724175419E-3</v>
      </c>
      <c r="K97">
        <f t="shared" si="12"/>
        <v>9.9615384615384617</v>
      </c>
    </row>
    <row r="98" spans="1:11" x14ac:dyDescent="0.25">
      <c r="A98" s="1">
        <v>44114.708333333336</v>
      </c>
      <c r="B98">
        <v>44</v>
      </c>
      <c r="C98">
        <f t="shared" si="7"/>
        <v>41.285714285714285</v>
      </c>
      <c r="D98">
        <f t="shared" si="6"/>
        <v>14666.666666666666</v>
      </c>
      <c r="E98">
        <v>111992</v>
      </c>
      <c r="F98">
        <v>12022</v>
      </c>
      <c r="G98">
        <f t="shared" si="9"/>
        <v>3.6599567459657295E-3</v>
      </c>
      <c r="H98">
        <f t="shared" si="10"/>
        <v>3.4341801934548565E-3</v>
      </c>
      <c r="I98" s="6">
        <f t="shared" si="11"/>
        <v>4.0231085125635134E-3</v>
      </c>
      <c r="K98">
        <f t="shared" si="12"/>
        <v>9.3155880885044091</v>
      </c>
    </row>
    <row r="99" spans="1:11" x14ac:dyDescent="0.25">
      <c r="A99" s="1">
        <v>44115.708333333336</v>
      </c>
      <c r="B99">
        <v>48</v>
      </c>
      <c r="C99">
        <f t="shared" si="7"/>
        <v>42.571428571428569</v>
      </c>
      <c r="D99">
        <f t="shared" si="6"/>
        <v>16000</v>
      </c>
      <c r="E99">
        <v>113024</v>
      </c>
      <c r="F99">
        <v>12849</v>
      </c>
      <c r="G99">
        <f t="shared" si="9"/>
        <v>3.7356992762082653E-3</v>
      </c>
      <c r="H99">
        <f t="shared" si="10"/>
        <v>3.3132094771132826E-3</v>
      </c>
      <c r="I99" s="6">
        <f t="shared" si="11"/>
        <v>3.9562948900070368E-3</v>
      </c>
      <c r="K99">
        <f t="shared" si="12"/>
        <v>8.7963265623783951</v>
      </c>
    </row>
    <row r="100" spans="1:11" x14ac:dyDescent="0.25">
      <c r="A100" s="1">
        <v>44116.708333333336</v>
      </c>
      <c r="B100">
        <v>50</v>
      </c>
      <c r="C100">
        <f t="shared" si="7"/>
        <v>43.857142857142854</v>
      </c>
      <c r="D100">
        <f t="shared" si="6"/>
        <v>16666.666666666668</v>
      </c>
      <c r="E100">
        <v>113720</v>
      </c>
      <c r="F100">
        <v>13379</v>
      </c>
      <c r="G100">
        <f t="shared" si="9"/>
        <v>3.7372000896928022E-3</v>
      </c>
      <c r="H100">
        <f t="shared" si="10"/>
        <v>3.2780583643876862E-3</v>
      </c>
      <c r="I100" s="6">
        <f t="shared" si="11"/>
        <v>3.8777314639383601E-3</v>
      </c>
      <c r="K100">
        <f t="shared" si="12"/>
        <v>8.4998878839973084</v>
      </c>
    </row>
    <row r="101" spans="1:11" x14ac:dyDescent="0.25">
      <c r="A101" s="1">
        <v>44117.708333333336</v>
      </c>
      <c r="B101">
        <v>62</v>
      </c>
      <c r="C101">
        <f t="shared" si="7"/>
        <v>47</v>
      </c>
      <c r="D101">
        <f t="shared" si="6"/>
        <v>20666.666666666668</v>
      </c>
      <c r="E101">
        <v>114800</v>
      </c>
      <c r="F101">
        <v>14256</v>
      </c>
      <c r="G101">
        <f t="shared" si="9"/>
        <v>4.3490460157126825E-3</v>
      </c>
      <c r="H101">
        <f t="shared" si="10"/>
        <v>3.2968574635241304E-3</v>
      </c>
      <c r="I101" s="6">
        <f t="shared" si="11"/>
        <v>3.9205405340991695E-3</v>
      </c>
      <c r="K101">
        <f t="shared" si="12"/>
        <v>8.0527497194163864</v>
      </c>
    </row>
    <row r="102" spans="1:11" x14ac:dyDescent="0.25">
      <c r="A102" s="1">
        <v>44118.708333333336</v>
      </c>
      <c r="B102">
        <v>64</v>
      </c>
      <c r="C102">
        <f t="shared" si="7"/>
        <v>50.428571428571431</v>
      </c>
      <c r="D102">
        <f t="shared" si="6"/>
        <v>21333.333333333332</v>
      </c>
      <c r="E102">
        <v>116644</v>
      </c>
      <c r="F102">
        <v>15218</v>
      </c>
      <c r="G102">
        <f t="shared" si="9"/>
        <v>4.2055460638717309E-3</v>
      </c>
      <c r="H102">
        <f t="shared" si="10"/>
        <v>3.3137450012203596E-3</v>
      </c>
      <c r="I102" s="6">
        <f t="shared" si="11"/>
        <v>3.9548275784803601E-3</v>
      </c>
      <c r="K102">
        <f t="shared" si="12"/>
        <v>7.6648705480352213</v>
      </c>
    </row>
    <row r="103" spans="1:11" x14ac:dyDescent="0.25">
      <c r="A103" s="1">
        <v>44119.708333333336</v>
      </c>
      <c r="B103">
        <v>72</v>
      </c>
      <c r="C103">
        <f t="shared" si="7"/>
        <v>54.857142857142854</v>
      </c>
      <c r="D103">
        <f t="shared" si="6"/>
        <v>24000</v>
      </c>
      <c r="E103">
        <v>118711</v>
      </c>
      <c r="F103">
        <v>17050</v>
      </c>
      <c r="G103">
        <f t="shared" si="9"/>
        <v>4.2228739002932551E-3</v>
      </c>
      <c r="H103">
        <f t="shared" si="10"/>
        <v>3.2174277335567658E-3</v>
      </c>
      <c r="I103" s="6">
        <f t="shared" si="11"/>
        <v>4.0040875059957036E-3</v>
      </c>
      <c r="K103">
        <f t="shared" si="12"/>
        <v>6.9625219941348977</v>
      </c>
    </row>
    <row r="104" spans="1:11" x14ac:dyDescent="0.25">
      <c r="A104" s="1">
        <v>44120.708333333336</v>
      </c>
      <c r="B104">
        <v>71</v>
      </c>
      <c r="C104">
        <f t="shared" si="7"/>
        <v>58.714285714285715</v>
      </c>
      <c r="D104">
        <f t="shared" si="6"/>
        <v>23666.666666666668</v>
      </c>
      <c r="E104">
        <v>121130</v>
      </c>
      <c r="F104">
        <v>19128</v>
      </c>
      <c r="G104">
        <f t="shared" si="9"/>
        <v>3.7118360518611461E-3</v>
      </c>
      <c r="H104">
        <f t="shared" si="10"/>
        <v>3.0695465137121347E-3</v>
      </c>
      <c r="I104">
        <f t="shared" si="11"/>
        <v>3.9556505168331698E-3</v>
      </c>
    </row>
    <row r="105" spans="1:11" x14ac:dyDescent="0.25">
      <c r="A105" s="1">
        <v>44121.708333333336</v>
      </c>
      <c r="B105">
        <v>96</v>
      </c>
      <c r="C105">
        <f t="shared" si="7"/>
        <v>66.142857142857139</v>
      </c>
      <c r="D105">
        <f t="shared" si="6"/>
        <v>32000</v>
      </c>
      <c r="E105">
        <v>123794</v>
      </c>
      <c r="F105">
        <v>21625</v>
      </c>
      <c r="G105">
        <f t="shared" si="9"/>
        <v>4.4393063583815029E-3</v>
      </c>
      <c r="H105">
        <f t="shared" si="10"/>
        <v>3.0586292320396364E-3</v>
      </c>
      <c r="I105">
        <f t="shared" si="11"/>
        <v>4.079115457468834E-3</v>
      </c>
    </row>
    <row r="106" spans="1:11" x14ac:dyDescent="0.25">
      <c r="A106" s="1">
        <v>44122.708333333336</v>
      </c>
      <c r="B106">
        <v>110</v>
      </c>
      <c r="C106">
        <f t="shared" si="7"/>
        <v>75</v>
      </c>
      <c r="D106">
        <f t="shared" si="6"/>
        <v>36666.666666666664</v>
      </c>
      <c r="E106">
        <v>126769</v>
      </c>
      <c r="F106">
        <v>23294</v>
      </c>
      <c r="G106">
        <f t="shared" si="9"/>
        <v>4.7222460719498587E-3</v>
      </c>
      <c r="H106">
        <f t="shared" si="10"/>
        <v>3.2197132308749033E-3</v>
      </c>
      <c r="I106">
        <f t="shared" si="11"/>
        <v>4.2355788624445336E-3</v>
      </c>
    </row>
    <row r="107" spans="1:11" x14ac:dyDescent="0.25">
      <c r="A107" s="1">
        <v>44123.708333333336</v>
      </c>
      <c r="B107">
        <v>113</v>
      </c>
      <c r="C107">
        <f t="shared" si="7"/>
        <v>84</v>
      </c>
      <c r="D107">
        <f t="shared" si="6"/>
        <v>37666.666666666664</v>
      </c>
      <c r="E107">
        <v>128456</v>
      </c>
      <c r="F107">
        <v>24634</v>
      </c>
      <c r="G107">
        <f t="shared" si="9"/>
        <v>4.5871559633027525E-3</v>
      </c>
      <c r="H107">
        <f t="shared" si="10"/>
        <v>3.4099212470569133E-3</v>
      </c>
      <c r="I107">
        <f t="shared" si="11"/>
        <v>4.3489515920269225E-3</v>
      </c>
    </row>
    <row r="108" spans="1:11" x14ac:dyDescent="0.25">
      <c r="A108" s="1">
        <v>44124.708333333336</v>
      </c>
      <c r="B108">
        <v>123</v>
      </c>
      <c r="C108">
        <f t="shared" si="7"/>
        <v>92.714285714285708</v>
      </c>
      <c r="D108">
        <f t="shared" si="6"/>
        <v>41000</v>
      </c>
      <c r="E108">
        <v>130479</v>
      </c>
      <c r="F108">
        <v>26304</v>
      </c>
      <c r="G108">
        <f t="shared" si="9"/>
        <v>4.6760948905109493E-3</v>
      </c>
      <c r="H108">
        <f t="shared" si="10"/>
        <v>3.5247219325686475E-3</v>
      </c>
      <c r="I108">
        <f t="shared" si="11"/>
        <v>4.4073804947946729E-3</v>
      </c>
    </row>
    <row r="109" spans="1:11" x14ac:dyDescent="0.25">
      <c r="A109" s="1">
        <v>44125.708333333336</v>
      </c>
      <c r="B109">
        <v>134</v>
      </c>
      <c r="C109">
        <f t="shared" si="7"/>
        <v>102.71428571428571</v>
      </c>
      <c r="D109">
        <f t="shared" si="6"/>
        <v>44666.666666666664</v>
      </c>
      <c r="E109">
        <v>134604</v>
      </c>
      <c r="F109">
        <v>29890</v>
      </c>
      <c r="G109">
        <f t="shared" si="9"/>
        <v>4.4831047172967549E-3</v>
      </c>
      <c r="H109">
        <f t="shared" si="10"/>
        <v>3.4364096926826934E-3</v>
      </c>
      <c r="I109">
        <f t="shared" si="11"/>
        <v>4.4403273120271723E-3</v>
      </c>
    </row>
    <row r="110" spans="1:11" x14ac:dyDescent="0.25">
      <c r="A110" s="1">
        <v>44126.708333333336</v>
      </c>
      <c r="B110">
        <v>156</v>
      </c>
      <c r="C110">
        <f t="shared" si="7"/>
        <v>114.71428571428571</v>
      </c>
      <c r="D110">
        <f t="shared" si="6"/>
        <v>52000</v>
      </c>
      <c r="E110">
        <v>138729</v>
      </c>
      <c r="F110">
        <v>33518</v>
      </c>
      <c r="G110">
        <f t="shared" si="9"/>
        <v>4.6542156453249E-3</v>
      </c>
      <c r="H110">
        <f t="shared" si="10"/>
        <v>3.4224680981647386E-3</v>
      </c>
      <c r="I110">
        <f t="shared" si="11"/>
        <v>4.5012976966585004E-3</v>
      </c>
    </row>
    <row r="111" spans="1:11" x14ac:dyDescent="0.25">
      <c r="A111" s="1">
        <v>44127</v>
      </c>
      <c r="B111">
        <v>184</v>
      </c>
      <c r="C111">
        <f t="shared" si="7"/>
        <v>130.85714285714286</v>
      </c>
      <c r="D111">
        <f t="shared" si="6"/>
        <v>61333.333333333328</v>
      </c>
      <c r="E111">
        <v>143645</v>
      </c>
      <c r="F111">
        <v>37950</v>
      </c>
      <c r="G111">
        <f t="shared" si="9"/>
        <v>4.8484848484848485E-3</v>
      </c>
      <c r="H111">
        <f t="shared" si="10"/>
        <v>3.4481460568417093E-3</v>
      </c>
      <c r="I111">
        <f t="shared" si="11"/>
        <v>4.6446771290216265E-3</v>
      </c>
    </row>
    <row r="112" spans="1:11" x14ac:dyDescent="0.25">
      <c r="A112" s="1">
        <v>44128</v>
      </c>
      <c r="B112">
        <v>213</v>
      </c>
      <c r="C112">
        <f t="shared" si="7"/>
        <v>147.57142857142858</v>
      </c>
      <c r="D112">
        <f t="shared" si="6"/>
        <v>71000</v>
      </c>
      <c r="E112">
        <v>148601</v>
      </c>
      <c r="F112">
        <v>42685</v>
      </c>
      <c r="G112">
        <f t="shared" si="9"/>
        <v>4.9900433407520208E-3</v>
      </c>
      <c r="H112">
        <f t="shared" si="10"/>
        <v>3.4572198329958668E-3</v>
      </c>
      <c r="I112">
        <f t="shared" si="11"/>
        <v>4.7325621349215445E-3</v>
      </c>
    </row>
    <row r="113" spans="1:9" x14ac:dyDescent="0.25">
      <c r="A113" s="1">
        <v>44129</v>
      </c>
      <c r="B113">
        <v>231</v>
      </c>
      <c r="C113">
        <f t="shared" si="7"/>
        <v>164.85714285714286</v>
      </c>
      <c r="D113">
        <f t="shared" si="6"/>
        <v>77000</v>
      </c>
      <c r="E113">
        <v>154363</v>
      </c>
      <c r="F113">
        <v>47983</v>
      </c>
      <c r="G113">
        <f t="shared" si="9"/>
        <v>4.814205030948461E-3</v>
      </c>
      <c r="H113">
        <f t="shared" si="10"/>
        <v>3.435740634331802E-3</v>
      </c>
      <c r="I113">
        <f t="shared" si="11"/>
        <v>4.7496748489488155E-3</v>
      </c>
    </row>
    <row r="114" spans="1:9" x14ac:dyDescent="0.25">
      <c r="A114" s="1">
        <v>44130</v>
      </c>
      <c r="B114">
        <v>242</v>
      </c>
      <c r="C114">
        <f t="shared" si="7"/>
        <v>183.28571428571428</v>
      </c>
      <c r="D114">
        <f t="shared" si="6"/>
        <v>80666.666666666672</v>
      </c>
      <c r="E114">
        <v>157933</v>
      </c>
      <c r="F114">
        <v>50325</v>
      </c>
      <c r="G114">
        <f t="shared" si="9"/>
        <v>4.8087431693989071E-3</v>
      </c>
      <c r="H114">
        <f t="shared" si="10"/>
        <v>3.6420410190901994E-3</v>
      </c>
      <c r="I114">
        <f t="shared" si="11"/>
        <v>4.7756416221548074E-3</v>
      </c>
    </row>
    <row r="115" spans="1:9" x14ac:dyDescent="0.25">
      <c r="A115" s="1">
        <v>44131</v>
      </c>
      <c r="B115">
        <v>271</v>
      </c>
      <c r="C115">
        <f t="shared" si="7"/>
        <v>204.42857142857142</v>
      </c>
      <c r="D115">
        <f t="shared" si="6"/>
        <v>90333.333333333328</v>
      </c>
      <c r="E115">
        <v>162968</v>
      </c>
      <c r="F115">
        <v>54884</v>
      </c>
      <c r="G115">
        <f t="shared" si="9"/>
        <v>4.9376867575249613E-3</v>
      </c>
      <c r="H115">
        <f t="shared" si="10"/>
        <v>3.7247389298989035E-3</v>
      </c>
      <c r="I115">
        <f t="shared" si="11"/>
        <v>4.814372466230424E-3</v>
      </c>
    </row>
    <row r="116" spans="1:9" x14ac:dyDescent="0.25">
      <c r="A116" s="1">
        <v>44132</v>
      </c>
      <c r="B116">
        <v>292</v>
      </c>
      <c r="C116">
        <f t="shared" si="7"/>
        <v>227</v>
      </c>
      <c r="D116">
        <f t="shared" si="6"/>
        <v>97333.333333333328</v>
      </c>
      <c r="E116" s="10">
        <v>170526</v>
      </c>
      <c r="F116">
        <v>61406</v>
      </c>
      <c r="G116">
        <f t="shared" si="9"/>
        <v>4.7552356447252715E-3</v>
      </c>
      <c r="H116">
        <f t="shared" si="10"/>
        <v>3.6967071621665636E-3</v>
      </c>
      <c r="I116">
        <f t="shared" si="11"/>
        <v>4.8334453735501947E-3</v>
      </c>
    </row>
    <row r="117" spans="1:9" x14ac:dyDescent="0.25">
      <c r="A117" s="1">
        <v>44133</v>
      </c>
      <c r="B117">
        <v>345</v>
      </c>
      <c r="C117">
        <f t="shared" si="7"/>
        <v>254</v>
      </c>
      <c r="D117">
        <f t="shared" si="6"/>
        <v>115000</v>
      </c>
      <c r="E117" s="10">
        <v>177865</v>
      </c>
      <c r="F117">
        <v>67884</v>
      </c>
      <c r="G117">
        <f t="shared" si="9"/>
        <v>5.0821990454304406E-3</v>
      </c>
      <c r="H117">
        <f t="shared" si="10"/>
        <v>3.7416769783748748E-3</v>
      </c>
      <c r="I117">
        <f t="shared" si="11"/>
        <v>4.8964934167224335E-3</v>
      </c>
    </row>
    <row r="118" spans="1:9" x14ac:dyDescent="0.25">
      <c r="A118" s="1">
        <v>44134</v>
      </c>
      <c r="B118">
        <v>370</v>
      </c>
      <c r="C118">
        <f t="shared" si="7"/>
        <v>280.57142857142856</v>
      </c>
      <c r="D118">
        <f t="shared" si="6"/>
        <v>123333.33333333333</v>
      </c>
      <c r="E118" s="10">
        <v>186825</v>
      </c>
      <c r="F118">
        <v>75229</v>
      </c>
      <c r="G118">
        <f t="shared" si="9"/>
        <v>4.9183160749179172E-3</v>
      </c>
      <c r="H118">
        <f t="shared" si="10"/>
        <v>3.7295647765014628E-3</v>
      </c>
      <c r="I118">
        <f t="shared" si="11"/>
        <v>4.9051439075315437E-3</v>
      </c>
    </row>
    <row r="119" spans="1:9" x14ac:dyDescent="0.25">
      <c r="A119" s="1">
        <v>44135</v>
      </c>
      <c r="B119">
        <v>392</v>
      </c>
      <c r="C119">
        <f t="shared" si="7"/>
        <v>306.14285714285717</v>
      </c>
      <c r="D119">
        <f t="shared" si="6"/>
        <v>130666.66666666666</v>
      </c>
      <c r="E119" s="10">
        <v>195744</v>
      </c>
      <c r="F119">
        <v>82011</v>
      </c>
      <c r="G119">
        <f t="shared" si="9"/>
        <v>4.7798466059431055E-3</v>
      </c>
      <c r="H119">
        <f t="shared" si="10"/>
        <v>3.7329487159388029E-3</v>
      </c>
      <c r="I119">
        <f t="shared" si="11"/>
        <v>4.873533732676555E-3</v>
      </c>
    </row>
    <row r="120" spans="1:9" x14ac:dyDescent="0.25">
      <c r="A120" s="1">
        <v>44136</v>
      </c>
      <c r="B120">
        <v>418</v>
      </c>
      <c r="C120">
        <f t="shared" si="7"/>
        <v>332.85714285714283</v>
      </c>
      <c r="D120">
        <f t="shared" si="6"/>
        <v>139333.33333333334</v>
      </c>
      <c r="E120" s="10">
        <v>204351</v>
      </c>
      <c r="F120">
        <v>90075</v>
      </c>
      <c r="G120">
        <f t="shared" si="9"/>
        <v>4.6405772966971971E-3</v>
      </c>
      <c r="H120">
        <f t="shared" si="10"/>
        <v>3.6953332540343364E-3</v>
      </c>
      <c r="I120">
        <f t="shared" si="11"/>
        <v>4.8358910284881712E-3</v>
      </c>
    </row>
    <row r="121" spans="1:9" x14ac:dyDescent="0.25">
      <c r="A121" s="1">
        <v>44137</v>
      </c>
      <c r="B121">
        <v>435</v>
      </c>
      <c r="C121">
        <f t="shared" si="7"/>
        <v>360.42857142857144</v>
      </c>
      <c r="D121">
        <f t="shared" si="6"/>
        <v>145000</v>
      </c>
      <c r="E121" s="10">
        <v>209629</v>
      </c>
      <c r="F121">
        <v>94418</v>
      </c>
      <c r="G121">
        <f t="shared" si="9"/>
        <v>4.6071723612023134E-3</v>
      </c>
      <c r="H121">
        <f t="shared" si="10"/>
        <v>3.8173713849962024E-3</v>
      </c>
      <c r="I121">
        <f t="shared" si="11"/>
        <v>4.7974261608991703E-3</v>
      </c>
    </row>
    <row r="122" spans="1:9" x14ac:dyDescent="0.25">
      <c r="A122" s="1">
        <v>44138</v>
      </c>
      <c r="B122">
        <v>475</v>
      </c>
      <c r="C122">
        <f t="shared" si="7"/>
        <v>389.57142857142856</v>
      </c>
      <c r="D122">
        <f t="shared" si="6"/>
        <v>158333.33333333334</v>
      </c>
      <c r="E122" s="10">
        <v>216433</v>
      </c>
      <c r="F122">
        <v>98566</v>
      </c>
      <c r="G122">
        <f t="shared" si="9"/>
        <v>4.8191059797496093E-3</v>
      </c>
      <c r="H122">
        <f t="shared" si="10"/>
        <v>3.9523915809856194E-3</v>
      </c>
      <c r="I122">
        <f t="shared" si="11"/>
        <v>4.787662683092545E-3</v>
      </c>
    </row>
    <row r="123" spans="1:9" x14ac:dyDescent="0.25">
      <c r="A123" s="1">
        <v>44139</v>
      </c>
      <c r="B123">
        <v>507</v>
      </c>
      <c r="C123">
        <f t="shared" si="7"/>
        <v>420.28571428571428</v>
      </c>
      <c r="D123">
        <f t="shared" si="6"/>
        <v>169000</v>
      </c>
      <c r="E123">
        <v>224191</v>
      </c>
      <c r="F123">
        <v>104733</v>
      </c>
      <c r="G123">
        <f t="shared" si="9"/>
        <v>4.8408810976483061E-3</v>
      </c>
      <c r="H123">
        <f t="shared" si="10"/>
        <v>4.0129253844128814E-3</v>
      </c>
      <c r="I123">
        <f t="shared" si="11"/>
        <v>4.8000052209438166E-3</v>
      </c>
    </row>
    <row r="124" spans="1:9" x14ac:dyDescent="0.25">
      <c r="A124" s="1">
        <v>44140</v>
      </c>
      <c r="B124">
        <v>522</v>
      </c>
      <c r="C124">
        <f t="shared" si="7"/>
        <v>445.57142857142856</v>
      </c>
      <c r="D124">
        <f t="shared" si="6"/>
        <v>174000</v>
      </c>
      <c r="E124">
        <v>233013</v>
      </c>
      <c r="F124">
        <v>112524</v>
      </c>
      <c r="G124">
        <f t="shared" si="9"/>
        <v>4.6390103444598485E-3</v>
      </c>
      <c r="H124">
        <f t="shared" si="10"/>
        <v>3.9597901653996353E-3</v>
      </c>
      <c r="I124">
        <f t="shared" si="11"/>
        <v>4.7433222417558344E-3</v>
      </c>
    </row>
    <row r="125" spans="1:9" x14ac:dyDescent="0.25">
      <c r="A125" s="1">
        <v>44141</v>
      </c>
      <c r="B125">
        <v>570</v>
      </c>
      <c r="C125">
        <f>AVERAGE(B119:B125)</f>
        <v>474.14285714285717</v>
      </c>
      <c r="D125">
        <f t="shared" si="6"/>
        <v>190000</v>
      </c>
      <c r="E125">
        <v>242947</v>
      </c>
      <c r="F125">
        <v>117366</v>
      </c>
      <c r="G125">
        <f t="shared" si="9"/>
        <v>4.8566024231889984E-3</v>
      </c>
      <c r="H125">
        <f t="shared" si="10"/>
        <v>4.0398655244522023E-3</v>
      </c>
      <c r="I125">
        <f t="shared" si="11"/>
        <v>4.7435089389203551E-3</v>
      </c>
    </row>
    <row r="126" spans="1:9" x14ac:dyDescent="0.25">
      <c r="A126" s="1">
        <v>44142</v>
      </c>
      <c r="B126">
        <v>610</v>
      </c>
      <c r="C126">
        <f t="shared" ref="C126:C189" si="13">AVERAGE(B120:B126)</f>
        <v>505.28571428571428</v>
      </c>
      <c r="D126">
        <f t="shared" si="6"/>
        <v>203333.33333333334</v>
      </c>
      <c r="E126">
        <v>254436</v>
      </c>
      <c r="F126">
        <v>127629</v>
      </c>
      <c r="G126">
        <f t="shared" si="9"/>
        <v>4.7794780183187209E-3</v>
      </c>
      <c r="H126">
        <f t="shared" si="10"/>
        <v>3.9590196137689266E-3</v>
      </c>
      <c r="I126">
        <f t="shared" si="11"/>
        <v>4.7456699283923084E-3</v>
      </c>
    </row>
    <row r="127" spans="1:9" x14ac:dyDescent="0.25">
      <c r="A127" s="1">
        <v>44143</v>
      </c>
      <c r="B127">
        <v>650</v>
      </c>
      <c r="C127">
        <f t="shared" si="13"/>
        <v>538.42857142857144</v>
      </c>
      <c r="D127">
        <f t="shared" si="6"/>
        <v>216666.66666666666</v>
      </c>
      <c r="E127">
        <v>260754</v>
      </c>
      <c r="F127">
        <v>132410</v>
      </c>
      <c r="G127">
        <f t="shared" si="9"/>
        <v>4.9089947889132237E-3</v>
      </c>
      <c r="H127">
        <f t="shared" si="10"/>
        <v>4.0663739251459215E-3</v>
      </c>
      <c r="I127">
        <f t="shared" si="11"/>
        <v>4.7851445954146914E-3</v>
      </c>
    </row>
    <row r="128" spans="1:9" x14ac:dyDescent="0.25">
      <c r="A128" s="1">
        <v>44144</v>
      </c>
      <c r="B128">
        <v>670</v>
      </c>
      <c r="C128">
        <f t="shared" si="13"/>
        <v>572</v>
      </c>
      <c r="D128">
        <f t="shared" si="6"/>
        <v>223333.33333333334</v>
      </c>
      <c r="E128">
        <v>265531</v>
      </c>
      <c r="F128">
        <v>131459</v>
      </c>
      <c r="G128">
        <f t="shared" si="9"/>
        <v>5.0966461025871183E-3</v>
      </c>
      <c r="H128">
        <f t="shared" si="10"/>
        <v>4.3511665234027335E-3</v>
      </c>
      <c r="I128">
        <f t="shared" si="11"/>
        <v>4.855175357438641E-3</v>
      </c>
    </row>
    <row r="129" spans="1:9" x14ac:dyDescent="0.25">
      <c r="A129" s="1">
        <v>44145</v>
      </c>
      <c r="B129">
        <v>708</v>
      </c>
      <c r="C129">
        <f t="shared" si="13"/>
        <v>605.28571428571433</v>
      </c>
      <c r="D129">
        <f t="shared" si="6"/>
        <v>236000</v>
      </c>
      <c r="E129">
        <v>276486</v>
      </c>
      <c r="F129">
        <v>135505</v>
      </c>
      <c r="G129">
        <f t="shared" si="9"/>
        <v>5.2248994502047891E-3</v>
      </c>
      <c r="H129">
        <f t="shared" si="10"/>
        <v>4.4668884121302852E-3</v>
      </c>
      <c r="I129">
        <f t="shared" si="11"/>
        <v>4.9174467808538744E-3</v>
      </c>
    </row>
    <row r="130" spans="1:9" x14ac:dyDescent="0.25">
      <c r="A130" s="1">
        <v>44146</v>
      </c>
      <c r="B130">
        <v>764</v>
      </c>
      <c r="C130">
        <f t="shared" si="13"/>
        <v>642</v>
      </c>
      <c r="D130">
        <f t="shared" si="6"/>
        <v>254666.66666666666</v>
      </c>
      <c r="E130">
        <v>284666</v>
      </c>
      <c r="F130">
        <v>141918</v>
      </c>
      <c r="G130">
        <f t="shared" si="9"/>
        <v>5.3833904085457797E-3</v>
      </c>
      <c r="H130">
        <f t="shared" si="10"/>
        <v>4.5237390605842812E-3</v>
      </c>
      <c r="I130">
        <f t="shared" si="11"/>
        <v>4.9999388080475202E-3</v>
      </c>
    </row>
    <row r="131" spans="1:9" x14ac:dyDescent="0.25">
      <c r="A131" s="1">
        <v>44147</v>
      </c>
      <c r="B131">
        <v>782</v>
      </c>
      <c r="C131">
        <f t="shared" si="13"/>
        <v>679.14285714285711</v>
      </c>
      <c r="D131">
        <f t="shared" si="6"/>
        <v>260666.66666666666</v>
      </c>
      <c r="E131">
        <v>293957</v>
      </c>
      <c r="F131">
        <v>142793</v>
      </c>
      <c r="G131">
        <f t="shared" si="9"/>
        <v>5.4764589300595971E-3</v>
      </c>
      <c r="H131">
        <f t="shared" si="10"/>
        <v>4.7561355048416736E-3</v>
      </c>
      <c r="I131">
        <f t="shared" si="11"/>
        <v>5.1168898264950273E-3</v>
      </c>
    </row>
    <row r="132" spans="1:9" x14ac:dyDescent="0.25">
      <c r="A132" s="1">
        <v>44148</v>
      </c>
      <c r="B132">
        <v>801</v>
      </c>
      <c r="C132">
        <f t="shared" si="13"/>
        <v>712.14285714285711</v>
      </c>
      <c r="D132">
        <f t="shared" ref="D132:D192" si="14">B132/$D$1</f>
        <v>267000</v>
      </c>
      <c r="E132">
        <v>304591</v>
      </c>
      <c r="F132">
        <v>151269</v>
      </c>
      <c r="G132">
        <f t="shared" si="9"/>
        <v>5.2952025861214133E-3</v>
      </c>
      <c r="H132">
        <f t="shared" si="10"/>
        <v>4.7077911346201607E-3</v>
      </c>
      <c r="I132">
        <f t="shared" si="11"/>
        <v>5.1766230556510341E-3</v>
      </c>
    </row>
    <row r="133" spans="1:9" x14ac:dyDescent="0.25">
      <c r="A133" s="1">
        <v>44149</v>
      </c>
      <c r="B133">
        <v>817</v>
      </c>
      <c r="C133">
        <f t="shared" si="13"/>
        <v>741.71428571428567</v>
      </c>
      <c r="D133">
        <f t="shared" si="14"/>
        <v>272333.33333333331</v>
      </c>
      <c r="E133">
        <v>312720</v>
      </c>
      <c r="F133">
        <v>156279</v>
      </c>
      <c r="G133">
        <f t="shared" si="9"/>
        <v>5.2278297148049321E-3</v>
      </c>
      <c r="H133">
        <f t="shared" si="10"/>
        <v>4.746090554164575E-3</v>
      </c>
      <c r="I133">
        <f t="shared" si="11"/>
        <v>5.2358080055827103E-3</v>
      </c>
    </row>
    <row r="134" spans="1:9" x14ac:dyDescent="0.25">
      <c r="A134" s="1">
        <v>44150</v>
      </c>
      <c r="B134">
        <v>837</v>
      </c>
      <c r="C134">
        <f t="shared" si="13"/>
        <v>768.42857142857144</v>
      </c>
      <c r="D134">
        <f t="shared" si="14"/>
        <v>279000</v>
      </c>
      <c r="E134">
        <v>320780</v>
      </c>
      <c r="F134">
        <v>162541</v>
      </c>
      <c r="G134">
        <f t="shared" si="9"/>
        <v>5.1494699798819987E-3</v>
      </c>
      <c r="H134">
        <f t="shared" si="10"/>
        <v>4.727598399348912E-3</v>
      </c>
      <c r="I134">
        <f t="shared" si="11"/>
        <v>5.2644250531433878E-3</v>
      </c>
    </row>
    <row r="135" spans="1:9" x14ac:dyDescent="0.25">
      <c r="A135" s="1">
        <v>44151</v>
      </c>
      <c r="B135">
        <v>855</v>
      </c>
      <c r="C135">
        <f t="shared" si="13"/>
        <v>794.85714285714289</v>
      </c>
      <c r="D135">
        <f t="shared" si="14"/>
        <v>285000</v>
      </c>
      <c r="E135">
        <v>324908</v>
      </c>
      <c r="F135">
        <v>152339</v>
      </c>
      <c r="G135">
        <f t="shared" si="9"/>
        <v>5.6124826866396655E-3</v>
      </c>
      <c r="H135">
        <f t="shared" si="10"/>
        <v>5.2176864943129656E-3</v>
      </c>
      <c r="I135">
        <f t="shared" si="11"/>
        <v>5.3364331449660667E-3</v>
      </c>
    </row>
    <row r="136" spans="1:9" x14ac:dyDescent="0.25">
      <c r="A136" s="1">
        <v>44152</v>
      </c>
      <c r="B136">
        <v>894</v>
      </c>
      <c r="C136">
        <f t="shared" si="13"/>
        <v>821.42857142857144</v>
      </c>
      <c r="D136">
        <f t="shared" si="14"/>
        <v>298000</v>
      </c>
      <c r="E136">
        <v>333356</v>
      </c>
      <c r="F136">
        <v>156567</v>
      </c>
      <c r="G136">
        <f t="shared" si="9"/>
        <v>5.7100155205119857E-3</v>
      </c>
      <c r="H136">
        <f t="shared" si="10"/>
        <v>5.2464987604576409E-3</v>
      </c>
      <c r="I136">
        <f t="shared" si="11"/>
        <v>5.4056289989903228E-3</v>
      </c>
    </row>
    <row r="137" spans="1:9" x14ac:dyDescent="0.25">
      <c r="A137" s="1">
        <v>44153</v>
      </c>
      <c r="B137">
        <v>903</v>
      </c>
      <c r="C137">
        <f t="shared" si="13"/>
        <v>841.28571428571433</v>
      </c>
      <c r="D137">
        <f t="shared" si="14"/>
        <v>301000</v>
      </c>
      <c r="E137">
        <v>340989</v>
      </c>
      <c r="F137">
        <v>152083</v>
      </c>
      <c r="G137">
        <f t="shared" si="9"/>
        <v>5.9375472603775568E-3</v>
      </c>
      <c r="H137">
        <f t="shared" si="10"/>
        <v>5.5317538073664666E-3</v>
      </c>
      <c r="I137">
        <f t="shared" si="11"/>
        <v>5.4838989040583083E-3</v>
      </c>
    </row>
    <row r="138" spans="1:9" x14ac:dyDescent="0.25">
      <c r="A138" s="1">
        <v>44154</v>
      </c>
      <c r="B138">
        <v>915</v>
      </c>
      <c r="C138">
        <f t="shared" si="13"/>
        <v>860.28571428571433</v>
      </c>
      <c r="D138">
        <f t="shared" si="14"/>
        <v>305000</v>
      </c>
      <c r="E138">
        <v>348442</v>
      </c>
      <c r="F138">
        <v>155580</v>
      </c>
      <c r="G138">
        <f t="shared" ref="G138:G187" si="15">B138/F138</f>
        <v>5.8812186656382569E-3</v>
      </c>
      <c r="H138">
        <f t="shared" ref="H138:H187" si="16">C138/F138</f>
        <v>5.5295392356711293E-3</v>
      </c>
      <c r="I138">
        <f t="shared" ref="I138:I187" si="17">C138/AVERAGE(F132:F138)</f>
        <v>5.5417619895128008E-3</v>
      </c>
    </row>
    <row r="139" spans="1:9" x14ac:dyDescent="0.25">
      <c r="A139" s="1">
        <v>44155</v>
      </c>
      <c r="B139">
        <v>930</v>
      </c>
      <c r="C139">
        <f t="shared" si="13"/>
        <v>878.71428571428567</v>
      </c>
      <c r="D139">
        <f t="shared" si="14"/>
        <v>310000</v>
      </c>
      <c r="E139">
        <v>357663</v>
      </c>
      <c r="F139">
        <v>159641</v>
      </c>
      <c r="G139">
        <f t="shared" si="15"/>
        <v>5.8255711252121947E-3</v>
      </c>
      <c r="H139">
        <f t="shared" si="16"/>
        <v>5.5043145915791413E-3</v>
      </c>
      <c r="I139">
        <f t="shared" si="17"/>
        <v>5.6171977023460546E-3</v>
      </c>
    </row>
    <row r="140" spans="1:9" x14ac:dyDescent="0.25">
      <c r="A140" s="1">
        <v>44156</v>
      </c>
      <c r="B140">
        <v>936</v>
      </c>
      <c r="C140">
        <f t="shared" si="13"/>
        <v>895.71428571428567</v>
      </c>
      <c r="D140">
        <f t="shared" si="14"/>
        <v>312000</v>
      </c>
      <c r="E140">
        <v>366516</v>
      </c>
      <c r="F140">
        <v>162685</v>
      </c>
      <c r="G140">
        <f t="shared" si="15"/>
        <v>5.7534499185542612E-3</v>
      </c>
      <c r="H140">
        <f t="shared" si="16"/>
        <v>5.5058197480670357E-3</v>
      </c>
      <c r="I140">
        <f t="shared" si="17"/>
        <v>5.692568610432199E-3</v>
      </c>
    </row>
    <row r="141" spans="1:9" x14ac:dyDescent="0.25">
      <c r="A141" s="1">
        <v>44157</v>
      </c>
      <c r="B141">
        <v>949</v>
      </c>
      <c r="C141">
        <f t="shared" si="13"/>
        <v>911.71428571428567</v>
      </c>
      <c r="D141">
        <f t="shared" si="14"/>
        <v>316333.33333333331</v>
      </c>
      <c r="E141">
        <v>371610</v>
      </c>
      <c r="F141">
        <v>164406</v>
      </c>
      <c r="G141">
        <f t="shared" si="15"/>
        <v>5.7722954150091843E-3</v>
      </c>
      <c r="H141">
        <f t="shared" si="16"/>
        <v>5.545504943337139E-3</v>
      </c>
      <c r="I141">
        <f t="shared" si="17"/>
        <v>5.7844595445848404E-3</v>
      </c>
    </row>
    <row r="142" spans="1:9" x14ac:dyDescent="0.25">
      <c r="A142" s="1">
        <v>44158</v>
      </c>
      <c r="B142">
        <v>945</v>
      </c>
      <c r="C142">
        <f t="shared" si="13"/>
        <v>924.57142857142856</v>
      </c>
      <c r="D142">
        <f t="shared" si="14"/>
        <v>315000</v>
      </c>
      <c r="E142">
        <v>376899</v>
      </c>
      <c r="F142">
        <v>149918</v>
      </c>
      <c r="G142">
        <f t="shared" si="15"/>
        <v>6.303445883749783E-3</v>
      </c>
      <c r="H142">
        <f t="shared" si="16"/>
        <v>6.1671809160436276E-3</v>
      </c>
      <c r="I142">
        <f t="shared" si="17"/>
        <v>5.8789332170627135E-3</v>
      </c>
    </row>
    <row r="143" spans="1:9" x14ac:dyDescent="0.25">
      <c r="A143" s="1">
        <v>44159</v>
      </c>
      <c r="B143">
        <v>932</v>
      </c>
      <c r="C143">
        <f t="shared" si="13"/>
        <v>930</v>
      </c>
      <c r="D143">
        <f t="shared" si="14"/>
        <v>310666.66666666669</v>
      </c>
      <c r="E143">
        <v>381785</v>
      </c>
      <c r="F143">
        <v>148760</v>
      </c>
      <c r="G143">
        <f t="shared" si="15"/>
        <v>6.2651250336111857E-3</v>
      </c>
      <c r="H143">
        <f t="shared" si="16"/>
        <v>6.2516805592901315E-3</v>
      </c>
      <c r="I143">
        <f t="shared" si="17"/>
        <v>5.9556863997189576E-3</v>
      </c>
    </row>
    <row r="144" spans="1:9" x14ac:dyDescent="0.25">
      <c r="A144" s="1">
        <v>44160</v>
      </c>
      <c r="B144">
        <v>942</v>
      </c>
      <c r="C144">
        <f t="shared" si="13"/>
        <v>935.57142857142856</v>
      </c>
      <c r="D144">
        <f t="shared" si="14"/>
        <v>314000</v>
      </c>
      <c r="E144">
        <v>386958</v>
      </c>
      <c r="F144">
        <v>138029</v>
      </c>
      <c r="G144">
        <f t="shared" si="15"/>
        <v>6.8246527903556495E-3</v>
      </c>
      <c r="H144">
        <f t="shared" si="16"/>
        <v>6.7780787267271991E-3</v>
      </c>
      <c r="I144">
        <f t="shared" si="17"/>
        <v>6.0694019289743743E-3</v>
      </c>
    </row>
    <row r="145" spans="1:9" x14ac:dyDescent="0.25">
      <c r="A145" s="1">
        <v>44161</v>
      </c>
      <c r="B145">
        <v>934</v>
      </c>
      <c r="C145">
        <f t="shared" si="13"/>
        <v>938.28571428571433</v>
      </c>
      <c r="D145">
        <f t="shared" si="14"/>
        <v>311333.33333333331</v>
      </c>
      <c r="E145">
        <v>392655</v>
      </c>
      <c r="F145">
        <v>140401</v>
      </c>
      <c r="G145">
        <f t="shared" si="15"/>
        <v>6.6523742708385269E-3</v>
      </c>
      <c r="H145">
        <f t="shared" si="16"/>
        <v>6.6828990839503588E-3</v>
      </c>
      <c r="I145">
        <f t="shared" si="17"/>
        <v>6.1738607309369826E-3</v>
      </c>
    </row>
    <row r="146" spans="1:9" x14ac:dyDescent="0.25">
      <c r="A146" s="1">
        <v>44162</v>
      </c>
      <c r="B146">
        <v>925</v>
      </c>
      <c r="C146">
        <f t="shared" si="13"/>
        <v>937.57142857142856</v>
      </c>
      <c r="D146">
        <f t="shared" si="14"/>
        <v>308333.33333333331</v>
      </c>
      <c r="E146">
        <v>398044</v>
      </c>
      <c r="F146">
        <v>130555</v>
      </c>
      <c r="G146">
        <f t="shared" si="15"/>
        <v>7.085136532495883E-3</v>
      </c>
      <c r="H146">
        <f t="shared" si="16"/>
        <v>7.1814287355630082E-3</v>
      </c>
      <c r="I146">
        <f t="shared" si="17"/>
        <v>6.342570311397685E-3</v>
      </c>
    </row>
    <row r="147" spans="1:9" x14ac:dyDescent="0.25">
      <c r="A147" s="1">
        <v>44163</v>
      </c>
      <c r="B147">
        <v>919</v>
      </c>
      <c r="C147">
        <f t="shared" si="13"/>
        <v>935.14285714285711</v>
      </c>
      <c r="D147">
        <f t="shared" si="14"/>
        <v>306333.33333333331</v>
      </c>
      <c r="E147">
        <v>402659</v>
      </c>
      <c r="F147">
        <v>130315</v>
      </c>
      <c r="G147">
        <f t="shared" si="15"/>
        <v>7.0521428845489774E-3</v>
      </c>
      <c r="H147">
        <f t="shared" si="16"/>
        <v>7.1760185484622419E-3</v>
      </c>
      <c r="I147">
        <f t="shared" si="17"/>
        <v>6.5304314514198145E-3</v>
      </c>
    </row>
    <row r="148" spans="1:9" x14ac:dyDescent="0.25">
      <c r="A148" s="1">
        <v>44164</v>
      </c>
      <c r="B148">
        <v>907</v>
      </c>
      <c r="C148">
        <f t="shared" si="13"/>
        <v>929.14285714285711</v>
      </c>
      <c r="D148">
        <f t="shared" si="14"/>
        <v>302333.33333333331</v>
      </c>
      <c r="E148">
        <v>405862</v>
      </c>
      <c r="F148">
        <v>132627</v>
      </c>
      <c r="G148">
        <f t="shared" si="15"/>
        <v>6.8387281624405286E-3</v>
      </c>
      <c r="H148">
        <f t="shared" si="16"/>
        <v>7.0056840397721212E-3</v>
      </c>
      <c r="I148">
        <f t="shared" si="17"/>
        <v>6.7009751649744235E-3</v>
      </c>
    </row>
    <row r="149" spans="1:9" x14ac:dyDescent="0.25">
      <c r="A149" s="1">
        <v>44165</v>
      </c>
      <c r="B149">
        <v>906</v>
      </c>
      <c r="C149">
        <f t="shared" si="13"/>
        <v>923.57142857142856</v>
      </c>
      <c r="D149">
        <f t="shared" si="14"/>
        <v>302000</v>
      </c>
      <c r="E149">
        <v>407791</v>
      </c>
      <c r="F149">
        <v>125408</v>
      </c>
      <c r="G149">
        <f t="shared" si="15"/>
        <v>7.224419494769074E-3</v>
      </c>
      <c r="H149">
        <f t="shared" si="16"/>
        <v>7.3645335909306312E-3</v>
      </c>
      <c r="I149">
        <f t="shared" si="17"/>
        <v>6.8333518304187204E-3</v>
      </c>
    </row>
    <row r="150" spans="1:9" x14ac:dyDescent="0.25">
      <c r="A150" s="1">
        <v>44166</v>
      </c>
      <c r="B150">
        <v>876</v>
      </c>
      <c r="C150">
        <f t="shared" si="13"/>
        <v>915.57142857142856</v>
      </c>
      <c r="D150">
        <f t="shared" si="14"/>
        <v>292000</v>
      </c>
      <c r="E150">
        <v>411839</v>
      </c>
      <c r="F150">
        <v>121033</v>
      </c>
      <c r="G150">
        <f t="shared" si="15"/>
        <v>7.2376955045318223E-3</v>
      </c>
      <c r="H150">
        <f t="shared" si="16"/>
        <v>7.5646429368141626E-3</v>
      </c>
      <c r="I150">
        <f t="shared" si="17"/>
        <v>6.9786839262692075E-3</v>
      </c>
    </row>
    <row r="151" spans="1:9" x14ac:dyDescent="0.25">
      <c r="A151" s="1">
        <v>44167</v>
      </c>
      <c r="B151">
        <v>855</v>
      </c>
      <c r="C151">
        <f t="shared" si="13"/>
        <v>903.14285714285711</v>
      </c>
      <c r="D151">
        <f t="shared" si="14"/>
        <v>285000</v>
      </c>
      <c r="E151">
        <v>415264</v>
      </c>
      <c r="F151">
        <v>118796</v>
      </c>
      <c r="G151">
        <f t="shared" si="15"/>
        <v>7.1972120273409877E-3</v>
      </c>
      <c r="H151">
        <f t="shared" si="16"/>
        <v>7.6024685775855846E-3</v>
      </c>
      <c r="I151">
        <f t="shared" si="17"/>
        <v>7.0312022110139184E-3</v>
      </c>
    </row>
    <row r="152" spans="1:9" x14ac:dyDescent="0.25">
      <c r="A152" s="1">
        <v>44168</v>
      </c>
      <c r="B152">
        <v>836</v>
      </c>
      <c r="C152">
        <f t="shared" si="13"/>
        <v>889.14285714285711</v>
      </c>
      <c r="D152">
        <f t="shared" si="14"/>
        <v>278666.66666666669</v>
      </c>
      <c r="E152">
        <v>419015</v>
      </c>
      <c r="F152">
        <v>118331</v>
      </c>
      <c r="G152">
        <f t="shared" si="15"/>
        <v>7.0649280408346081E-3</v>
      </c>
      <c r="H152">
        <f t="shared" si="16"/>
        <v>7.5140314637994875E-3</v>
      </c>
      <c r="I152">
        <f t="shared" si="17"/>
        <v>7.0963953640836193E-3</v>
      </c>
    </row>
    <row r="153" spans="1:9" x14ac:dyDescent="0.25">
      <c r="A153" s="1">
        <v>44169</v>
      </c>
      <c r="B153">
        <v>822</v>
      </c>
      <c r="C153">
        <f t="shared" si="13"/>
        <v>874.42857142857144</v>
      </c>
      <c r="D153">
        <f t="shared" si="14"/>
        <v>274000</v>
      </c>
      <c r="E153">
        <v>423548</v>
      </c>
      <c r="F153">
        <v>116702</v>
      </c>
      <c r="G153">
        <f t="shared" si="15"/>
        <v>7.0435810868708336E-3</v>
      </c>
      <c r="H153">
        <f t="shared" si="16"/>
        <v>7.492832782887795E-3</v>
      </c>
      <c r="I153">
        <f t="shared" si="17"/>
        <v>7.0909579570256204E-3</v>
      </c>
    </row>
    <row r="154" spans="1:9" x14ac:dyDescent="0.25">
      <c r="A154" s="1">
        <v>44170</v>
      </c>
      <c r="B154">
        <v>805</v>
      </c>
      <c r="C154">
        <f t="shared" si="13"/>
        <v>858.14285714285711</v>
      </c>
      <c r="D154">
        <f t="shared" si="14"/>
        <v>268333.33333333331</v>
      </c>
      <c r="E154">
        <v>426696</v>
      </c>
      <c r="F154">
        <v>115756</v>
      </c>
      <c r="G154">
        <f t="shared" si="15"/>
        <v>6.9542831473098591E-3</v>
      </c>
      <c r="H154">
        <f t="shared" si="16"/>
        <v>7.4133769061029845E-3</v>
      </c>
      <c r="I154">
        <f t="shared" si="17"/>
        <v>7.078275808840598E-3</v>
      </c>
    </row>
    <row r="155" spans="1:9" x14ac:dyDescent="0.25">
      <c r="A155" s="1">
        <v>44171</v>
      </c>
      <c r="B155">
        <v>807</v>
      </c>
      <c r="C155">
        <f t="shared" si="13"/>
        <v>843.85714285714289</v>
      </c>
      <c r="D155">
        <f t="shared" si="14"/>
        <v>269000</v>
      </c>
      <c r="E155">
        <v>429109</v>
      </c>
      <c r="F155">
        <v>116379</v>
      </c>
      <c r="G155">
        <f t="shared" si="15"/>
        <v>6.9342407135307912E-3</v>
      </c>
      <c r="H155">
        <f t="shared" si="16"/>
        <v>7.2509399707605575E-3</v>
      </c>
      <c r="I155">
        <f t="shared" si="17"/>
        <v>7.0963052840864729E-3</v>
      </c>
    </row>
    <row r="156" spans="1:9" x14ac:dyDescent="0.25">
      <c r="A156" s="1">
        <v>44172</v>
      </c>
      <c r="B156">
        <v>781</v>
      </c>
      <c r="C156">
        <f t="shared" si="13"/>
        <v>826</v>
      </c>
      <c r="D156">
        <f t="shared" si="14"/>
        <v>260333.33333333331</v>
      </c>
      <c r="E156">
        <v>430671</v>
      </c>
      <c r="F156">
        <v>116000</v>
      </c>
      <c r="G156">
        <f t="shared" si="15"/>
        <v>6.7327586206896552E-3</v>
      </c>
      <c r="H156">
        <f t="shared" si="16"/>
        <v>7.1206896551724141E-3</v>
      </c>
      <c r="I156">
        <f t="shared" si="17"/>
        <v>7.0255420129113474E-3</v>
      </c>
    </row>
    <row r="157" spans="1:9" x14ac:dyDescent="0.25">
      <c r="A157" s="1">
        <v>44173</v>
      </c>
      <c r="B157">
        <v>767</v>
      </c>
      <c r="C157">
        <f t="shared" si="13"/>
        <v>810.42857142857144</v>
      </c>
      <c r="D157">
        <f t="shared" si="14"/>
        <v>255666.66666666666</v>
      </c>
      <c r="E157">
        <v>432327</v>
      </c>
      <c r="F157">
        <v>111829</v>
      </c>
      <c r="G157">
        <f t="shared" si="15"/>
        <v>6.8586860295629937E-3</v>
      </c>
      <c r="H157">
        <f t="shared" si="16"/>
        <v>7.2470340558224737E-3</v>
      </c>
      <c r="I157">
        <f t="shared" si="17"/>
        <v>6.9710602081856201E-3</v>
      </c>
    </row>
    <row r="158" spans="1:9" x14ac:dyDescent="0.25">
      <c r="A158" s="1">
        <v>44174</v>
      </c>
      <c r="B158">
        <v>766</v>
      </c>
      <c r="C158">
        <f t="shared" si="13"/>
        <v>797.71428571428567</v>
      </c>
      <c r="D158">
        <f t="shared" si="14"/>
        <v>255333.33333333331</v>
      </c>
      <c r="E158">
        <v>433560</v>
      </c>
      <c r="F158">
        <v>89903</v>
      </c>
      <c r="G158">
        <f t="shared" si="15"/>
        <v>8.5202940947465607E-3</v>
      </c>
      <c r="H158">
        <f t="shared" si="16"/>
        <v>8.8730552452563945E-3</v>
      </c>
      <c r="I158">
        <f t="shared" si="17"/>
        <v>7.1142820741495723E-3</v>
      </c>
    </row>
    <row r="159" spans="1:9" x14ac:dyDescent="0.25">
      <c r="A159" s="1">
        <v>44175</v>
      </c>
      <c r="B159">
        <v>748</v>
      </c>
      <c r="C159">
        <f t="shared" si="13"/>
        <v>785.14285714285711</v>
      </c>
      <c r="D159">
        <f t="shared" si="14"/>
        <v>249333.33333333331</v>
      </c>
      <c r="E159">
        <v>435653</v>
      </c>
      <c r="F159">
        <v>87243</v>
      </c>
      <c r="G159">
        <f t="shared" si="15"/>
        <v>8.5737537682106305E-3</v>
      </c>
      <c r="H159">
        <f t="shared" si="16"/>
        <v>8.9994940240805243E-3</v>
      </c>
      <c r="I159">
        <f t="shared" si="17"/>
        <v>7.2909425692347695E-3</v>
      </c>
    </row>
    <row r="160" spans="1:9" x14ac:dyDescent="0.25">
      <c r="A160" s="1">
        <v>44176</v>
      </c>
      <c r="B160">
        <v>733</v>
      </c>
      <c r="C160">
        <f t="shared" si="13"/>
        <v>772.42857142857144</v>
      </c>
      <c r="D160">
        <f t="shared" si="14"/>
        <v>244333.33333333331</v>
      </c>
      <c r="E160">
        <v>438591</v>
      </c>
      <c r="F160">
        <v>87449</v>
      </c>
      <c r="G160">
        <f t="shared" si="15"/>
        <v>8.3820283822570868E-3</v>
      </c>
      <c r="H160">
        <f t="shared" si="16"/>
        <v>8.8329034228930171E-3</v>
      </c>
      <c r="I160">
        <f t="shared" si="17"/>
        <v>7.4624702750224628E-3</v>
      </c>
    </row>
    <row r="161" spans="1:9" x14ac:dyDescent="0.25">
      <c r="A161" s="1">
        <v>44177</v>
      </c>
      <c r="B161">
        <v>717</v>
      </c>
      <c r="C161">
        <f t="shared" si="13"/>
        <v>759.85714285714289</v>
      </c>
      <c r="D161">
        <f t="shared" si="14"/>
        <v>239000</v>
      </c>
      <c r="E161">
        <v>441327</v>
      </c>
      <c r="F161">
        <v>85066</v>
      </c>
      <c r="G161">
        <f t="shared" si="15"/>
        <v>8.4287494416100447E-3</v>
      </c>
      <c r="H161">
        <f t="shared" si="16"/>
        <v>8.9325599282573873E-3</v>
      </c>
      <c r="I161">
        <f t="shared" si="17"/>
        <v>7.6657121156875436E-3</v>
      </c>
    </row>
    <row r="162" spans="1:9" x14ac:dyDescent="0.25">
      <c r="A162" s="1">
        <v>44178</v>
      </c>
      <c r="B162">
        <v>714</v>
      </c>
      <c r="C162">
        <f t="shared" si="13"/>
        <v>746.57142857142856</v>
      </c>
      <c r="D162">
        <f t="shared" si="14"/>
        <v>238000</v>
      </c>
      <c r="E162">
        <v>443662</v>
      </c>
      <c r="F162">
        <v>86349</v>
      </c>
      <c r="G162">
        <f t="shared" si="15"/>
        <v>8.2687697599277358E-3</v>
      </c>
      <c r="H162">
        <f t="shared" si="16"/>
        <v>8.6459765436939454E-3</v>
      </c>
      <c r="I162">
        <f t="shared" si="17"/>
        <v>7.872390745346387E-3</v>
      </c>
    </row>
    <row r="163" spans="1:9" x14ac:dyDescent="0.25">
      <c r="A163" s="1">
        <v>44179</v>
      </c>
      <c r="B163">
        <v>685</v>
      </c>
      <c r="C163">
        <f t="shared" si="13"/>
        <v>732.85714285714289</v>
      </c>
      <c r="D163">
        <f t="shared" si="14"/>
        <v>228333.33333333334</v>
      </c>
      <c r="E163">
        <v>444607</v>
      </c>
      <c r="F163">
        <v>78321</v>
      </c>
      <c r="G163">
        <f t="shared" si="15"/>
        <v>8.7460578899656548E-3</v>
      </c>
      <c r="H163">
        <f t="shared" si="16"/>
        <v>9.3570963452604388E-3</v>
      </c>
      <c r="I163">
        <f t="shared" si="17"/>
        <v>8.1927941740130329E-3</v>
      </c>
    </row>
    <row r="164" spans="1:9" x14ac:dyDescent="0.25">
      <c r="A164" s="1">
        <v>44180</v>
      </c>
      <c r="B164">
        <v>656</v>
      </c>
      <c r="C164">
        <f t="shared" si="13"/>
        <v>717</v>
      </c>
      <c r="D164">
        <f t="shared" si="14"/>
        <v>218666.66666666666</v>
      </c>
      <c r="E164">
        <v>447011</v>
      </c>
      <c r="F164">
        <v>75890</v>
      </c>
      <c r="G164">
        <f t="shared" si="15"/>
        <v>8.6440901304519705E-3</v>
      </c>
      <c r="H164">
        <f t="shared" si="16"/>
        <v>9.4478850968507042E-3</v>
      </c>
      <c r="I164">
        <f t="shared" si="17"/>
        <v>8.5035944163287993E-3</v>
      </c>
    </row>
    <row r="165" spans="1:9" x14ac:dyDescent="0.25">
      <c r="A165" s="1">
        <v>44181</v>
      </c>
      <c r="B165">
        <v>629</v>
      </c>
      <c r="C165">
        <f t="shared" si="13"/>
        <v>697.42857142857144</v>
      </c>
      <c r="D165">
        <f t="shared" si="14"/>
        <v>209666.66666666666</v>
      </c>
      <c r="E165">
        <v>450005</v>
      </c>
      <c r="F165">
        <v>69733</v>
      </c>
      <c r="G165">
        <f t="shared" si="15"/>
        <v>9.0201195990420608E-3</v>
      </c>
      <c r="H165">
        <f t="shared" si="16"/>
        <v>1.0001413554967826E-2</v>
      </c>
      <c r="I165">
        <f t="shared" si="17"/>
        <v>8.5641460150056754E-3</v>
      </c>
    </row>
    <row r="166" spans="1:9" x14ac:dyDescent="0.25">
      <c r="A166" s="1">
        <v>44182</v>
      </c>
      <c r="B166">
        <v>611</v>
      </c>
      <c r="C166">
        <f t="shared" si="13"/>
        <v>677.85714285714289</v>
      </c>
      <c r="D166">
        <f t="shared" si="14"/>
        <v>203666.66666666666</v>
      </c>
      <c r="E166">
        <v>452735</v>
      </c>
      <c r="F166">
        <v>68041</v>
      </c>
      <c r="G166">
        <f t="shared" si="15"/>
        <v>8.9798797783689245E-3</v>
      </c>
      <c r="H166">
        <f t="shared" si="16"/>
        <v>9.9624806051813296E-3</v>
      </c>
      <c r="I166">
        <f t="shared" si="17"/>
        <v>8.6139758808675328E-3</v>
      </c>
    </row>
    <row r="167" spans="1:9" x14ac:dyDescent="0.25">
      <c r="A167" s="1">
        <v>44183</v>
      </c>
      <c r="B167">
        <v>602</v>
      </c>
      <c r="C167">
        <f t="shared" si="13"/>
        <v>659.14285714285711</v>
      </c>
      <c r="D167">
        <f t="shared" si="14"/>
        <v>200666.66666666666</v>
      </c>
      <c r="E167">
        <v>455479</v>
      </c>
      <c r="F167">
        <v>68210</v>
      </c>
      <c r="G167">
        <f t="shared" si="15"/>
        <v>8.8256853833748716E-3</v>
      </c>
      <c r="H167">
        <f t="shared" si="16"/>
        <v>9.6634343518964532E-3</v>
      </c>
      <c r="I167">
        <f t="shared" si="17"/>
        <v>8.6792949718778808E-3</v>
      </c>
    </row>
    <row r="168" spans="1:9" x14ac:dyDescent="0.25">
      <c r="A168" s="1">
        <v>44184</v>
      </c>
      <c r="B168">
        <v>592</v>
      </c>
      <c r="C168">
        <f t="shared" si="13"/>
        <v>641.28571428571433</v>
      </c>
      <c r="D168">
        <f t="shared" si="14"/>
        <v>197333.33333333334</v>
      </c>
      <c r="E168">
        <v>457423</v>
      </c>
      <c r="F168">
        <v>67653</v>
      </c>
      <c r="G168">
        <f t="shared" si="15"/>
        <v>8.7505358225060236E-3</v>
      </c>
      <c r="H168">
        <f t="shared" si="16"/>
        <v>9.479043269119098E-3</v>
      </c>
      <c r="I168">
        <f t="shared" si="17"/>
        <v>8.7301170563033239E-3</v>
      </c>
    </row>
    <row r="169" spans="1:9" x14ac:dyDescent="0.25">
      <c r="A169" s="1">
        <v>44185</v>
      </c>
      <c r="B169">
        <v>583</v>
      </c>
      <c r="C169">
        <f t="shared" si="13"/>
        <v>622.57142857142856</v>
      </c>
      <c r="D169">
        <f t="shared" si="14"/>
        <v>194333.33333333334</v>
      </c>
      <c r="E169">
        <v>459218</v>
      </c>
      <c r="F169">
        <v>68781</v>
      </c>
      <c r="G169">
        <f t="shared" si="15"/>
        <v>8.4761780142771984E-3</v>
      </c>
      <c r="H169">
        <f t="shared" si="16"/>
        <v>9.0515030105905482E-3</v>
      </c>
      <c r="I169">
        <f t="shared" si="17"/>
        <v>8.7751621431692468E-3</v>
      </c>
    </row>
    <row r="170" spans="1:9" x14ac:dyDescent="0.25">
      <c r="A170" s="1">
        <v>44186</v>
      </c>
      <c r="B170">
        <v>561</v>
      </c>
      <c r="C170">
        <f t="shared" si="13"/>
        <v>604.85714285714289</v>
      </c>
      <c r="D170">
        <f t="shared" si="14"/>
        <v>187000</v>
      </c>
      <c r="E170">
        <v>460168</v>
      </c>
      <c r="F170">
        <v>61314</v>
      </c>
      <c r="G170">
        <f t="shared" si="15"/>
        <v>9.1496232508073202E-3</v>
      </c>
      <c r="H170">
        <f t="shared" si="16"/>
        <v>9.8649108336944721E-3</v>
      </c>
      <c r="I170">
        <f t="shared" si="17"/>
        <v>8.8277852141895093E-3</v>
      </c>
    </row>
    <row r="171" spans="1:9" x14ac:dyDescent="0.25">
      <c r="A171" s="1">
        <v>44187</v>
      </c>
      <c r="B171">
        <v>540</v>
      </c>
      <c r="C171">
        <f t="shared" si="13"/>
        <v>588.28571428571433</v>
      </c>
      <c r="D171">
        <f t="shared" si="14"/>
        <v>180000</v>
      </c>
      <c r="E171">
        <v>462446</v>
      </c>
      <c r="F171">
        <v>61144</v>
      </c>
      <c r="G171">
        <f t="shared" si="15"/>
        <v>8.8316106241004833E-3</v>
      </c>
      <c r="H171">
        <f t="shared" si="16"/>
        <v>9.6213154894301042E-3</v>
      </c>
      <c r="I171">
        <f t="shared" si="17"/>
        <v>8.8582761854774181E-3</v>
      </c>
    </row>
    <row r="172" spans="1:9" x14ac:dyDescent="0.25">
      <c r="A172" s="1">
        <v>44188</v>
      </c>
      <c r="B172">
        <v>536</v>
      </c>
      <c r="C172">
        <f t="shared" si="13"/>
        <v>575</v>
      </c>
      <c r="D172">
        <f t="shared" si="14"/>
        <v>178666.66666666666</v>
      </c>
      <c r="E172">
        <v>464599</v>
      </c>
      <c r="F172">
        <v>60239</v>
      </c>
      <c r="G172">
        <f t="shared" si="15"/>
        <v>8.8978900712163213E-3</v>
      </c>
      <c r="H172">
        <f t="shared" si="16"/>
        <v>9.5453111771443746E-3</v>
      </c>
      <c r="I172">
        <f t="shared" si="17"/>
        <v>8.8387331954271359E-3</v>
      </c>
    </row>
    <row r="173" spans="1:9" x14ac:dyDescent="0.25">
      <c r="A173" s="1">
        <v>44189</v>
      </c>
      <c r="B173">
        <v>521</v>
      </c>
      <c r="C173">
        <f t="shared" si="13"/>
        <v>562.14285714285711</v>
      </c>
      <c r="D173">
        <f t="shared" si="14"/>
        <v>173666.66666666666</v>
      </c>
      <c r="E173">
        <v>467255</v>
      </c>
      <c r="F173">
        <v>57908</v>
      </c>
      <c r="G173">
        <f t="shared" si="15"/>
        <v>8.9970297713614696E-3</v>
      </c>
      <c r="H173">
        <f t="shared" si="16"/>
        <v>9.7075163559932499E-3</v>
      </c>
      <c r="I173">
        <f t="shared" si="17"/>
        <v>8.8377514604187756E-3</v>
      </c>
    </row>
    <row r="174" spans="1:9" x14ac:dyDescent="0.25">
      <c r="A174" s="1">
        <v>44190</v>
      </c>
      <c r="B174">
        <v>522</v>
      </c>
      <c r="C174">
        <f t="shared" si="13"/>
        <v>550.71428571428567</v>
      </c>
      <c r="D174">
        <f t="shared" si="14"/>
        <v>174000</v>
      </c>
      <c r="E174">
        <v>469883</v>
      </c>
      <c r="F174">
        <v>58710</v>
      </c>
      <c r="G174">
        <f t="shared" si="15"/>
        <v>8.8911599386816559E-3</v>
      </c>
      <c r="H174">
        <f t="shared" si="16"/>
        <v>9.3802467333381993E-3</v>
      </c>
      <c r="I174">
        <f t="shared" si="17"/>
        <v>8.8468361373175829E-3</v>
      </c>
    </row>
    <row r="175" spans="1:9" x14ac:dyDescent="0.25">
      <c r="A175" s="1">
        <v>44191</v>
      </c>
      <c r="B175">
        <v>513</v>
      </c>
      <c r="C175">
        <f t="shared" si="13"/>
        <v>539.42857142857144</v>
      </c>
      <c r="D175">
        <f t="shared" si="14"/>
        <v>171000</v>
      </c>
      <c r="E175">
        <v>471489</v>
      </c>
      <c r="F175">
        <v>59622</v>
      </c>
      <c r="G175">
        <f t="shared" si="15"/>
        <v>8.6042065009560229E-3</v>
      </c>
      <c r="H175">
        <f t="shared" si="16"/>
        <v>9.0474752847702431E-3</v>
      </c>
      <c r="I175">
        <f t="shared" si="17"/>
        <v>8.8282466484926984E-3</v>
      </c>
    </row>
    <row r="176" spans="1:9" x14ac:dyDescent="0.25">
      <c r="A176" s="1">
        <v>44192</v>
      </c>
      <c r="B176">
        <v>508</v>
      </c>
      <c r="C176">
        <f t="shared" si="13"/>
        <v>528.71428571428567</v>
      </c>
      <c r="D176">
        <f t="shared" si="14"/>
        <v>169333.33333333334</v>
      </c>
      <c r="E176">
        <v>471955</v>
      </c>
      <c r="F176">
        <v>59327</v>
      </c>
      <c r="G176">
        <f t="shared" si="15"/>
        <v>8.5627117501306318E-3</v>
      </c>
      <c r="H176">
        <f t="shared" si="16"/>
        <v>8.9118661943851148E-3</v>
      </c>
      <c r="I176">
        <f t="shared" si="17"/>
        <v>8.8484784729261894E-3</v>
      </c>
    </row>
    <row r="177" spans="1:9" x14ac:dyDescent="0.25">
      <c r="A177" s="1">
        <v>44193</v>
      </c>
      <c r="B177">
        <v>512</v>
      </c>
      <c r="C177">
        <f t="shared" si="13"/>
        <v>521.71428571428567</v>
      </c>
      <c r="D177">
        <f t="shared" si="14"/>
        <v>170666.66666666666</v>
      </c>
      <c r="E177">
        <v>472528</v>
      </c>
      <c r="F177">
        <v>54765</v>
      </c>
      <c r="G177">
        <f t="shared" si="15"/>
        <v>9.3490367935725373E-3</v>
      </c>
      <c r="H177">
        <f t="shared" si="16"/>
        <v>9.5264180720220151E-3</v>
      </c>
      <c r="I177">
        <f t="shared" si="17"/>
        <v>8.8702136186439642E-3</v>
      </c>
    </row>
    <row r="178" spans="1:9" x14ac:dyDescent="0.25">
      <c r="A178" s="1">
        <v>44194</v>
      </c>
      <c r="B178">
        <v>498</v>
      </c>
      <c r="C178">
        <f t="shared" si="13"/>
        <v>515.71428571428567</v>
      </c>
      <c r="D178">
        <f t="shared" si="14"/>
        <v>166000</v>
      </c>
      <c r="E178">
        <v>473371</v>
      </c>
      <c r="F178">
        <v>54418</v>
      </c>
      <c r="G178">
        <f t="shared" si="15"/>
        <v>9.1513837333235329E-3</v>
      </c>
      <c r="H178">
        <f t="shared" si="16"/>
        <v>9.4769062757595959E-3</v>
      </c>
      <c r="I178">
        <f t="shared" si="17"/>
        <v>8.9138223507305124E-3</v>
      </c>
    </row>
    <row r="179" spans="1:9" x14ac:dyDescent="0.25">
      <c r="A179" s="1">
        <v>44195</v>
      </c>
      <c r="B179">
        <v>481</v>
      </c>
      <c r="C179">
        <f t="shared" si="13"/>
        <v>507.85714285714283</v>
      </c>
      <c r="D179">
        <f t="shared" si="14"/>
        <v>160333.33333333334</v>
      </c>
      <c r="E179">
        <v>475044</v>
      </c>
      <c r="F179">
        <v>52996</v>
      </c>
      <c r="G179">
        <f t="shared" si="15"/>
        <v>9.0761566910710235E-3</v>
      </c>
      <c r="H179">
        <f t="shared" si="16"/>
        <v>9.5829334828504576E-3</v>
      </c>
      <c r="I179">
        <f t="shared" si="17"/>
        <v>8.9378648685341892E-3</v>
      </c>
    </row>
    <row r="180" spans="1:9" x14ac:dyDescent="0.25">
      <c r="A180" s="1">
        <v>44196</v>
      </c>
      <c r="B180">
        <v>489</v>
      </c>
      <c r="C180">
        <f t="shared" si="13"/>
        <v>503.28571428571428</v>
      </c>
      <c r="D180">
        <f t="shared" si="14"/>
        <v>163000</v>
      </c>
      <c r="E180">
        <v>478903</v>
      </c>
      <c r="F180">
        <v>54623</v>
      </c>
      <c r="G180">
        <f t="shared" si="15"/>
        <v>8.9522728520952718E-3</v>
      </c>
      <c r="H180">
        <f t="shared" si="16"/>
        <v>9.213805801323879E-3</v>
      </c>
      <c r="I180">
        <f t="shared" si="17"/>
        <v>8.9311744380306292E-3</v>
      </c>
    </row>
    <row r="181" spans="1:9" x14ac:dyDescent="0.25">
      <c r="A181" s="1">
        <v>44197</v>
      </c>
      <c r="B181">
        <v>487</v>
      </c>
      <c r="C181">
        <f t="shared" si="13"/>
        <v>498.28571428571428</v>
      </c>
      <c r="D181">
        <f t="shared" si="14"/>
        <v>162333.33333333334</v>
      </c>
      <c r="E181">
        <v>481959</v>
      </c>
      <c r="F181">
        <v>55312</v>
      </c>
      <c r="G181">
        <f t="shared" si="15"/>
        <v>8.8045993636100672E-3</v>
      </c>
      <c r="H181">
        <f t="shared" si="16"/>
        <v>9.0086367205256413E-3</v>
      </c>
      <c r="I181">
        <f t="shared" si="17"/>
        <v>8.9192789908531366E-3</v>
      </c>
    </row>
    <row r="182" spans="1:9" x14ac:dyDescent="0.25">
      <c r="A182" s="1">
        <v>44198</v>
      </c>
      <c r="B182">
        <v>491</v>
      </c>
      <c r="C182">
        <f t="shared" si="13"/>
        <v>495.14285714285717</v>
      </c>
      <c r="D182">
        <f t="shared" si="14"/>
        <v>163666.66666666666</v>
      </c>
      <c r="E182">
        <v>483361</v>
      </c>
      <c r="F182">
        <v>56010</v>
      </c>
      <c r="G182">
        <f t="shared" si="15"/>
        <v>8.7662917336189961E-3</v>
      </c>
      <c r="H182">
        <f t="shared" si="16"/>
        <v>8.8402581171729538E-3</v>
      </c>
      <c r="I182">
        <f t="shared" si="17"/>
        <v>8.9456473205644076E-3</v>
      </c>
    </row>
    <row r="183" spans="1:9" x14ac:dyDescent="0.25">
      <c r="A183" s="1">
        <v>44199</v>
      </c>
      <c r="B183">
        <v>489</v>
      </c>
      <c r="C183">
        <f t="shared" si="13"/>
        <v>492.42857142857144</v>
      </c>
      <c r="D183">
        <f t="shared" si="14"/>
        <v>163000</v>
      </c>
      <c r="E183">
        <v>485070</v>
      </c>
      <c r="F183">
        <v>56955</v>
      </c>
      <c r="G183">
        <f t="shared" si="15"/>
        <v>8.5857255728206475E-3</v>
      </c>
      <c r="H183">
        <f t="shared" si="16"/>
        <v>8.6459234734188647E-3</v>
      </c>
      <c r="I183">
        <f t="shared" si="17"/>
        <v>8.9514099704216532E-3</v>
      </c>
    </row>
    <row r="184" spans="1:9" x14ac:dyDescent="0.25">
      <c r="A184" s="1">
        <v>44200</v>
      </c>
      <c r="B184">
        <v>484</v>
      </c>
      <c r="C184">
        <f t="shared" si="13"/>
        <v>488.42857142857144</v>
      </c>
      <c r="D184">
        <f t="shared" si="14"/>
        <v>161333.33333333334</v>
      </c>
      <c r="E184">
        <v>485933</v>
      </c>
      <c r="F184">
        <v>52687</v>
      </c>
      <c r="G184">
        <f t="shared" si="15"/>
        <v>9.1863267978818299E-3</v>
      </c>
      <c r="H184">
        <f t="shared" si="16"/>
        <v>9.2703811457963345E-3</v>
      </c>
      <c r="I184">
        <f t="shared" si="17"/>
        <v>8.9268696426380093E-3</v>
      </c>
    </row>
    <row r="185" spans="1:9" x14ac:dyDescent="0.25">
      <c r="A185" s="1">
        <v>44201</v>
      </c>
      <c r="B185">
        <v>475</v>
      </c>
      <c r="C185">
        <f t="shared" si="13"/>
        <v>485.14285714285717</v>
      </c>
      <c r="D185">
        <f t="shared" si="14"/>
        <v>158333.33333333334</v>
      </c>
      <c r="E185">
        <v>487271</v>
      </c>
      <c r="F185">
        <v>52317</v>
      </c>
      <c r="G185">
        <f t="shared" si="15"/>
        <v>9.0792667775292917E-3</v>
      </c>
      <c r="H185">
        <f t="shared" si="16"/>
        <v>9.2731398425532265E-3</v>
      </c>
      <c r="I185">
        <f t="shared" si="17"/>
        <v>8.9157259123129433E-3</v>
      </c>
    </row>
    <row r="186" spans="1:9" x14ac:dyDescent="0.25">
      <c r="A186" s="1">
        <v>44202</v>
      </c>
      <c r="B186">
        <v>471</v>
      </c>
      <c r="C186">
        <f t="shared" si="13"/>
        <v>483.71428571428572</v>
      </c>
      <c r="D186">
        <f t="shared" si="14"/>
        <v>157000</v>
      </c>
      <c r="E186">
        <v>490223</v>
      </c>
      <c r="F186">
        <v>52691</v>
      </c>
      <c r="G186">
        <f t="shared" si="15"/>
        <v>8.9389079728985979E-3</v>
      </c>
      <c r="H186">
        <f t="shared" si="16"/>
        <v>9.1802069748967707E-3</v>
      </c>
      <c r="I186">
        <f t="shared" si="17"/>
        <v>8.8965961192343582E-3</v>
      </c>
    </row>
    <row r="187" spans="1:9" x14ac:dyDescent="0.25">
      <c r="A187" s="1">
        <v>44203</v>
      </c>
      <c r="B187">
        <v>473</v>
      </c>
      <c r="C187">
        <f t="shared" si="13"/>
        <v>481.42857142857144</v>
      </c>
      <c r="D187">
        <f t="shared" si="14"/>
        <v>157666.66666666666</v>
      </c>
      <c r="E187">
        <v>493022</v>
      </c>
      <c r="F187">
        <v>54242</v>
      </c>
      <c r="G187">
        <f t="shared" si="15"/>
        <v>8.7201799343682024E-3</v>
      </c>
      <c r="H187">
        <f t="shared" si="16"/>
        <v>8.8755682207251104E-3</v>
      </c>
      <c r="I187">
        <f t="shared" si="17"/>
        <v>8.8634295423103832E-3</v>
      </c>
    </row>
    <row r="188" spans="1:9" x14ac:dyDescent="0.25">
      <c r="A188" s="1">
        <v>44204</v>
      </c>
      <c r="B188">
        <v>466</v>
      </c>
      <c r="C188">
        <f t="shared" si="13"/>
        <v>478.42857142857144</v>
      </c>
      <c r="D188">
        <f t="shared" si="14"/>
        <v>155333.33333333334</v>
      </c>
      <c r="E188">
        <v>494985</v>
      </c>
      <c r="F188">
        <v>54677</v>
      </c>
      <c r="G188">
        <f t="shared" ref="G188:G190" si="18">B188/F188</f>
        <v>8.5227792307551627E-3</v>
      </c>
      <c r="H188">
        <f t="shared" ref="H188:H190" si="19">C188/F188</f>
        <v>8.7500881801959047E-3</v>
      </c>
      <c r="I188">
        <f t="shared" ref="I188:I190" si="20">C188/AVERAGE(F182:F188)</f>
        <v>8.822932775522355E-3</v>
      </c>
    </row>
    <row r="189" spans="1:9" x14ac:dyDescent="0.25">
      <c r="A189" s="1">
        <v>44205</v>
      </c>
      <c r="B189">
        <v>456</v>
      </c>
      <c r="C189">
        <f t="shared" si="13"/>
        <v>473.42857142857144</v>
      </c>
      <c r="D189">
        <f t="shared" si="14"/>
        <v>152000</v>
      </c>
      <c r="E189">
        <v>497491</v>
      </c>
      <c r="F189">
        <v>55437</v>
      </c>
      <c r="G189">
        <f t="shared" si="18"/>
        <v>8.2255533308079436E-3</v>
      </c>
      <c r="H189">
        <f t="shared" si="19"/>
        <v>8.5399385145042382E-3</v>
      </c>
      <c r="I189">
        <f t="shared" si="20"/>
        <v>8.743924898286572E-3</v>
      </c>
    </row>
    <row r="190" spans="1:9" x14ac:dyDescent="0.25">
      <c r="A190" s="1">
        <v>44206</v>
      </c>
      <c r="B190">
        <v>459</v>
      </c>
      <c r="C190">
        <f t="shared" ref="C190:C192" si="21">AVERAGE(B184:B190)</f>
        <v>469.14285714285717</v>
      </c>
      <c r="D190">
        <f t="shared" si="14"/>
        <v>153000</v>
      </c>
      <c r="E190">
        <v>500758</v>
      </c>
      <c r="F190">
        <v>57798</v>
      </c>
      <c r="G190">
        <f t="shared" si="18"/>
        <v>7.9414512612893187E-3</v>
      </c>
      <c r="H190">
        <f t="shared" si="19"/>
        <v>8.1169392910283595E-3</v>
      </c>
      <c r="I190">
        <f t="shared" si="20"/>
        <v>8.6455407280261378E-3</v>
      </c>
    </row>
    <row r="191" spans="1:9" x14ac:dyDescent="0.25">
      <c r="A191" s="1">
        <v>44207</v>
      </c>
      <c r="B191">
        <v>462</v>
      </c>
      <c r="C191">
        <f t="shared" si="21"/>
        <v>466</v>
      </c>
      <c r="D191">
        <f t="shared" si="14"/>
        <v>154000</v>
      </c>
      <c r="E191">
        <v>502246</v>
      </c>
      <c r="F191">
        <v>54507</v>
      </c>
      <c r="G191">
        <f t="shared" ref="G191:G192" si="22">B191/F191</f>
        <v>8.4759755627717547E-3</v>
      </c>
      <c r="H191">
        <f t="shared" ref="H191:H192" si="23">C191/F191</f>
        <v>8.5493606325793021E-3</v>
      </c>
      <c r="I191">
        <f t="shared" ref="I191:I192" si="24">C191/AVERAGE(F185:F191)</f>
        <v>8.5466726404292721E-3</v>
      </c>
    </row>
    <row r="192" spans="1:9" x14ac:dyDescent="0.25">
      <c r="A192" s="1">
        <v>44208</v>
      </c>
      <c r="B192">
        <v>466</v>
      </c>
      <c r="C192">
        <f t="shared" si="21"/>
        <v>464.71428571428572</v>
      </c>
      <c r="D192">
        <f t="shared" si="14"/>
        <v>155333.33333333334</v>
      </c>
      <c r="E192">
        <v>503392</v>
      </c>
      <c r="F192">
        <v>54415</v>
      </c>
      <c r="G192">
        <f t="shared" si="22"/>
        <v>8.5638151245061109E-3</v>
      </c>
      <c r="H192">
        <f t="shared" si="23"/>
        <v>8.5401871857812318E-3</v>
      </c>
      <c r="I192">
        <f t="shared" si="24"/>
        <v>8.4764974580930613E-3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2"/>
  <sheetViews>
    <sheetView topLeftCell="A184" zoomScale="90" zoomScaleNormal="90" workbookViewId="0">
      <selection activeCell="L193" sqref="L193:M193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f>B6+1</f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50" si="2">E7</f>
        <v>35</v>
      </c>
      <c r="M7">
        <f>RealData!B4</f>
        <v>34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9999940</v>
      </c>
      <c r="E8">
        <f t="shared" ref="E8" si="5">E7+ROUND((C8/$D$2)*D7*(E7/$D$3),0)-ROUND(E7/$D$2,0)</f>
        <v>34</v>
      </c>
      <c r="F8">
        <f t="shared" ref="F8" si="6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9999938</v>
      </c>
      <c r="E9">
        <f t="shared" ref="E9:E72" si="8">E8+ROUND((C9/$D$2)*D8*(E8/$D$3),0)-ROUND(E8/$D$2,0)</f>
        <v>33</v>
      </c>
      <c r="F9">
        <f t="shared" ref="F9:F72" si="9">F8+ROUND(E8/$D$2,0)</f>
        <v>29</v>
      </c>
      <c r="G9" s="2">
        <f t="shared" ref="G9:G72" si="10">D9</f>
        <v>9999938</v>
      </c>
      <c r="H9" s="2">
        <f t="shared" ref="H9:H72" si="11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f t="shared" si="3"/>
        <v>5</v>
      </c>
      <c r="C10">
        <v>0.8</v>
      </c>
      <c r="D10">
        <f t="shared" si="7"/>
        <v>9999936</v>
      </c>
      <c r="E10">
        <f t="shared" si="8"/>
        <v>32</v>
      </c>
      <c r="F10">
        <f t="shared" si="9"/>
        <v>32</v>
      </c>
      <c r="G10" s="2">
        <f t="shared" si="10"/>
        <v>9999936</v>
      </c>
      <c r="H10" s="2">
        <f t="shared" si="11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f t="shared" si="3"/>
        <v>6</v>
      </c>
      <c r="C11">
        <v>0.8</v>
      </c>
      <c r="D11">
        <f t="shared" si="7"/>
        <v>9999934</v>
      </c>
      <c r="E11">
        <f t="shared" si="8"/>
        <v>31</v>
      </c>
      <c r="F11">
        <f t="shared" si="9"/>
        <v>35</v>
      </c>
      <c r="G11" s="2">
        <f t="shared" si="10"/>
        <v>9999934</v>
      </c>
      <c r="H11" s="2">
        <f t="shared" si="11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f t="shared" si="3"/>
        <v>7</v>
      </c>
      <c r="C12">
        <v>0.4</v>
      </c>
      <c r="D12">
        <f t="shared" si="7"/>
        <v>9999933</v>
      </c>
      <c r="E12">
        <f t="shared" si="8"/>
        <v>29</v>
      </c>
      <c r="F12">
        <f t="shared" si="9"/>
        <v>38</v>
      </c>
      <c r="G12" s="2">
        <f t="shared" si="10"/>
        <v>9999933</v>
      </c>
      <c r="H12" s="2">
        <f t="shared" si="11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f t="shared" si="3"/>
        <v>8</v>
      </c>
      <c r="C13">
        <v>0.4</v>
      </c>
      <c r="D13">
        <f t="shared" si="7"/>
        <v>9999932</v>
      </c>
      <c r="E13">
        <f t="shared" si="8"/>
        <v>28</v>
      </c>
      <c r="F13">
        <f t="shared" si="9"/>
        <v>40</v>
      </c>
      <c r="G13" s="2">
        <f t="shared" si="10"/>
        <v>9999932</v>
      </c>
      <c r="H13" s="2">
        <f t="shared" si="11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f t="shared" si="3"/>
        <v>9</v>
      </c>
      <c r="C14">
        <v>0.4</v>
      </c>
      <c r="D14">
        <f t="shared" si="7"/>
        <v>9999931</v>
      </c>
      <c r="E14">
        <f t="shared" si="8"/>
        <v>27</v>
      </c>
      <c r="F14">
        <f t="shared" si="9"/>
        <v>42</v>
      </c>
      <c r="G14" s="2">
        <f t="shared" si="10"/>
        <v>9999931</v>
      </c>
      <c r="H14" s="2">
        <f t="shared" si="11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f t="shared" si="3"/>
        <v>10</v>
      </c>
      <c r="C15">
        <v>0.4</v>
      </c>
      <c r="D15">
        <f t="shared" si="7"/>
        <v>9999930</v>
      </c>
      <c r="E15">
        <f t="shared" si="8"/>
        <v>26</v>
      </c>
      <c r="F15">
        <f t="shared" si="9"/>
        <v>44</v>
      </c>
      <c r="G15" s="2">
        <f t="shared" si="10"/>
        <v>9999930</v>
      </c>
      <c r="H15" s="2">
        <f t="shared" si="11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f t="shared" si="3"/>
        <v>11</v>
      </c>
      <c r="C16">
        <v>0.4</v>
      </c>
      <c r="D16">
        <f t="shared" si="7"/>
        <v>9999929</v>
      </c>
      <c r="E16">
        <f t="shared" si="8"/>
        <v>25</v>
      </c>
      <c r="F16">
        <f t="shared" si="9"/>
        <v>46</v>
      </c>
      <c r="G16" s="2">
        <f t="shared" si="10"/>
        <v>9999929</v>
      </c>
      <c r="H16" s="2">
        <f t="shared" si="11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f t="shared" si="3"/>
        <v>12</v>
      </c>
      <c r="C17">
        <v>0.4</v>
      </c>
      <c r="D17">
        <f t="shared" si="7"/>
        <v>9999928</v>
      </c>
      <c r="E17">
        <f t="shared" si="8"/>
        <v>24</v>
      </c>
      <c r="F17">
        <f t="shared" si="9"/>
        <v>48</v>
      </c>
      <c r="G17" s="2">
        <f t="shared" si="10"/>
        <v>9999928</v>
      </c>
      <c r="H17" s="2">
        <f t="shared" si="11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f t="shared" si="3"/>
        <v>13</v>
      </c>
      <c r="C18">
        <v>0.4</v>
      </c>
      <c r="D18">
        <f t="shared" si="7"/>
        <v>9999927</v>
      </c>
      <c r="E18">
        <f t="shared" si="8"/>
        <v>23</v>
      </c>
      <c r="F18">
        <f t="shared" si="9"/>
        <v>50</v>
      </c>
      <c r="G18" s="2">
        <f t="shared" si="10"/>
        <v>9999927</v>
      </c>
      <c r="H18" s="2">
        <f t="shared" si="11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f t="shared" si="3"/>
        <v>14</v>
      </c>
      <c r="C19">
        <v>0.4</v>
      </c>
      <c r="D19">
        <f t="shared" si="7"/>
        <v>9999926</v>
      </c>
      <c r="E19">
        <f t="shared" si="8"/>
        <v>22</v>
      </c>
      <c r="F19">
        <f t="shared" si="9"/>
        <v>52</v>
      </c>
      <c r="G19" s="2">
        <f t="shared" si="10"/>
        <v>9999926</v>
      </c>
      <c r="H19" s="2">
        <f t="shared" si="11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f t="shared" si="3"/>
        <v>15</v>
      </c>
      <c r="C20">
        <v>0.4</v>
      </c>
      <c r="D20">
        <f t="shared" si="7"/>
        <v>9999925</v>
      </c>
      <c r="E20">
        <f t="shared" si="8"/>
        <v>21</v>
      </c>
      <c r="F20">
        <f t="shared" si="9"/>
        <v>54</v>
      </c>
      <c r="G20" s="2">
        <f t="shared" si="10"/>
        <v>9999925</v>
      </c>
      <c r="H20" s="2">
        <f t="shared" si="11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f t="shared" si="3"/>
        <v>16</v>
      </c>
      <c r="C21">
        <v>0.2</v>
      </c>
      <c r="D21">
        <f t="shared" si="7"/>
        <v>9999925</v>
      </c>
      <c r="E21">
        <f t="shared" si="8"/>
        <v>19</v>
      </c>
      <c r="F21">
        <f t="shared" si="9"/>
        <v>56</v>
      </c>
      <c r="G21" s="2">
        <f t="shared" si="10"/>
        <v>9999925</v>
      </c>
      <c r="H21" s="2">
        <f t="shared" si="11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f t="shared" si="3"/>
        <v>17</v>
      </c>
      <c r="C22">
        <v>0.2</v>
      </c>
      <c r="D22">
        <f t="shared" si="7"/>
        <v>9999925</v>
      </c>
      <c r="E22">
        <f t="shared" si="8"/>
        <v>17</v>
      </c>
      <c r="F22">
        <f t="shared" si="9"/>
        <v>58</v>
      </c>
      <c r="G22" s="2">
        <f t="shared" si="10"/>
        <v>9999925</v>
      </c>
      <c r="H22" s="2">
        <f t="shared" si="11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f t="shared" si="3"/>
        <v>18</v>
      </c>
      <c r="C23">
        <v>0.2</v>
      </c>
      <c r="D23">
        <f t="shared" si="7"/>
        <v>9999925</v>
      </c>
      <c r="E23">
        <f t="shared" si="8"/>
        <v>16</v>
      </c>
      <c r="F23">
        <f t="shared" si="9"/>
        <v>59</v>
      </c>
      <c r="G23" s="2">
        <f t="shared" si="10"/>
        <v>9999925</v>
      </c>
      <c r="H23" s="2">
        <f t="shared" si="11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f t="shared" si="3"/>
        <v>19</v>
      </c>
      <c r="C24">
        <v>0.2</v>
      </c>
      <c r="D24">
        <f t="shared" si="7"/>
        <v>9999925</v>
      </c>
      <c r="E24">
        <f t="shared" si="8"/>
        <v>15</v>
      </c>
      <c r="F24">
        <f t="shared" si="9"/>
        <v>60</v>
      </c>
      <c r="G24" s="2">
        <f t="shared" si="10"/>
        <v>9999925</v>
      </c>
      <c r="H24" s="2">
        <f t="shared" si="11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f t="shared" si="3"/>
        <v>20</v>
      </c>
      <c r="C25">
        <v>0.2</v>
      </c>
      <c r="D25">
        <f t="shared" si="7"/>
        <v>9999925</v>
      </c>
      <c r="E25">
        <f t="shared" si="8"/>
        <v>14</v>
      </c>
      <c r="F25">
        <f t="shared" si="9"/>
        <v>61</v>
      </c>
      <c r="G25" s="2">
        <f t="shared" si="10"/>
        <v>9999925</v>
      </c>
      <c r="H25" s="2">
        <f t="shared" si="11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f t="shared" si="3"/>
        <v>21</v>
      </c>
      <c r="C26">
        <v>0.2</v>
      </c>
      <c r="D26">
        <f t="shared" si="7"/>
        <v>9999925</v>
      </c>
      <c r="E26">
        <f t="shared" si="8"/>
        <v>13</v>
      </c>
      <c r="F26">
        <f t="shared" si="9"/>
        <v>62</v>
      </c>
      <c r="G26" s="2">
        <f t="shared" si="10"/>
        <v>9999925</v>
      </c>
      <c r="H26" s="2">
        <f t="shared" si="11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f t="shared" si="3"/>
        <v>22</v>
      </c>
      <c r="C27">
        <v>0.2</v>
      </c>
      <c r="D27">
        <f t="shared" si="7"/>
        <v>9999925</v>
      </c>
      <c r="E27">
        <f t="shared" si="8"/>
        <v>12</v>
      </c>
      <c r="F27">
        <f t="shared" si="9"/>
        <v>63</v>
      </c>
      <c r="G27" s="2">
        <f t="shared" si="10"/>
        <v>9999925</v>
      </c>
      <c r="H27" s="2">
        <f t="shared" si="11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f t="shared" si="3"/>
        <v>23</v>
      </c>
      <c r="C28">
        <v>0.2</v>
      </c>
      <c r="D28">
        <f t="shared" si="7"/>
        <v>9999925</v>
      </c>
      <c r="E28">
        <f t="shared" si="8"/>
        <v>11</v>
      </c>
      <c r="F28">
        <f t="shared" si="9"/>
        <v>64</v>
      </c>
      <c r="G28" s="2">
        <f t="shared" si="10"/>
        <v>9999925</v>
      </c>
      <c r="H28" s="2">
        <f t="shared" si="11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f t="shared" si="3"/>
        <v>24</v>
      </c>
      <c r="C29">
        <v>0.2</v>
      </c>
      <c r="D29">
        <f t="shared" si="7"/>
        <v>9999925</v>
      </c>
      <c r="E29">
        <f t="shared" si="8"/>
        <v>10</v>
      </c>
      <c r="F29">
        <f t="shared" si="9"/>
        <v>65</v>
      </c>
      <c r="G29" s="2">
        <f t="shared" si="10"/>
        <v>9999925</v>
      </c>
      <c r="H29" s="2">
        <f t="shared" si="11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f t="shared" si="3"/>
        <v>25</v>
      </c>
      <c r="C30">
        <v>0.2</v>
      </c>
      <c r="D30">
        <f t="shared" si="7"/>
        <v>9999925</v>
      </c>
      <c r="E30">
        <f t="shared" si="8"/>
        <v>9</v>
      </c>
      <c r="F30">
        <f t="shared" si="9"/>
        <v>66</v>
      </c>
      <c r="G30" s="2">
        <f t="shared" si="10"/>
        <v>9999925</v>
      </c>
      <c r="H30" s="2">
        <f t="shared" si="11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f t="shared" si="3"/>
        <v>26</v>
      </c>
      <c r="C31">
        <v>2</v>
      </c>
      <c r="D31">
        <f t="shared" si="7"/>
        <v>9999924</v>
      </c>
      <c r="E31">
        <f t="shared" si="8"/>
        <v>9</v>
      </c>
      <c r="F31">
        <f t="shared" si="9"/>
        <v>67</v>
      </c>
      <c r="G31" s="2">
        <f t="shared" si="10"/>
        <v>9999924</v>
      </c>
      <c r="H31" s="2">
        <f t="shared" si="11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f t="shared" si="3"/>
        <v>27</v>
      </c>
      <c r="C32">
        <v>2</v>
      </c>
      <c r="D32">
        <f t="shared" si="7"/>
        <v>9999923</v>
      </c>
      <c r="E32">
        <f t="shared" si="8"/>
        <v>9</v>
      </c>
      <c r="F32">
        <f t="shared" si="9"/>
        <v>68</v>
      </c>
      <c r="G32" s="2">
        <f t="shared" si="10"/>
        <v>9999923</v>
      </c>
      <c r="H32" s="2">
        <f t="shared" si="11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f t="shared" si="3"/>
        <v>28</v>
      </c>
      <c r="C33">
        <v>2</v>
      </c>
      <c r="D33">
        <f t="shared" si="7"/>
        <v>9999922</v>
      </c>
      <c r="E33">
        <f t="shared" si="8"/>
        <v>9</v>
      </c>
      <c r="F33">
        <f t="shared" si="9"/>
        <v>69</v>
      </c>
      <c r="G33" s="2">
        <f t="shared" si="10"/>
        <v>9999922</v>
      </c>
      <c r="H33" s="2">
        <f t="shared" si="11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f t="shared" si="3"/>
        <v>29</v>
      </c>
      <c r="C34">
        <v>2</v>
      </c>
      <c r="D34">
        <f t="shared" si="7"/>
        <v>9999921</v>
      </c>
      <c r="E34">
        <f t="shared" si="8"/>
        <v>9</v>
      </c>
      <c r="F34">
        <f t="shared" si="9"/>
        <v>70</v>
      </c>
      <c r="G34" s="2">
        <f t="shared" si="10"/>
        <v>9999921</v>
      </c>
      <c r="H34" s="2">
        <f t="shared" si="11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f t="shared" si="3"/>
        <v>30</v>
      </c>
      <c r="C35">
        <v>2.1</v>
      </c>
      <c r="D35">
        <f t="shared" si="7"/>
        <v>9999919</v>
      </c>
      <c r="E35">
        <f t="shared" si="8"/>
        <v>10</v>
      </c>
      <c r="F35">
        <f t="shared" si="9"/>
        <v>71</v>
      </c>
      <c r="G35" s="2">
        <f t="shared" si="10"/>
        <v>9999919</v>
      </c>
      <c r="H35" s="2">
        <f t="shared" si="11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f t="shared" si="3"/>
        <v>31</v>
      </c>
      <c r="C36">
        <v>2</v>
      </c>
      <c r="D36">
        <f t="shared" si="7"/>
        <v>9999917</v>
      </c>
      <c r="E36">
        <f t="shared" si="8"/>
        <v>11</v>
      </c>
      <c r="F36">
        <f t="shared" si="9"/>
        <v>72</v>
      </c>
      <c r="G36" s="2">
        <f t="shared" si="10"/>
        <v>9999917</v>
      </c>
      <c r="H36" s="2">
        <f t="shared" si="11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f t="shared" si="3"/>
        <v>32</v>
      </c>
      <c r="C37">
        <v>1.4</v>
      </c>
      <c r="D37">
        <f t="shared" si="7"/>
        <v>9999916</v>
      </c>
      <c r="E37">
        <f t="shared" si="8"/>
        <v>11</v>
      </c>
      <c r="F37">
        <f t="shared" si="9"/>
        <v>73</v>
      </c>
      <c r="G37" s="2">
        <f t="shared" si="10"/>
        <v>9999916</v>
      </c>
      <c r="H37" s="2">
        <f t="shared" si="11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f t="shared" si="3"/>
        <v>33</v>
      </c>
      <c r="C38">
        <v>1.4</v>
      </c>
      <c r="D38">
        <f t="shared" si="7"/>
        <v>9999915</v>
      </c>
      <c r="E38">
        <f t="shared" si="8"/>
        <v>11</v>
      </c>
      <c r="F38">
        <f t="shared" si="9"/>
        <v>74</v>
      </c>
      <c r="G38" s="2">
        <f t="shared" si="10"/>
        <v>9999915</v>
      </c>
      <c r="H38" s="2">
        <f t="shared" si="11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9999914</v>
      </c>
      <c r="E39">
        <f t="shared" si="8"/>
        <v>11</v>
      </c>
      <c r="F39">
        <f t="shared" si="9"/>
        <v>75</v>
      </c>
      <c r="G39" s="2">
        <f t="shared" si="10"/>
        <v>9999914</v>
      </c>
      <c r="H39" s="2">
        <f t="shared" si="11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f t="shared" si="3"/>
        <v>35</v>
      </c>
      <c r="C40">
        <v>1.4</v>
      </c>
      <c r="D40">
        <f t="shared" si="7"/>
        <v>9999913</v>
      </c>
      <c r="E40">
        <f t="shared" si="8"/>
        <v>11</v>
      </c>
      <c r="F40">
        <f t="shared" si="9"/>
        <v>76</v>
      </c>
      <c r="G40" s="2">
        <f t="shared" si="10"/>
        <v>9999913</v>
      </c>
      <c r="H40" s="2">
        <f t="shared" si="11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f t="shared" si="3"/>
        <v>36</v>
      </c>
      <c r="C41">
        <v>1.4</v>
      </c>
      <c r="D41">
        <f t="shared" si="7"/>
        <v>9999912</v>
      </c>
      <c r="E41">
        <f t="shared" si="8"/>
        <v>11</v>
      </c>
      <c r="F41">
        <f t="shared" si="9"/>
        <v>77</v>
      </c>
      <c r="G41" s="2">
        <f t="shared" si="10"/>
        <v>9999912</v>
      </c>
      <c r="H41" s="2">
        <f t="shared" si="11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f t="shared" si="3"/>
        <v>37</v>
      </c>
      <c r="C42">
        <v>1.2</v>
      </c>
      <c r="D42">
        <f t="shared" si="7"/>
        <v>9999911</v>
      </c>
      <c r="E42">
        <f t="shared" si="8"/>
        <v>11</v>
      </c>
      <c r="F42">
        <f t="shared" si="9"/>
        <v>78</v>
      </c>
      <c r="G42" s="2">
        <f t="shared" si="10"/>
        <v>9999911</v>
      </c>
      <c r="H42" s="2">
        <f t="shared" si="11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f t="shared" si="3"/>
        <v>38</v>
      </c>
      <c r="C43">
        <v>1.2</v>
      </c>
      <c r="D43">
        <f t="shared" si="7"/>
        <v>9999910</v>
      </c>
      <c r="E43">
        <f t="shared" si="8"/>
        <v>11</v>
      </c>
      <c r="F43">
        <f t="shared" si="9"/>
        <v>79</v>
      </c>
      <c r="G43" s="2">
        <f t="shared" si="10"/>
        <v>9999910</v>
      </c>
      <c r="H43" s="2">
        <f t="shared" si="11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f t="shared" si="3"/>
        <v>39</v>
      </c>
      <c r="C44">
        <v>1.2</v>
      </c>
      <c r="D44">
        <f t="shared" si="7"/>
        <v>9999909</v>
      </c>
      <c r="E44">
        <f t="shared" si="8"/>
        <v>11</v>
      </c>
      <c r="F44">
        <f t="shared" si="9"/>
        <v>80</v>
      </c>
      <c r="G44" s="2">
        <f t="shared" si="10"/>
        <v>9999909</v>
      </c>
      <c r="H44" s="2">
        <f t="shared" si="11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f t="shared" si="3"/>
        <v>40</v>
      </c>
      <c r="C45">
        <v>1.2</v>
      </c>
      <c r="D45">
        <f t="shared" si="7"/>
        <v>9999908</v>
      </c>
      <c r="E45">
        <f t="shared" si="8"/>
        <v>11</v>
      </c>
      <c r="F45">
        <f t="shared" si="9"/>
        <v>81</v>
      </c>
      <c r="G45" s="2">
        <f t="shared" si="10"/>
        <v>9999908</v>
      </c>
      <c r="H45" s="2">
        <f t="shared" si="11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9999907</v>
      </c>
      <c r="E46">
        <f t="shared" si="8"/>
        <v>11</v>
      </c>
      <c r="F46">
        <f t="shared" si="9"/>
        <v>82</v>
      </c>
      <c r="G46" s="2">
        <f t="shared" si="10"/>
        <v>9999907</v>
      </c>
      <c r="H46" s="2">
        <f t="shared" si="11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9999906</v>
      </c>
      <c r="E47">
        <f t="shared" si="8"/>
        <v>11</v>
      </c>
      <c r="F47">
        <f t="shared" si="9"/>
        <v>83</v>
      </c>
      <c r="G47" s="2">
        <f t="shared" si="10"/>
        <v>9999906</v>
      </c>
      <c r="H47" s="2">
        <f t="shared" si="11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9999905</v>
      </c>
      <c r="E48">
        <f t="shared" si="8"/>
        <v>11</v>
      </c>
      <c r="F48">
        <f t="shared" si="9"/>
        <v>84</v>
      </c>
      <c r="G48" s="2">
        <f t="shared" si="10"/>
        <v>9999905</v>
      </c>
      <c r="H48" s="2">
        <f t="shared" si="11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9999904</v>
      </c>
      <c r="E49">
        <f t="shared" si="8"/>
        <v>11</v>
      </c>
      <c r="F49">
        <f t="shared" si="9"/>
        <v>85</v>
      </c>
      <c r="G49" s="2">
        <f t="shared" si="10"/>
        <v>9999904</v>
      </c>
      <c r="H49" s="2">
        <f t="shared" si="11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f t="shared" si="3"/>
        <v>45</v>
      </c>
      <c r="C50">
        <v>1.2</v>
      </c>
      <c r="D50">
        <f t="shared" si="7"/>
        <v>9999903</v>
      </c>
      <c r="E50">
        <f t="shared" si="8"/>
        <v>11</v>
      </c>
      <c r="F50">
        <f t="shared" si="9"/>
        <v>86</v>
      </c>
      <c r="G50" s="2">
        <f t="shared" si="10"/>
        <v>9999903</v>
      </c>
      <c r="H50" s="2">
        <f t="shared" si="11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f t="shared" si="3"/>
        <v>46</v>
      </c>
      <c r="C51">
        <v>1.8</v>
      </c>
      <c r="D51">
        <f t="shared" si="7"/>
        <v>9999901</v>
      </c>
      <c r="E51">
        <f t="shared" si="8"/>
        <v>12</v>
      </c>
      <c r="F51">
        <f t="shared" si="9"/>
        <v>87</v>
      </c>
      <c r="G51" s="2">
        <f t="shared" si="10"/>
        <v>9999901</v>
      </c>
      <c r="H51" s="2">
        <f t="shared" si="11"/>
        <v>12</v>
      </c>
      <c r="I51" s="5"/>
      <c r="J51" s="6"/>
      <c r="K51" s="1">
        <f t="shared" si="1"/>
        <v>44064.708333333336</v>
      </c>
      <c r="L51">
        <f t="shared" ref="L51:L114" si="12">E51</f>
        <v>12</v>
      </c>
      <c r="M51">
        <f>RealData!B48</f>
        <v>17</v>
      </c>
    </row>
    <row r="52" spans="1:16" x14ac:dyDescent="0.25">
      <c r="A52" s="1">
        <v>44065.708333333336</v>
      </c>
      <c r="B52">
        <f t="shared" si="3"/>
        <v>47</v>
      </c>
      <c r="C52">
        <v>1.8</v>
      </c>
      <c r="D52">
        <f t="shared" si="7"/>
        <v>9999899</v>
      </c>
      <c r="E52">
        <f t="shared" si="8"/>
        <v>13</v>
      </c>
      <c r="F52">
        <f t="shared" si="9"/>
        <v>88</v>
      </c>
      <c r="G52" s="2">
        <f t="shared" si="10"/>
        <v>9999899</v>
      </c>
      <c r="H52" s="2">
        <f t="shared" si="11"/>
        <v>13</v>
      </c>
      <c r="I52" s="5"/>
      <c r="J52" s="6"/>
      <c r="K52" s="1">
        <f t="shared" si="1"/>
        <v>44065.708333333336</v>
      </c>
      <c r="L52">
        <f t="shared" si="12"/>
        <v>13</v>
      </c>
      <c r="M52">
        <f>RealData!B49</f>
        <v>14</v>
      </c>
    </row>
    <row r="53" spans="1:16" x14ac:dyDescent="0.25">
      <c r="A53" s="1">
        <v>44066.708333333336</v>
      </c>
      <c r="B53">
        <f t="shared" si="3"/>
        <v>48</v>
      </c>
      <c r="C53">
        <v>1.8</v>
      </c>
      <c r="D53">
        <f t="shared" si="7"/>
        <v>9999897</v>
      </c>
      <c r="E53">
        <f t="shared" si="8"/>
        <v>14</v>
      </c>
      <c r="F53">
        <f t="shared" si="9"/>
        <v>89</v>
      </c>
      <c r="G53" s="2">
        <f t="shared" si="10"/>
        <v>9999897</v>
      </c>
      <c r="H53" s="2">
        <f t="shared" si="11"/>
        <v>14</v>
      </c>
      <c r="I53" s="5"/>
      <c r="J53" s="6"/>
      <c r="K53" s="1">
        <f t="shared" si="1"/>
        <v>44066.708333333336</v>
      </c>
      <c r="L53">
        <f t="shared" si="12"/>
        <v>14</v>
      </c>
      <c r="M53">
        <f>RealData!B50</f>
        <v>14</v>
      </c>
    </row>
    <row r="54" spans="1:16" x14ac:dyDescent="0.25">
      <c r="A54" s="1">
        <v>44067.708333333336</v>
      </c>
      <c r="B54">
        <f t="shared" si="3"/>
        <v>49</v>
      </c>
      <c r="C54">
        <v>1.8</v>
      </c>
      <c r="D54">
        <f t="shared" si="7"/>
        <v>9999895</v>
      </c>
      <c r="E54">
        <f t="shared" si="8"/>
        <v>15</v>
      </c>
      <c r="F54">
        <f t="shared" si="9"/>
        <v>90</v>
      </c>
      <c r="G54" s="2">
        <f t="shared" si="10"/>
        <v>9999895</v>
      </c>
      <c r="H54" s="2">
        <f t="shared" si="11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12"/>
        <v>15</v>
      </c>
      <c r="M54">
        <f>RealData!B51</f>
        <v>15</v>
      </c>
      <c r="O54">
        <f t="shared" ref="O54:O118" si="13">I54</f>
        <v>9</v>
      </c>
      <c r="P54">
        <f>J54</f>
        <v>1750</v>
      </c>
    </row>
    <row r="55" spans="1:16" x14ac:dyDescent="0.25">
      <c r="A55" s="1">
        <v>44068.708333333336</v>
      </c>
      <c r="B55">
        <f t="shared" si="3"/>
        <v>50</v>
      </c>
      <c r="C55">
        <v>1.8</v>
      </c>
      <c r="D55">
        <f t="shared" si="7"/>
        <v>9999893</v>
      </c>
      <c r="E55">
        <f t="shared" si="8"/>
        <v>16</v>
      </c>
      <c r="F55">
        <f t="shared" si="9"/>
        <v>91</v>
      </c>
      <c r="G55" s="2">
        <f t="shared" si="10"/>
        <v>9999893</v>
      </c>
      <c r="H55" s="2">
        <f t="shared" si="11"/>
        <v>16</v>
      </c>
      <c r="I55" s="5">
        <v>9</v>
      </c>
      <c r="J55" s="6">
        <f t="shared" ref="J55:J109" si="14">J54+ROUND(($E$1/$D$2)*G54*(J54/$D$3),0)-ROUND(J54/$D$2,0)</f>
        <v>1738</v>
      </c>
      <c r="K55" s="1">
        <f t="shared" si="1"/>
        <v>44068.708333333336</v>
      </c>
      <c r="L55">
        <f t="shared" si="12"/>
        <v>16</v>
      </c>
      <c r="M55">
        <f>RealData!B52</f>
        <v>15</v>
      </c>
      <c r="O55">
        <f t="shared" si="13"/>
        <v>9</v>
      </c>
      <c r="P55">
        <f t="shared" ref="P55:P118" si="15">J55</f>
        <v>1738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9999891</v>
      </c>
      <c r="E56">
        <f t="shared" si="8"/>
        <v>17</v>
      </c>
      <c r="F56">
        <f t="shared" si="9"/>
        <v>92</v>
      </c>
      <c r="G56" s="2">
        <f t="shared" si="10"/>
        <v>9999891</v>
      </c>
      <c r="H56" s="2">
        <f t="shared" si="11"/>
        <v>17</v>
      </c>
      <c r="I56" s="5">
        <v>9</v>
      </c>
      <c r="J56" s="6">
        <f t="shared" si="14"/>
        <v>1726</v>
      </c>
      <c r="K56" s="1">
        <f t="shared" si="1"/>
        <v>44069.708333333336</v>
      </c>
      <c r="L56">
        <f t="shared" si="12"/>
        <v>17</v>
      </c>
      <c r="M56">
        <f>RealData!B53</f>
        <v>17</v>
      </c>
      <c r="O56">
        <f t="shared" si="13"/>
        <v>9</v>
      </c>
      <c r="P56">
        <f t="shared" si="15"/>
        <v>1726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9999889</v>
      </c>
      <c r="E57">
        <f t="shared" si="8"/>
        <v>18</v>
      </c>
      <c r="F57">
        <f t="shared" si="9"/>
        <v>93</v>
      </c>
      <c r="G57" s="2">
        <f t="shared" si="10"/>
        <v>9999889</v>
      </c>
      <c r="H57" s="2">
        <f t="shared" si="11"/>
        <v>18</v>
      </c>
      <c r="I57" s="5">
        <v>9</v>
      </c>
      <c r="J57" s="6">
        <f t="shared" si="14"/>
        <v>1714</v>
      </c>
      <c r="K57" s="1">
        <f t="shared" si="1"/>
        <v>44070.708333333336</v>
      </c>
      <c r="L57">
        <f t="shared" si="12"/>
        <v>18</v>
      </c>
      <c r="M57">
        <f>RealData!B54</f>
        <v>14</v>
      </c>
      <c r="O57">
        <f t="shared" si="13"/>
        <v>9</v>
      </c>
      <c r="P57">
        <f t="shared" si="15"/>
        <v>1714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9999886</v>
      </c>
      <c r="E58">
        <f t="shared" si="8"/>
        <v>19</v>
      </c>
      <c r="F58">
        <f t="shared" si="9"/>
        <v>95</v>
      </c>
      <c r="G58" s="2">
        <f t="shared" si="10"/>
        <v>9999886</v>
      </c>
      <c r="H58" s="2">
        <f t="shared" si="11"/>
        <v>19</v>
      </c>
      <c r="I58" s="5">
        <v>9</v>
      </c>
      <c r="J58" s="6">
        <f t="shared" si="14"/>
        <v>1702</v>
      </c>
      <c r="K58" s="1">
        <f t="shared" si="1"/>
        <v>44071.708333333336</v>
      </c>
      <c r="L58">
        <f t="shared" si="12"/>
        <v>19</v>
      </c>
      <c r="M58">
        <f>RealData!B55</f>
        <v>17</v>
      </c>
      <c r="O58">
        <f t="shared" si="13"/>
        <v>9</v>
      </c>
      <c r="P58">
        <f t="shared" si="15"/>
        <v>1702</v>
      </c>
    </row>
    <row r="59" spans="1:16" x14ac:dyDescent="0.25">
      <c r="A59" s="1">
        <v>44072.708333333336</v>
      </c>
      <c r="B59">
        <f t="shared" si="3"/>
        <v>54</v>
      </c>
      <c r="C59">
        <v>1.6</v>
      </c>
      <c r="D59">
        <f t="shared" si="7"/>
        <v>9999883</v>
      </c>
      <c r="E59">
        <f t="shared" si="8"/>
        <v>20</v>
      </c>
      <c r="F59">
        <f t="shared" si="9"/>
        <v>97</v>
      </c>
      <c r="G59" s="2">
        <f t="shared" si="10"/>
        <v>9999883</v>
      </c>
      <c r="H59" s="2">
        <f t="shared" si="11"/>
        <v>20</v>
      </c>
      <c r="I59" s="5">
        <v>9</v>
      </c>
      <c r="J59" s="6">
        <f t="shared" si="14"/>
        <v>1690</v>
      </c>
      <c r="K59" s="1">
        <f t="shared" si="1"/>
        <v>44072.708333333336</v>
      </c>
      <c r="L59">
        <f t="shared" si="12"/>
        <v>20</v>
      </c>
      <c r="M59">
        <f>RealData!B56</f>
        <v>18</v>
      </c>
      <c r="O59">
        <f t="shared" si="13"/>
        <v>9</v>
      </c>
      <c r="P59">
        <f t="shared" si="15"/>
        <v>1690</v>
      </c>
    </row>
    <row r="60" spans="1:16" x14ac:dyDescent="0.25">
      <c r="A60" s="1">
        <v>44073.708333333336</v>
      </c>
      <c r="B60">
        <f t="shared" si="3"/>
        <v>55</v>
      </c>
      <c r="C60">
        <v>1.53</v>
      </c>
      <c r="D60">
        <f t="shared" si="7"/>
        <v>9999880</v>
      </c>
      <c r="E60">
        <f t="shared" si="8"/>
        <v>21</v>
      </c>
      <c r="F60">
        <f t="shared" si="9"/>
        <v>99</v>
      </c>
      <c r="G60" s="2">
        <f t="shared" si="10"/>
        <v>9999880</v>
      </c>
      <c r="H60" s="2">
        <f t="shared" si="11"/>
        <v>21</v>
      </c>
      <c r="I60" s="5">
        <v>9</v>
      </c>
      <c r="J60" s="6">
        <f t="shared" si="14"/>
        <v>1679</v>
      </c>
      <c r="K60" s="1">
        <f t="shared" si="1"/>
        <v>44073.708333333336</v>
      </c>
      <c r="L60">
        <f t="shared" si="12"/>
        <v>21</v>
      </c>
      <c r="M60">
        <f>RealData!B57</f>
        <v>20</v>
      </c>
      <c r="O60">
        <f t="shared" si="13"/>
        <v>9</v>
      </c>
      <c r="P60">
        <f t="shared" si="15"/>
        <v>1679</v>
      </c>
    </row>
    <row r="61" spans="1:16" x14ac:dyDescent="0.25">
      <c r="A61" s="1">
        <v>44074.708333333336</v>
      </c>
      <c r="B61">
        <f t="shared" si="3"/>
        <v>56</v>
      </c>
      <c r="C61">
        <v>1.53</v>
      </c>
      <c r="D61">
        <f t="shared" si="7"/>
        <v>9999877</v>
      </c>
      <c r="E61">
        <f t="shared" si="8"/>
        <v>22</v>
      </c>
      <c r="F61">
        <f t="shared" si="9"/>
        <v>101</v>
      </c>
      <c r="G61" s="2">
        <f t="shared" si="10"/>
        <v>9999877</v>
      </c>
      <c r="H61" s="2">
        <f t="shared" si="11"/>
        <v>22</v>
      </c>
      <c r="I61" s="5">
        <v>9</v>
      </c>
      <c r="J61" s="6">
        <f t="shared" si="14"/>
        <v>1668</v>
      </c>
      <c r="K61" s="1">
        <f t="shared" si="1"/>
        <v>44074.708333333336</v>
      </c>
      <c r="L61">
        <f t="shared" si="12"/>
        <v>22</v>
      </c>
      <c r="M61">
        <f>RealData!B58</f>
        <v>22</v>
      </c>
      <c r="O61">
        <f t="shared" si="13"/>
        <v>9</v>
      </c>
      <c r="P61">
        <f t="shared" si="15"/>
        <v>1668</v>
      </c>
    </row>
    <row r="62" spans="1:16" x14ac:dyDescent="0.25">
      <c r="A62" s="1">
        <v>44075.708333333336</v>
      </c>
      <c r="B62">
        <f t="shared" si="3"/>
        <v>57</v>
      </c>
      <c r="C62">
        <v>1.53</v>
      </c>
      <c r="D62">
        <f t="shared" si="7"/>
        <v>9999874</v>
      </c>
      <c r="E62">
        <f t="shared" si="8"/>
        <v>23</v>
      </c>
      <c r="F62">
        <f t="shared" si="9"/>
        <v>103</v>
      </c>
      <c r="G62" s="2">
        <f t="shared" si="10"/>
        <v>9999874</v>
      </c>
      <c r="H62" s="2">
        <f t="shared" si="11"/>
        <v>23</v>
      </c>
      <c r="I62" s="5">
        <v>9</v>
      </c>
      <c r="J62" s="6">
        <f t="shared" si="14"/>
        <v>1657</v>
      </c>
      <c r="K62" s="1">
        <f t="shared" si="1"/>
        <v>44075.708333333336</v>
      </c>
      <c r="L62">
        <f t="shared" si="12"/>
        <v>23</v>
      </c>
      <c r="M62">
        <f>RealData!B59</f>
        <v>21</v>
      </c>
      <c r="O62">
        <f t="shared" si="13"/>
        <v>9</v>
      </c>
      <c r="P62">
        <f t="shared" si="15"/>
        <v>1657</v>
      </c>
    </row>
    <row r="63" spans="1:16" x14ac:dyDescent="0.25">
      <c r="A63" s="1">
        <v>44076.708333333336</v>
      </c>
      <c r="B63">
        <f t="shared" si="3"/>
        <v>58</v>
      </c>
      <c r="C63">
        <v>1.53</v>
      </c>
      <c r="D63">
        <f t="shared" si="7"/>
        <v>9999871</v>
      </c>
      <c r="E63">
        <f t="shared" si="8"/>
        <v>24</v>
      </c>
      <c r="F63">
        <f t="shared" si="9"/>
        <v>105</v>
      </c>
      <c r="G63" s="2">
        <f t="shared" si="10"/>
        <v>9999871</v>
      </c>
      <c r="H63" s="2">
        <f t="shared" si="11"/>
        <v>24</v>
      </c>
      <c r="I63" s="5">
        <v>9</v>
      </c>
      <c r="J63" s="6">
        <f t="shared" si="14"/>
        <v>1646</v>
      </c>
      <c r="K63" s="1">
        <f t="shared" si="1"/>
        <v>44076.708333333336</v>
      </c>
      <c r="L63">
        <f t="shared" si="12"/>
        <v>24</v>
      </c>
      <c r="M63">
        <f>RealData!B60</f>
        <v>22</v>
      </c>
      <c r="O63">
        <f t="shared" si="13"/>
        <v>9</v>
      </c>
      <c r="P63">
        <f t="shared" si="15"/>
        <v>1646</v>
      </c>
    </row>
    <row r="64" spans="1:16" x14ac:dyDescent="0.25">
      <c r="A64" s="1">
        <v>44077.708333333336</v>
      </c>
      <c r="B64">
        <f t="shared" si="3"/>
        <v>59</v>
      </c>
      <c r="C64">
        <v>1.53</v>
      </c>
      <c r="D64">
        <f t="shared" si="7"/>
        <v>9999868</v>
      </c>
      <c r="E64">
        <f t="shared" si="8"/>
        <v>25</v>
      </c>
      <c r="F64">
        <f t="shared" si="9"/>
        <v>107</v>
      </c>
      <c r="G64" s="2">
        <f t="shared" si="10"/>
        <v>9999868</v>
      </c>
      <c r="H64" s="2">
        <f t="shared" si="11"/>
        <v>25</v>
      </c>
      <c r="I64" s="5">
        <v>9</v>
      </c>
      <c r="J64" s="6">
        <f t="shared" si="14"/>
        <v>1635</v>
      </c>
      <c r="K64" s="1">
        <f t="shared" si="1"/>
        <v>44077.708333333336</v>
      </c>
      <c r="L64">
        <f t="shared" si="12"/>
        <v>25</v>
      </c>
      <c r="M64">
        <f>RealData!B61</f>
        <v>27</v>
      </c>
      <c r="O64">
        <f t="shared" si="13"/>
        <v>9</v>
      </c>
      <c r="P64">
        <f t="shared" si="15"/>
        <v>1635</v>
      </c>
    </row>
    <row r="65" spans="1:16" x14ac:dyDescent="0.25">
      <c r="A65" s="1">
        <v>44078.708333333336</v>
      </c>
      <c r="B65">
        <f t="shared" si="3"/>
        <v>60</v>
      </c>
      <c r="C65">
        <v>1.53</v>
      </c>
      <c r="D65">
        <f t="shared" si="7"/>
        <v>9999865</v>
      </c>
      <c r="E65">
        <f t="shared" si="8"/>
        <v>26</v>
      </c>
      <c r="F65">
        <f t="shared" si="9"/>
        <v>109</v>
      </c>
      <c r="G65" s="2">
        <f t="shared" si="10"/>
        <v>9999865</v>
      </c>
      <c r="H65" s="2">
        <f t="shared" si="11"/>
        <v>26</v>
      </c>
      <c r="I65" s="5">
        <v>9</v>
      </c>
      <c r="J65" s="6">
        <f t="shared" si="14"/>
        <v>1624</v>
      </c>
      <c r="K65" s="1">
        <f t="shared" si="1"/>
        <v>44078.708333333336</v>
      </c>
      <c r="L65">
        <f t="shared" si="12"/>
        <v>26</v>
      </c>
      <c r="M65">
        <f>RealData!B62</f>
        <v>26</v>
      </c>
      <c r="O65">
        <f t="shared" si="13"/>
        <v>9</v>
      </c>
      <c r="P65">
        <f t="shared" si="15"/>
        <v>1624</v>
      </c>
    </row>
    <row r="66" spans="1:16" x14ac:dyDescent="0.25">
      <c r="A66" s="1">
        <v>44079.708333333336</v>
      </c>
      <c r="B66">
        <f t="shared" si="3"/>
        <v>61</v>
      </c>
      <c r="C66">
        <v>1.4</v>
      </c>
      <c r="D66">
        <f t="shared" si="7"/>
        <v>9999862</v>
      </c>
      <c r="E66">
        <f t="shared" si="8"/>
        <v>27</v>
      </c>
      <c r="F66">
        <f t="shared" si="9"/>
        <v>111</v>
      </c>
      <c r="G66" s="2">
        <f t="shared" si="10"/>
        <v>9999862</v>
      </c>
      <c r="H66" s="2">
        <f t="shared" si="11"/>
        <v>27</v>
      </c>
      <c r="I66" s="5">
        <v>9</v>
      </c>
      <c r="J66" s="6">
        <f t="shared" si="14"/>
        <v>1614</v>
      </c>
      <c r="K66" s="1">
        <f t="shared" si="1"/>
        <v>44079.708333333336</v>
      </c>
      <c r="L66">
        <f t="shared" si="12"/>
        <v>27</v>
      </c>
      <c r="M66">
        <f>RealData!B63</f>
        <v>23</v>
      </c>
      <c r="O66">
        <f t="shared" si="13"/>
        <v>9</v>
      </c>
      <c r="P66">
        <f t="shared" si="15"/>
        <v>1614</v>
      </c>
    </row>
    <row r="67" spans="1:16" x14ac:dyDescent="0.25">
      <c r="A67" s="1">
        <v>44080.708333333336</v>
      </c>
      <c r="B67">
        <f t="shared" si="3"/>
        <v>62</v>
      </c>
      <c r="C67">
        <v>1.4</v>
      </c>
      <c r="D67">
        <f t="shared" si="7"/>
        <v>9999859</v>
      </c>
      <c r="E67">
        <f t="shared" si="8"/>
        <v>28</v>
      </c>
      <c r="F67">
        <f t="shared" si="9"/>
        <v>113</v>
      </c>
      <c r="G67" s="2">
        <f t="shared" si="10"/>
        <v>9999859</v>
      </c>
      <c r="H67" s="2">
        <f t="shared" si="11"/>
        <v>28</v>
      </c>
      <c r="I67" s="5">
        <v>9</v>
      </c>
      <c r="J67" s="6">
        <f t="shared" si="14"/>
        <v>1603</v>
      </c>
      <c r="K67" s="1">
        <f t="shared" si="1"/>
        <v>44080.708333333336</v>
      </c>
      <c r="L67">
        <f t="shared" si="12"/>
        <v>28</v>
      </c>
      <c r="M67">
        <f>RealData!B64</f>
        <v>25</v>
      </c>
      <c r="O67">
        <f t="shared" si="13"/>
        <v>9</v>
      </c>
      <c r="P67">
        <f t="shared" si="15"/>
        <v>1603</v>
      </c>
    </row>
    <row r="68" spans="1:16" x14ac:dyDescent="0.25">
      <c r="A68" s="1">
        <v>44081.708333333336</v>
      </c>
      <c r="B68">
        <f t="shared" si="3"/>
        <v>63</v>
      </c>
      <c r="C68">
        <v>1.4</v>
      </c>
      <c r="D68">
        <f t="shared" si="7"/>
        <v>9999856</v>
      </c>
      <c r="E68">
        <f t="shared" si="8"/>
        <v>29</v>
      </c>
      <c r="F68">
        <f t="shared" si="9"/>
        <v>115</v>
      </c>
      <c r="G68" s="2">
        <f t="shared" si="10"/>
        <v>9999856</v>
      </c>
      <c r="H68" s="2">
        <f t="shared" si="11"/>
        <v>29</v>
      </c>
      <c r="I68" s="5">
        <v>9</v>
      </c>
      <c r="J68" s="6">
        <f t="shared" si="14"/>
        <v>1592</v>
      </c>
      <c r="K68" s="1">
        <f t="shared" si="1"/>
        <v>44081.708333333336</v>
      </c>
      <c r="L68">
        <f t="shared" si="12"/>
        <v>29</v>
      </c>
      <c r="M68">
        <f>RealData!B65</f>
        <v>26</v>
      </c>
      <c r="O68">
        <f t="shared" si="13"/>
        <v>9</v>
      </c>
      <c r="P68">
        <f t="shared" si="15"/>
        <v>1592</v>
      </c>
    </row>
    <row r="69" spans="1:16" x14ac:dyDescent="0.25">
      <c r="A69" s="1">
        <v>44082.708333333336</v>
      </c>
      <c r="B69">
        <f t="shared" si="3"/>
        <v>64</v>
      </c>
      <c r="C69">
        <v>1.4</v>
      </c>
      <c r="D69">
        <f t="shared" si="7"/>
        <v>9999853</v>
      </c>
      <c r="E69">
        <f t="shared" si="8"/>
        <v>30</v>
      </c>
      <c r="F69">
        <f t="shared" si="9"/>
        <v>117</v>
      </c>
      <c r="G69" s="2">
        <f t="shared" si="10"/>
        <v>9999853</v>
      </c>
      <c r="H69" s="2">
        <f t="shared" si="11"/>
        <v>30</v>
      </c>
      <c r="I69" s="5">
        <v>9</v>
      </c>
      <c r="J69" s="6">
        <f t="shared" si="14"/>
        <v>1581</v>
      </c>
      <c r="K69" s="1">
        <f t="shared" si="1"/>
        <v>44082.708333333336</v>
      </c>
      <c r="L69">
        <f t="shared" si="12"/>
        <v>30</v>
      </c>
      <c r="M69">
        <f>RealData!B66</f>
        <v>27</v>
      </c>
      <c r="O69">
        <f t="shared" si="13"/>
        <v>9</v>
      </c>
      <c r="P69">
        <f t="shared" si="15"/>
        <v>1581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9999850</v>
      </c>
      <c r="E70">
        <f t="shared" si="8"/>
        <v>30</v>
      </c>
      <c r="F70">
        <f t="shared" si="9"/>
        <v>120</v>
      </c>
      <c r="G70" s="2">
        <f t="shared" si="10"/>
        <v>9999850</v>
      </c>
      <c r="H70" s="2">
        <f t="shared" si="11"/>
        <v>30</v>
      </c>
      <c r="I70" s="5">
        <v>9</v>
      </c>
      <c r="J70" s="6">
        <f t="shared" si="14"/>
        <v>1570</v>
      </c>
      <c r="K70" s="1">
        <f t="shared" si="1"/>
        <v>44083.708333333336</v>
      </c>
      <c r="L70">
        <f t="shared" si="12"/>
        <v>30</v>
      </c>
      <c r="M70">
        <f>RealData!B67</f>
        <v>27</v>
      </c>
      <c r="O70">
        <f t="shared" si="13"/>
        <v>9</v>
      </c>
      <c r="P70">
        <f t="shared" si="15"/>
        <v>1570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9999847</v>
      </c>
      <c r="E71">
        <f t="shared" si="8"/>
        <v>30</v>
      </c>
      <c r="F71">
        <f t="shared" si="9"/>
        <v>123</v>
      </c>
      <c r="G71" s="2">
        <f t="shared" si="10"/>
        <v>9999847</v>
      </c>
      <c r="H71" s="2">
        <f t="shared" si="11"/>
        <v>30</v>
      </c>
      <c r="I71" s="5">
        <v>9</v>
      </c>
      <c r="J71" s="6">
        <f t="shared" si="14"/>
        <v>1559</v>
      </c>
      <c r="K71" s="1">
        <f t="shared" ref="K71:K134" si="16">A71</f>
        <v>44084.708333333336</v>
      </c>
      <c r="L71">
        <f t="shared" si="12"/>
        <v>30</v>
      </c>
      <c r="M71">
        <f>RealData!B68</f>
        <v>30</v>
      </c>
      <c r="O71">
        <f t="shared" si="13"/>
        <v>9</v>
      </c>
      <c r="P71">
        <f t="shared" si="15"/>
        <v>1559</v>
      </c>
    </row>
    <row r="72" spans="1:16" x14ac:dyDescent="0.25">
      <c r="A72" s="1">
        <v>44085.708333333336</v>
      </c>
      <c r="B72">
        <f t="shared" ref="B72:B135" si="17">B71+1</f>
        <v>67</v>
      </c>
      <c r="C72">
        <v>1.4</v>
      </c>
      <c r="D72">
        <f t="shared" si="7"/>
        <v>9999844</v>
      </c>
      <c r="E72">
        <f t="shared" si="8"/>
        <v>30</v>
      </c>
      <c r="F72">
        <f t="shared" si="9"/>
        <v>126</v>
      </c>
      <c r="G72" s="2">
        <f t="shared" si="10"/>
        <v>9999844</v>
      </c>
      <c r="H72" s="2">
        <f t="shared" si="11"/>
        <v>30</v>
      </c>
      <c r="I72" s="5">
        <v>9</v>
      </c>
      <c r="J72" s="6">
        <f t="shared" si="14"/>
        <v>1549</v>
      </c>
      <c r="K72" s="1">
        <f t="shared" si="16"/>
        <v>44085.708333333336</v>
      </c>
      <c r="L72">
        <f t="shared" si="12"/>
        <v>30</v>
      </c>
      <c r="M72">
        <f>RealData!B69</f>
        <v>27</v>
      </c>
      <c r="O72">
        <f t="shared" si="13"/>
        <v>9</v>
      </c>
      <c r="P72">
        <f t="shared" si="15"/>
        <v>1549</v>
      </c>
    </row>
    <row r="73" spans="1:16" x14ac:dyDescent="0.25">
      <c r="A73" s="1">
        <v>44086.708333333336</v>
      </c>
      <c r="B73">
        <f t="shared" si="17"/>
        <v>68</v>
      </c>
      <c r="C73">
        <v>1.4</v>
      </c>
      <c r="D73">
        <f t="shared" ref="D73:D122" si="18">D72-ROUND((C73/$D$2)*D72*(E72/$D$3),0)</f>
        <v>9999841</v>
      </c>
      <c r="E73">
        <f t="shared" ref="E73:E122" si="19">E72+ROUND((C73/$D$2)*D72*(E72/$D$3),0)-ROUND(E72/$D$2,0)</f>
        <v>30</v>
      </c>
      <c r="F73">
        <f t="shared" ref="F73:F122" si="20">F72+ROUND(E72/$D$2,0)</f>
        <v>129</v>
      </c>
      <c r="G73" s="2">
        <f t="shared" ref="G73:G122" si="21">D73</f>
        <v>9999841</v>
      </c>
      <c r="H73" s="2">
        <f t="shared" ref="H73:H112" si="22">E73</f>
        <v>30</v>
      </c>
      <c r="I73" s="5">
        <v>9</v>
      </c>
      <c r="J73" s="6">
        <f t="shared" si="14"/>
        <v>1539</v>
      </c>
      <c r="K73" s="1">
        <f t="shared" si="16"/>
        <v>44086.708333333336</v>
      </c>
      <c r="L73">
        <f t="shared" si="12"/>
        <v>30</v>
      </c>
      <c r="M73">
        <f>RealData!B70</f>
        <v>27</v>
      </c>
      <c r="O73">
        <f t="shared" si="13"/>
        <v>9</v>
      </c>
      <c r="P73">
        <f t="shared" si="15"/>
        <v>1539</v>
      </c>
    </row>
    <row r="74" spans="1:16" x14ac:dyDescent="0.25">
      <c r="A74" s="1">
        <v>44087.708333333336</v>
      </c>
      <c r="B74">
        <f t="shared" si="17"/>
        <v>69</v>
      </c>
      <c r="C74">
        <v>1.4</v>
      </c>
      <c r="D74">
        <f t="shared" si="18"/>
        <v>9999838</v>
      </c>
      <c r="E74">
        <f t="shared" si="19"/>
        <v>30</v>
      </c>
      <c r="F74">
        <f t="shared" si="20"/>
        <v>132</v>
      </c>
      <c r="G74" s="2">
        <f t="shared" si="21"/>
        <v>9999838</v>
      </c>
      <c r="H74" s="2">
        <f t="shared" si="22"/>
        <v>30</v>
      </c>
      <c r="I74" s="5">
        <v>9</v>
      </c>
      <c r="J74" s="6">
        <f t="shared" si="14"/>
        <v>1529</v>
      </c>
      <c r="K74" s="1">
        <f t="shared" si="16"/>
        <v>44087.708333333336</v>
      </c>
      <c r="L74">
        <f t="shared" si="12"/>
        <v>30</v>
      </c>
      <c r="M74">
        <f>RealData!B71</f>
        <v>28</v>
      </c>
      <c r="O74">
        <f t="shared" si="13"/>
        <v>9</v>
      </c>
      <c r="P74">
        <f t="shared" si="15"/>
        <v>1529</v>
      </c>
    </row>
    <row r="75" spans="1:16" x14ac:dyDescent="0.25">
      <c r="A75" s="1">
        <v>44088.708333333336</v>
      </c>
      <c r="B75">
        <f t="shared" si="17"/>
        <v>70</v>
      </c>
      <c r="C75">
        <v>1.53</v>
      </c>
      <c r="D75">
        <f t="shared" si="18"/>
        <v>9999834</v>
      </c>
      <c r="E75">
        <f t="shared" si="19"/>
        <v>31</v>
      </c>
      <c r="F75">
        <f t="shared" si="20"/>
        <v>135</v>
      </c>
      <c r="G75" s="2">
        <f t="shared" si="21"/>
        <v>9999834</v>
      </c>
      <c r="H75" s="2">
        <f t="shared" si="22"/>
        <v>31</v>
      </c>
      <c r="I75" s="5">
        <v>9</v>
      </c>
      <c r="J75" s="6">
        <f t="shared" si="14"/>
        <v>1519</v>
      </c>
      <c r="K75" s="1">
        <f t="shared" si="16"/>
        <v>44088.708333333336</v>
      </c>
      <c r="L75">
        <f t="shared" si="12"/>
        <v>31</v>
      </c>
      <c r="M75">
        <f>RealData!B72</f>
        <v>28</v>
      </c>
      <c r="O75">
        <f t="shared" si="13"/>
        <v>9</v>
      </c>
      <c r="P75">
        <f t="shared" si="15"/>
        <v>1519</v>
      </c>
    </row>
    <row r="76" spans="1:16" x14ac:dyDescent="0.25">
      <c r="A76" s="1">
        <v>44089.708333333336</v>
      </c>
      <c r="B76">
        <f t="shared" si="17"/>
        <v>71</v>
      </c>
      <c r="C76">
        <v>1.53</v>
      </c>
      <c r="D76">
        <f t="shared" si="18"/>
        <v>9999830</v>
      </c>
      <c r="E76">
        <f t="shared" si="19"/>
        <v>32</v>
      </c>
      <c r="F76">
        <f t="shared" si="20"/>
        <v>138</v>
      </c>
      <c r="G76" s="2">
        <f t="shared" si="21"/>
        <v>9999830</v>
      </c>
      <c r="H76" s="2">
        <f t="shared" si="22"/>
        <v>32</v>
      </c>
      <c r="I76" s="5">
        <v>9</v>
      </c>
      <c r="J76" s="6">
        <f t="shared" si="14"/>
        <v>1508</v>
      </c>
      <c r="K76" s="1">
        <f t="shared" si="16"/>
        <v>44089.708333333336</v>
      </c>
      <c r="L76">
        <f t="shared" si="12"/>
        <v>32</v>
      </c>
      <c r="M76">
        <f>RealData!B73</f>
        <v>29</v>
      </c>
      <c r="O76">
        <f t="shared" si="13"/>
        <v>9</v>
      </c>
      <c r="P76">
        <f t="shared" si="15"/>
        <v>1508</v>
      </c>
    </row>
    <row r="77" spans="1:16" x14ac:dyDescent="0.25">
      <c r="A77" s="1">
        <v>44090.708333333336</v>
      </c>
      <c r="B77">
        <f t="shared" si="17"/>
        <v>72</v>
      </c>
      <c r="C77">
        <v>1.53</v>
      </c>
      <c r="D77">
        <f t="shared" si="18"/>
        <v>9999826</v>
      </c>
      <c r="E77">
        <f t="shared" si="19"/>
        <v>33</v>
      </c>
      <c r="F77">
        <f t="shared" si="20"/>
        <v>141</v>
      </c>
      <c r="G77" s="2">
        <f t="shared" si="21"/>
        <v>9999826</v>
      </c>
      <c r="H77" s="2">
        <f t="shared" si="22"/>
        <v>33</v>
      </c>
      <c r="I77" s="5">
        <v>9</v>
      </c>
      <c r="J77" s="6">
        <f t="shared" si="14"/>
        <v>1498</v>
      </c>
      <c r="K77" s="1">
        <f t="shared" si="16"/>
        <v>44090.708333333336</v>
      </c>
      <c r="L77">
        <f t="shared" si="12"/>
        <v>33</v>
      </c>
      <c r="M77">
        <f>RealData!B74</f>
        <v>30</v>
      </c>
      <c r="O77">
        <f t="shared" si="13"/>
        <v>9</v>
      </c>
      <c r="P77">
        <f t="shared" si="15"/>
        <v>1498</v>
      </c>
    </row>
    <row r="78" spans="1:16" x14ac:dyDescent="0.25">
      <c r="A78" s="1">
        <v>44091.708333333336</v>
      </c>
      <c r="B78">
        <f t="shared" si="17"/>
        <v>73</v>
      </c>
      <c r="C78">
        <v>1.4</v>
      </c>
      <c r="D78">
        <f t="shared" si="18"/>
        <v>9999822</v>
      </c>
      <c r="E78">
        <f t="shared" si="19"/>
        <v>34</v>
      </c>
      <c r="F78">
        <f t="shared" si="20"/>
        <v>144</v>
      </c>
      <c r="G78" s="2">
        <f t="shared" si="21"/>
        <v>9999822</v>
      </c>
      <c r="H78" s="2">
        <f t="shared" si="22"/>
        <v>34</v>
      </c>
      <c r="I78" s="5">
        <v>9</v>
      </c>
      <c r="J78" s="6">
        <f t="shared" si="14"/>
        <v>1488</v>
      </c>
      <c r="K78" s="1">
        <f t="shared" si="16"/>
        <v>44091.708333333336</v>
      </c>
      <c r="L78">
        <f t="shared" si="12"/>
        <v>34</v>
      </c>
      <c r="M78">
        <f>RealData!B75</f>
        <v>32</v>
      </c>
      <c r="O78">
        <f t="shared" si="13"/>
        <v>9</v>
      </c>
      <c r="P78">
        <f t="shared" si="15"/>
        <v>1488</v>
      </c>
    </row>
    <row r="79" spans="1:16" x14ac:dyDescent="0.25">
      <c r="A79" s="1">
        <v>44092.708333333336</v>
      </c>
      <c r="B79">
        <f t="shared" si="17"/>
        <v>74</v>
      </c>
      <c r="C79">
        <v>1.4</v>
      </c>
      <c r="D79">
        <f t="shared" si="18"/>
        <v>9999818</v>
      </c>
      <c r="E79">
        <f t="shared" si="19"/>
        <v>35</v>
      </c>
      <c r="F79">
        <f t="shared" si="20"/>
        <v>147</v>
      </c>
      <c r="G79" s="2">
        <f t="shared" si="21"/>
        <v>9999818</v>
      </c>
      <c r="H79" s="2">
        <f t="shared" si="22"/>
        <v>35</v>
      </c>
      <c r="I79" s="5">
        <v>9</v>
      </c>
      <c r="J79" s="6">
        <f t="shared" si="14"/>
        <v>1478</v>
      </c>
      <c r="K79" s="1">
        <f t="shared" si="16"/>
        <v>44092.708333333336</v>
      </c>
      <c r="L79">
        <f t="shared" si="12"/>
        <v>35</v>
      </c>
      <c r="M79">
        <f>RealData!B76</f>
        <v>32</v>
      </c>
      <c r="O79">
        <f t="shared" si="13"/>
        <v>9</v>
      </c>
      <c r="P79">
        <f t="shared" si="15"/>
        <v>1478</v>
      </c>
    </row>
    <row r="80" spans="1:16" x14ac:dyDescent="0.25">
      <c r="A80" s="1">
        <v>44093.708333333336</v>
      </c>
      <c r="B80">
        <f t="shared" si="17"/>
        <v>75</v>
      </c>
      <c r="C80">
        <v>1.4</v>
      </c>
      <c r="D80">
        <f t="shared" si="18"/>
        <v>9999814</v>
      </c>
      <c r="E80">
        <f t="shared" si="19"/>
        <v>36</v>
      </c>
      <c r="F80">
        <f t="shared" si="20"/>
        <v>150</v>
      </c>
      <c r="G80" s="2">
        <f t="shared" si="21"/>
        <v>9999814</v>
      </c>
      <c r="H80" s="2">
        <f t="shared" si="22"/>
        <v>36</v>
      </c>
      <c r="I80" s="5">
        <v>9</v>
      </c>
      <c r="J80" s="6">
        <f t="shared" si="14"/>
        <v>1468</v>
      </c>
      <c r="K80" s="1">
        <f t="shared" si="16"/>
        <v>44093.708333333336</v>
      </c>
      <c r="L80">
        <f t="shared" si="12"/>
        <v>36</v>
      </c>
      <c r="M80">
        <f>RealData!B77</f>
        <v>36</v>
      </c>
      <c r="O80">
        <f t="shared" si="13"/>
        <v>9</v>
      </c>
      <c r="P80">
        <f t="shared" si="15"/>
        <v>1468</v>
      </c>
    </row>
    <row r="81" spans="1:16" x14ac:dyDescent="0.25">
      <c r="A81" s="1">
        <v>44094.708333333336</v>
      </c>
      <c r="B81">
        <f t="shared" si="17"/>
        <v>76</v>
      </c>
      <c r="C81">
        <v>1.4</v>
      </c>
      <c r="D81">
        <f t="shared" si="18"/>
        <v>9999810</v>
      </c>
      <c r="E81">
        <f t="shared" si="19"/>
        <v>37</v>
      </c>
      <c r="F81">
        <f t="shared" si="20"/>
        <v>153</v>
      </c>
      <c r="G81" s="2">
        <f t="shared" si="21"/>
        <v>9999810</v>
      </c>
      <c r="H81" s="2">
        <f t="shared" si="22"/>
        <v>37</v>
      </c>
      <c r="I81" s="5">
        <v>9</v>
      </c>
      <c r="J81" s="6">
        <f t="shared" si="14"/>
        <v>1459</v>
      </c>
      <c r="K81" s="1">
        <f t="shared" si="16"/>
        <v>44094.708333333336</v>
      </c>
      <c r="L81">
        <f t="shared" si="12"/>
        <v>37</v>
      </c>
      <c r="M81">
        <f>RealData!B78</f>
        <v>38</v>
      </c>
      <c r="O81">
        <f t="shared" si="13"/>
        <v>9</v>
      </c>
      <c r="P81">
        <f t="shared" si="15"/>
        <v>1459</v>
      </c>
    </row>
    <row r="82" spans="1:16" x14ac:dyDescent="0.25">
      <c r="A82" s="1">
        <v>44095.708333333336</v>
      </c>
      <c r="B82">
        <f t="shared" si="17"/>
        <v>77</v>
      </c>
      <c r="C82">
        <v>0.6</v>
      </c>
      <c r="D82">
        <f t="shared" si="18"/>
        <v>9999808</v>
      </c>
      <c r="E82">
        <f t="shared" si="19"/>
        <v>36</v>
      </c>
      <c r="F82">
        <f t="shared" si="20"/>
        <v>156</v>
      </c>
      <c r="G82" s="2">
        <f t="shared" si="21"/>
        <v>9999808</v>
      </c>
      <c r="H82" s="2">
        <f t="shared" si="22"/>
        <v>36</v>
      </c>
      <c r="I82" s="5">
        <v>9</v>
      </c>
      <c r="J82" s="6">
        <f t="shared" si="14"/>
        <v>1449</v>
      </c>
      <c r="K82" s="1">
        <f t="shared" si="16"/>
        <v>44095.708333333336</v>
      </c>
      <c r="L82">
        <f t="shared" si="12"/>
        <v>36</v>
      </c>
      <c r="M82">
        <f>RealData!B79</f>
        <v>36</v>
      </c>
      <c r="O82">
        <f t="shared" si="13"/>
        <v>9</v>
      </c>
      <c r="P82">
        <f t="shared" si="15"/>
        <v>1449</v>
      </c>
    </row>
    <row r="83" spans="1:16" x14ac:dyDescent="0.25">
      <c r="A83" s="1">
        <v>44096.708333333336</v>
      </c>
      <c r="B83">
        <f t="shared" si="17"/>
        <v>78</v>
      </c>
      <c r="C83">
        <v>0.6</v>
      </c>
      <c r="D83">
        <f t="shared" si="18"/>
        <v>9999806</v>
      </c>
      <c r="E83">
        <f t="shared" si="19"/>
        <v>35</v>
      </c>
      <c r="F83">
        <f t="shared" si="20"/>
        <v>159</v>
      </c>
      <c r="G83" s="2">
        <f t="shared" si="21"/>
        <v>9999806</v>
      </c>
      <c r="H83" s="2">
        <f t="shared" si="22"/>
        <v>35</v>
      </c>
      <c r="I83" s="5">
        <v>9</v>
      </c>
      <c r="J83" s="6">
        <f t="shared" si="14"/>
        <v>1439</v>
      </c>
      <c r="K83" s="1">
        <f t="shared" si="16"/>
        <v>44096.708333333336</v>
      </c>
      <c r="L83">
        <f t="shared" si="12"/>
        <v>35</v>
      </c>
      <c r="M83">
        <f>RealData!B80</f>
        <v>34</v>
      </c>
      <c r="O83">
        <f t="shared" si="13"/>
        <v>9</v>
      </c>
      <c r="P83">
        <f t="shared" si="15"/>
        <v>1439</v>
      </c>
    </row>
    <row r="84" spans="1:16" x14ac:dyDescent="0.25">
      <c r="A84" s="1">
        <v>44097.708333333336</v>
      </c>
      <c r="B84">
        <f t="shared" si="17"/>
        <v>79</v>
      </c>
      <c r="C84">
        <v>0.6</v>
      </c>
      <c r="D84">
        <f t="shared" si="18"/>
        <v>9999804</v>
      </c>
      <c r="E84">
        <f t="shared" si="19"/>
        <v>34</v>
      </c>
      <c r="F84">
        <f t="shared" si="20"/>
        <v>162</v>
      </c>
      <c r="G84" s="2">
        <f t="shared" si="21"/>
        <v>9999804</v>
      </c>
      <c r="H84" s="2">
        <f t="shared" si="22"/>
        <v>34</v>
      </c>
      <c r="I84" s="5">
        <v>9</v>
      </c>
      <c r="J84" s="6">
        <f t="shared" si="14"/>
        <v>1429</v>
      </c>
      <c r="K84" s="1">
        <f t="shared" si="16"/>
        <v>44097.708333333336</v>
      </c>
      <c r="L84">
        <f t="shared" si="12"/>
        <v>34</v>
      </c>
      <c r="M84">
        <f>RealData!B81</f>
        <v>33</v>
      </c>
      <c r="O84">
        <f t="shared" si="13"/>
        <v>9</v>
      </c>
      <c r="P84">
        <f t="shared" si="15"/>
        <v>1429</v>
      </c>
    </row>
    <row r="85" spans="1:16" x14ac:dyDescent="0.25">
      <c r="A85" s="1">
        <v>44098.708333333336</v>
      </c>
      <c r="B85">
        <f t="shared" si="17"/>
        <v>80</v>
      </c>
      <c r="C85">
        <v>0.6</v>
      </c>
      <c r="D85">
        <f t="shared" si="18"/>
        <v>9999802</v>
      </c>
      <c r="E85">
        <f t="shared" si="19"/>
        <v>33</v>
      </c>
      <c r="F85">
        <f t="shared" si="20"/>
        <v>165</v>
      </c>
      <c r="G85" s="2">
        <f t="shared" si="21"/>
        <v>9999802</v>
      </c>
      <c r="H85" s="2">
        <f t="shared" si="22"/>
        <v>33</v>
      </c>
      <c r="I85" s="5">
        <v>9</v>
      </c>
      <c r="J85" s="6">
        <f t="shared" si="14"/>
        <v>1420</v>
      </c>
      <c r="K85" s="1">
        <f t="shared" si="16"/>
        <v>44098.708333333336</v>
      </c>
      <c r="L85">
        <f t="shared" si="12"/>
        <v>33</v>
      </c>
      <c r="M85">
        <f>RealData!B82</f>
        <v>31</v>
      </c>
      <c r="O85">
        <f t="shared" si="13"/>
        <v>9</v>
      </c>
      <c r="P85">
        <f t="shared" si="15"/>
        <v>1420</v>
      </c>
    </row>
    <row r="86" spans="1:16" x14ac:dyDescent="0.25">
      <c r="A86" s="1">
        <v>44099.708333333336</v>
      </c>
      <c r="B86">
        <f t="shared" si="17"/>
        <v>81</v>
      </c>
      <c r="C86">
        <v>0.6</v>
      </c>
      <c r="D86">
        <f t="shared" si="18"/>
        <v>9999800</v>
      </c>
      <c r="E86">
        <f t="shared" si="19"/>
        <v>32</v>
      </c>
      <c r="F86">
        <f t="shared" si="20"/>
        <v>168</v>
      </c>
      <c r="G86" s="2">
        <f t="shared" si="21"/>
        <v>9999800</v>
      </c>
      <c r="H86" s="2">
        <f t="shared" si="22"/>
        <v>32</v>
      </c>
      <c r="I86" s="5">
        <v>9</v>
      </c>
      <c r="J86" s="6">
        <f t="shared" si="14"/>
        <v>1411</v>
      </c>
      <c r="K86" s="1">
        <f t="shared" si="16"/>
        <v>44099.708333333336</v>
      </c>
      <c r="L86">
        <f t="shared" si="12"/>
        <v>32</v>
      </c>
      <c r="M86">
        <f>RealData!B83</f>
        <v>30</v>
      </c>
      <c r="O86">
        <f t="shared" si="13"/>
        <v>9</v>
      </c>
      <c r="P86">
        <f t="shared" si="15"/>
        <v>1411</v>
      </c>
    </row>
    <row r="87" spans="1:16" x14ac:dyDescent="0.25">
      <c r="A87" s="1">
        <v>44100.708333333336</v>
      </c>
      <c r="B87">
        <f t="shared" si="17"/>
        <v>82</v>
      </c>
      <c r="C87">
        <v>0.6</v>
      </c>
      <c r="D87">
        <f t="shared" si="18"/>
        <v>9999798</v>
      </c>
      <c r="E87">
        <f t="shared" si="19"/>
        <v>31</v>
      </c>
      <c r="F87">
        <f t="shared" si="20"/>
        <v>171</v>
      </c>
      <c r="G87" s="2">
        <f t="shared" si="21"/>
        <v>9999798</v>
      </c>
      <c r="H87" s="2">
        <f t="shared" si="22"/>
        <v>31</v>
      </c>
      <c r="I87" s="5">
        <v>9</v>
      </c>
      <c r="J87" s="6">
        <f t="shared" si="14"/>
        <v>1401</v>
      </c>
      <c r="K87" s="1">
        <f t="shared" si="16"/>
        <v>44100.708333333336</v>
      </c>
      <c r="L87">
        <f t="shared" si="12"/>
        <v>31</v>
      </c>
      <c r="M87">
        <f>RealData!B84</f>
        <v>30</v>
      </c>
      <c r="O87">
        <f t="shared" si="13"/>
        <v>9</v>
      </c>
      <c r="P87">
        <f t="shared" si="15"/>
        <v>1401</v>
      </c>
    </row>
    <row r="88" spans="1:16" x14ac:dyDescent="0.25">
      <c r="A88" s="1">
        <v>44101.708333333336</v>
      </c>
      <c r="B88">
        <f t="shared" si="17"/>
        <v>83</v>
      </c>
      <c r="C88">
        <v>1.2</v>
      </c>
      <c r="D88">
        <f t="shared" si="18"/>
        <v>9999795</v>
      </c>
      <c r="E88">
        <f t="shared" si="19"/>
        <v>31</v>
      </c>
      <c r="F88">
        <f t="shared" si="20"/>
        <v>174</v>
      </c>
      <c r="G88" s="2">
        <f t="shared" si="21"/>
        <v>9999795</v>
      </c>
      <c r="H88" s="2">
        <f t="shared" si="22"/>
        <v>31</v>
      </c>
      <c r="I88" s="5">
        <v>9</v>
      </c>
      <c r="J88" s="6">
        <f t="shared" si="14"/>
        <v>1391</v>
      </c>
      <c r="K88" s="1">
        <f t="shared" si="16"/>
        <v>44101.708333333336</v>
      </c>
      <c r="L88">
        <f t="shared" si="12"/>
        <v>31</v>
      </c>
      <c r="M88">
        <f>RealData!B85</f>
        <v>31</v>
      </c>
      <c r="O88">
        <f t="shared" si="13"/>
        <v>9</v>
      </c>
      <c r="P88">
        <f t="shared" si="15"/>
        <v>1391</v>
      </c>
    </row>
    <row r="89" spans="1:16" x14ac:dyDescent="0.25">
      <c r="A89" s="1">
        <v>44102.708333333336</v>
      </c>
      <c r="B89">
        <f t="shared" si="17"/>
        <v>84</v>
      </c>
      <c r="C89">
        <v>1.2</v>
      </c>
      <c r="D89">
        <f t="shared" si="18"/>
        <v>9999792</v>
      </c>
      <c r="E89">
        <f t="shared" si="19"/>
        <v>31</v>
      </c>
      <c r="F89">
        <f t="shared" si="20"/>
        <v>177</v>
      </c>
      <c r="G89" s="2">
        <f t="shared" si="21"/>
        <v>9999792</v>
      </c>
      <c r="H89" s="2">
        <f t="shared" si="22"/>
        <v>31</v>
      </c>
      <c r="I89" s="5">
        <f t="shared" ref="I89:I111" si="23">I88+ROUND(($D$1/$D$2)*G88*(I88/$D$3),0)-ROUND(I88/$D$2,0)</f>
        <v>10</v>
      </c>
      <c r="J89" s="6">
        <f t="shared" si="14"/>
        <v>1382</v>
      </c>
      <c r="K89" s="1">
        <f t="shared" si="16"/>
        <v>44102.708333333336</v>
      </c>
      <c r="L89">
        <f t="shared" si="12"/>
        <v>31</v>
      </c>
      <c r="M89">
        <f>RealData!B86</f>
        <v>31</v>
      </c>
      <c r="O89">
        <f t="shared" si="13"/>
        <v>10</v>
      </c>
      <c r="P89">
        <f t="shared" si="15"/>
        <v>1382</v>
      </c>
    </row>
    <row r="90" spans="1:16" x14ac:dyDescent="0.25">
      <c r="A90" s="1">
        <v>44103.708333333336</v>
      </c>
      <c r="B90">
        <f t="shared" si="17"/>
        <v>85</v>
      </c>
      <c r="C90">
        <v>1.6</v>
      </c>
      <c r="D90">
        <f t="shared" si="18"/>
        <v>9999788</v>
      </c>
      <c r="E90">
        <f t="shared" si="19"/>
        <v>32</v>
      </c>
      <c r="F90">
        <f t="shared" si="20"/>
        <v>180</v>
      </c>
      <c r="G90" s="2">
        <f t="shared" si="21"/>
        <v>9999788</v>
      </c>
      <c r="H90" s="2">
        <f t="shared" si="22"/>
        <v>32</v>
      </c>
      <c r="I90" s="5">
        <f t="shared" si="23"/>
        <v>11</v>
      </c>
      <c r="J90" s="6">
        <f t="shared" si="14"/>
        <v>1373</v>
      </c>
      <c r="K90" s="1">
        <f t="shared" si="16"/>
        <v>44103.708333333336</v>
      </c>
      <c r="L90">
        <f t="shared" si="12"/>
        <v>32</v>
      </c>
      <c r="M90">
        <f>RealData!B87</f>
        <v>33</v>
      </c>
      <c r="O90">
        <f t="shared" si="13"/>
        <v>11</v>
      </c>
      <c r="P90">
        <f t="shared" si="15"/>
        <v>1373</v>
      </c>
    </row>
    <row r="91" spans="1:16" x14ac:dyDescent="0.25">
      <c r="A91" s="1">
        <v>44104.708333333336</v>
      </c>
      <c r="B91">
        <f t="shared" si="17"/>
        <v>86</v>
      </c>
      <c r="C91">
        <v>1.6</v>
      </c>
      <c r="D91">
        <f t="shared" si="18"/>
        <v>9999784</v>
      </c>
      <c r="E91">
        <f t="shared" si="19"/>
        <v>33</v>
      </c>
      <c r="F91">
        <f t="shared" si="20"/>
        <v>183</v>
      </c>
      <c r="G91" s="2">
        <f t="shared" si="21"/>
        <v>9999784</v>
      </c>
      <c r="H91" s="2">
        <f t="shared" si="22"/>
        <v>33</v>
      </c>
      <c r="I91" s="5">
        <f t="shared" si="23"/>
        <v>12</v>
      </c>
      <c r="J91" s="6">
        <f t="shared" si="14"/>
        <v>1364</v>
      </c>
      <c r="K91" s="1">
        <f t="shared" si="16"/>
        <v>44104.708333333336</v>
      </c>
      <c r="L91">
        <f t="shared" si="12"/>
        <v>33</v>
      </c>
      <c r="M91">
        <f>RealData!B88</f>
        <v>34</v>
      </c>
      <c r="O91">
        <f t="shared" si="13"/>
        <v>12</v>
      </c>
      <c r="P91">
        <f t="shared" si="15"/>
        <v>1364</v>
      </c>
    </row>
    <row r="92" spans="1:16" x14ac:dyDescent="0.25">
      <c r="A92" s="1">
        <v>44105.708333333336</v>
      </c>
      <c r="B92">
        <f t="shared" si="17"/>
        <v>87</v>
      </c>
      <c r="C92">
        <v>1.8</v>
      </c>
      <c r="D92">
        <f t="shared" si="18"/>
        <v>9999779</v>
      </c>
      <c r="E92">
        <f t="shared" si="19"/>
        <v>35</v>
      </c>
      <c r="F92">
        <f t="shared" si="20"/>
        <v>186</v>
      </c>
      <c r="G92" s="2">
        <f t="shared" si="21"/>
        <v>9999779</v>
      </c>
      <c r="H92" s="2">
        <f t="shared" si="22"/>
        <v>35</v>
      </c>
      <c r="I92" s="5">
        <f t="shared" si="23"/>
        <v>13</v>
      </c>
      <c r="J92" s="6">
        <f t="shared" si="14"/>
        <v>1355</v>
      </c>
      <c r="K92" s="1">
        <f t="shared" si="16"/>
        <v>44105.708333333336</v>
      </c>
      <c r="L92">
        <f t="shared" si="12"/>
        <v>35</v>
      </c>
      <c r="M92">
        <f>RealData!B89</f>
        <v>35</v>
      </c>
      <c r="O92">
        <f t="shared" si="13"/>
        <v>13</v>
      </c>
      <c r="P92">
        <f t="shared" si="15"/>
        <v>1355</v>
      </c>
    </row>
    <row r="93" spans="1:16" x14ac:dyDescent="0.25">
      <c r="A93" s="1">
        <v>44106.708333333336</v>
      </c>
      <c r="B93">
        <f t="shared" si="17"/>
        <v>88</v>
      </c>
      <c r="C93">
        <v>1.8</v>
      </c>
      <c r="D93">
        <f t="shared" si="18"/>
        <v>9999774</v>
      </c>
      <c r="E93">
        <f t="shared" si="19"/>
        <v>37</v>
      </c>
      <c r="F93">
        <f t="shared" si="20"/>
        <v>189</v>
      </c>
      <c r="G93" s="2">
        <f t="shared" si="21"/>
        <v>9999774</v>
      </c>
      <c r="H93" s="2">
        <f t="shared" si="22"/>
        <v>37</v>
      </c>
      <c r="I93" s="5">
        <f t="shared" si="23"/>
        <v>15</v>
      </c>
      <c r="J93" s="6">
        <f t="shared" si="14"/>
        <v>1346</v>
      </c>
      <c r="K93" s="1">
        <f t="shared" si="16"/>
        <v>44106.708333333336</v>
      </c>
      <c r="L93">
        <f t="shared" si="12"/>
        <v>37</v>
      </c>
      <c r="M93">
        <f>RealData!B90</f>
        <v>39</v>
      </c>
      <c r="O93">
        <f t="shared" si="13"/>
        <v>15</v>
      </c>
      <c r="P93">
        <f t="shared" si="15"/>
        <v>1346</v>
      </c>
    </row>
    <row r="94" spans="1:16" x14ac:dyDescent="0.25">
      <c r="A94" s="1">
        <v>44107.708333333336</v>
      </c>
      <c r="B94">
        <f t="shared" si="17"/>
        <v>89</v>
      </c>
      <c r="C94">
        <v>1.8</v>
      </c>
      <c r="D94">
        <f t="shared" si="18"/>
        <v>9999768</v>
      </c>
      <c r="E94">
        <f t="shared" si="19"/>
        <v>40</v>
      </c>
      <c r="F94">
        <f t="shared" si="20"/>
        <v>192</v>
      </c>
      <c r="G94" s="2">
        <f t="shared" si="21"/>
        <v>9999768</v>
      </c>
      <c r="H94" s="2">
        <f t="shared" si="22"/>
        <v>40</v>
      </c>
      <c r="I94" s="5">
        <f t="shared" si="23"/>
        <v>17</v>
      </c>
      <c r="J94" s="6">
        <f t="shared" si="14"/>
        <v>1337</v>
      </c>
      <c r="K94" s="1">
        <f t="shared" si="16"/>
        <v>44107.708333333336</v>
      </c>
      <c r="L94">
        <f t="shared" si="12"/>
        <v>40</v>
      </c>
      <c r="M94">
        <f>RealData!B91</f>
        <v>42</v>
      </c>
      <c r="O94">
        <f t="shared" si="13"/>
        <v>17</v>
      </c>
      <c r="P94">
        <f t="shared" si="15"/>
        <v>1337</v>
      </c>
    </row>
    <row r="95" spans="1:16" x14ac:dyDescent="0.25">
      <c r="A95" s="1">
        <v>44108.708333333336</v>
      </c>
      <c r="B95">
        <f t="shared" si="17"/>
        <v>90</v>
      </c>
      <c r="C95">
        <v>1.8</v>
      </c>
      <c r="D95">
        <f t="shared" si="18"/>
        <v>9999762</v>
      </c>
      <c r="E95">
        <f t="shared" si="19"/>
        <v>43</v>
      </c>
      <c r="F95">
        <f t="shared" si="20"/>
        <v>195</v>
      </c>
      <c r="G95" s="2">
        <f t="shared" si="21"/>
        <v>9999762</v>
      </c>
      <c r="H95" s="2">
        <f t="shared" si="22"/>
        <v>43</v>
      </c>
      <c r="I95" s="5">
        <f t="shared" si="23"/>
        <v>20</v>
      </c>
      <c r="J95" s="6">
        <f t="shared" si="14"/>
        <v>1329</v>
      </c>
      <c r="K95" s="1">
        <f t="shared" si="16"/>
        <v>44108.708333333336</v>
      </c>
      <c r="L95">
        <f t="shared" si="12"/>
        <v>43</v>
      </c>
      <c r="M95">
        <f>RealData!B92</f>
        <v>39</v>
      </c>
      <c r="O95">
        <f t="shared" si="13"/>
        <v>20</v>
      </c>
      <c r="P95">
        <f t="shared" si="15"/>
        <v>1329</v>
      </c>
    </row>
    <row r="96" spans="1:16" x14ac:dyDescent="0.25">
      <c r="A96" s="1">
        <v>44109.708333333336</v>
      </c>
      <c r="B96">
        <f t="shared" si="17"/>
        <v>91</v>
      </c>
      <c r="C96">
        <v>1.2</v>
      </c>
      <c r="D96">
        <f t="shared" si="18"/>
        <v>9999758</v>
      </c>
      <c r="E96">
        <f t="shared" si="19"/>
        <v>43</v>
      </c>
      <c r="F96">
        <f t="shared" si="20"/>
        <v>199</v>
      </c>
      <c r="G96" s="2">
        <f t="shared" si="21"/>
        <v>9999758</v>
      </c>
      <c r="H96" s="2">
        <f t="shared" si="22"/>
        <v>43</v>
      </c>
      <c r="I96" s="5">
        <f t="shared" si="23"/>
        <v>22</v>
      </c>
      <c r="J96" s="6">
        <f t="shared" si="14"/>
        <v>1320</v>
      </c>
      <c r="K96" s="1">
        <f t="shared" si="16"/>
        <v>44109.708333333336</v>
      </c>
      <c r="L96">
        <f t="shared" si="12"/>
        <v>43</v>
      </c>
      <c r="M96">
        <f>RealData!B93</f>
        <v>41</v>
      </c>
      <c r="O96">
        <f t="shared" si="13"/>
        <v>22</v>
      </c>
      <c r="P96">
        <f t="shared" si="15"/>
        <v>1320</v>
      </c>
    </row>
    <row r="97" spans="1:16" x14ac:dyDescent="0.25">
      <c r="A97" s="1">
        <v>44110.708333333336</v>
      </c>
      <c r="B97">
        <f t="shared" si="17"/>
        <v>92</v>
      </c>
      <c r="C97">
        <v>1.2</v>
      </c>
      <c r="D97">
        <f t="shared" si="18"/>
        <v>9999754</v>
      </c>
      <c r="E97">
        <f t="shared" si="19"/>
        <v>43</v>
      </c>
      <c r="F97">
        <f t="shared" si="20"/>
        <v>203</v>
      </c>
      <c r="G97" s="2">
        <f t="shared" si="21"/>
        <v>9999754</v>
      </c>
      <c r="H97" s="2">
        <f t="shared" si="22"/>
        <v>43</v>
      </c>
      <c r="I97" s="5">
        <f t="shared" si="23"/>
        <v>25</v>
      </c>
      <c r="J97" s="6">
        <f t="shared" si="14"/>
        <v>1311</v>
      </c>
      <c r="K97" s="1">
        <f t="shared" si="16"/>
        <v>44110.708333333336</v>
      </c>
      <c r="L97">
        <f t="shared" si="12"/>
        <v>43</v>
      </c>
      <c r="M97">
        <f>RealData!B94</f>
        <v>40</v>
      </c>
      <c r="O97">
        <f t="shared" si="13"/>
        <v>25</v>
      </c>
      <c r="P97">
        <f t="shared" si="15"/>
        <v>1311</v>
      </c>
    </row>
    <row r="98" spans="1:16" x14ac:dyDescent="0.25">
      <c r="A98" s="1">
        <v>44111.708333333336</v>
      </c>
      <c r="B98">
        <f t="shared" si="17"/>
        <v>93</v>
      </c>
      <c r="C98">
        <v>1.2</v>
      </c>
      <c r="D98">
        <f t="shared" si="18"/>
        <v>9999750</v>
      </c>
      <c r="E98">
        <f t="shared" si="19"/>
        <v>43</v>
      </c>
      <c r="F98">
        <f t="shared" si="20"/>
        <v>207</v>
      </c>
      <c r="G98" s="2">
        <f t="shared" si="21"/>
        <v>9999750</v>
      </c>
      <c r="H98" s="2">
        <f t="shared" si="22"/>
        <v>43</v>
      </c>
      <c r="I98" s="5">
        <f t="shared" si="23"/>
        <v>28</v>
      </c>
      <c r="J98" s="6">
        <f t="shared" si="14"/>
        <v>1303</v>
      </c>
      <c r="K98" s="1">
        <f t="shared" si="16"/>
        <v>44111.708333333336</v>
      </c>
      <c r="L98">
        <f t="shared" si="12"/>
        <v>43</v>
      </c>
      <c r="M98">
        <f>RealData!B95</f>
        <v>40</v>
      </c>
      <c r="O98">
        <f t="shared" si="13"/>
        <v>28</v>
      </c>
      <c r="P98">
        <f t="shared" si="15"/>
        <v>1303</v>
      </c>
    </row>
    <row r="99" spans="1:16" x14ac:dyDescent="0.25">
      <c r="A99" s="1">
        <v>44112.708333333336</v>
      </c>
      <c r="B99">
        <f t="shared" si="17"/>
        <v>94</v>
      </c>
      <c r="C99">
        <v>1.6</v>
      </c>
      <c r="D99">
        <f t="shared" si="18"/>
        <v>9999744</v>
      </c>
      <c r="E99">
        <f t="shared" si="19"/>
        <v>45</v>
      </c>
      <c r="F99">
        <f t="shared" si="20"/>
        <v>211</v>
      </c>
      <c r="G99" s="2">
        <f t="shared" si="21"/>
        <v>9999744</v>
      </c>
      <c r="H99" s="2">
        <f t="shared" si="22"/>
        <v>45</v>
      </c>
      <c r="I99" s="5">
        <f t="shared" si="23"/>
        <v>32</v>
      </c>
      <c r="J99" s="6">
        <f t="shared" si="14"/>
        <v>1294</v>
      </c>
      <c r="K99" s="1">
        <f t="shared" si="16"/>
        <v>44112.708333333336</v>
      </c>
      <c r="L99">
        <f t="shared" si="12"/>
        <v>45</v>
      </c>
      <c r="M99">
        <f>RealData!B96</f>
        <v>41</v>
      </c>
      <c r="O99">
        <f t="shared" si="13"/>
        <v>32</v>
      </c>
      <c r="P99">
        <f t="shared" si="15"/>
        <v>1294</v>
      </c>
    </row>
    <row r="100" spans="1:16" x14ac:dyDescent="0.25">
      <c r="A100" s="1">
        <v>44113.708333333336</v>
      </c>
      <c r="B100">
        <f t="shared" si="17"/>
        <v>95</v>
      </c>
      <c r="C100">
        <v>1.6</v>
      </c>
      <c r="D100">
        <f t="shared" si="18"/>
        <v>9999738</v>
      </c>
      <c r="E100">
        <f t="shared" si="19"/>
        <v>47</v>
      </c>
      <c r="F100">
        <f t="shared" si="20"/>
        <v>215</v>
      </c>
      <c r="G100" s="2">
        <f t="shared" si="21"/>
        <v>9999738</v>
      </c>
      <c r="H100" s="2">
        <f t="shared" si="22"/>
        <v>47</v>
      </c>
      <c r="I100" s="5">
        <f t="shared" si="23"/>
        <v>36</v>
      </c>
      <c r="J100" s="6">
        <f t="shared" si="14"/>
        <v>1285</v>
      </c>
      <c r="K100" s="1">
        <f t="shared" si="16"/>
        <v>44113.708333333336</v>
      </c>
      <c r="L100">
        <f t="shared" si="12"/>
        <v>47</v>
      </c>
      <c r="M100">
        <f>RealData!B97</f>
        <v>44</v>
      </c>
      <c r="O100">
        <f t="shared" si="13"/>
        <v>36</v>
      </c>
      <c r="P100">
        <f t="shared" si="15"/>
        <v>1285</v>
      </c>
    </row>
    <row r="101" spans="1:16" x14ac:dyDescent="0.25">
      <c r="A101" s="1">
        <v>44114.708333333336</v>
      </c>
      <c r="B101">
        <f t="shared" si="17"/>
        <v>96</v>
      </c>
      <c r="C101">
        <v>1.8</v>
      </c>
      <c r="D101">
        <f t="shared" si="18"/>
        <v>9999731</v>
      </c>
      <c r="E101">
        <f t="shared" si="19"/>
        <v>50</v>
      </c>
      <c r="F101">
        <f t="shared" si="20"/>
        <v>219</v>
      </c>
      <c r="G101" s="2">
        <f t="shared" si="21"/>
        <v>9999731</v>
      </c>
      <c r="H101" s="2">
        <f t="shared" si="22"/>
        <v>50</v>
      </c>
      <c r="I101" s="5">
        <f t="shared" si="23"/>
        <v>40</v>
      </c>
      <c r="J101" s="6">
        <f t="shared" si="14"/>
        <v>1277</v>
      </c>
      <c r="K101" s="1">
        <f t="shared" si="16"/>
        <v>44114.708333333336</v>
      </c>
      <c r="L101">
        <f t="shared" si="12"/>
        <v>50</v>
      </c>
      <c r="M101">
        <f>RealData!B98</f>
        <v>44</v>
      </c>
      <c r="O101">
        <f t="shared" si="13"/>
        <v>40</v>
      </c>
      <c r="P101">
        <f t="shared" si="15"/>
        <v>1277</v>
      </c>
    </row>
    <row r="102" spans="1:16" x14ac:dyDescent="0.25">
      <c r="A102" s="1">
        <v>44115.708333333336</v>
      </c>
      <c r="B102">
        <f t="shared" si="17"/>
        <v>97</v>
      </c>
      <c r="C102">
        <v>1.8</v>
      </c>
      <c r="D102">
        <f t="shared" si="18"/>
        <v>9999724</v>
      </c>
      <c r="E102">
        <f t="shared" si="19"/>
        <v>53</v>
      </c>
      <c r="F102">
        <f t="shared" si="20"/>
        <v>223</v>
      </c>
      <c r="G102" s="2">
        <f t="shared" si="21"/>
        <v>9999724</v>
      </c>
      <c r="H102" s="2">
        <f t="shared" si="22"/>
        <v>53</v>
      </c>
      <c r="I102" s="5">
        <f t="shared" si="23"/>
        <v>45</v>
      </c>
      <c r="J102" s="6">
        <f t="shared" si="14"/>
        <v>1269</v>
      </c>
      <c r="K102" s="1">
        <f t="shared" si="16"/>
        <v>44115.708333333336</v>
      </c>
      <c r="L102">
        <f t="shared" si="12"/>
        <v>53</v>
      </c>
      <c r="M102">
        <f>RealData!B99</f>
        <v>48</v>
      </c>
      <c r="O102">
        <f t="shared" si="13"/>
        <v>45</v>
      </c>
      <c r="P102">
        <f t="shared" si="15"/>
        <v>1269</v>
      </c>
    </row>
    <row r="103" spans="1:16" x14ac:dyDescent="0.25">
      <c r="A103" s="1">
        <v>44116.708333333336</v>
      </c>
      <c r="B103">
        <f t="shared" si="17"/>
        <v>98</v>
      </c>
      <c r="C103">
        <v>2</v>
      </c>
      <c r="D103">
        <f t="shared" si="18"/>
        <v>9999715</v>
      </c>
      <c r="E103">
        <f t="shared" si="19"/>
        <v>58</v>
      </c>
      <c r="F103">
        <f t="shared" si="20"/>
        <v>227</v>
      </c>
      <c r="G103" s="2">
        <f t="shared" si="21"/>
        <v>9999715</v>
      </c>
      <c r="H103" s="2">
        <f t="shared" si="22"/>
        <v>58</v>
      </c>
      <c r="I103" s="5">
        <f t="shared" si="23"/>
        <v>50</v>
      </c>
      <c r="J103" s="6">
        <f t="shared" si="14"/>
        <v>1260</v>
      </c>
      <c r="K103" s="1">
        <f t="shared" si="16"/>
        <v>44116.708333333336</v>
      </c>
      <c r="L103">
        <f t="shared" si="12"/>
        <v>58</v>
      </c>
      <c r="M103">
        <f>RealData!B100</f>
        <v>50</v>
      </c>
      <c r="O103">
        <f t="shared" si="13"/>
        <v>50</v>
      </c>
      <c r="P103">
        <f t="shared" si="15"/>
        <v>1260</v>
      </c>
    </row>
    <row r="104" spans="1:16" x14ac:dyDescent="0.25">
      <c r="A104" s="1">
        <v>44117.708333333336</v>
      </c>
      <c r="B104">
        <f t="shared" si="17"/>
        <v>99</v>
      </c>
      <c r="C104">
        <v>2</v>
      </c>
      <c r="D104">
        <f t="shared" si="18"/>
        <v>9999705</v>
      </c>
      <c r="E104">
        <f t="shared" si="19"/>
        <v>63</v>
      </c>
      <c r="F104">
        <f t="shared" si="20"/>
        <v>232</v>
      </c>
      <c r="G104" s="2">
        <f t="shared" si="21"/>
        <v>9999705</v>
      </c>
      <c r="H104" s="2">
        <f t="shared" si="22"/>
        <v>63</v>
      </c>
      <c r="I104" s="5">
        <f t="shared" si="23"/>
        <v>56</v>
      </c>
      <c r="J104" s="6">
        <f t="shared" si="14"/>
        <v>1252</v>
      </c>
      <c r="K104" s="1">
        <f t="shared" si="16"/>
        <v>44117.708333333336</v>
      </c>
      <c r="L104">
        <f t="shared" si="12"/>
        <v>63</v>
      </c>
      <c r="M104">
        <f>RealData!B101</f>
        <v>62</v>
      </c>
      <c r="O104">
        <f t="shared" si="13"/>
        <v>56</v>
      </c>
      <c r="P104">
        <f t="shared" si="15"/>
        <v>1252</v>
      </c>
    </row>
    <row r="105" spans="1:16" x14ac:dyDescent="0.25">
      <c r="A105" s="1">
        <v>44118.708333333336</v>
      </c>
      <c r="B105">
        <f t="shared" si="17"/>
        <v>100</v>
      </c>
      <c r="C105">
        <v>2</v>
      </c>
      <c r="D105">
        <f t="shared" si="18"/>
        <v>9999695</v>
      </c>
      <c r="E105">
        <f t="shared" si="19"/>
        <v>68</v>
      </c>
      <c r="F105">
        <f t="shared" si="20"/>
        <v>237</v>
      </c>
      <c r="G105" s="2">
        <f t="shared" si="21"/>
        <v>9999695</v>
      </c>
      <c r="H105" s="2">
        <f t="shared" si="22"/>
        <v>68</v>
      </c>
      <c r="I105" s="5">
        <f t="shared" si="23"/>
        <v>63</v>
      </c>
      <c r="J105" s="6">
        <f t="shared" si="14"/>
        <v>1244</v>
      </c>
      <c r="K105" s="1">
        <f t="shared" si="16"/>
        <v>44118.708333333336</v>
      </c>
      <c r="L105">
        <f t="shared" si="12"/>
        <v>68</v>
      </c>
      <c r="M105">
        <f>RealData!B102</f>
        <v>64</v>
      </c>
      <c r="O105">
        <f t="shared" si="13"/>
        <v>63</v>
      </c>
      <c r="P105">
        <f t="shared" si="15"/>
        <v>1244</v>
      </c>
    </row>
    <row r="106" spans="1:16" x14ac:dyDescent="0.25">
      <c r="A106" s="1">
        <v>44119.708333333336</v>
      </c>
      <c r="B106">
        <f t="shared" si="17"/>
        <v>101</v>
      </c>
      <c r="C106">
        <v>2</v>
      </c>
      <c r="D106">
        <f t="shared" si="18"/>
        <v>9999684</v>
      </c>
      <c r="E106">
        <f t="shared" si="19"/>
        <v>73</v>
      </c>
      <c r="F106">
        <f t="shared" si="20"/>
        <v>243</v>
      </c>
      <c r="G106" s="2">
        <f t="shared" si="21"/>
        <v>9999684</v>
      </c>
      <c r="H106" s="2">
        <f t="shared" si="22"/>
        <v>73</v>
      </c>
      <c r="I106" s="5">
        <f t="shared" si="23"/>
        <v>71</v>
      </c>
      <c r="J106" s="6">
        <f t="shared" si="14"/>
        <v>1235</v>
      </c>
      <c r="K106" s="1">
        <f t="shared" si="16"/>
        <v>44119.708333333336</v>
      </c>
      <c r="L106">
        <f t="shared" si="12"/>
        <v>73</v>
      </c>
      <c r="M106">
        <f>RealData!B103</f>
        <v>72</v>
      </c>
      <c r="O106">
        <f t="shared" si="13"/>
        <v>71</v>
      </c>
      <c r="P106">
        <f t="shared" si="15"/>
        <v>1235</v>
      </c>
    </row>
    <row r="107" spans="1:16" x14ac:dyDescent="0.25">
      <c r="A107" s="1">
        <v>44120.708333333336</v>
      </c>
      <c r="B107">
        <f t="shared" si="17"/>
        <v>102</v>
      </c>
      <c r="C107">
        <v>2</v>
      </c>
      <c r="D107">
        <f t="shared" si="18"/>
        <v>9999672</v>
      </c>
      <c r="E107">
        <f t="shared" si="19"/>
        <v>79</v>
      </c>
      <c r="F107">
        <f t="shared" si="20"/>
        <v>249</v>
      </c>
      <c r="G107" s="2">
        <f t="shared" si="21"/>
        <v>9999672</v>
      </c>
      <c r="H107" s="2">
        <f t="shared" si="22"/>
        <v>79</v>
      </c>
      <c r="I107" s="5">
        <f t="shared" si="23"/>
        <v>80</v>
      </c>
      <c r="J107" s="6">
        <f t="shared" si="14"/>
        <v>1227</v>
      </c>
      <c r="K107" s="1">
        <f t="shared" si="16"/>
        <v>44120.708333333336</v>
      </c>
      <c r="L107">
        <f t="shared" si="12"/>
        <v>79</v>
      </c>
      <c r="M107">
        <f>RealData!B104</f>
        <v>71</v>
      </c>
      <c r="O107">
        <f t="shared" si="13"/>
        <v>80</v>
      </c>
      <c r="P107">
        <f t="shared" si="15"/>
        <v>1227</v>
      </c>
    </row>
    <row r="108" spans="1:16" x14ac:dyDescent="0.25">
      <c r="A108" s="1">
        <v>44121.708333333336</v>
      </c>
      <c r="B108">
        <f t="shared" si="17"/>
        <v>103</v>
      </c>
      <c r="C108">
        <v>2.5</v>
      </c>
      <c r="D108">
        <f t="shared" si="18"/>
        <v>9999656</v>
      </c>
      <c r="E108">
        <f t="shared" si="19"/>
        <v>88</v>
      </c>
      <c r="F108">
        <f t="shared" si="20"/>
        <v>256</v>
      </c>
      <c r="G108" s="2">
        <f t="shared" si="21"/>
        <v>9999656</v>
      </c>
      <c r="H108" s="2">
        <f t="shared" si="22"/>
        <v>88</v>
      </c>
      <c r="I108" s="5">
        <f t="shared" si="23"/>
        <v>90</v>
      </c>
      <c r="J108" s="6">
        <f t="shared" si="14"/>
        <v>1219</v>
      </c>
      <c r="K108" s="1">
        <f t="shared" si="16"/>
        <v>44121.708333333336</v>
      </c>
      <c r="L108">
        <f t="shared" si="12"/>
        <v>88</v>
      </c>
      <c r="M108">
        <f>RealData!B105</f>
        <v>96</v>
      </c>
      <c r="O108">
        <f t="shared" si="13"/>
        <v>90</v>
      </c>
      <c r="P108">
        <f t="shared" si="15"/>
        <v>1219</v>
      </c>
    </row>
    <row r="109" spans="1:16" x14ac:dyDescent="0.25">
      <c r="A109" s="1">
        <v>44122.708333333336</v>
      </c>
      <c r="B109">
        <f t="shared" si="17"/>
        <v>104</v>
      </c>
      <c r="C109">
        <v>2.5</v>
      </c>
      <c r="D109">
        <f t="shared" si="18"/>
        <v>9999638</v>
      </c>
      <c r="E109">
        <f t="shared" si="19"/>
        <v>99</v>
      </c>
      <c r="F109">
        <f t="shared" si="20"/>
        <v>263</v>
      </c>
      <c r="G109" s="2">
        <f t="shared" si="21"/>
        <v>9999638</v>
      </c>
      <c r="H109" s="2">
        <f t="shared" si="22"/>
        <v>99</v>
      </c>
      <c r="I109" s="5">
        <f t="shared" si="23"/>
        <v>101</v>
      </c>
      <c r="J109" s="6">
        <f t="shared" si="14"/>
        <v>1210</v>
      </c>
      <c r="K109" s="1">
        <f t="shared" si="16"/>
        <v>44122.708333333336</v>
      </c>
      <c r="L109">
        <f t="shared" si="12"/>
        <v>99</v>
      </c>
      <c r="M109">
        <f>RealData!B106</f>
        <v>110</v>
      </c>
      <c r="O109">
        <f t="shared" si="13"/>
        <v>101</v>
      </c>
      <c r="P109">
        <f t="shared" si="15"/>
        <v>1210</v>
      </c>
    </row>
    <row r="110" spans="1:16" x14ac:dyDescent="0.25">
      <c r="A110" s="1">
        <v>44123.708333333336</v>
      </c>
      <c r="B110">
        <f t="shared" si="17"/>
        <v>105</v>
      </c>
      <c r="C110">
        <v>2.5</v>
      </c>
      <c r="D110">
        <f t="shared" si="18"/>
        <v>9999617</v>
      </c>
      <c r="E110">
        <f t="shared" si="19"/>
        <v>112</v>
      </c>
      <c r="F110">
        <f t="shared" si="20"/>
        <v>271</v>
      </c>
      <c r="G110" s="2">
        <f t="shared" si="21"/>
        <v>9999617</v>
      </c>
      <c r="H110" s="2">
        <f t="shared" si="22"/>
        <v>112</v>
      </c>
      <c r="I110" s="5">
        <f t="shared" si="23"/>
        <v>114</v>
      </c>
      <c r="J110" s="6">
        <f>J109+ROUND(($E$1/$D$2)*G109*(J109/$D$3),0)-ROUND(J109/$D$2,0)</f>
        <v>1202</v>
      </c>
      <c r="K110" s="1">
        <f t="shared" si="16"/>
        <v>44123.708333333336</v>
      </c>
      <c r="L110">
        <f t="shared" si="12"/>
        <v>112</v>
      </c>
      <c r="M110">
        <f>RealData!B107</f>
        <v>113</v>
      </c>
      <c r="O110">
        <f t="shared" si="13"/>
        <v>114</v>
      </c>
      <c r="P110">
        <f t="shared" si="15"/>
        <v>1202</v>
      </c>
    </row>
    <row r="111" spans="1:16" x14ac:dyDescent="0.25">
      <c r="A111" s="1">
        <v>44124.708333333336</v>
      </c>
      <c r="B111">
        <f t="shared" si="17"/>
        <v>106</v>
      </c>
      <c r="C111">
        <v>2.5</v>
      </c>
      <c r="D111">
        <f t="shared" si="18"/>
        <v>9999594</v>
      </c>
      <c r="E111">
        <f t="shared" si="19"/>
        <v>126</v>
      </c>
      <c r="F111">
        <f t="shared" si="20"/>
        <v>280</v>
      </c>
      <c r="G111" s="2">
        <f t="shared" si="21"/>
        <v>9999594</v>
      </c>
      <c r="H111" s="2">
        <f t="shared" si="22"/>
        <v>126</v>
      </c>
      <c r="I111" s="5">
        <f t="shared" si="23"/>
        <v>128</v>
      </c>
      <c r="J111" s="6">
        <f t="shared" ref="J111:J160" si="24">J110+ROUND(($E$1/$D$2)*G110*(J110/$D$3),0)-ROUND(J110/$D$2,0)</f>
        <v>1194</v>
      </c>
      <c r="K111" s="1">
        <f t="shared" si="16"/>
        <v>44124.708333333336</v>
      </c>
      <c r="L111">
        <f t="shared" si="12"/>
        <v>126</v>
      </c>
      <c r="M111">
        <f>RealData!B108</f>
        <v>123</v>
      </c>
      <c r="O111">
        <f t="shared" si="13"/>
        <v>128</v>
      </c>
      <c r="P111">
        <f t="shared" si="15"/>
        <v>1194</v>
      </c>
    </row>
    <row r="112" spans="1:16" x14ac:dyDescent="0.25">
      <c r="A112" s="1">
        <v>44125.708333333336</v>
      </c>
      <c r="B112">
        <f t="shared" si="17"/>
        <v>107</v>
      </c>
      <c r="C112">
        <v>2.5</v>
      </c>
      <c r="D112">
        <f t="shared" si="18"/>
        <v>9999568</v>
      </c>
      <c r="E112">
        <f t="shared" si="19"/>
        <v>141</v>
      </c>
      <c r="F112">
        <f t="shared" si="20"/>
        <v>291</v>
      </c>
      <c r="G112" s="2">
        <f t="shared" si="21"/>
        <v>9999568</v>
      </c>
      <c r="H112" s="2">
        <f t="shared" si="22"/>
        <v>141</v>
      </c>
      <c r="I112" s="5">
        <f t="shared" ref="I112:I113" si="25">I111+ROUND(($D$1/$D$2)*G111*(I111/$D$3),0)-ROUND(I111/$D$2,0)</f>
        <v>144</v>
      </c>
      <c r="J112" s="6">
        <f t="shared" si="24"/>
        <v>1186</v>
      </c>
      <c r="K112" s="1">
        <f t="shared" si="16"/>
        <v>44125.708333333336</v>
      </c>
      <c r="L112">
        <f t="shared" si="12"/>
        <v>141</v>
      </c>
      <c r="M112">
        <f>RealData!B109</f>
        <v>134</v>
      </c>
      <c r="O112">
        <f t="shared" si="13"/>
        <v>144</v>
      </c>
      <c r="P112">
        <f t="shared" si="15"/>
        <v>1186</v>
      </c>
    </row>
    <row r="113" spans="1:16" x14ac:dyDescent="0.25">
      <c r="A113" s="1">
        <v>44126.708333333336</v>
      </c>
      <c r="B113">
        <f t="shared" si="17"/>
        <v>108</v>
      </c>
      <c r="C113">
        <v>2.5</v>
      </c>
      <c r="D113">
        <f t="shared" si="18"/>
        <v>9999539</v>
      </c>
      <c r="E113">
        <f t="shared" si="19"/>
        <v>158</v>
      </c>
      <c r="F113">
        <f t="shared" si="20"/>
        <v>303</v>
      </c>
      <c r="G113" s="2">
        <f t="shared" si="21"/>
        <v>9999539</v>
      </c>
      <c r="H113" s="2">
        <f>E113</f>
        <v>158</v>
      </c>
      <c r="I113" s="5">
        <f t="shared" si="25"/>
        <v>162</v>
      </c>
      <c r="J113" s="6">
        <f t="shared" si="24"/>
        <v>1178</v>
      </c>
      <c r="K113" s="1">
        <f t="shared" si="16"/>
        <v>44126.708333333336</v>
      </c>
      <c r="L113">
        <f t="shared" si="12"/>
        <v>158</v>
      </c>
      <c r="M113">
        <f>RealData!B110</f>
        <v>156</v>
      </c>
      <c r="O113">
        <f t="shared" si="13"/>
        <v>162</v>
      </c>
      <c r="P113">
        <f t="shared" si="15"/>
        <v>1178</v>
      </c>
    </row>
    <row r="114" spans="1:16" x14ac:dyDescent="0.25">
      <c r="A114" s="1">
        <v>44127</v>
      </c>
      <c r="B114">
        <f t="shared" si="17"/>
        <v>109</v>
      </c>
      <c r="C114">
        <v>2.5</v>
      </c>
      <c r="D114">
        <f t="shared" si="18"/>
        <v>9999506</v>
      </c>
      <c r="E114">
        <f t="shared" si="19"/>
        <v>178</v>
      </c>
      <c r="F114">
        <f t="shared" si="20"/>
        <v>316</v>
      </c>
      <c r="G114" s="2">
        <f t="shared" si="21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4"/>
        <v>1170</v>
      </c>
      <c r="K114" s="1">
        <f t="shared" si="16"/>
        <v>44127</v>
      </c>
      <c r="L114">
        <f t="shared" si="12"/>
        <v>178</v>
      </c>
      <c r="M114">
        <f>RealData!B111</f>
        <v>184</v>
      </c>
      <c r="O114">
        <f t="shared" si="13"/>
        <v>182</v>
      </c>
      <c r="P114">
        <f t="shared" si="15"/>
        <v>1170</v>
      </c>
    </row>
    <row r="115" spans="1:16" x14ac:dyDescent="0.25">
      <c r="A115" s="1">
        <v>44128</v>
      </c>
      <c r="B115">
        <f t="shared" si="17"/>
        <v>110</v>
      </c>
      <c r="C115">
        <v>2.5</v>
      </c>
      <c r="D115">
        <f t="shared" si="18"/>
        <v>9999469</v>
      </c>
      <c r="E115">
        <f t="shared" si="19"/>
        <v>200</v>
      </c>
      <c r="F115">
        <f t="shared" si="20"/>
        <v>331</v>
      </c>
      <c r="G115" s="2">
        <f t="shared" si="21"/>
        <v>9999469</v>
      </c>
      <c r="H115" s="2">
        <f t="shared" ref="H115:H122" si="26">H114+ROUND(($D$1/$D$2)*G114*(H114/$D$3),0)-ROUND(H114/$D$2,0)</f>
        <v>200</v>
      </c>
      <c r="I115" s="5">
        <f t="shared" ref="I115:I134" si="27">I114+ROUND(($D$1/$D$2)*G114*(I114/$D$3),0)-ROUND(I114/$D$2,0)</f>
        <v>205</v>
      </c>
      <c r="J115" s="6">
        <f t="shared" si="24"/>
        <v>1162</v>
      </c>
      <c r="K115" s="1">
        <f t="shared" si="16"/>
        <v>44128</v>
      </c>
      <c r="L115">
        <f t="shared" ref="L115:L178" si="28">E115</f>
        <v>200</v>
      </c>
      <c r="M115">
        <f>RealData!B112</f>
        <v>213</v>
      </c>
      <c r="O115">
        <f t="shared" si="13"/>
        <v>205</v>
      </c>
      <c r="P115">
        <f t="shared" si="15"/>
        <v>1162</v>
      </c>
    </row>
    <row r="116" spans="1:16" x14ac:dyDescent="0.25">
      <c r="A116" s="1">
        <v>44129</v>
      </c>
      <c r="B116">
        <f t="shared" si="17"/>
        <v>111</v>
      </c>
      <c r="C116">
        <v>2.5</v>
      </c>
      <c r="D116">
        <f t="shared" si="18"/>
        <v>9999427</v>
      </c>
      <c r="E116">
        <f t="shared" si="19"/>
        <v>225</v>
      </c>
      <c r="F116">
        <f t="shared" si="20"/>
        <v>348</v>
      </c>
      <c r="G116" s="2">
        <f t="shared" si="21"/>
        <v>9999427</v>
      </c>
      <c r="H116" s="2">
        <f t="shared" si="26"/>
        <v>225</v>
      </c>
      <c r="I116" s="5">
        <f t="shared" si="27"/>
        <v>231</v>
      </c>
      <c r="J116" s="6">
        <f t="shared" si="24"/>
        <v>1154</v>
      </c>
      <c r="K116" s="1">
        <f t="shared" si="16"/>
        <v>44129</v>
      </c>
      <c r="L116">
        <f t="shared" si="28"/>
        <v>225</v>
      </c>
      <c r="M116">
        <f>RealData!B113</f>
        <v>231</v>
      </c>
      <c r="O116">
        <f t="shared" si="13"/>
        <v>231</v>
      </c>
      <c r="P116">
        <f t="shared" si="15"/>
        <v>1154</v>
      </c>
    </row>
    <row r="117" spans="1:16" x14ac:dyDescent="0.25">
      <c r="A117" s="1">
        <v>44130</v>
      </c>
      <c r="B117">
        <f t="shared" si="17"/>
        <v>112</v>
      </c>
      <c r="C117">
        <v>2.5</v>
      </c>
      <c r="D117">
        <f t="shared" si="18"/>
        <v>9999380</v>
      </c>
      <c r="E117">
        <f t="shared" si="19"/>
        <v>253</v>
      </c>
      <c r="F117">
        <f t="shared" si="20"/>
        <v>367</v>
      </c>
      <c r="G117" s="2">
        <f t="shared" si="21"/>
        <v>9999380</v>
      </c>
      <c r="H117" s="2">
        <f t="shared" si="26"/>
        <v>253</v>
      </c>
      <c r="I117" s="5">
        <f t="shared" si="27"/>
        <v>260</v>
      </c>
      <c r="J117" s="6">
        <f t="shared" si="24"/>
        <v>1146</v>
      </c>
      <c r="K117" s="1">
        <f t="shared" si="16"/>
        <v>44130</v>
      </c>
      <c r="L117">
        <f t="shared" si="28"/>
        <v>253</v>
      </c>
      <c r="M117">
        <f>RealData!B114</f>
        <v>242</v>
      </c>
      <c r="O117">
        <f t="shared" si="13"/>
        <v>260</v>
      </c>
      <c r="P117">
        <f t="shared" si="15"/>
        <v>1146</v>
      </c>
    </row>
    <row r="118" spans="1:16" x14ac:dyDescent="0.25">
      <c r="A118" s="1">
        <v>44131</v>
      </c>
      <c r="B118">
        <f t="shared" si="17"/>
        <v>113</v>
      </c>
      <c r="C118">
        <v>2.5</v>
      </c>
      <c r="D118">
        <f t="shared" si="18"/>
        <v>9999327</v>
      </c>
      <c r="E118">
        <f t="shared" si="19"/>
        <v>285</v>
      </c>
      <c r="F118">
        <f t="shared" si="20"/>
        <v>388</v>
      </c>
      <c r="G118" s="2">
        <f t="shared" si="21"/>
        <v>9999327</v>
      </c>
      <c r="H118" s="2">
        <f t="shared" si="26"/>
        <v>285</v>
      </c>
      <c r="I118" s="5">
        <f t="shared" si="27"/>
        <v>292</v>
      </c>
      <c r="J118" s="6">
        <f t="shared" si="24"/>
        <v>1138</v>
      </c>
      <c r="K118" s="1">
        <f t="shared" si="16"/>
        <v>44131</v>
      </c>
      <c r="L118">
        <f t="shared" si="28"/>
        <v>285</v>
      </c>
      <c r="M118">
        <f>RealData!B115</f>
        <v>271</v>
      </c>
      <c r="O118">
        <f t="shared" si="13"/>
        <v>292</v>
      </c>
      <c r="P118">
        <f t="shared" si="15"/>
        <v>1138</v>
      </c>
    </row>
    <row r="119" spans="1:16" x14ac:dyDescent="0.25">
      <c r="A119" s="1">
        <v>44132</v>
      </c>
      <c r="B119">
        <f t="shared" si="17"/>
        <v>114</v>
      </c>
      <c r="C119">
        <v>2.1</v>
      </c>
      <c r="D119">
        <f t="shared" si="18"/>
        <v>9999277</v>
      </c>
      <c r="E119">
        <f t="shared" si="19"/>
        <v>311</v>
      </c>
      <c r="F119">
        <f t="shared" si="20"/>
        <v>412</v>
      </c>
      <c r="G119" s="2">
        <f t="shared" si="21"/>
        <v>9999277</v>
      </c>
      <c r="H119" s="2">
        <f t="shared" si="26"/>
        <v>320</v>
      </c>
      <c r="I119" s="5">
        <f t="shared" si="27"/>
        <v>329</v>
      </c>
      <c r="J119" s="6">
        <f t="shared" si="24"/>
        <v>1130</v>
      </c>
      <c r="K119" s="1">
        <f t="shared" si="16"/>
        <v>44132</v>
      </c>
      <c r="L119">
        <f t="shared" si="28"/>
        <v>311</v>
      </c>
      <c r="M119">
        <f>RealData!B116</f>
        <v>292</v>
      </c>
      <c r="O119">
        <f t="shared" ref="O119:O147" si="29">I119</f>
        <v>329</v>
      </c>
      <c r="P119">
        <f t="shared" ref="P119:P134" si="30">J119</f>
        <v>1130</v>
      </c>
    </row>
    <row r="120" spans="1:16" x14ac:dyDescent="0.25">
      <c r="A120" s="1">
        <v>44133</v>
      </c>
      <c r="B120">
        <f t="shared" si="17"/>
        <v>115</v>
      </c>
      <c r="C120">
        <v>2.1</v>
      </c>
      <c r="D120">
        <f t="shared" si="18"/>
        <v>9999223</v>
      </c>
      <c r="E120">
        <f t="shared" si="19"/>
        <v>339</v>
      </c>
      <c r="F120">
        <f t="shared" si="20"/>
        <v>438</v>
      </c>
      <c r="G120" s="2">
        <f t="shared" si="21"/>
        <v>9999223</v>
      </c>
      <c r="H120" s="2">
        <f t="shared" si="26"/>
        <v>360</v>
      </c>
      <c r="I120" s="5">
        <f t="shared" si="27"/>
        <v>371</v>
      </c>
      <c r="J120" s="6">
        <f t="shared" si="24"/>
        <v>1123</v>
      </c>
      <c r="K120" s="1">
        <f t="shared" si="16"/>
        <v>44133</v>
      </c>
      <c r="L120">
        <f t="shared" si="28"/>
        <v>339</v>
      </c>
      <c r="M120">
        <f>RealData!B117</f>
        <v>345</v>
      </c>
      <c r="O120">
        <f t="shared" si="29"/>
        <v>371</v>
      </c>
      <c r="P120">
        <f t="shared" si="30"/>
        <v>1123</v>
      </c>
    </row>
    <row r="121" spans="1:16" x14ac:dyDescent="0.25">
      <c r="A121" s="1">
        <v>44134</v>
      </c>
      <c r="B121">
        <f t="shared" si="17"/>
        <v>116</v>
      </c>
      <c r="C121">
        <v>2.1</v>
      </c>
      <c r="D121">
        <f t="shared" si="18"/>
        <v>9999164</v>
      </c>
      <c r="E121">
        <f t="shared" si="19"/>
        <v>370</v>
      </c>
      <c r="F121">
        <f t="shared" si="20"/>
        <v>466</v>
      </c>
      <c r="G121" s="2">
        <f t="shared" si="21"/>
        <v>9999164</v>
      </c>
      <c r="H121" s="2">
        <f t="shared" si="26"/>
        <v>405</v>
      </c>
      <c r="I121" s="5">
        <f t="shared" si="27"/>
        <v>417</v>
      </c>
      <c r="J121" s="6">
        <f t="shared" si="24"/>
        <v>1115</v>
      </c>
      <c r="K121" s="1">
        <f t="shared" si="16"/>
        <v>44134</v>
      </c>
      <c r="L121">
        <f t="shared" si="28"/>
        <v>370</v>
      </c>
      <c r="M121">
        <f>RealData!B118</f>
        <v>370</v>
      </c>
      <c r="O121">
        <f t="shared" si="29"/>
        <v>417</v>
      </c>
      <c r="P121">
        <f t="shared" si="30"/>
        <v>1115</v>
      </c>
    </row>
    <row r="122" spans="1:16" x14ac:dyDescent="0.25">
      <c r="A122" s="1">
        <v>44135</v>
      </c>
      <c r="B122">
        <f t="shared" si="17"/>
        <v>117</v>
      </c>
      <c r="C122">
        <v>1.8</v>
      </c>
      <c r="D122">
        <f t="shared" si="18"/>
        <v>9999109</v>
      </c>
      <c r="E122">
        <f t="shared" si="19"/>
        <v>394</v>
      </c>
      <c r="F122">
        <f t="shared" si="20"/>
        <v>497</v>
      </c>
      <c r="G122" s="2">
        <f t="shared" si="21"/>
        <v>9999109</v>
      </c>
      <c r="H122" s="2">
        <f t="shared" si="26"/>
        <v>455</v>
      </c>
      <c r="I122" s="5">
        <f t="shared" si="27"/>
        <v>469</v>
      </c>
      <c r="J122" s="6">
        <f t="shared" si="24"/>
        <v>1107</v>
      </c>
      <c r="K122" s="1">
        <f t="shared" si="16"/>
        <v>44135</v>
      </c>
      <c r="L122">
        <f t="shared" si="28"/>
        <v>394</v>
      </c>
      <c r="M122">
        <f>RealData!B119</f>
        <v>392</v>
      </c>
      <c r="O122">
        <f t="shared" si="29"/>
        <v>469</v>
      </c>
      <c r="P122">
        <f t="shared" si="30"/>
        <v>1107</v>
      </c>
    </row>
    <row r="123" spans="1:16" x14ac:dyDescent="0.25">
      <c r="A123" s="1">
        <v>44136</v>
      </c>
      <c r="B123">
        <f t="shared" si="17"/>
        <v>118</v>
      </c>
      <c r="C123">
        <v>1.8</v>
      </c>
      <c r="D123">
        <f t="shared" ref="D123:D132" si="31">D122-ROUND((C123/$D$2)*D122*(E122/$D$3),0)</f>
        <v>9999050</v>
      </c>
      <c r="E123">
        <f t="shared" ref="E123:E132" si="32">E122+ROUND((C123/$D$2)*D122*(E122/$D$3),0)-ROUND(E122/$D$2,0)</f>
        <v>420</v>
      </c>
      <c r="F123">
        <f t="shared" ref="F123:F132" si="33">F122+ROUND(E122/$D$2,0)</f>
        <v>530</v>
      </c>
      <c r="G123" s="2">
        <f t="shared" ref="G123:G132" si="34">D123</f>
        <v>9999050</v>
      </c>
      <c r="H123" s="2">
        <f t="shared" ref="H123:H132" si="35">H122+ROUND(($D$1/$D$2)*G122*(H122/$D$3),0)-ROUND(H122/$D$2,0)</f>
        <v>512</v>
      </c>
      <c r="I123" s="5">
        <f t="shared" si="27"/>
        <v>528</v>
      </c>
      <c r="J123" s="6">
        <f t="shared" si="24"/>
        <v>1100</v>
      </c>
      <c r="K123" s="1">
        <f t="shared" si="16"/>
        <v>44136</v>
      </c>
      <c r="L123">
        <f t="shared" si="28"/>
        <v>420</v>
      </c>
      <c r="M123">
        <f>RealData!B120</f>
        <v>418</v>
      </c>
      <c r="O123">
        <f t="shared" si="29"/>
        <v>528</v>
      </c>
      <c r="P123">
        <f t="shared" si="30"/>
        <v>1100</v>
      </c>
    </row>
    <row r="124" spans="1:16" x14ac:dyDescent="0.25">
      <c r="A124" s="1">
        <v>44137</v>
      </c>
      <c r="B124">
        <f t="shared" si="17"/>
        <v>119</v>
      </c>
      <c r="C124">
        <v>1.77</v>
      </c>
      <c r="D124">
        <f t="shared" si="31"/>
        <v>9998988</v>
      </c>
      <c r="E124">
        <f t="shared" si="32"/>
        <v>447</v>
      </c>
      <c r="F124">
        <f t="shared" si="33"/>
        <v>565</v>
      </c>
      <c r="G124" s="2">
        <f t="shared" si="34"/>
        <v>9998988</v>
      </c>
      <c r="H124" s="2">
        <f t="shared" si="35"/>
        <v>576</v>
      </c>
      <c r="I124" s="5">
        <f t="shared" si="27"/>
        <v>594</v>
      </c>
      <c r="J124" s="6">
        <f t="shared" si="24"/>
        <v>1092</v>
      </c>
      <c r="K124" s="1">
        <f t="shared" si="16"/>
        <v>44137</v>
      </c>
      <c r="L124">
        <f t="shared" si="28"/>
        <v>447</v>
      </c>
      <c r="M124">
        <f>RealData!B121</f>
        <v>435</v>
      </c>
      <c r="O124">
        <f t="shared" si="29"/>
        <v>594</v>
      </c>
      <c r="P124">
        <f t="shared" si="30"/>
        <v>1092</v>
      </c>
    </row>
    <row r="125" spans="1:16" x14ac:dyDescent="0.25">
      <c r="A125" s="1">
        <v>44138</v>
      </c>
      <c r="B125">
        <f t="shared" si="17"/>
        <v>120</v>
      </c>
      <c r="C125">
        <v>1.77</v>
      </c>
      <c r="D125">
        <f t="shared" si="31"/>
        <v>9998922</v>
      </c>
      <c r="E125">
        <f t="shared" si="32"/>
        <v>476</v>
      </c>
      <c r="F125">
        <f t="shared" si="33"/>
        <v>602</v>
      </c>
      <c r="G125" s="2">
        <f t="shared" si="34"/>
        <v>9998922</v>
      </c>
      <c r="H125" s="2">
        <f t="shared" si="35"/>
        <v>648</v>
      </c>
      <c r="I125" s="5">
        <f t="shared" si="27"/>
        <v>668</v>
      </c>
      <c r="J125" s="6">
        <f t="shared" si="24"/>
        <v>1085</v>
      </c>
      <c r="K125" s="1">
        <f t="shared" si="16"/>
        <v>44138</v>
      </c>
      <c r="L125">
        <f t="shared" si="28"/>
        <v>476</v>
      </c>
      <c r="M125">
        <f>RealData!B122</f>
        <v>475</v>
      </c>
      <c r="O125">
        <f t="shared" si="29"/>
        <v>668</v>
      </c>
      <c r="P125">
        <f t="shared" si="30"/>
        <v>1085</v>
      </c>
    </row>
    <row r="126" spans="1:16" x14ac:dyDescent="0.25">
      <c r="A126" s="3">
        <v>44139</v>
      </c>
      <c r="B126" s="4">
        <f t="shared" si="17"/>
        <v>121</v>
      </c>
      <c r="C126" s="4">
        <v>1.77</v>
      </c>
      <c r="D126" s="4">
        <f t="shared" si="31"/>
        <v>9998852</v>
      </c>
      <c r="E126" s="4">
        <f t="shared" si="32"/>
        <v>506</v>
      </c>
      <c r="F126" s="4">
        <f t="shared" si="33"/>
        <v>642</v>
      </c>
      <c r="G126" s="2">
        <f t="shared" si="34"/>
        <v>9998852</v>
      </c>
      <c r="H126" s="2">
        <f>H125+ROUND(($D$1/$D$2)*G125*(H125/$D$3),0)-ROUND(H125/$D$2,0)</f>
        <v>729</v>
      </c>
      <c r="I126" s="5">
        <f t="shared" si="27"/>
        <v>751</v>
      </c>
      <c r="J126" s="6">
        <f t="shared" si="24"/>
        <v>1078</v>
      </c>
      <c r="K126" s="3">
        <f t="shared" si="16"/>
        <v>44139</v>
      </c>
      <c r="L126" s="4">
        <f t="shared" si="28"/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1078</v>
      </c>
    </row>
    <row r="127" spans="1:16" x14ac:dyDescent="0.25">
      <c r="A127" s="3">
        <v>44140</v>
      </c>
      <c r="B127" s="4">
        <f t="shared" si="17"/>
        <v>122</v>
      </c>
      <c r="C127" s="4">
        <v>1.77</v>
      </c>
      <c r="D127" s="4">
        <f t="shared" si="31"/>
        <v>9998777</v>
      </c>
      <c r="E127" s="4">
        <f t="shared" si="32"/>
        <v>539</v>
      </c>
      <c r="F127" s="4">
        <f t="shared" si="33"/>
        <v>684</v>
      </c>
      <c r="G127" s="2">
        <f t="shared" si="34"/>
        <v>9998777</v>
      </c>
      <c r="H127" s="2">
        <f t="shared" si="35"/>
        <v>820</v>
      </c>
      <c r="I127" s="5">
        <f t="shared" si="27"/>
        <v>844</v>
      </c>
      <c r="J127" s="6">
        <f t="shared" si="24"/>
        <v>1071</v>
      </c>
      <c r="K127" s="3">
        <f t="shared" si="16"/>
        <v>44140</v>
      </c>
      <c r="L127" s="4">
        <f t="shared" si="28"/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1071</v>
      </c>
    </row>
    <row r="128" spans="1:16" x14ac:dyDescent="0.25">
      <c r="A128" s="3">
        <v>44141</v>
      </c>
      <c r="B128" s="4">
        <f t="shared" si="17"/>
        <v>123</v>
      </c>
      <c r="C128" s="4">
        <v>1.77</v>
      </c>
      <c r="D128" s="4">
        <f t="shared" si="31"/>
        <v>9998698</v>
      </c>
      <c r="E128" s="4">
        <f t="shared" si="32"/>
        <v>573</v>
      </c>
      <c r="F128" s="4">
        <f t="shared" si="33"/>
        <v>729</v>
      </c>
      <c r="G128" s="2">
        <f t="shared" si="34"/>
        <v>9998698</v>
      </c>
      <c r="H128" s="2">
        <f t="shared" si="35"/>
        <v>923</v>
      </c>
      <c r="I128" s="5">
        <f t="shared" si="27"/>
        <v>950</v>
      </c>
      <c r="J128" s="6">
        <f t="shared" si="24"/>
        <v>1064</v>
      </c>
      <c r="K128" s="3">
        <f t="shared" si="16"/>
        <v>44141</v>
      </c>
      <c r="L128" s="4">
        <f t="shared" si="28"/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1064</v>
      </c>
    </row>
    <row r="129" spans="1:16" x14ac:dyDescent="0.25">
      <c r="A129" s="3">
        <v>44142</v>
      </c>
      <c r="B129" s="4">
        <f t="shared" si="17"/>
        <v>124</v>
      </c>
      <c r="C129" s="4">
        <v>1.77</v>
      </c>
      <c r="D129" s="4">
        <f t="shared" si="31"/>
        <v>9998613</v>
      </c>
      <c r="E129" s="4">
        <f t="shared" si="32"/>
        <v>610</v>
      </c>
      <c r="F129" s="4">
        <f t="shared" si="33"/>
        <v>777</v>
      </c>
      <c r="G129" s="2">
        <f t="shared" si="34"/>
        <v>9998613</v>
      </c>
      <c r="H129" s="2">
        <f t="shared" si="35"/>
        <v>1038</v>
      </c>
      <c r="I129" s="5">
        <f t="shared" si="27"/>
        <v>1069</v>
      </c>
      <c r="J129" s="6">
        <f t="shared" si="24"/>
        <v>1057</v>
      </c>
      <c r="K129" s="3">
        <f t="shared" si="16"/>
        <v>44142</v>
      </c>
      <c r="L129" s="4">
        <f t="shared" si="28"/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1057</v>
      </c>
    </row>
    <row r="130" spans="1:16" x14ac:dyDescent="0.25">
      <c r="A130" s="3">
        <v>44143</v>
      </c>
      <c r="B130" s="4">
        <f t="shared" si="17"/>
        <v>125</v>
      </c>
      <c r="C130" s="4">
        <v>1.77</v>
      </c>
      <c r="D130" s="4">
        <f t="shared" si="31"/>
        <v>9998523</v>
      </c>
      <c r="E130" s="4">
        <f t="shared" si="32"/>
        <v>649</v>
      </c>
      <c r="F130" s="4">
        <f t="shared" si="33"/>
        <v>828</v>
      </c>
      <c r="G130" s="2">
        <f t="shared" si="34"/>
        <v>9998523</v>
      </c>
      <c r="H130" s="2">
        <f t="shared" si="35"/>
        <v>1167</v>
      </c>
      <c r="I130" s="5">
        <f t="shared" si="27"/>
        <v>1203</v>
      </c>
      <c r="J130" s="6">
        <f t="shared" si="24"/>
        <v>1050</v>
      </c>
      <c r="K130" s="3">
        <f t="shared" si="16"/>
        <v>44143</v>
      </c>
      <c r="L130" s="4">
        <f t="shared" si="28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1050</v>
      </c>
    </row>
    <row r="131" spans="1:16" x14ac:dyDescent="0.25">
      <c r="A131" s="3">
        <v>44144</v>
      </c>
      <c r="B131" s="4">
        <f t="shared" si="17"/>
        <v>126</v>
      </c>
      <c r="C131" s="4">
        <v>1.55</v>
      </c>
      <c r="D131" s="4">
        <f t="shared" si="31"/>
        <v>9998439</v>
      </c>
      <c r="E131" s="4">
        <f t="shared" si="32"/>
        <v>679</v>
      </c>
      <c r="F131" s="4">
        <f t="shared" si="33"/>
        <v>882</v>
      </c>
      <c r="G131" s="2">
        <f t="shared" si="34"/>
        <v>9998439</v>
      </c>
      <c r="H131" s="2">
        <f t="shared" si="35"/>
        <v>1313</v>
      </c>
      <c r="I131" s="5">
        <f t="shared" si="27"/>
        <v>1354</v>
      </c>
      <c r="J131" s="6">
        <f t="shared" si="24"/>
        <v>1042</v>
      </c>
      <c r="K131" s="3">
        <f t="shared" si="16"/>
        <v>44144</v>
      </c>
      <c r="L131" s="4">
        <f t="shared" si="28"/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1042</v>
      </c>
    </row>
    <row r="132" spans="1:16" x14ac:dyDescent="0.25">
      <c r="A132" s="3">
        <v>44145</v>
      </c>
      <c r="B132" s="4">
        <f t="shared" si="17"/>
        <v>127</v>
      </c>
      <c r="C132" s="4">
        <v>1.55</v>
      </c>
      <c r="D132" s="4">
        <f t="shared" si="31"/>
        <v>9998351</v>
      </c>
      <c r="E132" s="4">
        <f t="shared" si="32"/>
        <v>710</v>
      </c>
      <c r="F132" s="4">
        <f t="shared" si="33"/>
        <v>939</v>
      </c>
      <c r="G132" s="2">
        <f t="shared" si="34"/>
        <v>9998351</v>
      </c>
      <c r="H132" s="2">
        <f t="shared" si="35"/>
        <v>1477</v>
      </c>
      <c r="I132" s="5">
        <f t="shared" si="27"/>
        <v>1523</v>
      </c>
      <c r="J132" s="6">
        <f t="shared" si="24"/>
        <v>1035</v>
      </c>
      <c r="K132" s="3">
        <f t="shared" si="16"/>
        <v>44145</v>
      </c>
      <c r="L132" s="4">
        <f t="shared" si="28"/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1035</v>
      </c>
    </row>
    <row r="133" spans="1:16" x14ac:dyDescent="0.25">
      <c r="A133" s="7">
        <v>44146</v>
      </c>
      <c r="B133" s="8">
        <f t="shared" si="17"/>
        <v>128</v>
      </c>
      <c r="C133" s="8">
        <v>1.55</v>
      </c>
      <c r="D133" s="8">
        <f t="shared" ref="D133:D134" si="36">D132-ROUND((C133/$D$2)*D132*(E132/$D$3),0)</f>
        <v>9998259</v>
      </c>
      <c r="E133" s="8">
        <f t="shared" ref="E133:E134" si="37">E132+ROUND((C133/$D$2)*D132*(E132/$D$3),0)-ROUND(E132/$D$2,0)</f>
        <v>743</v>
      </c>
      <c r="F133" s="8">
        <f t="shared" ref="F133:F134" si="38">F132+ROUND(E132/$D$2,0)</f>
        <v>998</v>
      </c>
      <c r="G133" s="2">
        <f t="shared" ref="G133:G134" si="39">D133</f>
        <v>9998259</v>
      </c>
      <c r="H133" s="2">
        <f t="shared" ref="H133:H134" si="40">H132+ROUND(($D$1/$D$2)*G132*(H132/$D$3),0)-ROUND(H132/$D$2,0)</f>
        <v>1662</v>
      </c>
      <c r="I133" s="5">
        <f t="shared" si="27"/>
        <v>1713</v>
      </c>
      <c r="J133" s="6">
        <f t="shared" si="24"/>
        <v>1028</v>
      </c>
      <c r="K133" s="7">
        <f t="shared" si="16"/>
        <v>44146</v>
      </c>
      <c r="L133" s="8">
        <f t="shared" si="28"/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1028</v>
      </c>
    </row>
    <row r="134" spans="1:16" x14ac:dyDescent="0.25">
      <c r="A134" s="7">
        <v>44147</v>
      </c>
      <c r="B134" s="8">
        <f t="shared" si="17"/>
        <v>129</v>
      </c>
      <c r="C134" s="8">
        <v>1.55</v>
      </c>
      <c r="D134" s="8">
        <f t="shared" si="36"/>
        <v>9998163</v>
      </c>
      <c r="E134" s="8">
        <f t="shared" si="37"/>
        <v>777</v>
      </c>
      <c r="F134" s="8">
        <f t="shared" si="38"/>
        <v>1060</v>
      </c>
      <c r="G134" s="2">
        <f t="shared" si="39"/>
        <v>9998163</v>
      </c>
      <c r="H134" s="2">
        <f t="shared" si="40"/>
        <v>1869</v>
      </c>
      <c r="I134" s="5">
        <f t="shared" si="27"/>
        <v>1927</v>
      </c>
      <c r="J134" s="6">
        <f t="shared" si="24"/>
        <v>1021</v>
      </c>
      <c r="K134" s="7">
        <f t="shared" si="16"/>
        <v>44147</v>
      </c>
      <c r="L134" s="8">
        <f t="shared" si="28"/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1021</v>
      </c>
    </row>
    <row r="135" spans="1:16" x14ac:dyDescent="0.25">
      <c r="A135" s="7">
        <v>44148</v>
      </c>
      <c r="B135" s="8">
        <f t="shared" si="17"/>
        <v>130</v>
      </c>
      <c r="C135" s="8">
        <v>1.33</v>
      </c>
      <c r="D135" s="8">
        <f t="shared" ref="D135:D146" si="41">D134-ROUND((C135/$D$2)*D134*(E134/$D$3),0)</f>
        <v>9998077</v>
      </c>
      <c r="E135" s="8">
        <f t="shared" ref="E135:E146" si="42">E134+ROUND((C135/$D$2)*D134*(E134/$D$3),0)-ROUND(E134/$D$2,0)</f>
        <v>798</v>
      </c>
      <c r="F135" s="8">
        <f t="shared" ref="F135:F146" si="43">F134+ROUND(E134/$D$2,0)</f>
        <v>1125</v>
      </c>
      <c r="G135" s="2">
        <f t="shared" ref="G135:G146" si="44">D135</f>
        <v>9998077</v>
      </c>
      <c r="H135" s="2">
        <f t="shared" ref="H135:H146" si="45">H134+ROUND(($D$1/$D$2)*G134*(H134/$D$3),0)-ROUND(H134/$D$2,0)</f>
        <v>2102</v>
      </c>
      <c r="I135" s="5">
        <f t="shared" ref="I135:I146" si="46">I134+ROUND(($D$1/$D$2)*G134*(I134/$D$3),0)-ROUND(I134/$D$2,0)</f>
        <v>2167</v>
      </c>
      <c r="J135" s="6">
        <f t="shared" si="24"/>
        <v>1014</v>
      </c>
      <c r="K135" s="7">
        <f t="shared" ref="K135:K146" si="47">A135</f>
        <v>44148</v>
      </c>
      <c r="L135" s="8">
        <f t="shared" si="28"/>
        <v>798</v>
      </c>
      <c r="M135" s="8">
        <f>RealData!B132</f>
        <v>801</v>
      </c>
      <c r="N135" s="8"/>
      <c r="O135" s="8">
        <f t="shared" si="29"/>
        <v>2167</v>
      </c>
      <c r="P135" s="8">
        <f t="shared" ref="P135:P143" si="48">J135</f>
        <v>1014</v>
      </c>
    </row>
    <row r="136" spans="1:16" x14ac:dyDescent="0.25">
      <c r="A136" s="7">
        <v>44149</v>
      </c>
      <c r="B136" s="8">
        <f t="shared" ref="B136:B195" si="49">B135+1</f>
        <v>131</v>
      </c>
      <c r="C136" s="8">
        <v>1.33</v>
      </c>
      <c r="D136" s="8">
        <f t="shared" si="41"/>
        <v>9997989</v>
      </c>
      <c r="E136" s="8">
        <f t="shared" si="42"/>
        <v>819</v>
      </c>
      <c r="F136" s="8">
        <f t="shared" si="43"/>
        <v>1192</v>
      </c>
      <c r="G136" s="2">
        <f t="shared" si="44"/>
        <v>9997989</v>
      </c>
      <c r="H136" s="2">
        <f t="shared" si="45"/>
        <v>2365</v>
      </c>
      <c r="I136" s="5">
        <f t="shared" si="46"/>
        <v>2437</v>
      </c>
      <c r="J136" s="6">
        <f t="shared" si="24"/>
        <v>1007</v>
      </c>
      <c r="K136" s="7">
        <f t="shared" si="47"/>
        <v>44149</v>
      </c>
      <c r="L136" s="8">
        <f t="shared" si="28"/>
        <v>819</v>
      </c>
      <c r="M136" s="8">
        <f>RealData!B133</f>
        <v>817</v>
      </c>
      <c r="N136" s="8"/>
      <c r="O136" s="8">
        <f t="shared" si="29"/>
        <v>2437</v>
      </c>
      <c r="P136" s="8">
        <f t="shared" si="48"/>
        <v>1007</v>
      </c>
    </row>
    <row r="137" spans="1:16" x14ac:dyDescent="0.25">
      <c r="A137" s="7">
        <v>44150</v>
      </c>
      <c r="B137" s="8">
        <f t="shared" si="49"/>
        <v>132</v>
      </c>
      <c r="C137" s="8">
        <v>1.33</v>
      </c>
      <c r="D137" s="8">
        <f t="shared" si="41"/>
        <v>9997898</v>
      </c>
      <c r="E137" s="8">
        <f t="shared" si="42"/>
        <v>842</v>
      </c>
      <c r="F137" s="8">
        <f t="shared" si="43"/>
        <v>1260</v>
      </c>
      <c r="G137" s="2">
        <f t="shared" si="44"/>
        <v>9997898</v>
      </c>
      <c r="H137" s="2">
        <f t="shared" si="45"/>
        <v>2661</v>
      </c>
      <c r="I137" s="5">
        <f t="shared" si="46"/>
        <v>2742</v>
      </c>
      <c r="J137" s="6">
        <f t="shared" si="24"/>
        <v>1000</v>
      </c>
      <c r="K137" s="7">
        <f t="shared" si="47"/>
        <v>44150</v>
      </c>
      <c r="L137" s="8">
        <f t="shared" si="28"/>
        <v>842</v>
      </c>
      <c r="M137" s="8">
        <f>RealData!B134</f>
        <v>837</v>
      </c>
      <c r="N137" s="8"/>
      <c r="O137" s="8">
        <f t="shared" si="29"/>
        <v>2742</v>
      </c>
      <c r="P137" s="8">
        <f t="shared" si="48"/>
        <v>1000</v>
      </c>
    </row>
    <row r="138" spans="1:16" x14ac:dyDescent="0.25">
      <c r="A138" s="7">
        <v>44151</v>
      </c>
      <c r="B138" s="8">
        <f t="shared" si="49"/>
        <v>133</v>
      </c>
      <c r="C138" s="8">
        <v>1.33</v>
      </c>
      <c r="D138" s="8">
        <f t="shared" si="41"/>
        <v>9997805</v>
      </c>
      <c r="E138" s="8">
        <f t="shared" si="42"/>
        <v>865</v>
      </c>
      <c r="F138" s="8">
        <f t="shared" si="43"/>
        <v>1330</v>
      </c>
      <c r="G138" s="2">
        <f t="shared" si="44"/>
        <v>9997805</v>
      </c>
      <c r="H138" s="2">
        <f t="shared" si="45"/>
        <v>2993</v>
      </c>
      <c r="I138" s="5">
        <f t="shared" si="46"/>
        <v>3084</v>
      </c>
      <c r="J138" s="6">
        <f t="shared" si="24"/>
        <v>994</v>
      </c>
      <c r="K138" s="7">
        <f t="shared" si="47"/>
        <v>44151</v>
      </c>
      <c r="L138" s="8">
        <f t="shared" si="28"/>
        <v>865</v>
      </c>
      <c r="M138" s="8">
        <f>RealData!B135</f>
        <v>855</v>
      </c>
      <c r="N138" s="8"/>
      <c r="O138" s="8">
        <f t="shared" si="29"/>
        <v>3084</v>
      </c>
      <c r="P138" s="8">
        <f t="shared" si="48"/>
        <v>994</v>
      </c>
    </row>
    <row r="139" spans="1:16" x14ac:dyDescent="0.25">
      <c r="A139" s="7">
        <v>44152</v>
      </c>
      <c r="B139" s="8">
        <f t="shared" si="49"/>
        <v>134</v>
      </c>
      <c r="C139" s="8">
        <v>1.33</v>
      </c>
      <c r="D139" s="8">
        <f t="shared" si="41"/>
        <v>9997709</v>
      </c>
      <c r="E139" s="8">
        <f t="shared" si="42"/>
        <v>889</v>
      </c>
      <c r="F139" s="8">
        <f t="shared" si="43"/>
        <v>1402</v>
      </c>
      <c r="G139" s="2">
        <f t="shared" si="44"/>
        <v>9997709</v>
      </c>
      <c r="H139" s="2">
        <f t="shared" si="45"/>
        <v>3367</v>
      </c>
      <c r="I139" s="5">
        <f t="shared" si="46"/>
        <v>3469</v>
      </c>
      <c r="J139" s="6">
        <f t="shared" si="24"/>
        <v>987</v>
      </c>
      <c r="K139" s="7">
        <f t="shared" si="47"/>
        <v>44152</v>
      </c>
      <c r="L139" s="8">
        <f t="shared" si="28"/>
        <v>889</v>
      </c>
      <c r="M139" s="8">
        <f>RealData!B136</f>
        <v>894</v>
      </c>
      <c r="N139" s="8"/>
      <c r="O139" s="8">
        <f t="shared" si="29"/>
        <v>3469</v>
      </c>
      <c r="P139" s="8">
        <f t="shared" si="48"/>
        <v>987</v>
      </c>
    </row>
    <row r="140" spans="1:16" x14ac:dyDescent="0.25">
      <c r="A140" s="3">
        <v>44153</v>
      </c>
      <c r="B140" s="4">
        <f t="shared" si="49"/>
        <v>135</v>
      </c>
      <c r="C140" s="4">
        <v>1.17</v>
      </c>
      <c r="D140" s="4">
        <f t="shared" si="41"/>
        <v>9997622</v>
      </c>
      <c r="E140" s="4">
        <f t="shared" si="42"/>
        <v>902</v>
      </c>
      <c r="F140" s="4">
        <f t="shared" si="43"/>
        <v>1476</v>
      </c>
      <c r="G140" s="2">
        <f t="shared" si="44"/>
        <v>9997622</v>
      </c>
      <c r="H140" s="2">
        <f t="shared" si="45"/>
        <v>3787</v>
      </c>
      <c r="I140" s="5">
        <f t="shared" si="46"/>
        <v>3903</v>
      </c>
      <c r="J140" s="6">
        <f t="shared" si="24"/>
        <v>981</v>
      </c>
      <c r="K140" s="3">
        <f t="shared" si="47"/>
        <v>44153</v>
      </c>
      <c r="L140" s="4">
        <f t="shared" si="28"/>
        <v>902</v>
      </c>
      <c r="M140" s="4">
        <f>RealData!B137</f>
        <v>903</v>
      </c>
      <c r="N140" s="4"/>
      <c r="O140" s="4">
        <f t="shared" si="29"/>
        <v>3903</v>
      </c>
      <c r="P140" s="4">
        <f t="shared" si="48"/>
        <v>981</v>
      </c>
    </row>
    <row r="141" spans="1:16" x14ac:dyDescent="0.25">
      <c r="A141" s="3">
        <v>44154</v>
      </c>
      <c r="B141" s="4">
        <f t="shared" si="49"/>
        <v>136</v>
      </c>
      <c r="C141" s="4">
        <v>1.17</v>
      </c>
      <c r="D141" s="4">
        <f t="shared" si="41"/>
        <v>9997534</v>
      </c>
      <c r="E141" s="4">
        <f t="shared" si="42"/>
        <v>915</v>
      </c>
      <c r="F141" s="4">
        <f t="shared" si="43"/>
        <v>1551</v>
      </c>
      <c r="G141" s="2">
        <f t="shared" si="44"/>
        <v>9997534</v>
      </c>
      <c r="H141" s="2">
        <f t="shared" si="45"/>
        <v>4260</v>
      </c>
      <c r="I141" s="5">
        <f t="shared" si="46"/>
        <v>4391</v>
      </c>
      <c r="J141" s="6">
        <f t="shared" si="24"/>
        <v>974</v>
      </c>
      <c r="K141" s="3">
        <f t="shared" si="47"/>
        <v>44154</v>
      </c>
      <c r="L141" s="4">
        <f t="shared" si="28"/>
        <v>915</v>
      </c>
      <c r="M141" s="4">
        <f>RealData!B138</f>
        <v>915</v>
      </c>
      <c r="N141" s="4"/>
      <c r="O141" s="4">
        <f t="shared" si="29"/>
        <v>4391</v>
      </c>
      <c r="P141" s="4">
        <f t="shared" si="48"/>
        <v>974</v>
      </c>
    </row>
    <row r="142" spans="1:16" x14ac:dyDescent="0.25">
      <c r="A142" s="3">
        <v>44155</v>
      </c>
      <c r="B142" s="4">
        <f t="shared" si="49"/>
        <v>137</v>
      </c>
      <c r="C142" s="4">
        <v>1.17</v>
      </c>
      <c r="D142" s="4">
        <f t="shared" si="41"/>
        <v>9997445</v>
      </c>
      <c r="E142" s="4">
        <f t="shared" si="42"/>
        <v>928</v>
      </c>
      <c r="F142" s="4">
        <f t="shared" si="43"/>
        <v>1627</v>
      </c>
      <c r="G142" s="2">
        <f t="shared" si="44"/>
        <v>9997445</v>
      </c>
      <c r="H142" s="2">
        <f t="shared" si="45"/>
        <v>4792</v>
      </c>
      <c r="I142" s="5">
        <f t="shared" si="46"/>
        <v>4940</v>
      </c>
      <c r="J142" s="6">
        <f t="shared" si="24"/>
        <v>968</v>
      </c>
      <c r="K142" s="3">
        <f t="shared" si="47"/>
        <v>44155</v>
      </c>
      <c r="L142" s="4">
        <f t="shared" si="28"/>
        <v>928</v>
      </c>
      <c r="M142" s="4">
        <f>RealData!B139</f>
        <v>930</v>
      </c>
      <c r="N142" s="4"/>
      <c r="O142" s="4">
        <f t="shared" si="29"/>
        <v>4940</v>
      </c>
      <c r="P142" s="4">
        <f t="shared" si="48"/>
        <v>968</v>
      </c>
    </row>
    <row r="143" spans="1:16" x14ac:dyDescent="0.25">
      <c r="A143" s="3">
        <v>44156</v>
      </c>
      <c r="B143" s="4">
        <f t="shared" si="49"/>
        <v>138</v>
      </c>
      <c r="C143" s="4">
        <v>1.1299999999999999</v>
      </c>
      <c r="D143" s="4">
        <f t="shared" si="41"/>
        <v>9997358</v>
      </c>
      <c r="E143" s="4">
        <f t="shared" si="42"/>
        <v>938</v>
      </c>
      <c r="F143" s="4">
        <f t="shared" si="43"/>
        <v>1704</v>
      </c>
      <c r="G143" s="2">
        <f t="shared" si="44"/>
        <v>9997358</v>
      </c>
      <c r="H143" s="2">
        <f t="shared" si="45"/>
        <v>5391</v>
      </c>
      <c r="I143" s="5">
        <f t="shared" si="46"/>
        <v>5557</v>
      </c>
      <c r="J143" s="6">
        <f t="shared" si="24"/>
        <v>961</v>
      </c>
      <c r="K143" s="3">
        <f t="shared" si="47"/>
        <v>44156</v>
      </c>
      <c r="L143" s="4">
        <f t="shared" si="28"/>
        <v>938</v>
      </c>
      <c r="M143" s="4">
        <f>RealData!B140</f>
        <v>936</v>
      </c>
      <c r="N143" s="4"/>
      <c r="O143" s="4">
        <f t="shared" si="29"/>
        <v>5557</v>
      </c>
      <c r="P143" s="4">
        <f t="shared" si="48"/>
        <v>961</v>
      </c>
    </row>
    <row r="144" spans="1:16" x14ac:dyDescent="0.25">
      <c r="A144" s="3">
        <v>44157</v>
      </c>
      <c r="B144" s="4">
        <f t="shared" si="49"/>
        <v>139</v>
      </c>
      <c r="C144" s="4">
        <v>1.1200000000000001</v>
      </c>
      <c r="D144" s="4">
        <f t="shared" si="41"/>
        <v>9997270</v>
      </c>
      <c r="E144" s="4">
        <f t="shared" si="42"/>
        <v>948</v>
      </c>
      <c r="F144" s="4">
        <f t="shared" si="43"/>
        <v>1782</v>
      </c>
      <c r="G144" s="2">
        <f t="shared" si="44"/>
        <v>9997270</v>
      </c>
      <c r="H144" s="2">
        <f t="shared" si="45"/>
        <v>6065</v>
      </c>
      <c r="I144" s="5">
        <f t="shared" si="46"/>
        <v>6251</v>
      </c>
      <c r="J144" s="6">
        <f t="shared" si="24"/>
        <v>955</v>
      </c>
      <c r="K144" s="3">
        <f t="shared" si="47"/>
        <v>44157</v>
      </c>
      <c r="L144" s="4">
        <f t="shared" si="28"/>
        <v>948</v>
      </c>
      <c r="M144" s="4">
        <f>RealData!B141</f>
        <v>949</v>
      </c>
      <c r="N144" s="4"/>
      <c r="O144" s="4">
        <f t="shared" si="29"/>
        <v>6251</v>
      </c>
      <c r="P144" s="4">
        <f>J144</f>
        <v>955</v>
      </c>
    </row>
    <row r="145" spans="1:16" x14ac:dyDescent="0.25">
      <c r="A145" s="3">
        <v>44158</v>
      </c>
      <c r="B145" s="4">
        <f t="shared" si="49"/>
        <v>140</v>
      </c>
      <c r="C145" s="4">
        <v>0.95</v>
      </c>
      <c r="D145" s="4">
        <f t="shared" si="41"/>
        <v>9997195</v>
      </c>
      <c r="E145" s="4">
        <f t="shared" si="42"/>
        <v>944</v>
      </c>
      <c r="F145" s="4">
        <f t="shared" si="43"/>
        <v>1861</v>
      </c>
      <c r="G145" s="2">
        <f t="shared" si="44"/>
        <v>9997195</v>
      </c>
      <c r="H145" s="2">
        <f t="shared" si="45"/>
        <v>6823</v>
      </c>
      <c r="I145" s="5">
        <f t="shared" si="46"/>
        <v>7032</v>
      </c>
      <c r="J145" s="6">
        <f t="shared" si="24"/>
        <v>948</v>
      </c>
      <c r="K145" s="3">
        <f t="shared" si="47"/>
        <v>44158</v>
      </c>
      <c r="L145" s="4">
        <f t="shared" si="28"/>
        <v>944</v>
      </c>
      <c r="M145" s="4">
        <f>RealData!B142</f>
        <v>945</v>
      </c>
      <c r="N145" s="4"/>
      <c r="O145" s="4">
        <f t="shared" si="29"/>
        <v>7032</v>
      </c>
      <c r="P145" s="4">
        <f t="shared" ref="P145:P146" si="50">J145</f>
        <v>948</v>
      </c>
    </row>
    <row r="146" spans="1:16" x14ac:dyDescent="0.25">
      <c r="A146" s="3">
        <v>44159</v>
      </c>
      <c r="B146" s="4">
        <f t="shared" si="49"/>
        <v>141</v>
      </c>
      <c r="C146" s="4">
        <v>0.95</v>
      </c>
      <c r="D146" s="4">
        <f t="shared" si="41"/>
        <v>9997120</v>
      </c>
      <c r="E146" s="4">
        <f t="shared" si="42"/>
        <v>940</v>
      </c>
      <c r="F146" s="4">
        <f t="shared" si="43"/>
        <v>1940</v>
      </c>
      <c r="G146" s="2">
        <f t="shared" si="44"/>
        <v>9997120</v>
      </c>
      <c r="H146" s="2">
        <f t="shared" si="45"/>
        <v>7675</v>
      </c>
      <c r="I146" s="5">
        <f t="shared" si="46"/>
        <v>7911</v>
      </c>
      <c r="J146" s="6">
        <f t="shared" si="24"/>
        <v>942</v>
      </c>
      <c r="K146" s="3">
        <f t="shared" si="47"/>
        <v>44159</v>
      </c>
      <c r="L146" s="4">
        <f t="shared" si="28"/>
        <v>940</v>
      </c>
      <c r="M146" s="4">
        <f>RealData!B143</f>
        <v>932</v>
      </c>
      <c r="N146" s="4"/>
      <c r="O146" s="4">
        <f t="shared" si="29"/>
        <v>7911</v>
      </c>
      <c r="P146" s="4">
        <f t="shared" si="50"/>
        <v>942</v>
      </c>
    </row>
    <row r="147" spans="1:16" x14ac:dyDescent="0.25">
      <c r="A147" s="7">
        <v>44160</v>
      </c>
      <c r="B147" s="8">
        <f t="shared" si="49"/>
        <v>142</v>
      </c>
      <c r="C147" s="8">
        <v>0.95</v>
      </c>
      <c r="D147" s="8">
        <f t="shared" ref="D147:D160" si="51">D146-ROUND((C147/$D$2)*D146*(E146/$D$3),0)</f>
        <v>9997046</v>
      </c>
      <c r="E147" s="8">
        <f t="shared" ref="E147:E160" si="52">E146+ROUND((C147/$D$2)*D146*(E146/$D$3),0)-ROUND(E146/$D$2,0)</f>
        <v>936</v>
      </c>
      <c r="F147" s="8">
        <f t="shared" ref="F147:F160" si="53">F146+ROUND(E146/$D$2,0)</f>
        <v>2018</v>
      </c>
      <c r="G147" s="2">
        <f t="shared" ref="G147:G160" si="54">D147</f>
        <v>9997046</v>
      </c>
      <c r="H147" s="2">
        <f t="shared" ref="H147:H160" si="55">H146+ROUND(($D$1/$D$2)*G146*(H146/$D$3),0)-ROUND(H146/$D$2,0)</f>
        <v>8633</v>
      </c>
      <c r="I147" s="5">
        <f t="shared" ref="I147:I160" si="56">I146+ROUND(($D$1/$D$2)*G146*(I146/$D$3),0)-ROUND(I146/$D$2,0)</f>
        <v>8900</v>
      </c>
      <c r="J147" s="6">
        <f t="shared" si="24"/>
        <v>935</v>
      </c>
      <c r="K147" s="7">
        <f t="shared" ref="K147:K160" si="57">A147</f>
        <v>44160</v>
      </c>
      <c r="L147" s="8">
        <f t="shared" si="28"/>
        <v>936</v>
      </c>
      <c r="M147" s="8">
        <f>RealData!B144</f>
        <v>942</v>
      </c>
      <c r="N147" s="8">
        <f t="shared" ref="N147:N160" si="58">E147</f>
        <v>936</v>
      </c>
      <c r="O147" s="8">
        <f t="shared" si="29"/>
        <v>8900</v>
      </c>
      <c r="P147" s="8">
        <f t="shared" ref="P147" si="59">J147</f>
        <v>935</v>
      </c>
    </row>
    <row r="148" spans="1:16" x14ac:dyDescent="0.25">
      <c r="A148" s="7">
        <v>44161</v>
      </c>
      <c r="B148" s="8">
        <f t="shared" si="49"/>
        <v>143</v>
      </c>
      <c r="C148" s="8">
        <v>0.95</v>
      </c>
      <c r="D148" s="8">
        <f t="shared" si="51"/>
        <v>9996972</v>
      </c>
      <c r="E148" s="8">
        <f t="shared" si="52"/>
        <v>932</v>
      </c>
      <c r="F148" s="8">
        <f t="shared" si="53"/>
        <v>2096</v>
      </c>
      <c r="G148" s="2">
        <f t="shared" si="54"/>
        <v>9996972</v>
      </c>
      <c r="H148" s="2">
        <f t="shared" si="55"/>
        <v>9712</v>
      </c>
      <c r="I148" s="5">
        <f t="shared" si="56"/>
        <v>10012</v>
      </c>
      <c r="J148" s="6">
        <f t="shared" si="24"/>
        <v>929</v>
      </c>
      <c r="K148" s="7">
        <f t="shared" si="57"/>
        <v>44161</v>
      </c>
      <c r="L148" s="8">
        <f t="shared" si="28"/>
        <v>932</v>
      </c>
      <c r="M148" s="8">
        <f>RealData!B145</f>
        <v>934</v>
      </c>
      <c r="N148" s="8">
        <f t="shared" si="58"/>
        <v>932</v>
      </c>
      <c r="O148" s="8">
        <f t="shared" ref="O148:O202" si="60">I148</f>
        <v>10012</v>
      </c>
      <c r="P148" s="8">
        <f t="shared" ref="P148:P202" si="61">J148</f>
        <v>929</v>
      </c>
    </row>
    <row r="149" spans="1:16" x14ac:dyDescent="0.25">
      <c r="A149" s="7">
        <v>44162</v>
      </c>
      <c r="B149" s="8">
        <f t="shared" si="49"/>
        <v>144</v>
      </c>
      <c r="C149" s="8">
        <v>0.92</v>
      </c>
      <c r="D149" s="8">
        <f t="shared" si="51"/>
        <v>9996901</v>
      </c>
      <c r="E149" s="8">
        <f t="shared" si="52"/>
        <v>925</v>
      </c>
      <c r="F149" s="8">
        <f t="shared" si="53"/>
        <v>2174</v>
      </c>
      <c r="G149" s="2">
        <f t="shared" si="54"/>
        <v>9996901</v>
      </c>
      <c r="H149" s="2">
        <f t="shared" si="55"/>
        <v>10926</v>
      </c>
      <c r="I149" s="5">
        <f t="shared" si="56"/>
        <v>11263</v>
      </c>
      <c r="J149" s="6">
        <f t="shared" si="24"/>
        <v>923</v>
      </c>
      <c r="K149" s="7">
        <f t="shared" si="57"/>
        <v>44162</v>
      </c>
      <c r="L149" s="8">
        <f t="shared" si="28"/>
        <v>925</v>
      </c>
      <c r="M149" s="8">
        <f>RealData!B146</f>
        <v>925</v>
      </c>
      <c r="N149" s="8">
        <f t="shared" si="58"/>
        <v>925</v>
      </c>
      <c r="O149" s="8">
        <f t="shared" si="60"/>
        <v>11263</v>
      </c>
      <c r="P149" s="8">
        <f t="shared" si="61"/>
        <v>923</v>
      </c>
    </row>
    <row r="150" spans="1:16" x14ac:dyDescent="0.25">
      <c r="A150" s="7">
        <v>44163</v>
      </c>
      <c r="B150" s="8">
        <f t="shared" si="49"/>
        <v>145</v>
      </c>
      <c r="C150" s="8">
        <v>0.92</v>
      </c>
      <c r="D150" s="8">
        <f t="shared" si="51"/>
        <v>9996830</v>
      </c>
      <c r="E150" s="8">
        <f t="shared" si="52"/>
        <v>919</v>
      </c>
      <c r="F150" s="8">
        <f t="shared" si="53"/>
        <v>2251</v>
      </c>
      <c r="G150" s="2">
        <f t="shared" si="54"/>
        <v>9996830</v>
      </c>
      <c r="H150" s="2">
        <f t="shared" si="55"/>
        <v>12291</v>
      </c>
      <c r="I150" s="5">
        <f t="shared" si="56"/>
        <v>12670</v>
      </c>
      <c r="J150" s="6">
        <f t="shared" si="24"/>
        <v>917</v>
      </c>
      <c r="K150" s="7">
        <f t="shared" si="57"/>
        <v>44163</v>
      </c>
      <c r="L150" s="8">
        <f t="shared" si="28"/>
        <v>919</v>
      </c>
      <c r="M150" s="8">
        <f>RealData!B147</f>
        <v>919</v>
      </c>
      <c r="N150" s="8">
        <f t="shared" si="58"/>
        <v>919</v>
      </c>
      <c r="O150" s="8">
        <f t="shared" si="60"/>
        <v>12670</v>
      </c>
      <c r="P150" s="8">
        <f t="shared" si="61"/>
        <v>917</v>
      </c>
    </row>
    <row r="151" spans="1:16" x14ac:dyDescent="0.25">
      <c r="A151" s="7">
        <v>44164</v>
      </c>
      <c r="B151" s="8">
        <f t="shared" si="49"/>
        <v>146</v>
      </c>
      <c r="C151" s="8">
        <v>0.92</v>
      </c>
      <c r="D151" s="8">
        <f t="shared" si="51"/>
        <v>9996760</v>
      </c>
      <c r="E151" s="8">
        <f t="shared" si="52"/>
        <v>912</v>
      </c>
      <c r="F151" s="8">
        <f t="shared" si="53"/>
        <v>2328</v>
      </c>
      <c r="G151" s="2">
        <f t="shared" si="54"/>
        <v>9996760</v>
      </c>
      <c r="H151" s="2">
        <f t="shared" si="55"/>
        <v>13827</v>
      </c>
      <c r="I151" s="5">
        <f t="shared" si="56"/>
        <v>14253</v>
      </c>
      <c r="J151" s="6">
        <f t="shared" si="24"/>
        <v>911</v>
      </c>
      <c r="K151" s="7">
        <f t="shared" si="57"/>
        <v>44164</v>
      </c>
      <c r="L151" s="8">
        <f t="shared" si="28"/>
        <v>912</v>
      </c>
      <c r="M151" s="8">
        <f>RealData!B148</f>
        <v>907</v>
      </c>
      <c r="N151" s="8">
        <f t="shared" si="58"/>
        <v>912</v>
      </c>
      <c r="O151" s="8">
        <f t="shared" si="60"/>
        <v>14253</v>
      </c>
      <c r="P151" s="8">
        <f t="shared" si="61"/>
        <v>911</v>
      </c>
    </row>
    <row r="152" spans="1:16" x14ac:dyDescent="0.25">
      <c r="A152" s="7">
        <v>44165</v>
      </c>
      <c r="B152" s="8">
        <f t="shared" si="49"/>
        <v>147</v>
      </c>
      <c r="C152" s="8">
        <v>0.92</v>
      </c>
      <c r="D152" s="8">
        <f t="shared" si="51"/>
        <v>9996690</v>
      </c>
      <c r="E152" s="8">
        <f t="shared" si="52"/>
        <v>906</v>
      </c>
      <c r="F152" s="8">
        <f t="shared" si="53"/>
        <v>2404</v>
      </c>
      <c r="G152" s="2">
        <f t="shared" si="54"/>
        <v>9996690</v>
      </c>
      <c r="H152" s="2">
        <f t="shared" si="55"/>
        <v>15555</v>
      </c>
      <c r="I152" s="5">
        <f t="shared" si="56"/>
        <v>16033</v>
      </c>
      <c r="J152" s="6">
        <f t="shared" si="24"/>
        <v>905</v>
      </c>
      <c r="K152" s="7">
        <f t="shared" si="57"/>
        <v>44165</v>
      </c>
      <c r="L152" s="8">
        <f t="shared" si="28"/>
        <v>906</v>
      </c>
      <c r="M152" s="8">
        <f>RealData!B149</f>
        <v>906</v>
      </c>
      <c r="N152" s="8">
        <f t="shared" si="58"/>
        <v>906</v>
      </c>
      <c r="O152" s="8">
        <f t="shared" si="60"/>
        <v>16033</v>
      </c>
      <c r="P152" s="8">
        <f t="shared" si="61"/>
        <v>905</v>
      </c>
    </row>
    <row r="153" spans="1:16" x14ac:dyDescent="0.25">
      <c r="A153" s="7">
        <v>44166</v>
      </c>
      <c r="B153" s="8">
        <f t="shared" si="49"/>
        <v>148</v>
      </c>
      <c r="C153" s="8">
        <v>0.75</v>
      </c>
      <c r="D153" s="8">
        <f t="shared" si="51"/>
        <v>9996633</v>
      </c>
      <c r="E153" s="8">
        <f t="shared" si="52"/>
        <v>887</v>
      </c>
      <c r="F153" s="8">
        <f t="shared" si="53"/>
        <v>2480</v>
      </c>
      <c r="G153" s="2">
        <f t="shared" si="54"/>
        <v>9996633</v>
      </c>
      <c r="H153" s="2">
        <f t="shared" si="55"/>
        <v>17499</v>
      </c>
      <c r="I153" s="5">
        <f t="shared" si="56"/>
        <v>18036</v>
      </c>
      <c r="J153" s="6">
        <f t="shared" si="24"/>
        <v>899</v>
      </c>
      <c r="K153" s="7">
        <f t="shared" si="57"/>
        <v>44166</v>
      </c>
      <c r="L153" s="8">
        <f t="shared" si="28"/>
        <v>887</v>
      </c>
      <c r="M153" s="8">
        <f>RealData!B150</f>
        <v>876</v>
      </c>
      <c r="N153" s="8">
        <f t="shared" si="58"/>
        <v>887</v>
      </c>
      <c r="O153" s="8">
        <f t="shared" si="60"/>
        <v>18036</v>
      </c>
      <c r="P153" s="8">
        <f t="shared" si="61"/>
        <v>899</v>
      </c>
    </row>
    <row r="154" spans="1:16" x14ac:dyDescent="0.25">
      <c r="A154" s="3">
        <v>44167</v>
      </c>
      <c r="B154" s="4">
        <f t="shared" si="49"/>
        <v>149</v>
      </c>
      <c r="C154" s="4">
        <f>C153</f>
        <v>0.75</v>
      </c>
      <c r="D154" s="4">
        <f t="shared" si="51"/>
        <v>9996578</v>
      </c>
      <c r="E154" s="4">
        <f t="shared" si="52"/>
        <v>868</v>
      </c>
      <c r="F154" s="4">
        <f t="shared" si="53"/>
        <v>2554</v>
      </c>
      <c r="G154" s="2">
        <f t="shared" si="54"/>
        <v>9996578</v>
      </c>
      <c r="H154" s="2">
        <f t="shared" si="55"/>
        <v>19685</v>
      </c>
      <c r="I154" s="5">
        <f t="shared" si="56"/>
        <v>20289</v>
      </c>
      <c r="J154" s="6">
        <f t="shared" si="24"/>
        <v>893</v>
      </c>
      <c r="K154" s="3">
        <f t="shared" si="57"/>
        <v>44167</v>
      </c>
      <c r="L154" s="4">
        <f t="shared" si="28"/>
        <v>868</v>
      </c>
      <c r="M154" s="4">
        <f>RealData!B151</f>
        <v>855</v>
      </c>
      <c r="N154" s="4">
        <f t="shared" si="58"/>
        <v>868</v>
      </c>
      <c r="O154" s="4">
        <f t="shared" si="60"/>
        <v>20289</v>
      </c>
      <c r="P154" s="4">
        <f t="shared" si="61"/>
        <v>893</v>
      </c>
    </row>
    <row r="155" spans="1:16" x14ac:dyDescent="0.25">
      <c r="A155" s="3">
        <v>44168</v>
      </c>
      <c r="B155" s="4">
        <f t="shared" si="49"/>
        <v>150</v>
      </c>
      <c r="C155" s="4">
        <f t="shared" ref="C155:C202" si="62">C154</f>
        <v>0.75</v>
      </c>
      <c r="D155" s="4">
        <f t="shared" si="51"/>
        <v>9996524</v>
      </c>
      <c r="E155" s="4">
        <f t="shared" si="52"/>
        <v>850</v>
      </c>
      <c r="F155" s="4">
        <f t="shared" si="53"/>
        <v>2626</v>
      </c>
      <c r="G155" s="2">
        <f t="shared" si="54"/>
        <v>9996524</v>
      </c>
      <c r="H155" s="2">
        <f t="shared" si="55"/>
        <v>22145</v>
      </c>
      <c r="I155" s="5">
        <f t="shared" si="56"/>
        <v>22823</v>
      </c>
      <c r="J155" s="6">
        <f t="shared" si="24"/>
        <v>887</v>
      </c>
      <c r="K155" s="3">
        <f t="shared" si="57"/>
        <v>44168</v>
      </c>
      <c r="L155" s="4">
        <f t="shared" si="28"/>
        <v>850</v>
      </c>
      <c r="M155" s="4">
        <f>RealData!B152</f>
        <v>836</v>
      </c>
      <c r="N155" s="4">
        <f t="shared" si="58"/>
        <v>850</v>
      </c>
      <c r="O155" s="4">
        <f t="shared" si="60"/>
        <v>22823</v>
      </c>
      <c r="P155" s="4">
        <f t="shared" si="61"/>
        <v>887</v>
      </c>
    </row>
    <row r="156" spans="1:16" x14ac:dyDescent="0.25">
      <c r="A156" s="3">
        <v>44169</v>
      </c>
      <c r="B156" s="4">
        <f t="shared" si="49"/>
        <v>151</v>
      </c>
      <c r="C156" s="4">
        <f t="shared" si="62"/>
        <v>0.75</v>
      </c>
      <c r="D156" s="4">
        <f t="shared" si="51"/>
        <v>9996471</v>
      </c>
      <c r="E156" s="4">
        <f t="shared" si="52"/>
        <v>832</v>
      </c>
      <c r="F156" s="4">
        <f t="shared" si="53"/>
        <v>2697</v>
      </c>
      <c r="G156" s="2">
        <f t="shared" si="54"/>
        <v>9996471</v>
      </c>
      <c r="H156" s="2">
        <f t="shared" si="55"/>
        <v>24912</v>
      </c>
      <c r="I156" s="5">
        <f t="shared" si="56"/>
        <v>25674</v>
      </c>
      <c r="J156" s="6">
        <f t="shared" si="24"/>
        <v>881</v>
      </c>
      <c r="K156" s="3">
        <f t="shared" si="57"/>
        <v>44169</v>
      </c>
      <c r="L156" s="4">
        <f t="shared" si="28"/>
        <v>832</v>
      </c>
      <c r="M156" s="4">
        <f>RealData!B153</f>
        <v>822</v>
      </c>
      <c r="N156" s="4">
        <f t="shared" si="58"/>
        <v>832</v>
      </c>
      <c r="O156" s="4">
        <f t="shared" si="60"/>
        <v>25674</v>
      </c>
      <c r="P156" s="4">
        <f t="shared" si="61"/>
        <v>881</v>
      </c>
    </row>
    <row r="157" spans="1:16" x14ac:dyDescent="0.25">
      <c r="A157" s="3">
        <v>44170</v>
      </c>
      <c r="B157" s="4">
        <f t="shared" si="49"/>
        <v>152</v>
      </c>
      <c r="C157" s="4">
        <f t="shared" si="62"/>
        <v>0.75</v>
      </c>
      <c r="D157" s="4">
        <f t="shared" si="51"/>
        <v>9996419</v>
      </c>
      <c r="E157" s="4">
        <f t="shared" si="52"/>
        <v>815</v>
      </c>
      <c r="F157" s="4">
        <f t="shared" si="53"/>
        <v>2766</v>
      </c>
      <c r="G157" s="2">
        <f t="shared" si="54"/>
        <v>9996419</v>
      </c>
      <c r="H157" s="2">
        <f t="shared" si="55"/>
        <v>28024</v>
      </c>
      <c r="I157" s="5">
        <f t="shared" si="56"/>
        <v>28881</v>
      </c>
      <c r="J157" s="6">
        <f t="shared" si="24"/>
        <v>876</v>
      </c>
      <c r="K157" s="3">
        <f t="shared" si="57"/>
        <v>44170</v>
      </c>
      <c r="L157" s="4">
        <f t="shared" si="28"/>
        <v>815</v>
      </c>
      <c r="M157" s="4">
        <f>RealData!B154</f>
        <v>805</v>
      </c>
      <c r="N157" s="4">
        <f t="shared" si="58"/>
        <v>815</v>
      </c>
      <c r="O157" s="4">
        <f t="shared" si="60"/>
        <v>28881</v>
      </c>
      <c r="P157" s="4">
        <f t="shared" si="61"/>
        <v>876</v>
      </c>
    </row>
    <row r="158" spans="1:16" x14ac:dyDescent="0.25">
      <c r="A158" s="3">
        <v>44171</v>
      </c>
      <c r="B158" s="4">
        <f t="shared" si="49"/>
        <v>153</v>
      </c>
      <c r="C158" s="4">
        <f t="shared" si="62"/>
        <v>0.75</v>
      </c>
      <c r="D158" s="4">
        <f t="shared" si="51"/>
        <v>9996368</v>
      </c>
      <c r="E158" s="4">
        <f t="shared" si="52"/>
        <v>798</v>
      </c>
      <c r="F158" s="4">
        <f t="shared" si="53"/>
        <v>2834</v>
      </c>
      <c r="G158" s="2">
        <f t="shared" si="54"/>
        <v>9996368</v>
      </c>
      <c r="H158" s="2">
        <f t="shared" si="55"/>
        <v>31525</v>
      </c>
      <c r="I158" s="5">
        <f t="shared" si="56"/>
        <v>32489</v>
      </c>
      <c r="J158" s="6">
        <f t="shared" si="24"/>
        <v>870</v>
      </c>
      <c r="K158" s="3">
        <f t="shared" si="57"/>
        <v>44171</v>
      </c>
      <c r="L158" s="4">
        <f t="shared" si="28"/>
        <v>798</v>
      </c>
      <c r="M158" s="4">
        <f>RealData!B155</f>
        <v>807</v>
      </c>
      <c r="N158" s="4">
        <f t="shared" si="58"/>
        <v>798</v>
      </c>
      <c r="O158" s="4">
        <f t="shared" si="60"/>
        <v>32489</v>
      </c>
      <c r="P158" s="4">
        <f t="shared" si="61"/>
        <v>870</v>
      </c>
    </row>
    <row r="159" spans="1:16" x14ac:dyDescent="0.25">
      <c r="A159" s="3">
        <v>44172</v>
      </c>
      <c r="B159" s="4">
        <f t="shared" si="49"/>
        <v>154</v>
      </c>
      <c r="C159" s="4">
        <f t="shared" si="62"/>
        <v>0.75</v>
      </c>
      <c r="D159" s="4">
        <f t="shared" si="51"/>
        <v>9996318</v>
      </c>
      <c r="E159" s="4">
        <f t="shared" si="52"/>
        <v>781</v>
      </c>
      <c r="F159" s="4">
        <f t="shared" si="53"/>
        <v>2901</v>
      </c>
      <c r="G159" s="2">
        <f t="shared" si="54"/>
        <v>9996318</v>
      </c>
      <c r="H159" s="2">
        <f t="shared" si="55"/>
        <v>35463</v>
      </c>
      <c r="I159" s="5">
        <f t="shared" si="56"/>
        <v>36548</v>
      </c>
      <c r="J159" s="6">
        <f t="shared" si="24"/>
        <v>864</v>
      </c>
      <c r="K159" s="3">
        <f t="shared" si="57"/>
        <v>44172</v>
      </c>
      <c r="L159" s="4">
        <f t="shared" si="28"/>
        <v>781</v>
      </c>
      <c r="M159" s="4">
        <f>RealData!B156</f>
        <v>781</v>
      </c>
      <c r="N159" s="4">
        <f t="shared" si="58"/>
        <v>781</v>
      </c>
      <c r="O159" s="4">
        <f t="shared" si="60"/>
        <v>36548</v>
      </c>
      <c r="P159" s="4">
        <f t="shared" si="61"/>
        <v>864</v>
      </c>
    </row>
    <row r="160" spans="1:16" x14ac:dyDescent="0.25">
      <c r="A160" s="3">
        <v>44173</v>
      </c>
      <c r="B160" s="4">
        <f t="shared" si="49"/>
        <v>155</v>
      </c>
      <c r="C160" s="4">
        <f t="shared" si="62"/>
        <v>0.75</v>
      </c>
      <c r="D160" s="4">
        <f t="shared" si="51"/>
        <v>9996269</v>
      </c>
      <c r="E160" s="4">
        <f t="shared" si="52"/>
        <v>765</v>
      </c>
      <c r="F160" s="4">
        <f t="shared" si="53"/>
        <v>2966</v>
      </c>
      <c r="G160" s="2">
        <f t="shared" si="54"/>
        <v>9996269</v>
      </c>
      <c r="H160" s="2">
        <f t="shared" si="55"/>
        <v>39893</v>
      </c>
      <c r="I160" s="5">
        <f t="shared" si="56"/>
        <v>41113</v>
      </c>
      <c r="J160" s="6">
        <f t="shared" si="24"/>
        <v>858</v>
      </c>
      <c r="K160" s="3">
        <f t="shared" si="57"/>
        <v>44173</v>
      </c>
      <c r="L160" s="4">
        <f t="shared" si="28"/>
        <v>765</v>
      </c>
      <c r="M160" s="4">
        <f>RealData!B157</f>
        <v>767</v>
      </c>
      <c r="N160" s="4">
        <f t="shared" si="58"/>
        <v>765</v>
      </c>
      <c r="O160" s="4">
        <f t="shared" si="60"/>
        <v>41113</v>
      </c>
      <c r="P160" s="4">
        <f t="shared" si="61"/>
        <v>858</v>
      </c>
    </row>
    <row r="161" spans="1:16" x14ac:dyDescent="0.25">
      <c r="A161" s="7">
        <v>44174</v>
      </c>
      <c r="B161" s="8">
        <f t="shared" si="49"/>
        <v>156</v>
      </c>
      <c r="C161" s="8">
        <f t="shared" si="62"/>
        <v>0.75</v>
      </c>
      <c r="D161" s="8">
        <f t="shared" ref="D161:D174" si="63">D160-ROUND((C161/$D$2)*D160*(E160/$D$3),0)</f>
        <v>9996221</v>
      </c>
      <c r="E161" s="8">
        <f t="shared" ref="E161:E174" si="64">E160+ROUND((C161/$D$2)*D160*(E160/$D$3),0)-ROUND(E160/$D$2,0)</f>
        <v>749</v>
      </c>
      <c r="F161" s="8">
        <f t="shared" ref="F161:F174" si="65">F160+ROUND(E160/$D$2,0)</f>
        <v>3030</v>
      </c>
      <c r="G161" s="2">
        <f t="shared" ref="G161:G174" si="66">D161</f>
        <v>9996221</v>
      </c>
      <c r="H161" s="2">
        <f t="shared" ref="H161:H174" si="67">H160+ROUND(($D$1/$D$2)*G160*(H160/$D$3),0)-ROUND(H160/$D$2,0)</f>
        <v>44877</v>
      </c>
      <c r="I161" s="5">
        <f t="shared" ref="I161:I174" si="68">I160+ROUND(($D$1/$D$2)*G160*(I160/$D$3),0)-ROUND(I160/$D$2,0)</f>
        <v>46249</v>
      </c>
      <c r="J161" s="6">
        <f t="shared" ref="J161:J174" si="69">J160+ROUND(($E$1/$D$2)*G160*(J160/$D$3),0)-ROUND(J160/$D$2,0)</f>
        <v>852</v>
      </c>
      <c r="K161" s="7">
        <f t="shared" ref="K161:K174" si="70">A161</f>
        <v>44174</v>
      </c>
      <c r="L161" s="8">
        <f t="shared" si="28"/>
        <v>749</v>
      </c>
      <c r="M161" s="8">
        <f>RealData!B158</f>
        <v>766</v>
      </c>
      <c r="N161" s="8">
        <f t="shared" ref="N161:N174" si="71">E161</f>
        <v>749</v>
      </c>
      <c r="O161" s="8">
        <f t="shared" si="60"/>
        <v>46249</v>
      </c>
      <c r="P161" s="8">
        <f t="shared" si="61"/>
        <v>852</v>
      </c>
    </row>
    <row r="162" spans="1:16" x14ac:dyDescent="0.25">
      <c r="A162" s="7">
        <v>44175</v>
      </c>
      <c r="B162" s="8">
        <f t="shared" si="49"/>
        <v>157</v>
      </c>
      <c r="C162" s="8">
        <f t="shared" si="62"/>
        <v>0.75</v>
      </c>
      <c r="D162" s="8">
        <f t="shared" si="63"/>
        <v>9996174</v>
      </c>
      <c r="E162" s="8">
        <f t="shared" si="64"/>
        <v>734</v>
      </c>
      <c r="F162" s="8">
        <f t="shared" si="65"/>
        <v>3092</v>
      </c>
      <c r="G162" s="2">
        <f t="shared" si="66"/>
        <v>9996174</v>
      </c>
      <c r="H162" s="2">
        <f t="shared" si="67"/>
        <v>50483</v>
      </c>
      <c r="I162" s="5">
        <f t="shared" si="68"/>
        <v>52027</v>
      </c>
      <c r="J162" s="6">
        <f t="shared" si="69"/>
        <v>846</v>
      </c>
      <c r="K162" s="7">
        <f t="shared" si="70"/>
        <v>44175</v>
      </c>
      <c r="L162" s="8">
        <f t="shared" si="28"/>
        <v>734</v>
      </c>
      <c r="M162" s="8">
        <f>RealData!B159</f>
        <v>748</v>
      </c>
      <c r="N162" s="8">
        <f t="shared" si="71"/>
        <v>734</v>
      </c>
      <c r="O162" s="8">
        <f t="shared" si="60"/>
        <v>52027</v>
      </c>
      <c r="P162" s="8">
        <f t="shared" si="61"/>
        <v>846</v>
      </c>
    </row>
    <row r="163" spans="1:16" x14ac:dyDescent="0.25">
      <c r="A163" s="7">
        <v>44176</v>
      </c>
      <c r="B163" s="8">
        <f t="shared" si="49"/>
        <v>158</v>
      </c>
      <c r="C163" s="8">
        <f t="shared" si="62"/>
        <v>0.75</v>
      </c>
      <c r="D163" s="8">
        <f t="shared" si="63"/>
        <v>9996128</v>
      </c>
      <c r="E163" s="8">
        <f t="shared" si="64"/>
        <v>719</v>
      </c>
      <c r="F163" s="8">
        <f t="shared" si="65"/>
        <v>3153</v>
      </c>
      <c r="G163" s="2">
        <f t="shared" si="66"/>
        <v>9996128</v>
      </c>
      <c r="H163" s="2">
        <f t="shared" si="67"/>
        <v>56789</v>
      </c>
      <c r="I163" s="5">
        <f t="shared" si="68"/>
        <v>58526</v>
      </c>
      <c r="J163" s="6">
        <f t="shared" si="69"/>
        <v>840</v>
      </c>
      <c r="K163" s="7">
        <f t="shared" si="70"/>
        <v>44176</v>
      </c>
      <c r="L163" s="8">
        <f t="shared" si="28"/>
        <v>719</v>
      </c>
      <c r="M163" s="8">
        <f>RealData!B160</f>
        <v>733</v>
      </c>
      <c r="N163" s="8">
        <f t="shared" si="71"/>
        <v>719</v>
      </c>
      <c r="O163" s="8">
        <f t="shared" si="60"/>
        <v>58526</v>
      </c>
      <c r="P163" s="8">
        <f t="shared" si="61"/>
        <v>840</v>
      </c>
    </row>
    <row r="164" spans="1:16" x14ac:dyDescent="0.25">
      <c r="A164" s="7">
        <v>44177</v>
      </c>
      <c r="B164" s="8">
        <f t="shared" si="49"/>
        <v>159</v>
      </c>
      <c r="C164" s="8">
        <f t="shared" si="62"/>
        <v>0.75</v>
      </c>
      <c r="D164" s="8">
        <f t="shared" si="63"/>
        <v>9996083</v>
      </c>
      <c r="E164" s="8">
        <f t="shared" si="64"/>
        <v>704</v>
      </c>
      <c r="F164" s="8">
        <f t="shared" si="65"/>
        <v>3213</v>
      </c>
      <c r="G164" s="2">
        <f t="shared" si="66"/>
        <v>9996083</v>
      </c>
      <c r="H164" s="2">
        <f t="shared" si="67"/>
        <v>63883</v>
      </c>
      <c r="I164" s="5">
        <f t="shared" si="68"/>
        <v>65837</v>
      </c>
      <c r="J164" s="6">
        <f t="shared" si="69"/>
        <v>834</v>
      </c>
      <c r="K164" s="7">
        <f t="shared" si="70"/>
        <v>44177</v>
      </c>
      <c r="L164" s="8">
        <f t="shared" si="28"/>
        <v>704</v>
      </c>
      <c r="M164" s="8">
        <f>RealData!B161</f>
        <v>717</v>
      </c>
      <c r="N164" s="8">
        <f t="shared" si="71"/>
        <v>704</v>
      </c>
      <c r="O164" s="8">
        <f t="shared" si="60"/>
        <v>65837</v>
      </c>
      <c r="P164" s="8">
        <f t="shared" si="61"/>
        <v>834</v>
      </c>
    </row>
    <row r="165" spans="1:16" x14ac:dyDescent="0.25">
      <c r="A165" s="7">
        <v>44178</v>
      </c>
      <c r="B165" s="8">
        <f t="shared" si="49"/>
        <v>160</v>
      </c>
      <c r="C165" s="8">
        <f t="shared" si="62"/>
        <v>0.75</v>
      </c>
      <c r="D165" s="8">
        <f t="shared" si="63"/>
        <v>9996039</v>
      </c>
      <c r="E165" s="8">
        <f t="shared" si="64"/>
        <v>689</v>
      </c>
      <c r="F165" s="8">
        <f t="shared" si="65"/>
        <v>3272</v>
      </c>
      <c r="G165" s="2">
        <f t="shared" si="66"/>
        <v>9996039</v>
      </c>
      <c r="H165" s="2">
        <f t="shared" si="67"/>
        <v>71863</v>
      </c>
      <c r="I165" s="5">
        <f t="shared" si="68"/>
        <v>74062</v>
      </c>
      <c r="J165" s="6">
        <f t="shared" si="69"/>
        <v>828</v>
      </c>
      <c r="K165" s="7">
        <f t="shared" si="70"/>
        <v>44178</v>
      </c>
      <c r="L165" s="8">
        <f t="shared" si="28"/>
        <v>689</v>
      </c>
      <c r="M165" s="8">
        <f>RealData!B162</f>
        <v>714</v>
      </c>
      <c r="N165" s="8">
        <f t="shared" si="71"/>
        <v>689</v>
      </c>
      <c r="O165" s="8">
        <f t="shared" si="60"/>
        <v>74062</v>
      </c>
      <c r="P165" s="8">
        <f t="shared" si="61"/>
        <v>828</v>
      </c>
    </row>
    <row r="166" spans="1:16" x14ac:dyDescent="0.25">
      <c r="A166" s="7">
        <v>44179</v>
      </c>
      <c r="B166" s="8">
        <f t="shared" si="49"/>
        <v>161</v>
      </c>
      <c r="C166" s="8">
        <f t="shared" si="62"/>
        <v>0.75</v>
      </c>
      <c r="D166" s="8">
        <f t="shared" si="63"/>
        <v>9995996</v>
      </c>
      <c r="E166" s="8">
        <f t="shared" si="64"/>
        <v>675</v>
      </c>
      <c r="F166" s="8">
        <f t="shared" si="65"/>
        <v>3329</v>
      </c>
      <c r="G166" s="2">
        <f t="shared" si="66"/>
        <v>9995996</v>
      </c>
      <c r="H166" s="2">
        <f t="shared" si="67"/>
        <v>80840</v>
      </c>
      <c r="I166" s="5">
        <f t="shared" si="68"/>
        <v>83313</v>
      </c>
      <c r="J166" s="6">
        <f t="shared" si="69"/>
        <v>822</v>
      </c>
      <c r="K166" s="7">
        <f t="shared" si="70"/>
        <v>44179</v>
      </c>
      <c r="L166" s="8">
        <f t="shared" si="28"/>
        <v>675</v>
      </c>
      <c r="M166" s="8">
        <f>RealData!B163</f>
        <v>685</v>
      </c>
      <c r="N166" s="8">
        <f t="shared" si="71"/>
        <v>675</v>
      </c>
      <c r="O166" s="8">
        <f t="shared" si="60"/>
        <v>83313</v>
      </c>
      <c r="P166" s="8">
        <f t="shared" si="61"/>
        <v>822</v>
      </c>
    </row>
    <row r="167" spans="1:16" x14ac:dyDescent="0.25">
      <c r="A167" s="7">
        <v>44180</v>
      </c>
      <c r="B167" s="8">
        <f t="shared" si="49"/>
        <v>162</v>
      </c>
      <c r="C167" s="8">
        <f t="shared" si="62"/>
        <v>0.75</v>
      </c>
      <c r="D167" s="8">
        <f t="shared" si="63"/>
        <v>9995954</v>
      </c>
      <c r="E167" s="8">
        <f t="shared" si="64"/>
        <v>661</v>
      </c>
      <c r="F167" s="8">
        <f t="shared" si="65"/>
        <v>3385</v>
      </c>
      <c r="G167" s="2">
        <f t="shared" si="66"/>
        <v>9995954</v>
      </c>
      <c r="H167" s="2">
        <f t="shared" si="67"/>
        <v>90938</v>
      </c>
      <c r="I167" s="5">
        <f t="shared" si="68"/>
        <v>93720</v>
      </c>
      <c r="J167" s="6">
        <f t="shared" si="69"/>
        <v>816</v>
      </c>
      <c r="K167" s="7">
        <f t="shared" si="70"/>
        <v>44180</v>
      </c>
      <c r="L167" s="8">
        <f t="shared" si="28"/>
        <v>661</v>
      </c>
      <c r="M167" s="8">
        <f>RealData!B164</f>
        <v>656</v>
      </c>
      <c r="N167" s="8">
        <f t="shared" si="71"/>
        <v>661</v>
      </c>
      <c r="O167" s="8">
        <f t="shared" si="60"/>
        <v>93720</v>
      </c>
      <c r="P167" s="8">
        <f t="shared" si="61"/>
        <v>816</v>
      </c>
    </row>
    <row r="168" spans="1:16" x14ac:dyDescent="0.25">
      <c r="A168" s="3">
        <v>44181</v>
      </c>
      <c r="B168" s="4">
        <f t="shared" si="49"/>
        <v>163</v>
      </c>
      <c r="C168" s="4">
        <f t="shared" si="62"/>
        <v>0.75</v>
      </c>
      <c r="D168" s="4">
        <f t="shared" si="63"/>
        <v>9995913</v>
      </c>
      <c r="E168" s="4">
        <f t="shared" si="64"/>
        <v>647</v>
      </c>
      <c r="F168" s="4">
        <f t="shared" si="65"/>
        <v>3440</v>
      </c>
      <c r="G168" s="2">
        <f t="shared" si="66"/>
        <v>9995913</v>
      </c>
      <c r="H168" s="2">
        <f t="shared" si="67"/>
        <v>102298</v>
      </c>
      <c r="I168" s="5">
        <f t="shared" si="68"/>
        <v>105427</v>
      </c>
      <c r="J168" s="6">
        <f t="shared" si="69"/>
        <v>811</v>
      </c>
      <c r="K168" s="3">
        <f t="shared" si="70"/>
        <v>44181</v>
      </c>
      <c r="L168" s="4">
        <f t="shared" si="28"/>
        <v>647</v>
      </c>
      <c r="M168" s="4">
        <f>RealData!B165</f>
        <v>629</v>
      </c>
      <c r="N168" s="4">
        <f t="shared" si="71"/>
        <v>647</v>
      </c>
      <c r="O168" s="4">
        <f t="shared" si="60"/>
        <v>105427</v>
      </c>
      <c r="P168" s="4">
        <f t="shared" si="61"/>
        <v>811</v>
      </c>
    </row>
    <row r="169" spans="1:16" x14ac:dyDescent="0.25">
      <c r="A169" s="3">
        <v>44182</v>
      </c>
      <c r="B169" s="4">
        <f t="shared" si="49"/>
        <v>164</v>
      </c>
      <c r="C169" s="4">
        <f t="shared" si="62"/>
        <v>0.75</v>
      </c>
      <c r="D169" s="4">
        <f t="shared" si="63"/>
        <v>9995873</v>
      </c>
      <c r="E169" s="4">
        <f t="shared" si="64"/>
        <v>633</v>
      </c>
      <c r="F169" s="4">
        <f t="shared" si="65"/>
        <v>3494</v>
      </c>
      <c r="G169" s="2">
        <f t="shared" si="66"/>
        <v>9995873</v>
      </c>
      <c r="H169" s="2">
        <f t="shared" si="67"/>
        <v>115076</v>
      </c>
      <c r="I169" s="5">
        <f t="shared" si="68"/>
        <v>118596</v>
      </c>
      <c r="J169" s="6">
        <f t="shared" si="69"/>
        <v>805</v>
      </c>
      <c r="K169" s="3">
        <f t="shared" si="70"/>
        <v>44182</v>
      </c>
      <c r="L169" s="4">
        <f t="shared" si="28"/>
        <v>633</v>
      </c>
      <c r="M169" s="4">
        <f>RealData!B166</f>
        <v>611</v>
      </c>
      <c r="N169" s="4">
        <f t="shared" si="71"/>
        <v>633</v>
      </c>
      <c r="O169" s="4">
        <f t="shared" si="60"/>
        <v>118596</v>
      </c>
      <c r="P169" s="4">
        <f t="shared" si="61"/>
        <v>805</v>
      </c>
    </row>
    <row r="170" spans="1:16" x14ac:dyDescent="0.25">
      <c r="A170" s="3">
        <v>44183</v>
      </c>
      <c r="B170" s="4">
        <f t="shared" si="49"/>
        <v>165</v>
      </c>
      <c r="C170" s="4">
        <f t="shared" si="62"/>
        <v>0.75</v>
      </c>
      <c r="D170" s="4">
        <f t="shared" si="63"/>
        <v>9995833</v>
      </c>
      <c r="E170" s="4">
        <f t="shared" si="64"/>
        <v>620</v>
      </c>
      <c r="F170" s="4">
        <f t="shared" si="65"/>
        <v>3547</v>
      </c>
      <c r="G170" s="2">
        <f t="shared" si="66"/>
        <v>9995833</v>
      </c>
      <c r="H170" s="2">
        <f t="shared" si="67"/>
        <v>129450</v>
      </c>
      <c r="I170" s="5">
        <f t="shared" si="68"/>
        <v>133410</v>
      </c>
      <c r="J170" s="6">
        <f t="shared" si="69"/>
        <v>800</v>
      </c>
      <c r="K170" s="3">
        <f t="shared" si="70"/>
        <v>44183</v>
      </c>
      <c r="L170" s="4">
        <f t="shared" si="28"/>
        <v>620</v>
      </c>
      <c r="M170" s="4">
        <f>RealData!B167</f>
        <v>602</v>
      </c>
      <c r="N170" s="4">
        <f t="shared" si="71"/>
        <v>620</v>
      </c>
      <c r="O170" s="4">
        <f t="shared" si="60"/>
        <v>133410</v>
      </c>
      <c r="P170" s="4">
        <f t="shared" si="61"/>
        <v>800</v>
      </c>
    </row>
    <row r="171" spans="1:16" x14ac:dyDescent="0.25">
      <c r="A171" s="3">
        <v>44184</v>
      </c>
      <c r="B171" s="4">
        <f t="shared" si="49"/>
        <v>166</v>
      </c>
      <c r="C171" s="4">
        <f t="shared" si="62"/>
        <v>0.75</v>
      </c>
      <c r="D171" s="4">
        <f t="shared" si="63"/>
        <v>9995794</v>
      </c>
      <c r="E171" s="4">
        <f t="shared" si="64"/>
        <v>607</v>
      </c>
      <c r="F171" s="4">
        <f t="shared" si="65"/>
        <v>3599</v>
      </c>
      <c r="G171" s="2">
        <f t="shared" si="66"/>
        <v>9995794</v>
      </c>
      <c r="H171" s="2">
        <f t="shared" si="67"/>
        <v>145620</v>
      </c>
      <c r="I171" s="5">
        <f t="shared" si="68"/>
        <v>150074</v>
      </c>
      <c r="J171" s="6">
        <f t="shared" si="69"/>
        <v>794</v>
      </c>
      <c r="K171" s="3">
        <f t="shared" si="70"/>
        <v>44184</v>
      </c>
      <c r="L171" s="4">
        <f t="shared" si="28"/>
        <v>607</v>
      </c>
      <c r="M171" s="4">
        <f>RealData!B168</f>
        <v>592</v>
      </c>
      <c r="N171" s="4">
        <f t="shared" si="71"/>
        <v>607</v>
      </c>
      <c r="O171" s="4">
        <f t="shared" si="60"/>
        <v>150074</v>
      </c>
      <c r="P171" s="4">
        <f t="shared" si="61"/>
        <v>794</v>
      </c>
    </row>
    <row r="172" spans="1:16" x14ac:dyDescent="0.25">
      <c r="A172" s="3">
        <v>44185</v>
      </c>
      <c r="B172" s="4">
        <f t="shared" si="49"/>
        <v>167</v>
      </c>
      <c r="C172" s="4">
        <f t="shared" si="62"/>
        <v>0.75</v>
      </c>
      <c r="D172" s="4">
        <f t="shared" si="63"/>
        <v>9995756</v>
      </c>
      <c r="E172" s="4">
        <f t="shared" si="64"/>
        <v>594</v>
      </c>
      <c r="F172" s="4">
        <f t="shared" si="65"/>
        <v>3650</v>
      </c>
      <c r="G172" s="2">
        <f t="shared" si="66"/>
        <v>9995756</v>
      </c>
      <c r="H172" s="2">
        <f t="shared" si="67"/>
        <v>163810</v>
      </c>
      <c r="I172" s="5">
        <f t="shared" si="68"/>
        <v>168820</v>
      </c>
      <c r="J172" s="6">
        <f t="shared" si="69"/>
        <v>789</v>
      </c>
      <c r="K172" s="3">
        <f t="shared" si="70"/>
        <v>44185</v>
      </c>
      <c r="L172" s="4">
        <f t="shared" si="28"/>
        <v>594</v>
      </c>
      <c r="M172" s="4">
        <f>RealData!B169</f>
        <v>583</v>
      </c>
      <c r="N172" s="4">
        <f t="shared" si="71"/>
        <v>594</v>
      </c>
      <c r="O172" s="4">
        <f t="shared" si="60"/>
        <v>168820</v>
      </c>
      <c r="P172" s="4">
        <f t="shared" si="61"/>
        <v>789</v>
      </c>
    </row>
    <row r="173" spans="1:16" x14ac:dyDescent="0.25">
      <c r="A173" s="3">
        <v>44186</v>
      </c>
      <c r="B173" s="4">
        <f t="shared" si="49"/>
        <v>168</v>
      </c>
      <c r="C173" s="4">
        <f t="shared" si="62"/>
        <v>0.75</v>
      </c>
      <c r="D173" s="4">
        <f t="shared" si="63"/>
        <v>9995719</v>
      </c>
      <c r="E173" s="4">
        <f t="shared" si="64"/>
        <v>581</v>
      </c>
      <c r="F173" s="4">
        <f t="shared" si="65"/>
        <v>3700</v>
      </c>
      <c r="G173" s="2">
        <f t="shared" si="66"/>
        <v>9995719</v>
      </c>
      <c r="H173" s="2">
        <f t="shared" si="67"/>
        <v>184272</v>
      </c>
      <c r="I173" s="5">
        <f t="shared" si="68"/>
        <v>189908</v>
      </c>
      <c r="J173" s="6">
        <f t="shared" si="69"/>
        <v>783</v>
      </c>
      <c r="K173" s="3">
        <f t="shared" si="70"/>
        <v>44186</v>
      </c>
      <c r="L173" s="4">
        <f t="shared" si="28"/>
        <v>581</v>
      </c>
      <c r="M173" s="4">
        <f>RealData!B170</f>
        <v>561</v>
      </c>
      <c r="N173" s="4">
        <f t="shared" si="71"/>
        <v>581</v>
      </c>
      <c r="O173" s="4">
        <f t="shared" si="60"/>
        <v>189908</v>
      </c>
      <c r="P173" s="4">
        <f t="shared" si="61"/>
        <v>783</v>
      </c>
    </row>
    <row r="174" spans="1:16" x14ac:dyDescent="0.25">
      <c r="A174" s="3">
        <v>44187</v>
      </c>
      <c r="B174" s="4">
        <f t="shared" si="49"/>
        <v>169</v>
      </c>
      <c r="C174" s="4">
        <f t="shared" si="62"/>
        <v>0.75</v>
      </c>
      <c r="D174" s="4">
        <f t="shared" si="63"/>
        <v>9995683</v>
      </c>
      <c r="E174" s="4">
        <f t="shared" si="64"/>
        <v>569</v>
      </c>
      <c r="F174" s="4">
        <f t="shared" si="65"/>
        <v>3748</v>
      </c>
      <c r="G174" s="2">
        <f t="shared" si="66"/>
        <v>9995683</v>
      </c>
      <c r="H174" s="2">
        <f t="shared" si="67"/>
        <v>207290</v>
      </c>
      <c r="I174" s="5">
        <f t="shared" si="68"/>
        <v>213629</v>
      </c>
      <c r="J174" s="6">
        <f t="shared" si="69"/>
        <v>778</v>
      </c>
      <c r="K174" s="3">
        <f t="shared" si="70"/>
        <v>44187</v>
      </c>
      <c r="L174" s="4">
        <f t="shared" si="28"/>
        <v>569</v>
      </c>
      <c r="M174" s="4">
        <f>RealData!B171</f>
        <v>540</v>
      </c>
      <c r="N174" s="4">
        <f t="shared" si="71"/>
        <v>569</v>
      </c>
      <c r="O174" s="4">
        <f t="shared" si="60"/>
        <v>213629</v>
      </c>
      <c r="P174" s="4">
        <f t="shared" si="61"/>
        <v>778</v>
      </c>
    </row>
    <row r="175" spans="1:16" x14ac:dyDescent="0.25">
      <c r="A175" s="7">
        <v>44188</v>
      </c>
      <c r="B175" s="8">
        <f t="shared" si="49"/>
        <v>170</v>
      </c>
      <c r="C175" s="8">
        <f t="shared" si="62"/>
        <v>0.75</v>
      </c>
      <c r="D175" s="8">
        <f t="shared" ref="D175:D188" si="72">D174-ROUND((C175/$D$2)*D174*(E174/$D$3),0)</f>
        <v>9995647</v>
      </c>
      <c r="E175" s="8">
        <f t="shared" ref="E175:E188" si="73">E174+ROUND((C175/$D$2)*D174*(E174/$D$3),0)-ROUND(E174/$D$2,0)</f>
        <v>558</v>
      </c>
      <c r="F175" s="8">
        <f t="shared" ref="F175:F188" si="74">F174+ROUND(E174/$D$2,0)</f>
        <v>3795</v>
      </c>
      <c r="G175" s="2">
        <f t="shared" ref="G175:G188" si="75">D175</f>
        <v>9995647</v>
      </c>
      <c r="H175" s="2">
        <f t="shared" ref="H175:H188" si="76">H174+ROUND(($D$1/$D$2)*G174*(H174/$D$3),0)-ROUND(H174/$D$2,0)</f>
        <v>233183</v>
      </c>
      <c r="I175" s="5">
        <f t="shared" ref="I175:I188" si="77">I174+ROUND(($D$1/$D$2)*G174*(I174/$D$3),0)-ROUND(I174/$D$2,0)</f>
        <v>240314</v>
      </c>
      <c r="J175" s="6">
        <f t="shared" ref="J175:J188" si="78">J174+ROUND(($E$1/$D$2)*G174*(J174/$D$3),0)-ROUND(J174/$D$2,0)</f>
        <v>773</v>
      </c>
      <c r="K175" s="7">
        <f t="shared" ref="K175:K188" si="79">A175</f>
        <v>44188</v>
      </c>
      <c r="L175" s="8">
        <f t="shared" si="28"/>
        <v>558</v>
      </c>
      <c r="M175" s="8">
        <f>RealData!B172</f>
        <v>536</v>
      </c>
      <c r="N175" s="8">
        <f t="shared" ref="N175:N188" si="80">E175</f>
        <v>558</v>
      </c>
      <c r="O175" s="8">
        <f t="shared" si="60"/>
        <v>240314</v>
      </c>
      <c r="P175" s="8">
        <f t="shared" si="61"/>
        <v>773</v>
      </c>
    </row>
    <row r="176" spans="1:16" x14ac:dyDescent="0.25">
      <c r="A176" s="7">
        <v>44189</v>
      </c>
      <c r="B176" s="8">
        <f t="shared" si="49"/>
        <v>171</v>
      </c>
      <c r="C176" s="8">
        <f t="shared" si="62"/>
        <v>0.75</v>
      </c>
      <c r="D176" s="8">
        <f t="shared" si="72"/>
        <v>9995612</v>
      </c>
      <c r="E176" s="8">
        <f t="shared" si="73"/>
        <v>546</v>
      </c>
      <c r="F176" s="8">
        <f t="shared" si="74"/>
        <v>3842</v>
      </c>
      <c r="G176" s="2">
        <f t="shared" si="75"/>
        <v>9995612</v>
      </c>
      <c r="H176" s="2">
        <f t="shared" si="76"/>
        <v>262310</v>
      </c>
      <c r="I176" s="5">
        <f t="shared" si="77"/>
        <v>270332</v>
      </c>
      <c r="J176" s="6">
        <f t="shared" si="78"/>
        <v>768</v>
      </c>
      <c r="K176" s="7">
        <f t="shared" si="79"/>
        <v>44189</v>
      </c>
      <c r="L176" s="8">
        <f t="shared" si="28"/>
        <v>546</v>
      </c>
      <c r="M176" s="8">
        <f>RealData!B173</f>
        <v>521</v>
      </c>
      <c r="N176" s="8">
        <f t="shared" si="80"/>
        <v>546</v>
      </c>
      <c r="O176" s="8">
        <f t="shared" si="60"/>
        <v>270332</v>
      </c>
      <c r="P176" s="8">
        <f t="shared" si="61"/>
        <v>768</v>
      </c>
    </row>
    <row r="177" spans="1:16" x14ac:dyDescent="0.25">
      <c r="A177" s="7">
        <v>44190</v>
      </c>
      <c r="B177" s="8">
        <f t="shared" si="49"/>
        <v>172</v>
      </c>
      <c r="C177" s="8">
        <f t="shared" si="62"/>
        <v>0.75</v>
      </c>
      <c r="D177" s="8">
        <f t="shared" si="72"/>
        <v>9995578</v>
      </c>
      <c r="E177" s="8">
        <f t="shared" si="73"/>
        <v>534</v>
      </c>
      <c r="F177" s="8">
        <f t="shared" si="74"/>
        <v>3888</v>
      </c>
      <c r="G177" s="2">
        <f t="shared" si="75"/>
        <v>9995578</v>
      </c>
      <c r="H177" s="2">
        <f t="shared" si="76"/>
        <v>295075</v>
      </c>
      <c r="I177" s="5">
        <f t="shared" si="77"/>
        <v>304098</v>
      </c>
      <c r="J177" s="6">
        <f t="shared" si="78"/>
        <v>763</v>
      </c>
      <c r="K177" s="7">
        <f t="shared" si="79"/>
        <v>44190</v>
      </c>
      <c r="L177" s="8">
        <f t="shared" si="28"/>
        <v>534</v>
      </c>
      <c r="M177" s="8">
        <f>RealData!B174</f>
        <v>522</v>
      </c>
      <c r="N177" s="8">
        <f t="shared" si="80"/>
        <v>534</v>
      </c>
      <c r="O177" s="8">
        <f t="shared" si="60"/>
        <v>304098</v>
      </c>
      <c r="P177" s="8">
        <f t="shared" si="61"/>
        <v>763</v>
      </c>
    </row>
    <row r="178" spans="1:16" x14ac:dyDescent="0.25">
      <c r="A178" s="7">
        <v>44191</v>
      </c>
      <c r="B178" s="8">
        <f t="shared" si="49"/>
        <v>173</v>
      </c>
      <c r="C178" s="8">
        <f t="shared" si="62"/>
        <v>0.75</v>
      </c>
      <c r="D178" s="8">
        <f t="shared" si="72"/>
        <v>9995545</v>
      </c>
      <c r="E178" s="8">
        <f t="shared" si="73"/>
        <v>522</v>
      </c>
      <c r="F178" s="8">
        <f t="shared" si="74"/>
        <v>3933</v>
      </c>
      <c r="G178" s="2">
        <f t="shared" si="75"/>
        <v>9995545</v>
      </c>
      <c r="H178" s="2">
        <f t="shared" si="76"/>
        <v>331932</v>
      </c>
      <c r="I178" s="5">
        <f t="shared" si="77"/>
        <v>342082</v>
      </c>
      <c r="J178" s="6">
        <f t="shared" si="78"/>
        <v>757</v>
      </c>
      <c r="K178" s="7">
        <f t="shared" si="79"/>
        <v>44191</v>
      </c>
      <c r="L178" s="8">
        <f t="shared" si="28"/>
        <v>522</v>
      </c>
      <c r="M178" s="8">
        <f>RealData!B175</f>
        <v>513</v>
      </c>
      <c r="N178" s="8">
        <f t="shared" si="80"/>
        <v>522</v>
      </c>
      <c r="O178" s="8">
        <f t="shared" si="60"/>
        <v>342082</v>
      </c>
      <c r="P178" s="8">
        <f t="shared" si="61"/>
        <v>757</v>
      </c>
    </row>
    <row r="179" spans="1:16" x14ac:dyDescent="0.25">
      <c r="A179" s="7">
        <v>44192</v>
      </c>
      <c r="B179" s="8">
        <f t="shared" si="49"/>
        <v>174</v>
      </c>
      <c r="C179" s="8">
        <f t="shared" si="62"/>
        <v>0.75</v>
      </c>
      <c r="D179" s="8">
        <f t="shared" si="72"/>
        <v>9995512</v>
      </c>
      <c r="E179" s="8">
        <f t="shared" si="73"/>
        <v>511</v>
      </c>
      <c r="F179" s="8">
        <f t="shared" si="74"/>
        <v>3977</v>
      </c>
      <c r="G179" s="2">
        <f t="shared" si="75"/>
        <v>9995512</v>
      </c>
      <c r="H179" s="2">
        <f t="shared" si="76"/>
        <v>373393</v>
      </c>
      <c r="I179" s="5">
        <f t="shared" si="77"/>
        <v>384810</v>
      </c>
      <c r="J179" s="6">
        <f t="shared" si="78"/>
        <v>752</v>
      </c>
      <c r="K179" s="7">
        <f t="shared" si="79"/>
        <v>44192</v>
      </c>
      <c r="L179" s="8">
        <f t="shared" ref="L179:L190" si="81">E179</f>
        <v>511</v>
      </c>
      <c r="M179" s="8">
        <f>RealData!B176</f>
        <v>508</v>
      </c>
      <c r="N179" s="8">
        <f t="shared" si="80"/>
        <v>511</v>
      </c>
      <c r="O179" s="8">
        <f t="shared" si="60"/>
        <v>384810</v>
      </c>
      <c r="P179" s="8">
        <f t="shared" si="61"/>
        <v>752</v>
      </c>
    </row>
    <row r="180" spans="1:16" x14ac:dyDescent="0.25">
      <c r="A180" s="7">
        <v>44193</v>
      </c>
      <c r="B180" s="8">
        <f t="shared" si="49"/>
        <v>175</v>
      </c>
      <c r="C180" s="8">
        <f t="shared" si="62"/>
        <v>0.75</v>
      </c>
      <c r="D180" s="8">
        <f t="shared" si="72"/>
        <v>9995480</v>
      </c>
      <c r="E180" s="8">
        <f t="shared" si="73"/>
        <v>500</v>
      </c>
      <c r="F180" s="8">
        <f t="shared" si="74"/>
        <v>4020</v>
      </c>
      <c r="G180" s="2">
        <f t="shared" si="75"/>
        <v>9995480</v>
      </c>
      <c r="H180" s="2">
        <f t="shared" si="76"/>
        <v>420032</v>
      </c>
      <c r="I180" s="5">
        <f t="shared" si="77"/>
        <v>432875</v>
      </c>
      <c r="J180" s="6">
        <f t="shared" si="78"/>
        <v>747</v>
      </c>
      <c r="K180" s="7">
        <f t="shared" si="79"/>
        <v>44193</v>
      </c>
      <c r="L180" s="8">
        <f t="shared" si="81"/>
        <v>500</v>
      </c>
      <c r="M180" s="8">
        <f>RealData!B177</f>
        <v>512</v>
      </c>
      <c r="N180" s="8">
        <f t="shared" si="80"/>
        <v>500</v>
      </c>
      <c r="O180" s="8">
        <f t="shared" si="60"/>
        <v>432875</v>
      </c>
      <c r="P180" s="8">
        <f t="shared" si="61"/>
        <v>747</v>
      </c>
    </row>
    <row r="181" spans="1:16" x14ac:dyDescent="0.25">
      <c r="A181" s="7">
        <v>44194</v>
      </c>
      <c r="B181" s="8">
        <f t="shared" si="49"/>
        <v>176</v>
      </c>
      <c r="C181" s="8">
        <f t="shared" si="62"/>
        <v>0.75</v>
      </c>
      <c r="D181" s="8">
        <f t="shared" si="72"/>
        <v>9995449</v>
      </c>
      <c r="E181" s="8">
        <f t="shared" si="73"/>
        <v>489</v>
      </c>
      <c r="F181" s="8">
        <f t="shared" si="74"/>
        <v>4062</v>
      </c>
      <c r="G181" s="2">
        <f t="shared" si="75"/>
        <v>9995449</v>
      </c>
      <c r="H181" s="2">
        <f t="shared" si="76"/>
        <v>472496</v>
      </c>
      <c r="I181" s="5">
        <f t="shared" si="77"/>
        <v>486944</v>
      </c>
      <c r="J181" s="6">
        <f t="shared" si="78"/>
        <v>742</v>
      </c>
      <c r="K181" s="7">
        <f t="shared" si="79"/>
        <v>44194</v>
      </c>
      <c r="L181" s="8">
        <f t="shared" si="81"/>
        <v>489</v>
      </c>
      <c r="M181" s="8">
        <f>RealData!B178</f>
        <v>498</v>
      </c>
      <c r="N181" s="8">
        <f t="shared" si="80"/>
        <v>489</v>
      </c>
      <c r="O181" s="8">
        <f t="shared" si="60"/>
        <v>486944</v>
      </c>
      <c r="P181" s="8">
        <f t="shared" si="61"/>
        <v>742</v>
      </c>
    </row>
    <row r="182" spans="1:16" x14ac:dyDescent="0.25">
      <c r="A182" s="3">
        <v>44195</v>
      </c>
      <c r="B182" s="4">
        <f t="shared" si="49"/>
        <v>177</v>
      </c>
      <c r="C182" s="4">
        <f t="shared" si="62"/>
        <v>0.75</v>
      </c>
      <c r="D182" s="4">
        <f t="shared" si="72"/>
        <v>9995418</v>
      </c>
      <c r="E182" s="4">
        <f t="shared" si="73"/>
        <v>479</v>
      </c>
      <c r="F182" s="4">
        <f t="shared" si="74"/>
        <v>4103</v>
      </c>
      <c r="G182" s="2">
        <f t="shared" si="75"/>
        <v>9995418</v>
      </c>
      <c r="H182" s="2">
        <f t="shared" si="76"/>
        <v>531513</v>
      </c>
      <c r="I182" s="5">
        <f t="shared" si="77"/>
        <v>547765</v>
      </c>
      <c r="J182" s="6">
        <f t="shared" si="78"/>
        <v>737</v>
      </c>
      <c r="K182" s="3">
        <f t="shared" si="79"/>
        <v>44195</v>
      </c>
      <c r="L182" s="4">
        <f t="shared" si="81"/>
        <v>479</v>
      </c>
      <c r="M182" s="4">
        <f>RealData!B179</f>
        <v>481</v>
      </c>
      <c r="N182" s="4">
        <f t="shared" si="80"/>
        <v>479</v>
      </c>
      <c r="O182" s="4">
        <f t="shared" si="60"/>
        <v>547765</v>
      </c>
      <c r="P182" s="4">
        <f t="shared" si="61"/>
        <v>737</v>
      </c>
    </row>
    <row r="183" spans="1:16" x14ac:dyDescent="0.25">
      <c r="A183" s="3">
        <v>44196</v>
      </c>
      <c r="B183" s="4">
        <f t="shared" si="49"/>
        <v>178</v>
      </c>
      <c r="C183" s="4">
        <f t="shared" si="62"/>
        <v>0.75</v>
      </c>
      <c r="D183" s="4">
        <f t="shared" si="72"/>
        <v>9995388</v>
      </c>
      <c r="E183" s="4">
        <f t="shared" si="73"/>
        <v>469</v>
      </c>
      <c r="F183" s="4">
        <f t="shared" si="74"/>
        <v>4143</v>
      </c>
      <c r="G183" s="2">
        <f t="shared" si="75"/>
        <v>9995388</v>
      </c>
      <c r="H183" s="2">
        <f t="shared" si="76"/>
        <v>597901</v>
      </c>
      <c r="I183" s="5">
        <f t="shared" si="77"/>
        <v>616183</v>
      </c>
      <c r="J183" s="6">
        <f t="shared" si="78"/>
        <v>732</v>
      </c>
      <c r="K183" s="3">
        <f t="shared" si="79"/>
        <v>44196</v>
      </c>
      <c r="L183" s="4">
        <f t="shared" si="81"/>
        <v>469</v>
      </c>
      <c r="M183" s="4">
        <f>RealData!B180</f>
        <v>489</v>
      </c>
      <c r="N183" s="4">
        <f t="shared" si="80"/>
        <v>469</v>
      </c>
      <c r="O183" s="4">
        <f t="shared" si="60"/>
        <v>616183</v>
      </c>
      <c r="P183" s="4">
        <f t="shared" si="61"/>
        <v>732</v>
      </c>
    </row>
    <row r="184" spans="1:16" x14ac:dyDescent="0.25">
      <c r="A184" s="3">
        <v>44197</v>
      </c>
      <c r="B184" s="4">
        <f t="shared" si="49"/>
        <v>179</v>
      </c>
      <c r="C184" s="4">
        <f t="shared" si="62"/>
        <v>0.75</v>
      </c>
      <c r="D184" s="4">
        <f t="shared" si="72"/>
        <v>9995359</v>
      </c>
      <c r="E184" s="4">
        <f t="shared" si="73"/>
        <v>459</v>
      </c>
      <c r="F184" s="4">
        <f t="shared" si="74"/>
        <v>4182</v>
      </c>
      <c r="G184" s="2">
        <f t="shared" si="75"/>
        <v>9995359</v>
      </c>
      <c r="H184" s="2">
        <f t="shared" si="76"/>
        <v>672581</v>
      </c>
      <c r="I184" s="5">
        <f t="shared" si="77"/>
        <v>693146</v>
      </c>
      <c r="J184" s="6">
        <f t="shared" si="78"/>
        <v>727</v>
      </c>
      <c r="K184" s="3">
        <f t="shared" si="79"/>
        <v>44197</v>
      </c>
      <c r="L184" s="4">
        <f t="shared" si="81"/>
        <v>459</v>
      </c>
      <c r="M184" s="4">
        <f>RealData!B181</f>
        <v>487</v>
      </c>
      <c r="N184" s="4">
        <f t="shared" si="80"/>
        <v>459</v>
      </c>
      <c r="O184" s="4">
        <f t="shared" si="60"/>
        <v>693146</v>
      </c>
      <c r="P184" s="4">
        <f t="shared" si="61"/>
        <v>727</v>
      </c>
    </row>
    <row r="185" spans="1:16" x14ac:dyDescent="0.25">
      <c r="A185" s="3">
        <v>44198</v>
      </c>
      <c r="B185" s="4">
        <f t="shared" si="49"/>
        <v>180</v>
      </c>
      <c r="C185" s="4">
        <f t="shared" si="62"/>
        <v>0.75</v>
      </c>
      <c r="D185" s="4">
        <f t="shared" si="72"/>
        <v>9995330</v>
      </c>
      <c r="E185" s="4">
        <f t="shared" si="73"/>
        <v>450</v>
      </c>
      <c r="F185" s="4">
        <f t="shared" si="74"/>
        <v>4220</v>
      </c>
      <c r="G185" s="2">
        <f t="shared" si="75"/>
        <v>9995330</v>
      </c>
      <c r="H185" s="2">
        <f t="shared" si="76"/>
        <v>756589</v>
      </c>
      <c r="I185" s="5">
        <f t="shared" si="77"/>
        <v>779722</v>
      </c>
      <c r="J185" s="6">
        <f t="shared" si="78"/>
        <v>722</v>
      </c>
      <c r="K185" s="3">
        <f t="shared" si="79"/>
        <v>44198</v>
      </c>
      <c r="L185" s="4">
        <f t="shared" si="81"/>
        <v>450</v>
      </c>
      <c r="M185" s="4">
        <f>RealData!B182</f>
        <v>491</v>
      </c>
      <c r="N185" s="4">
        <f t="shared" si="80"/>
        <v>450</v>
      </c>
      <c r="O185" s="4">
        <f t="shared" si="60"/>
        <v>779722</v>
      </c>
      <c r="P185" s="4">
        <f t="shared" si="61"/>
        <v>722</v>
      </c>
    </row>
    <row r="186" spans="1:16" x14ac:dyDescent="0.25">
      <c r="A186" s="3">
        <v>44199</v>
      </c>
      <c r="B186" s="4">
        <f t="shared" si="49"/>
        <v>181</v>
      </c>
      <c r="C186" s="4">
        <f t="shared" si="62"/>
        <v>0.75</v>
      </c>
      <c r="D186" s="4">
        <f t="shared" si="72"/>
        <v>9995302</v>
      </c>
      <c r="E186" s="4">
        <f t="shared" si="73"/>
        <v>440</v>
      </c>
      <c r="F186" s="4">
        <f t="shared" si="74"/>
        <v>4258</v>
      </c>
      <c r="G186" s="2">
        <f t="shared" si="75"/>
        <v>9995302</v>
      </c>
      <c r="H186" s="2">
        <f t="shared" si="76"/>
        <v>851089</v>
      </c>
      <c r="I186" s="5">
        <f t="shared" si="77"/>
        <v>877111</v>
      </c>
      <c r="J186" s="6">
        <f t="shared" si="78"/>
        <v>717</v>
      </c>
      <c r="K186" s="3">
        <f t="shared" si="79"/>
        <v>44199</v>
      </c>
      <c r="L186" s="4">
        <f t="shared" si="81"/>
        <v>440</v>
      </c>
      <c r="M186" s="4">
        <f>RealData!B183</f>
        <v>489</v>
      </c>
      <c r="N186" s="4">
        <f t="shared" si="80"/>
        <v>440</v>
      </c>
      <c r="O186" s="4">
        <f t="shared" si="60"/>
        <v>877111</v>
      </c>
      <c r="P186" s="4">
        <f t="shared" si="61"/>
        <v>717</v>
      </c>
    </row>
    <row r="187" spans="1:16" x14ac:dyDescent="0.25">
      <c r="A187" s="3">
        <v>44200</v>
      </c>
      <c r="B187" s="4">
        <f t="shared" si="49"/>
        <v>182</v>
      </c>
      <c r="C187" s="4">
        <f t="shared" si="62"/>
        <v>0.75</v>
      </c>
      <c r="D187" s="4">
        <f t="shared" si="72"/>
        <v>9995275</v>
      </c>
      <c r="E187" s="4">
        <f t="shared" si="73"/>
        <v>430</v>
      </c>
      <c r="F187" s="4">
        <f t="shared" si="74"/>
        <v>4295</v>
      </c>
      <c r="G187" s="2">
        <f t="shared" si="75"/>
        <v>9995275</v>
      </c>
      <c r="H187" s="2">
        <f t="shared" si="76"/>
        <v>957392</v>
      </c>
      <c r="I187" s="5">
        <f t="shared" si="77"/>
        <v>986664</v>
      </c>
      <c r="J187" s="6">
        <f t="shared" si="78"/>
        <v>712</v>
      </c>
      <c r="K187" s="3">
        <f t="shared" si="79"/>
        <v>44200</v>
      </c>
      <c r="L187" s="4">
        <f t="shared" si="81"/>
        <v>430</v>
      </c>
      <c r="M187" s="4">
        <f>RealData!B184</f>
        <v>484</v>
      </c>
      <c r="N187" s="4">
        <f t="shared" si="80"/>
        <v>430</v>
      </c>
      <c r="O187" s="4">
        <f t="shared" si="60"/>
        <v>986664</v>
      </c>
      <c r="P187" s="4">
        <f t="shared" si="61"/>
        <v>712</v>
      </c>
    </row>
    <row r="188" spans="1:16" x14ac:dyDescent="0.25">
      <c r="A188" s="3">
        <v>44201</v>
      </c>
      <c r="B188" s="4">
        <f t="shared" si="49"/>
        <v>183</v>
      </c>
      <c r="C188" s="4">
        <f t="shared" si="62"/>
        <v>0.75</v>
      </c>
      <c r="D188" s="4">
        <f t="shared" si="72"/>
        <v>9995248</v>
      </c>
      <c r="E188" s="4">
        <f t="shared" si="73"/>
        <v>421</v>
      </c>
      <c r="F188" s="4">
        <f t="shared" si="74"/>
        <v>4331</v>
      </c>
      <c r="G188" s="2">
        <f t="shared" si="75"/>
        <v>9995248</v>
      </c>
      <c r="H188" s="2">
        <f t="shared" si="76"/>
        <v>1076971</v>
      </c>
      <c r="I188" s="5">
        <f t="shared" si="77"/>
        <v>1109900</v>
      </c>
      <c r="J188" s="6">
        <f t="shared" si="78"/>
        <v>708</v>
      </c>
      <c r="K188" s="3">
        <f t="shared" si="79"/>
        <v>44201</v>
      </c>
      <c r="L188" s="4">
        <f t="shared" si="81"/>
        <v>421</v>
      </c>
      <c r="M188" s="4">
        <f>RealData!B185</f>
        <v>475</v>
      </c>
      <c r="N188" s="4">
        <f t="shared" si="80"/>
        <v>421</v>
      </c>
      <c r="O188" s="4">
        <f t="shared" si="60"/>
        <v>1109900</v>
      </c>
      <c r="P188" s="4">
        <f t="shared" si="61"/>
        <v>708</v>
      </c>
    </row>
    <row r="189" spans="1:16" x14ac:dyDescent="0.25">
      <c r="A189" s="7">
        <v>44202</v>
      </c>
      <c r="B189" s="8">
        <f t="shared" si="49"/>
        <v>184</v>
      </c>
      <c r="C189" s="8">
        <f t="shared" si="62"/>
        <v>0.75</v>
      </c>
      <c r="D189" s="8">
        <f t="shared" ref="D189:D202" si="82">D188-ROUND((C189/$D$2)*D188*(E188/$D$3),0)</f>
        <v>9995222</v>
      </c>
      <c r="E189" s="8">
        <f t="shared" ref="E189:E202" si="83">E188+ROUND((C189/$D$2)*D188*(E188/$D$3),0)-ROUND(E188/$D$2,0)</f>
        <v>412</v>
      </c>
      <c r="F189" s="8">
        <f t="shared" ref="F189:F202" si="84">F188+ROUND(E188/$D$2,0)</f>
        <v>4366</v>
      </c>
      <c r="G189" s="2">
        <f t="shared" ref="G189:G202" si="85">D189</f>
        <v>9995222</v>
      </c>
      <c r="H189" s="2">
        <f t="shared" ref="H189:H202" si="86">H188+ROUND(($D$1/$D$2)*G188*(H188/$D$3),0)-ROUND(H188/$D$2,0)</f>
        <v>1211485</v>
      </c>
      <c r="I189" s="5">
        <f t="shared" ref="I189:I202" si="87">I188+ROUND(($D$1/$D$2)*G188*(I188/$D$3),0)-ROUND(I188/$D$2,0)</f>
        <v>1248527</v>
      </c>
      <c r="J189" s="6">
        <f t="shared" ref="J189:J202" si="88">J188+ROUND(($E$1/$D$2)*G188*(J188/$D$3),0)-ROUND(J188/$D$2,0)</f>
        <v>703</v>
      </c>
      <c r="K189" s="7">
        <f t="shared" ref="K189:K202" si="89">A189</f>
        <v>44202</v>
      </c>
      <c r="L189" s="8">
        <f t="shared" si="81"/>
        <v>412</v>
      </c>
      <c r="M189" s="8">
        <f>RealData!B186</f>
        <v>471</v>
      </c>
      <c r="N189" s="8">
        <f t="shared" ref="N189:N202" si="90">E189</f>
        <v>412</v>
      </c>
      <c r="O189" s="8">
        <f t="shared" si="60"/>
        <v>1248527</v>
      </c>
      <c r="P189" s="8">
        <f t="shared" si="61"/>
        <v>703</v>
      </c>
    </row>
    <row r="190" spans="1:16" x14ac:dyDescent="0.25">
      <c r="A190" s="7">
        <v>44203</v>
      </c>
      <c r="B190" s="8">
        <f t="shared" si="49"/>
        <v>185</v>
      </c>
      <c r="C190" s="8">
        <f t="shared" si="62"/>
        <v>0.75</v>
      </c>
      <c r="D190" s="8">
        <f t="shared" si="82"/>
        <v>9995196</v>
      </c>
      <c r="E190" s="8">
        <f t="shared" si="83"/>
        <v>404</v>
      </c>
      <c r="F190" s="8">
        <f t="shared" si="84"/>
        <v>4400</v>
      </c>
      <c r="G190" s="2">
        <f t="shared" si="85"/>
        <v>9995196</v>
      </c>
      <c r="H190" s="2">
        <f t="shared" si="86"/>
        <v>1362800</v>
      </c>
      <c r="I190" s="5">
        <f t="shared" si="87"/>
        <v>1404469</v>
      </c>
      <c r="J190" s="6">
        <f t="shared" si="88"/>
        <v>698</v>
      </c>
      <c r="K190" s="7">
        <f t="shared" si="89"/>
        <v>44203</v>
      </c>
      <c r="L190" s="8">
        <f t="shared" si="81"/>
        <v>404</v>
      </c>
      <c r="M190" s="8">
        <f>RealData!B187</f>
        <v>473</v>
      </c>
      <c r="N190" s="8">
        <f t="shared" si="90"/>
        <v>404</v>
      </c>
      <c r="O190" s="8">
        <f t="shared" si="60"/>
        <v>1404469</v>
      </c>
      <c r="P190" s="8">
        <f t="shared" si="61"/>
        <v>698</v>
      </c>
    </row>
    <row r="191" spans="1:16" x14ac:dyDescent="0.25">
      <c r="A191" s="7">
        <v>44204</v>
      </c>
      <c r="B191" s="8">
        <f t="shared" si="49"/>
        <v>186</v>
      </c>
      <c r="C191" s="8">
        <f t="shared" si="62"/>
        <v>0.75</v>
      </c>
      <c r="D191" s="8">
        <f t="shared" si="82"/>
        <v>9995171</v>
      </c>
      <c r="E191" s="8">
        <f t="shared" si="83"/>
        <v>395</v>
      </c>
      <c r="F191" s="8">
        <f t="shared" si="84"/>
        <v>4434</v>
      </c>
      <c r="G191" s="2">
        <f t="shared" si="85"/>
        <v>9995171</v>
      </c>
      <c r="H191" s="2">
        <f t="shared" si="86"/>
        <v>1533013</v>
      </c>
      <c r="I191" s="5">
        <f t="shared" si="87"/>
        <v>1579887</v>
      </c>
      <c r="J191" s="6">
        <f t="shared" si="88"/>
        <v>693</v>
      </c>
      <c r="K191" s="7">
        <f t="shared" si="89"/>
        <v>44204</v>
      </c>
      <c r="L191" s="8">
        <f t="shared" ref="L191:L193" si="91">E191</f>
        <v>395</v>
      </c>
      <c r="M191" s="8">
        <f>RealData!B188</f>
        <v>466</v>
      </c>
      <c r="N191" s="8">
        <f t="shared" si="90"/>
        <v>395</v>
      </c>
      <c r="O191" s="8">
        <f t="shared" si="60"/>
        <v>1579887</v>
      </c>
      <c r="P191" s="8">
        <f t="shared" si="61"/>
        <v>693</v>
      </c>
    </row>
    <row r="192" spans="1:16" x14ac:dyDescent="0.25">
      <c r="A192" s="7">
        <v>44205</v>
      </c>
      <c r="B192" s="8">
        <f t="shared" si="49"/>
        <v>187</v>
      </c>
      <c r="C192" s="8">
        <f t="shared" si="62"/>
        <v>0.75</v>
      </c>
      <c r="D192" s="8">
        <f t="shared" si="82"/>
        <v>9995146</v>
      </c>
      <c r="E192" s="8">
        <f t="shared" si="83"/>
        <v>387</v>
      </c>
      <c r="F192" s="8">
        <f t="shared" si="84"/>
        <v>4467</v>
      </c>
      <c r="G192" s="2">
        <f t="shared" si="85"/>
        <v>9995146</v>
      </c>
      <c r="H192" s="2">
        <f t="shared" si="86"/>
        <v>1724485</v>
      </c>
      <c r="I192" s="5">
        <f t="shared" si="87"/>
        <v>1777214</v>
      </c>
      <c r="J192" s="6">
        <f t="shared" si="88"/>
        <v>688</v>
      </c>
      <c r="K192" s="7">
        <f t="shared" si="89"/>
        <v>44205</v>
      </c>
      <c r="L192" s="8">
        <f t="shared" si="91"/>
        <v>387</v>
      </c>
      <c r="M192" s="8">
        <f>RealData!B189</f>
        <v>456</v>
      </c>
      <c r="N192" s="8">
        <f t="shared" si="90"/>
        <v>387</v>
      </c>
      <c r="O192" s="8">
        <f t="shared" si="60"/>
        <v>1777214</v>
      </c>
      <c r="P192" s="8">
        <f t="shared" si="61"/>
        <v>688</v>
      </c>
    </row>
    <row r="193" spans="1:16" x14ac:dyDescent="0.25">
      <c r="A193" s="7">
        <v>44206</v>
      </c>
      <c r="B193" s="8">
        <f t="shared" si="49"/>
        <v>188</v>
      </c>
      <c r="C193" s="8">
        <f t="shared" si="62"/>
        <v>0.75</v>
      </c>
      <c r="D193" s="8">
        <f t="shared" si="82"/>
        <v>9995122</v>
      </c>
      <c r="E193" s="8">
        <f t="shared" si="83"/>
        <v>379</v>
      </c>
      <c r="F193" s="8">
        <f t="shared" si="84"/>
        <v>4499</v>
      </c>
      <c r="G193" s="2">
        <f t="shared" si="85"/>
        <v>9995122</v>
      </c>
      <c r="H193" s="2">
        <f t="shared" si="86"/>
        <v>1939871</v>
      </c>
      <c r="I193" s="5">
        <f t="shared" si="87"/>
        <v>1999186</v>
      </c>
      <c r="J193" s="6">
        <f t="shared" si="88"/>
        <v>684</v>
      </c>
      <c r="K193" s="7">
        <f t="shared" si="89"/>
        <v>44206</v>
      </c>
      <c r="L193" s="8">
        <f t="shared" si="91"/>
        <v>379</v>
      </c>
      <c r="M193" s="8">
        <f>RealData!B190</f>
        <v>459</v>
      </c>
      <c r="N193" s="8">
        <f t="shared" si="90"/>
        <v>379</v>
      </c>
      <c r="O193" s="8">
        <f t="shared" si="60"/>
        <v>1999186</v>
      </c>
      <c r="P193" s="8">
        <f t="shared" si="61"/>
        <v>684</v>
      </c>
    </row>
    <row r="194" spans="1:16" x14ac:dyDescent="0.25">
      <c r="A194" s="7">
        <v>44207</v>
      </c>
      <c r="B194" s="8">
        <f t="shared" si="49"/>
        <v>189</v>
      </c>
      <c r="C194" s="8">
        <f t="shared" si="62"/>
        <v>0.75</v>
      </c>
      <c r="D194" s="8">
        <f t="shared" si="82"/>
        <v>9995098</v>
      </c>
      <c r="E194" s="8">
        <f t="shared" si="83"/>
        <v>371</v>
      </c>
      <c r="F194" s="8">
        <f t="shared" si="84"/>
        <v>4531</v>
      </c>
      <c r="G194" s="2">
        <f t="shared" si="85"/>
        <v>9995098</v>
      </c>
      <c r="H194" s="2">
        <f t="shared" si="86"/>
        <v>2182158</v>
      </c>
      <c r="I194" s="5">
        <f t="shared" si="87"/>
        <v>2248881</v>
      </c>
      <c r="J194" s="6">
        <f t="shared" si="88"/>
        <v>679</v>
      </c>
      <c r="K194" s="7">
        <f t="shared" si="89"/>
        <v>44207</v>
      </c>
      <c r="L194" s="8"/>
      <c r="M194" s="8"/>
      <c r="N194" s="8">
        <f t="shared" si="90"/>
        <v>371</v>
      </c>
      <c r="O194" s="8">
        <f t="shared" si="60"/>
        <v>2248881</v>
      </c>
      <c r="P194" s="8">
        <f t="shared" si="61"/>
        <v>679</v>
      </c>
    </row>
    <row r="195" spans="1:16" x14ac:dyDescent="0.25">
      <c r="A195" s="7">
        <v>44208</v>
      </c>
      <c r="B195" s="8">
        <f t="shared" si="49"/>
        <v>190</v>
      </c>
      <c r="C195" s="8">
        <f t="shared" si="62"/>
        <v>0.75</v>
      </c>
      <c r="D195" s="8">
        <f t="shared" si="82"/>
        <v>9995075</v>
      </c>
      <c r="E195" s="8">
        <f t="shared" si="83"/>
        <v>363</v>
      </c>
      <c r="F195" s="8">
        <f t="shared" si="84"/>
        <v>4562</v>
      </c>
      <c r="G195" s="2">
        <f t="shared" si="85"/>
        <v>9995075</v>
      </c>
      <c r="H195" s="2">
        <f t="shared" si="86"/>
        <v>2454704</v>
      </c>
      <c r="I195" s="5">
        <f t="shared" si="87"/>
        <v>2529761</v>
      </c>
      <c r="J195" s="6">
        <f t="shared" si="88"/>
        <v>674</v>
      </c>
      <c r="K195" s="7">
        <f t="shared" si="89"/>
        <v>44208</v>
      </c>
      <c r="L195" s="8"/>
      <c r="M195" s="8"/>
      <c r="N195" s="8">
        <f t="shared" si="90"/>
        <v>363</v>
      </c>
      <c r="O195" s="8">
        <f t="shared" si="60"/>
        <v>2529761</v>
      </c>
      <c r="P195" s="8">
        <f t="shared" si="61"/>
        <v>674</v>
      </c>
    </row>
    <row r="196" spans="1:16" x14ac:dyDescent="0.25">
      <c r="A196" s="3">
        <v>44209</v>
      </c>
      <c r="B196" s="4">
        <f t="shared" ref="B196:B202" si="92">B195+1</f>
        <v>191</v>
      </c>
      <c r="C196" s="4">
        <f t="shared" si="62"/>
        <v>0.75</v>
      </c>
      <c r="D196" s="4">
        <f t="shared" si="82"/>
        <v>9995052</v>
      </c>
      <c r="E196" s="4">
        <f t="shared" si="83"/>
        <v>356</v>
      </c>
      <c r="F196" s="4">
        <f t="shared" si="84"/>
        <v>4592</v>
      </c>
      <c r="G196" s="2">
        <f t="shared" si="85"/>
        <v>9995052</v>
      </c>
      <c r="H196" s="2">
        <f t="shared" si="86"/>
        <v>2761290</v>
      </c>
      <c r="I196" s="5">
        <f t="shared" si="87"/>
        <v>2845722</v>
      </c>
      <c r="J196" s="6">
        <f t="shared" si="88"/>
        <v>670</v>
      </c>
      <c r="K196" s="3">
        <f t="shared" si="89"/>
        <v>44209</v>
      </c>
      <c r="L196" s="4"/>
      <c r="M196" s="4"/>
      <c r="N196" s="4">
        <f t="shared" si="90"/>
        <v>356</v>
      </c>
      <c r="O196" s="4">
        <f t="shared" si="60"/>
        <v>2845722</v>
      </c>
      <c r="P196" s="4">
        <f t="shared" si="61"/>
        <v>670</v>
      </c>
    </row>
    <row r="197" spans="1:16" x14ac:dyDescent="0.25">
      <c r="A197" s="3">
        <v>44210</v>
      </c>
      <c r="B197" s="4">
        <f t="shared" si="92"/>
        <v>192</v>
      </c>
      <c r="C197" s="4">
        <f t="shared" si="62"/>
        <v>0.75</v>
      </c>
      <c r="D197" s="4">
        <f t="shared" si="82"/>
        <v>9995030</v>
      </c>
      <c r="E197" s="4">
        <f t="shared" si="83"/>
        <v>348</v>
      </c>
      <c r="F197" s="4">
        <f t="shared" si="84"/>
        <v>4622</v>
      </c>
      <c r="G197" s="2">
        <f t="shared" si="85"/>
        <v>9995030</v>
      </c>
      <c r="H197" s="2">
        <f t="shared" si="86"/>
        <v>3106166</v>
      </c>
      <c r="I197" s="5">
        <f t="shared" si="87"/>
        <v>3201143</v>
      </c>
      <c r="J197" s="6">
        <f t="shared" si="88"/>
        <v>665</v>
      </c>
      <c r="K197" s="3">
        <f t="shared" si="89"/>
        <v>44210</v>
      </c>
      <c r="L197" s="4"/>
      <c r="M197" s="4"/>
      <c r="N197" s="4">
        <f t="shared" si="90"/>
        <v>348</v>
      </c>
      <c r="O197" s="4">
        <f t="shared" si="60"/>
        <v>3201143</v>
      </c>
      <c r="P197" s="4">
        <f t="shared" si="61"/>
        <v>665</v>
      </c>
    </row>
    <row r="198" spans="1:16" x14ac:dyDescent="0.25">
      <c r="A198" s="3">
        <v>44211</v>
      </c>
      <c r="B198" s="4">
        <f t="shared" si="92"/>
        <v>193</v>
      </c>
      <c r="C198" s="4">
        <f t="shared" si="62"/>
        <v>0.75</v>
      </c>
      <c r="D198" s="4">
        <f t="shared" si="82"/>
        <v>9995008</v>
      </c>
      <c r="E198" s="4">
        <f t="shared" si="83"/>
        <v>341</v>
      </c>
      <c r="F198" s="4">
        <f t="shared" si="84"/>
        <v>4651</v>
      </c>
      <c r="G198" s="2">
        <f t="shared" si="85"/>
        <v>9995008</v>
      </c>
      <c r="H198" s="2">
        <f t="shared" si="86"/>
        <v>3494115</v>
      </c>
      <c r="I198" s="5">
        <f t="shared" si="87"/>
        <v>3600954</v>
      </c>
      <c r="J198" s="6">
        <f t="shared" si="88"/>
        <v>661</v>
      </c>
      <c r="K198" s="3">
        <f t="shared" si="89"/>
        <v>44211</v>
      </c>
      <c r="L198" s="4"/>
      <c r="M198" s="4"/>
      <c r="N198" s="4">
        <f t="shared" si="90"/>
        <v>341</v>
      </c>
      <c r="O198" s="4">
        <f t="shared" si="60"/>
        <v>3600954</v>
      </c>
      <c r="P198" s="4">
        <f t="shared" si="61"/>
        <v>661</v>
      </c>
    </row>
    <row r="199" spans="1:16" x14ac:dyDescent="0.25">
      <c r="A199" s="3">
        <v>44212</v>
      </c>
      <c r="B199" s="4">
        <f t="shared" si="92"/>
        <v>194</v>
      </c>
      <c r="C199" s="4">
        <f t="shared" si="62"/>
        <v>0.75</v>
      </c>
      <c r="D199" s="4">
        <f t="shared" si="82"/>
        <v>9994987</v>
      </c>
      <c r="E199" s="4">
        <f t="shared" si="83"/>
        <v>334</v>
      </c>
      <c r="F199" s="4">
        <f t="shared" si="84"/>
        <v>4679</v>
      </c>
      <c r="G199" s="2">
        <f t="shared" si="85"/>
        <v>9994987</v>
      </c>
      <c r="H199" s="2">
        <f t="shared" si="86"/>
        <v>3930516</v>
      </c>
      <c r="I199" s="5">
        <f t="shared" si="87"/>
        <v>4050698</v>
      </c>
      <c r="J199" s="6">
        <f t="shared" si="88"/>
        <v>657</v>
      </c>
      <c r="K199" s="3">
        <f t="shared" si="89"/>
        <v>44212</v>
      </c>
      <c r="L199" s="4"/>
      <c r="M199" s="4"/>
      <c r="N199" s="4">
        <f t="shared" si="90"/>
        <v>334</v>
      </c>
      <c r="O199" s="4">
        <f t="shared" si="60"/>
        <v>4050698</v>
      </c>
      <c r="P199" s="4">
        <f t="shared" si="61"/>
        <v>657</v>
      </c>
    </row>
    <row r="200" spans="1:16" x14ac:dyDescent="0.25">
      <c r="A200" s="3">
        <v>44213</v>
      </c>
      <c r="B200" s="4">
        <f t="shared" si="92"/>
        <v>195</v>
      </c>
      <c r="C200" s="4">
        <f t="shared" si="62"/>
        <v>0.75</v>
      </c>
      <c r="D200" s="4">
        <f t="shared" si="82"/>
        <v>9994966</v>
      </c>
      <c r="E200" s="4">
        <f t="shared" si="83"/>
        <v>327</v>
      </c>
      <c r="F200" s="4">
        <f t="shared" si="84"/>
        <v>4707</v>
      </c>
      <c r="G200" s="2">
        <f t="shared" si="85"/>
        <v>9994966</v>
      </c>
      <c r="H200" s="2">
        <f t="shared" si="86"/>
        <v>4421420</v>
      </c>
      <c r="I200" s="5">
        <f t="shared" si="87"/>
        <v>4556612</v>
      </c>
      <c r="J200" s="6">
        <f t="shared" si="88"/>
        <v>652</v>
      </c>
      <c r="K200" s="3">
        <f t="shared" si="89"/>
        <v>44213</v>
      </c>
      <c r="L200" s="4"/>
      <c r="M200" s="4"/>
      <c r="N200" s="4">
        <f t="shared" si="90"/>
        <v>327</v>
      </c>
      <c r="O200" s="4">
        <f t="shared" si="60"/>
        <v>4556612</v>
      </c>
      <c r="P200" s="4">
        <f t="shared" si="61"/>
        <v>652</v>
      </c>
    </row>
    <row r="201" spans="1:16" x14ac:dyDescent="0.25">
      <c r="A201" s="3">
        <v>44214</v>
      </c>
      <c r="B201" s="4">
        <f t="shared" si="92"/>
        <v>196</v>
      </c>
      <c r="C201" s="4">
        <f t="shared" si="62"/>
        <v>0.75</v>
      </c>
      <c r="D201" s="4">
        <f t="shared" si="82"/>
        <v>9994946</v>
      </c>
      <c r="E201" s="4">
        <f t="shared" si="83"/>
        <v>320</v>
      </c>
      <c r="F201" s="4">
        <f t="shared" si="84"/>
        <v>4734</v>
      </c>
      <c r="G201" s="2">
        <f t="shared" si="85"/>
        <v>9994946</v>
      </c>
      <c r="H201" s="2">
        <f t="shared" si="86"/>
        <v>4973633</v>
      </c>
      <c r="I201" s="5">
        <f t="shared" si="87"/>
        <v>5125710</v>
      </c>
      <c r="J201" s="6">
        <f t="shared" si="88"/>
        <v>648</v>
      </c>
      <c r="K201" s="3">
        <f t="shared" si="89"/>
        <v>44214</v>
      </c>
      <c r="L201" s="4"/>
      <c r="M201" s="4"/>
      <c r="N201" s="4">
        <f t="shared" si="90"/>
        <v>320</v>
      </c>
      <c r="O201" s="4">
        <f t="shared" si="60"/>
        <v>5125710</v>
      </c>
      <c r="P201" s="4">
        <f t="shared" si="61"/>
        <v>648</v>
      </c>
    </row>
    <row r="202" spans="1:16" x14ac:dyDescent="0.25">
      <c r="A202" s="3">
        <v>44215</v>
      </c>
      <c r="B202" s="4">
        <f t="shared" si="92"/>
        <v>197</v>
      </c>
      <c r="C202" s="4">
        <f t="shared" si="62"/>
        <v>0.75</v>
      </c>
      <c r="D202" s="4">
        <f t="shared" si="82"/>
        <v>9994926</v>
      </c>
      <c r="E202" s="4">
        <f t="shared" si="83"/>
        <v>313</v>
      </c>
      <c r="F202" s="4">
        <f t="shared" si="84"/>
        <v>4761</v>
      </c>
      <c r="G202" s="2">
        <f t="shared" si="85"/>
        <v>9994926</v>
      </c>
      <c r="H202" s="2">
        <f t="shared" si="86"/>
        <v>5594814</v>
      </c>
      <c r="I202" s="5">
        <f t="shared" si="87"/>
        <v>5765884</v>
      </c>
      <c r="J202" s="6">
        <f t="shared" si="88"/>
        <v>644</v>
      </c>
      <c r="K202" s="3">
        <f t="shared" si="89"/>
        <v>44215</v>
      </c>
      <c r="L202" s="4"/>
      <c r="M202" s="4"/>
      <c r="N202" s="4">
        <f t="shared" si="90"/>
        <v>313</v>
      </c>
      <c r="O202" s="4">
        <f t="shared" si="60"/>
        <v>5765884</v>
      </c>
      <c r="P202" s="4">
        <f t="shared" si="61"/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Z209"/>
  <sheetViews>
    <sheetView tabSelected="1" topLeftCell="AL10" zoomScale="92" zoomScaleNormal="92" workbookViewId="0">
      <selection activeCell="BE62" sqref="BE62"/>
    </sheetView>
  </sheetViews>
  <sheetFormatPr defaultRowHeight="15" x14ac:dyDescent="0.25"/>
  <cols>
    <col min="1" max="1" width="11.5703125" bestFit="1" customWidth="1"/>
    <col min="3" max="4" width="12.140625" bestFit="1" customWidth="1"/>
    <col min="12" max="12" width="11.5703125" bestFit="1" customWidth="1"/>
    <col min="13" max="13" width="13" bestFit="1" customWidth="1"/>
    <col min="14" max="14" width="13.28515625" customWidth="1"/>
    <col min="18" max="18" width="13.42578125" customWidth="1"/>
    <col min="20" max="20" width="16" style="14" bestFit="1" customWidth="1"/>
    <col min="21" max="23" width="16" style="14" customWidth="1"/>
    <col min="24" max="24" width="24.5703125" style="11" bestFit="1" customWidth="1"/>
    <col min="25" max="25" width="15" bestFit="1" customWidth="1"/>
    <col min="26" max="26" width="12.140625" bestFit="1" customWidth="1"/>
  </cols>
  <sheetData>
    <row r="1" spans="1:26" x14ac:dyDescent="0.25">
      <c r="B1" t="s">
        <v>2</v>
      </c>
      <c r="D1">
        <v>2.5</v>
      </c>
      <c r="E1">
        <v>0.85</v>
      </c>
      <c r="G1" s="20" t="s">
        <v>18</v>
      </c>
      <c r="H1" s="20"/>
      <c r="I1" s="20"/>
      <c r="J1" s="20"/>
      <c r="K1" s="14">
        <v>3.9602030220096595E-3</v>
      </c>
      <c r="M1" s="20" t="s">
        <v>26</v>
      </c>
      <c r="N1" s="20"/>
      <c r="O1">
        <v>420000</v>
      </c>
      <c r="Q1" s="19" t="s">
        <v>29</v>
      </c>
      <c r="R1" s="19"/>
      <c r="S1">
        <f>(O2-16000+O1-O3)</f>
        <v>500561</v>
      </c>
      <c r="V1" s="14">
        <f>INTERCEPT(C13:C209,T13:T209)</f>
        <v>1.0559743067856036</v>
      </c>
      <c r="W1" s="14">
        <f>INTERCEPT(C13:C209,U13:U209)</f>
        <v>1.0820484073544629</v>
      </c>
      <c r="X1" s="12"/>
      <c r="Y1" s="13"/>
      <c r="Z1" s="17">
        <f>X6-Z6</f>
        <v>-9303</v>
      </c>
    </row>
    <row r="2" spans="1:26" x14ac:dyDescent="0.25">
      <c r="B2" t="s">
        <v>3</v>
      </c>
      <c r="D2">
        <v>12</v>
      </c>
      <c r="G2" s="18"/>
      <c r="H2" s="18"/>
      <c r="I2" s="20" t="s">
        <v>23</v>
      </c>
      <c r="J2" s="20"/>
      <c r="K2">
        <v>94527</v>
      </c>
      <c r="M2" s="20" t="s">
        <v>28</v>
      </c>
      <c r="N2" s="20"/>
      <c r="O2">
        <v>105732</v>
      </c>
      <c r="Q2" s="19" t="s">
        <v>30</v>
      </c>
      <c r="R2" s="19"/>
      <c r="S2">
        <f>S1/O3</f>
        <v>54.580852687820304</v>
      </c>
      <c r="V2" s="14">
        <f>SLOPE(C13:C209,T13:T209)</f>
        <v>1.361249475775083</v>
      </c>
      <c r="W2" s="14">
        <f>SLOPE(C13:C209,U13:U209)</f>
        <v>1.3505512661268764</v>
      </c>
    </row>
    <row r="3" spans="1:26" x14ac:dyDescent="0.25">
      <c r="B3" t="s">
        <v>4</v>
      </c>
      <c r="D3">
        <f>(10000000-K2)*K1</f>
        <v>39227.684109035086</v>
      </c>
      <c r="G3" s="18"/>
      <c r="H3" s="18"/>
      <c r="I3" s="20" t="s">
        <v>24</v>
      </c>
      <c r="J3" s="20"/>
      <c r="K3">
        <v>9492</v>
      </c>
      <c r="M3" s="20" t="s">
        <v>27</v>
      </c>
      <c r="N3" s="20"/>
      <c r="O3">
        <v>9171</v>
      </c>
      <c r="Q3" s="19" t="s">
        <v>31</v>
      </c>
      <c r="R3" s="19"/>
      <c r="S3" s="6">
        <f>E6*S2</f>
        <v>1964.910696761531</v>
      </c>
      <c r="T3" s="21"/>
      <c r="U3" s="21"/>
      <c r="V3" s="21"/>
      <c r="W3" s="21"/>
    </row>
    <row r="5" spans="1:26" x14ac:dyDescent="0.25">
      <c r="B5" t="s">
        <v>5</v>
      </c>
      <c r="C5" t="s">
        <v>16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  <c r="T5" s="14" t="s">
        <v>32</v>
      </c>
      <c r="V5" s="14" t="s">
        <v>33</v>
      </c>
      <c r="X5" s="11" t="s">
        <v>20</v>
      </c>
      <c r="Y5" t="s">
        <v>19</v>
      </c>
      <c r="Z5" s="16" t="s">
        <v>22</v>
      </c>
    </row>
    <row r="6" spans="1:26" x14ac:dyDescent="0.25">
      <c r="A6" s="1">
        <v>44019.708333333336</v>
      </c>
      <c r="B6">
        <v>1</v>
      </c>
      <c r="C6">
        <v>1.2</v>
      </c>
      <c r="D6">
        <f>D3-E6-F6</f>
        <v>37226.684109035086</v>
      </c>
      <c r="E6">
        <v>36</v>
      </c>
      <c r="F6" s="6">
        <v>1965</v>
      </c>
      <c r="G6" s="2">
        <f t="shared" ref="G6:H21" si="0">D6</f>
        <v>37226.684109035086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  <c r="X6" s="16">
        <f>ROUND((E6+F6)/$K$1,0)</f>
        <v>505277</v>
      </c>
      <c r="Y6" s="15">
        <f>X6*$K$1/$D$3</f>
        <v>5.1009881103103311E-2</v>
      </c>
      <c r="Z6" s="16">
        <f>RealData!E3+$O$1</f>
        <v>514580</v>
      </c>
    </row>
    <row r="7" spans="1:26" x14ac:dyDescent="0.25">
      <c r="A7" s="1">
        <v>44020.708333333336</v>
      </c>
      <c r="B7">
        <v>2</v>
      </c>
      <c r="C7">
        <v>0.8</v>
      </c>
      <c r="D7">
        <f>D6-ROUND((C7/$D$2)*D6*(E6/$D$3),0)</f>
        <v>37224.684109035086</v>
      </c>
      <c r="E7">
        <f>E6+ROUND((C7/$D$2)*D6*(E6/$D$3),0)-ROUND(E6/$D$2,0)</f>
        <v>35</v>
      </c>
      <c r="F7">
        <f>F6+ROUND(E6/$D$2,0)</f>
        <v>1968</v>
      </c>
      <c r="G7" s="2">
        <f t="shared" si="0"/>
        <v>37224.684109035086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  <c r="X7" s="16">
        <f t="shared" ref="X7:X70" si="3">ROUND((E7+F7)/$K$1,0)</f>
        <v>505782</v>
      </c>
      <c r="Y7" s="15">
        <f t="shared" ref="Y7:Y70" si="4">X7*$K$1/$D$3</f>
        <v>5.1060863019867904E-2</v>
      </c>
      <c r="Z7" s="16">
        <f>RealData!E4+$O$1</f>
        <v>514651</v>
      </c>
    </row>
    <row r="8" spans="1:26" x14ac:dyDescent="0.25">
      <c r="A8" s="1">
        <v>44021.708333333336</v>
      </c>
      <c r="B8">
        <v>3</v>
      </c>
      <c r="C8">
        <v>0.8</v>
      </c>
      <c r="D8">
        <f t="shared" ref="D8:D71" si="5">D7-ROUND((C8/$D$2)*D7*(E7/$D$3),0)</f>
        <v>37222.684109035086</v>
      </c>
      <c r="E8">
        <f t="shared" ref="E8:E71" si="6">E7+ROUND((C8/$D$2)*D7*(E7/$D$3),0)-ROUND(E7/$D$2,0)</f>
        <v>34</v>
      </c>
      <c r="F8">
        <f t="shared" ref="F8:F71" si="7">F7+ROUND(E7/$D$2,0)</f>
        <v>1971</v>
      </c>
      <c r="G8" s="2">
        <f t="shared" si="0"/>
        <v>37222.684109035086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  <c r="X8" s="16">
        <f t="shared" si="3"/>
        <v>506287</v>
      </c>
      <c r="Y8" s="15">
        <f t="shared" si="4"/>
        <v>5.1111844936632511E-2</v>
      </c>
      <c r="Z8" s="16">
        <f>RealData!E5+$O$1</f>
        <v>514770</v>
      </c>
    </row>
    <row r="9" spans="1:26" x14ac:dyDescent="0.25">
      <c r="A9" s="1">
        <v>44022.708333333336</v>
      </c>
      <c r="B9">
        <v>4</v>
      </c>
      <c r="C9">
        <v>0.8</v>
      </c>
      <c r="D9">
        <f t="shared" si="5"/>
        <v>37220.684109035086</v>
      </c>
      <c r="E9">
        <f t="shared" si="6"/>
        <v>33</v>
      </c>
      <c r="F9">
        <f t="shared" si="7"/>
        <v>1974</v>
      </c>
      <c r="G9" s="2">
        <f t="shared" si="0"/>
        <v>37220.684109035086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  <c r="X9" s="16">
        <f t="shared" si="3"/>
        <v>506792</v>
      </c>
      <c r="Y9" s="15">
        <f t="shared" si="4"/>
        <v>5.1162826853397111E-2</v>
      </c>
      <c r="Z9" s="16">
        <f>RealData!E6+$O$1</f>
        <v>514905</v>
      </c>
    </row>
    <row r="10" spans="1:26" x14ac:dyDescent="0.25">
      <c r="A10" s="1">
        <v>44023.708333333336</v>
      </c>
      <c r="B10">
        <v>5</v>
      </c>
      <c r="C10">
        <v>0.8</v>
      </c>
      <c r="D10">
        <f t="shared" si="5"/>
        <v>37218.684109035086</v>
      </c>
      <c r="E10">
        <f t="shared" si="6"/>
        <v>32</v>
      </c>
      <c r="F10">
        <f t="shared" si="7"/>
        <v>1977</v>
      </c>
      <c r="G10" s="2">
        <f t="shared" si="0"/>
        <v>37218.684109035086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  <c r="X10" s="16">
        <f t="shared" si="3"/>
        <v>507297</v>
      </c>
      <c r="Y10" s="15">
        <f t="shared" si="4"/>
        <v>5.1213808770161712E-2</v>
      </c>
      <c r="Z10" s="16">
        <f>RealData!E7+$O$1</f>
        <v>514972</v>
      </c>
    </row>
    <row r="11" spans="1:26" x14ac:dyDescent="0.25">
      <c r="A11" s="1">
        <v>44024.708333333336</v>
      </c>
      <c r="B11">
        <v>6</v>
      </c>
      <c r="C11">
        <v>0.8</v>
      </c>
      <c r="D11">
        <f t="shared" si="5"/>
        <v>37216.684109035086</v>
      </c>
      <c r="E11">
        <f t="shared" si="6"/>
        <v>31</v>
      </c>
      <c r="F11">
        <f t="shared" si="7"/>
        <v>1980</v>
      </c>
      <c r="G11" s="2">
        <f t="shared" si="0"/>
        <v>37216.684109035086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  <c r="X11" s="16">
        <f t="shared" si="3"/>
        <v>507802</v>
      </c>
      <c r="Y11" s="15">
        <f t="shared" si="4"/>
        <v>5.1264790686926312E-2</v>
      </c>
      <c r="Z11" s="16">
        <f>RealData!E8+$O$1</f>
        <v>515049</v>
      </c>
    </row>
    <row r="12" spans="1:26" x14ac:dyDescent="0.25">
      <c r="A12" s="1">
        <v>44025.708333333336</v>
      </c>
      <c r="B12">
        <v>7</v>
      </c>
      <c r="C12">
        <v>0.4</v>
      </c>
      <c r="D12">
        <f t="shared" si="5"/>
        <v>37215.684109035086</v>
      </c>
      <c r="E12">
        <v>31</v>
      </c>
      <c r="F12">
        <f t="shared" si="7"/>
        <v>1983</v>
      </c>
      <c r="G12" s="2">
        <f t="shared" si="0"/>
        <v>37215.684109035086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  <c r="X12" s="16">
        <f t="shared" si="3"/>
        <v>508560</v>
      </c>
      <c r="Y12" s="15">
        <f t="shared" si="4"/>
        <v>5.1341314039218523E-2</v>
      </c>
      <c r="Z12" s="16">
        <f>RealData!E9+$O$1</f>
        <v>515143</v>
      </c>
    </row>
    <row r="13" spans="1:26" x14ac:dyDescent="0.25">
      <c r="A13" s="1">
        <v>44026.708333333336</v>
      </c>
      <c r="B13">
        <v>8</v>
      </c>
      <c r="C13">
        <v>0.4</v>
      </c>
      <c r="D13">
        <f t="shared" si="5"/>
        <v>37214.684109035086</v>
      </c>
      <c r="E13">
        <f>E12+ROUND((C13/$D$2)*D12*(E12/$D$3),0)-ROUND(E12/$D$2,0)</f>
        <v>29</v>
      </c>
      <c r="F13">
        <f t="shared" si="7"/>
        <v>1986</v>
      </c>
      <c r="G13" s="2">
        <f t="shared" si="0"/>
        <v>37214.684109035086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  <c r="T13" s="12">
        <f>N13/N6-1</f>
        <v>-0.25</v>
      </c>
      <c r="U13" s="12"/>
      <c r="V13" s="23">
        <f>T13*$V$2+$V$1</f>
        <v>0.71566193784183274</v>
      </c>
      <c r="W13" s="23">
        <f>U13*$V$2+$V$1</f>
        <v>1.0559743067856036</v>
      </c>
      <c r="X13" s="16">
        <f t="shared" si="3"/>
        <v>508812</v>
      </c>
      <c r="Y13" s="15">
        <f t="shared" si="4"/>
        <v>5.1366754520455513E-2</v>
      </c>
      <c r="Z13" s="16">
        <f>RealData!E10+$O$1</f>
        <v>515173</v>
      </c>
    </row>
    <row r="14" spans="1:26" x14ac:dyDescent="0.25">
      <c r="A14" s="1">
        <v>44027.708333333336</v>
      </c>
      <c r="B14">
        <v>9</v>
      </c>
      <c r="C14">
        <v>0.4</v>
      </c>
      <c r="D14">
        <f t="shared" si="5"/>
        <v>37213.684109035086</v>
      </c>
      <c r="E14">
        <f t="shared" si="6"/>
        <v>28</v>
      </c>
      <c r="F14">
        <f t="shared" si="7"/>
        <v>1988</v>
      </c>
      <c r="G14" s="2">
        <f t="shared" si="0"/>
        <v>37213.684109035086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  <c r="T14" s="12">
        <f t="shared" ref="T14:T77" si="8">N14/N7-1</f>
        <v>-0.32352941176470584</v>
      </c>
      <c r="U14" s="12"/>
      <c r="V14" s="23">
        <f t="shared" ref="V14:V77" si="9">T14*$V$2+$V$1</f>
        <v>0.61557006462307673</v>
      </c>
      <c r="W14" s="23">
        <f t="shared" ref="W14:W77" si="10">U14*$V$2+$V$1</f>
        <v>1.0559743067856036</v>
      </c>
      <c r="X14" s="16">
        <f t="shared" si="3"/>
        <v>509065</v>
      </c>
      <c r="Y14" s="15">
        <f t="shared" si="4"/>
        <v>5.1392295955983124E-2</v>
      </c>
      <c r="Z14" s="16">
        <f>RealData!E11+$O$1</f>
        <v>515236</v>
      </c>
    </row>
    <row r="15" spans="1:26" x14ac:dyDescent="0.25">
      <c r="A15" s="1">
        <v>44028.708333333336</v>
      </c>
      <c r="B15">
        <v>10</v>
      </c>
      <c r="C15">
        <v>0.4</v>
      </c>
      <c r="D15">
        <f t="shared" si="5"/>
        <v>37212.684109035086</v>
      </c>
      <c r="E15">
        <f t="shared" si="6"/>
        <v>27</v>
      </c>
      <c r="F15">
        <f t="shared" si="7"/>
        <v>1990</v>
      </c>
      <c r="G15" s="2">
        <f t="shared" si="0"/>
        <v>37212.684109035086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  <c r="T15" s="12">
        <f t="shared" si="8"/>
        <v>-0.25806451612903225</v>
      </c>
      <c r="U15" s="12"/>
      <c r="V15" s="23">
        <f t="shared" si="9"/>
        <v>0.70468411948880794</v>
      </c>
      <c r="W15" s="23">
        <f t="shared" si="10"/>
        <v>1.0559743067856036</v>
      </c>
      <c r="X15" s="16">
        <f t="shared" si="3"/>
        <v>509317</v>
      </c>
      <c r="Y15" s="15">
        <f t="shared" si="4"/>
        <v>5.1417736437220113E-2</v>
      </c>
      <c r="Z15" s="16">
        <f>RealData!E12+$O$1</f>
        <v>515316</v>
      </c>
    </row>
    <row r="16" spans="1:26" x14ac:dyDescent="0.25">
      <c r="A16" s="1">
        <v>44029.708333333336</v>
      </c>
      <c r="B16">
        <v>11</v>
      </c>
      <c r="C16">
        <v>0.4</v>
      </c>
      <c r="D16">
        <f t="shared" si="5"/>
        <v>37211.684109035086</v>
      </c>
      <c r="E16">
        <f t="shared" si="6"/>
        <v>26</v>
      </c>
      <c r="F16">
        <f t="shared" si="7"/>
        <v>1992</v>
      </c>
      <c r="G16" s="2">
        <f t="shared" si="0"/>
        <v>37211.684109035086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  <c r="T16" s="12">
        <f t="shared" si="8"/>
        <v>-0.18518518518518523</v>
      </c>
      <c r="U16" s="12"/>
      <c r="V16" s="23">
        <f t="shared" si="9"/>
        <v>0.80389107053095854</v>
      </c>
      <c r="W16" s="23">
        <f t="shared" si="10"/>
        <v>1.0559743067856036</v>
      </c>
      <c r="X16" s="16">
        <f t="shared" si="3"/>
        <v>509570</v>
      </c>
      <c r="Y16" s="15">
        <f t="shared" si="4"/>
        <v>5.1443277872747731E-2</v>
      </c>
      <c r="Z16" s="16">
        <f>RealData!E13+$O$1</f>
        <v>515371</v>
      </c>
    </row>
    <row r="17" spans="1:26" x14ac:dyDescent="0.25">
      <c r="A17" s="1">
        <v>44030.708333333336</v>
      </c>
      <c r="B17">
        <v>12</v>
      </c>
      <c r="C17">
        <v>0.4</v>
      </c>
      <c r="D17">
        <f t="shared" si="5"/>
        <v>37210.684109035086</v>
      </c>
      <c r="E17">
        <f t="shared" si="6"/>
        <v>25</v>
      </c>
      <c r="F17">
        <f t="shared" si="7"/>
        <v>1994</v>
      </c>
      <c r="G17" s="2">
        <f t="shared" si="0"/>
        <v>37210.684109035086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  <c r="T17" s="12">
        <f t="shared" si="8"/>
        <v>-0.24137931034482762</v>
      </c>
      <c r="U17" s="12"/>
      <c r="V17" s="23">
        <f t="shared" si="9"/>
        <v>0.72739684711575592</v>
      </c>
      <c r="W17" s="23">
        <f t="shared" si="10"/>
        <v>1.0559743067856036</v>
      </c>
      <c r="X17" s="16">
        <f t="shared" si="3"/>
        <v>509822</v>
      </c>
      <c r="Y17" s="15">
        <f t="shared" si="4"/>
        <v>5.1468718353984713E-2</v>
      </c>
      <c r="Z17" s="16">
        <f>RealData!E14+$O$1</f>
        <v>515459</v>
      </c>
    </row>
    <row r="18" spans="1:26" x14ac:dyDescent="0.25">
      <c r="A18" s="1">
        <v>44031.708333333336</v>
      </c>
      <c r="B18">
        <v>13</v>
      </c>
      <c r="C18">
        <v>0.4</v>
      </c>
      <c r="D18">
        <f t="shared" si="5"/>
        <v>37209.684109035086</v>
      </c>
      <c r="E18">
        <f t="shared" si="6"/>
        <v>24</v>
      </c>
      <c r="F18">
        <f t="shared" si="7"/>
        <v>1996</v>
      </c>
      <c r="G18" s="2">
        <f t="shared" si="0"/>
        <v>37209.684109035086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  <c r="T18" s="12">
        <f t="shared" si="8"/>
        <v>-0.29032258064516125</v>
      </c>
      <c r="U18" s="12"/>
      <c r="V18" s="23">
        <f t="shared" si="9"/>
        <v>0.66077284607670861</v>
      </c>
      <c r="W18" s="23">
        <f t="shared" si="10"/>
        <v>1.0559743067856036</v>
      </c>
      <c r="X18" s="16">
        <f t="shared" si="3"/>
        <v>510075</v>
      </c>
      <c r="Y18" s="15">
        <f t="shared" si="4"/>
        <v>5.1494259789512324E-2</v>
      </c>
      <c r="Z18" s="16">
        <f>RealData!E15+$O$1</f>
        <v>515492</v>
      </c>
    </row>
    <row r="19" spans="1:26" x14ac:dyDescent="0.25">
      <c r="A19" s="1">
        <v>44032.708333333336</v>
      </c>
      <c r="B19">
        <v>14</v>
      </c>
      <c r="C19">
        <v>0.4</v>
      </c>
      <c r="D19">
        <f t="shared" si="5"/>
        <v>37208.684109035086</v>
      </c>
      <c r="E19">
        <f t="shared" si="6"/>
        <v>23</v>
      </c>
      <c r="F19">
        <f t="shared" si="7"/>
        <v>1998</v>
      </c>
      <c r="G19" s="2">
        <f t="shared" si="0"/>
        <v>37208.684109035086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  <c r="T19" s="12">
        <f t="shared" si="8"/>
        <v>-0.30000000000000004</v>
      </c>
      <c r="U19" s="12">
        <f t="shared" ref="U19:U77" si="11">O19/O12-1</f>
        <v>-0.26605504587155959</v>
      </c>
      <c r="V19" s="23">
        <f t="shared" si="9"/>
        <v>0.64759946405307867</v>
      </c>
      <c r="W19" s="23">
        <f t="shared" si="10"/>
        <v>0.69380701506562736</v>
      </c>
      <c r="X19" s="16">
        <f t="shared" si="3"/>
        <v>510327</v>
      </c>
      <c r="Y19" s="15">
        <f t="shared" si="4"/>
        <v>5.1519700270749313E-2</v>
      </c>
      <c r="Z19" s="16">
        <f>RealData!E16+$O$1</f>
        <v>515548</v>
      </c>
    </row>
    <row r="20" spans="1:26" x14ac:dyDescent="0.25">
      <c r="A20" s="1">
        <v>44033.708333333336</v>
      </c>
      <c r="B20">
        <v>15</v>
      </c>
      <c r="C20">
        <v>0.4</v>
      </c>
      <c r="D20">
        <f t="shared" si="5"/>
        <v>37207.684109035086</v>
      </c>
      <c r="E20">
        <f t="shared" si="6"/>
        <v>22</v>
      </c>
      <c r="F20">
        <f t="shared" si="7"/>
        <v>2000</v>
      </c>
      <c r="G20" s="2">
        <f t="shared" si="0"/>
        <v>37207.684109035086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  <c r="T20" s="12">
        <f t="shared" si="8"/>
        <v>-0.22222222222222221</v>
      </c>
      <c r="U20" s="12">
        <f t="shared" si="11"/>
        <v>-0.26315789473684215</v>
      </c>
      <c r="V20" s="23">
        <f t="shared" si="9"/>
        <v>0.75347442328002956</v>
      </c>
      <c r="W20" s="23">
        <f t="shared" si="10"/>
        <v>0.69775076052900276</v>
      </c>
      <c r="X20" s="16">
        <f t="shared" si="3"/>
        <v>510580</v>
      </c>
      <c r="Y20" s="15">
        <f t="shared" si="4"/>
        <v>5.1545241706276924E-2</v>
      </c>
      <c r="Z20" s="16">
        <f>RealData!E17+$O$1</f>
        <v>515582</v>
      </c>
    </row>
    <row r="21" spans="1:26" x14ac:dyDescent="0.25">
      <c r="A21" s="1">
        <v>44034.708333333336</v>
      </c>
      <c r="B21">
        <v>16</v>
      </c>
      <c r="C21">
        <v>0.4</v>
      </c>
      <c r="D21">
        <f t="shared" si="5"/>
        <v>37206.684109035086</v>
      </c>
      <c r="E21">
        <f t="shared" si="6"/>
        <v>21</v>
      </c>
      <c r="F21">
        <f t="shared" si="7"/>
        <v>2002</v>
      </c>
      <c r="G21" s="2">
        <f t="shared" si="0"/>
        <v>37206.684109035086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  <c r="T21" s="12">
        <f t="shared" si="8"/>
        <v>-0.26086956521739135</v>
      </c>
      <c r="U21" s="12">
        <f t="shared" si="11"/>
        <v>-0.25252525252525249</v>
      </c>
      <c r="V21" s="23">
        <f t="shared" si="9"/>
        <v>0.7008657478877558</v>
      </c>
      <c r="W21" s="23">
        <f t="shared" si="10"/>
        <v>0.71222443916563316</v>
      </c>
      <c r="X21" s="16">
        <f t="shared" si="3"/>
        <v>510832</v>
      </c>
      <c r="Y21" s="15">
        <f t="shared" si="4"/>
        <v>5.1570682187513921E-2</v>
      </c>
      <c r="Z21" s="16">
        <f>RealData!E18+$O$1</f>
        <v>515633</v>
      </c>
    </row>
    <row r="22" spans="1:26" x14ac:dyDescent="0.25">
      <c r="A22" s="1">
        <v>44035.708333333336</v>
      </c>
      <c r="B22">
        <v>17</v>
      </c>
      <c r="C22">
        <v>0.4</v>
      </c>
      <c r="D22">
        <f t="shared" si="5"/>
        <v>37205.684109035086</v>
      </c>
      <c r="E22">
        <f t="shared" si="6"/>
        <v>20</v>
      </c>
      <c r="F22">
        <f t="shared" si="7"/>
        <v>2004</v>
      </c>
      <c r="G22" s="2">
        <f t="shared" ref="G22:H85" si="12">D22</f>
        <v>37205.684109035086</v>
      </c>
      <c r="H22" s="2">
        <f t="shared" si="12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  <c r="T22" s="12">
        <f t="shared" si="8"/>
        <v>-0.26086956521739135</v>
      </c>
      <c r="U22" s="12">
        <f t="shared" si="11"/>
        <v>-0.25263157894736843</v>
      </c>
      <c r="V22" s="23">
        <f t="shared" si="9"/>
        <v>0.7008657478877558</v>
      </c>
      <c r="W22" s="23">
        <f t="shared" si="10"/>
        <v>0.71207970237926677</v>
      </c>
      <c r="X22" s="16">
        <f t="shared" si="3"/>
        <v>511085</v>
      </c>
      <c r="Y22" s="15">
        <f t="shared" si="4"/>
        <v>5.1596223623041525E-2</v>
      </c>
      <c r="Z22" s="16">
        <f>RealData!E19+$O$1</f>
        <v>515715</v>
      </c>
    </row>
    <row r="23" spans="1:26" x14ac:dyDescent="0.25">
      <c r="A23" s="1">
        <v>44036.708333333336</v>
      </c>
      <c r="B23">
        <v>18</v>
      </c>
      <c r="C23">
        <v>0.4</v>
      </c>
      <c r="D23">
        <f t="shared" si="5"/>
        <v>37204.684109035086</v>
      </c>
      <c r="E23">
        <f t="shared" si="6"/>
        <v>19</v>
      </c>
      <c r="F23">
        <f t="shared" si="7"/>
        <v>2006</v>
      </c>
      <c r="G23" s="2">
        <f t="shared" si="12"/>
        <v>37204.684109035086</v>
      </c>
      <c r="H23" s="2">
        <f t="shared" si="12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  <c r="T23" s="12">
        <f t="shared" si="8"/>
        <v>-0.22727272727272729</v>
      </c>
      <c r="U23" s="12">
        <f t="shared" si="11"/>
        <v>-0.25945945945945936</v>
      </c>
      <c r="V23" s="23">
        <f t="shared" si="9"/>
        <v>0.74659942592763007</v>
      </c>
      <c r="W23" s="23">
        <f t="shared" si="10"/>
        <v>0.7027852536115281</v>
      </c>
      <c r="X23" s="16">
        <f t="shared" si="3"/>
        <v>511337</v>
      </c>
      <c r="Y23" s="15">
        <f t="shared" si="4"/>
        <v>5.1621664104278514E-2</v>
      </c>
      <c r="Z23" s="16">
        <f>RealData!E20+$O$1</f>
        <v>515768</v>
      </c>
    </row>
    <row r="24" spans="1:26" x14ac:dyDescent="0.25">
      <c r="A24" s="1">
        <v>44037.708333333336</v>
      </c>
      <c r="B24">
        <v>19</v>
      </c>
      <c r="C24">
        <v>0.4</v>
      </c>
      <c r="D24">
        <f t="shared" si="5"/>
        <v>37203.684109035086</v>
      </c>
      <c r="E24">
        <f t="shared" si="6"/>
        <v>18</v>
      </c>
      <c r="F24">
        <f t="shared" si="7"/>
        <v>2008</v>
      </c>
      <c r="G24" s="2">
        <f t="shared" si="12"/>
        <v>37203.684109035086</v>
      </c>
      <c r="H24" s="2">
        <f t="shared" si="12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  <c r="T24" s="12">
        <f t="shared" si="8"/>
        <v>-0.40909090909090906</v>
      </c>
      <c r="U24" s="12">
        <f t="shared" si="11"/>
        <v>-0.2808988764044944</v>
      </c>
      <c r="V24" s="23">
        <f t="shared" si="9"/>
        <v>0.49909952124125145</v>
      </c>
      <c r="W24" s="23">
        <f t="shared" si="10"/>
        <v>0.67360085853417573</v>
      </c>
      <c r="X24" s="16">
        <f t="shared" si="3"/>
        <v>511590</v>
      </c>
      <c r="Y24" s="15">
        <f t="shared" si="4"/>
        <v>5.1647205539806125E-2</v>
      </c>
      <c r="Z24" s="16">
        <f>RealData!E21+$O$1</f>
        <v>515847</v>
      </c>
    </row>
    <row r="25" spans="1:26" x14ac:dyDescent="0.25">
      <c r="A25" s="1">
        <v>44038.708333333336</v>
      </c>
      <c r="B25">
        <v>20</v>
      </c>
      <c r="C25">
        <v>0.3</v>
      </c>
      <c r="D25">
        <f t="shared" si="5"/>
        <v>37203.684109035086</v>
      </c>
      <c r="E25">
        <f t="shared" si="6"/>
        <v>16</v>
      </c>
      <c r="F25">
        <f t="shared" si="7"/>
        <v>2010</v>
      </c>
      <c r="G25" s="2">
        <f t="shared" si="12"/>
        <v>37203.684109035086</v>
      </c>
      <c r="H25" s="2">
        <f t="shared" si="12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  <c r="T25" s="12">
        <f t="shared" si="8"/>
        <v>-0.40909090909090906</v>
      </c>
      <c r="U25" s="12">
        <f t="shared" si="11"/>
        <v>-0.29585798816568043</v>
      </c>
      <c r="V25" s="23">
        <f t="shared" si="9"/>
        <v>0.49909952124125145</v>
      </c>
      <c r="W25" s="23">
        <f t="shared" si="10"/>
        <v>0.65323777549120032</v>
      </c>
      <c r="X25" s="16">
        <f t="shared" si="3"/>
        <v>511590</v>
      </c>
      <c r="Y25" s="15">
        <f t="shared" si="4"/>
        <v>5.1647205539806125E-2</v>
      </c>
      <c r="Z25" s="16">
        <f>RealData!E22+$O$1</f>
        <v>515921</v>
      </c>
    </row>
    <row r="26" spans="1:26" x14ac:dyDescent="0.25">
      <c r="A26" s="1">
        <v>44039.708333333336</v>
      </c>
      <c r="B26">
        <v>21</v>
      </c>
      <c r="C26">
        <v>0.4</v>
      </c>
      <c r="D26">
        <f t="shared" si="5"/>
        <v>37202.684109035086</v>
      </c>
      <c r="E26">
        <f t="shared" si="6"/>
        <v>16</v>
      </c>
      <c r="F26">
        <f t="shared" si="7"/>
        <v>2011</v>
      </c>
      <c r="G26" s="2">
        <f t="shared" si="12"/>
        <v>37202.684109035086</v>
      </c>
      <c r="H26" s="2">
        <f t="shared" si="12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  <c r="T26" s="12">
        <f t="shared" si="8"/>
        <v>-0.33333333333333337</v>
      </c>
      <c r="U26" s="12">
        <f t="shared" si="11"/>
        <v>-0.30000000000000004</v>
      </c>
      <c r="V26" s="23">
        <f t="shared" si="9"/>
        <v>0.60222448152724251</v>
      </c>
      <c r="W26" s="23">
        <f t="shared" si="10"/>
        <v>0.64759946405307867</v>
      </c>
      <c r="X26" s="16">
        <f t="shared" si="3"/>
        <v>511842</v>
      </c>
      <c r="Y26" s="15">
        <f t="shared" si="4"/>
        <v>5.1672646021043121E-2</v>
      </c>
      <c r="Z26" s="16">
        <f>RealData!E23+$O$1</f>
        <v>515955</v>
      </c>
    </row>
    <row r="27" spans="1:26" x14ac:dyDescent="0.25">
      <c r="A27" s="1">
        <v>44040.708333333336</v>
      </c>
      <c r="B27">
        <v>22</v>
      </c>
      <c r="C27">
        <v>0.3</v>
      </c>
      <c r="D27">
        <f t="shared" si="5"/>
        <v>37202.684109035086</v>
      </c>
      <c r="E27">
        <f t="shared" si="6"/>
        <v>15</v>
      </c>
      <c r="F27">
        <f t="shared" si="7"/>
        <v>2012</v>
      </c>
      <c r="G27" s="2">
        <f t="shared" si="12"/>
        <v>37202.684109035086</v>
      </c>
      <c r="H27" s="2">
        <f t="shared" si="12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  <c r="T27" s="12">
        <f t="shared" si="8"/>
        <v>-0.38095238095238093</v>
      </c>
      <c r="U27" s="12">
        <f t="shared" si="11"/>
        <v>-0.32467532467532467</v>
      </c>
      <c r="V27" s="23">
        <f t="shared" si="9"/>
        <v>0.53740307791890529</v>
      </c>
      <c r="W27" s="23">
        <f t="shared" si="10"/>
        <v>0.61401019127421297</v>
      </c>
      <c r="X27" s="16">
        <f t="shared" si="3"/>
        <v>511842</v>
      </c>
      <c r="Y27" s="15">
        <f t="shared" si="4"/>
        <v>5.1672646021043121E-2</v>
      </c>
      <c r="Z27" s="16">
        <f>RealData!E24+$O$1</f>
        <v>516008</v>
      </c>
    </row>
    <row r="28" spans="1:26" x14ac:dyDescent="0.25">
      <c r="A28" s="1">
        <v>44041.708333333336</v>
      </c>
      <c r="B28">
        <v>23</v>
      </c>
      <c r="C28">
        <v>0.3</v>
      </c>
      <c r="D28">
        <f t="shared" si="5"/>
        <v>37202.684109035086</v>
      </c>
      <c r="E28">
        <f t="shared" si="6"/>
        <v>14</v>
      </c>
      <c r="F28">
        <f t="shared" si="7"/>
        <v>2013</v>
      </c>
      <c r="G28" s="2">
        <f t="shared" si="12"/>
        <v>37202.684109035086</v>
      </c>
      <c r="H28" s="2">
        <f t="shared" si="12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  <c r="T28" s="12">
        <f t="shared" si="8"/>
        <v>-0.23529411764705888</v>
      </c>
      <c r="U28" s="12">
        <f t="shared" si="11"/>
        <v>-0.32432432432432423</v>
      </c>
      <c r="V28" s="23">
        <f t="shared" si="9"/>
        <v>0.73568031248558396</v>
      </c>
      <c r="W28" s="23">
        <f t="shared" si="10"/>
        <v>0.61448799031800916</v>
      </c>
      <c r="X28" s="16">
        <f t="shared" si="3"/>
        <v>511842</v>
      </c>
      <c r="Y28" s="15">
        <f t="shared" si="4"/>
        <v>5.1672646021043121E-2</v>
      </c>
      <c r="Z28" s="16">
        <f>RealData!E25+$O$1</f>
        <v>516054</v>
      </c>
    </row>
    <row r="29" spans="1:26" x14ac:dyDescent="0.25">
      <c r="A29" s="1">
        <v>44042.708333333336</v>
      </c>
      <c r="B29">
        <v>24</v>
      </c>
      <c r="C29">
        <v>0.3</v>
      </c>
      <c r="D29">
        <f t="shared" si="5"/>
        <v>37202.684109035086</v>
      </c>
      <c r="E29">
        <f t="shared" si="6"/>
        <v>13</v>
      </c>
      <c r="F29">
        <f t="shared" si="7"/>
        <v>2014</v>
      </c>
      <c r="G29" s="2">
        <f t="shared" si="12"/>
        <v>37202.684109035086</v>
      </c>
      <c r="H29" s="2">
        <f t="shared" si="12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  <c r="T29" s="12">
        <f t="shared" si="8"/>
        <v>-0.23529411764705888</v>
      </c>
      <c r="U29" s="12">
        <f t="shared" si="11"/>
        <v>-0.323943661971831</v>
      </c>
      <c r="V29" s="23">
        <f t="shared" si="9"/>
        <v>0.73568031248558396</v>
      </c>
      <c r="W29" s="23">
        <f t="shared" si="10"/>
        <v>0.6150061667457879</v>
      </c>
      <c r="X29" s="16">
        <f t="shared" si="3"/>
        <v>511842</v>
      </c>
      <c r="Y29" s="15">
        <f t="shared" si="4"/>
        <v>5.1672646021043121E-2</v>
      </c>
      <c r="Z29" s="16">
        <f>RealData!E26+$O$1</f>
        <v>516142</v>
      </c>
    </row>
    <row r="30" spans="1:26" x14ac:dyDescent="0.25">
      <c r="A30" s="1">
        <v>44043.708333333336</v>
      </c>
      <c r="B30">
        <v>25</v>
      </c>
      <c r="C30">
        <v>0.3</v>
      </c>
      <c r="D30">
        <f t="shared" si="5"/>
        <v>37202.684109035086</v>
      </c>
      <c r="E30">
        <f t="shared" si="6"/>
        <v>12</v>
      </c>
      <c r="F30">
        <f t="shared" si="7"/>
        <v>2015</v>
      </c>
      <c r="G30" s="2">
        <f t="shared" si="12"/>
        <v>37202.684109035086</v>
      </c>
      <c r="H30" s="2">
        <f t="shared" si="12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  <c r="T30" s="12">
        <f t="shared" si="8"/>
        <v>-0.58823529411764708</v>
      </c>
      <c r="U30" s="12">
        <f t="shared" si="11"/>
        <v>-0.37226277372262773</v>
      </c>
      <c r="V30" s="23">
        <f t="shared" si="9"/>
        <v>0.25523932103555469</v>
      </c>
      <c r="W30" s="23">
        <f t="shared" si="10"/>
        <v>0.54923180120509818</v>
      </c>
      <c r="X30" s="16">
        <f t="shared" si="3"/>
        <v>511842</v>
      </c>
      <c r="Y30" s="15">
        <f t="shared" si="4"/>
        <v>5.1672646021043121E-2</v>
      </c>
      <c r="Z30" s="16">
        <f>RealData!E27+$O$1</f>
        <v>516219</v>
      </c>
    </row>
    <row r="31" spans="1:26" x14ac:dyDescent="0.25">
      <c r="A31" s="1">
        <v>44044.708333333336</v>
      </c>
      <c r="B31">
        <v>26</v>
      </c>
      <c r="C31">
        <v>0.7</v>
      </c>
      <c r="D31">
        <f t="shared" si="5"/>
        <v>37201.684109035086</v>
      </c>
      <c r="E31">
        <f t="shared" si="6"/>
        <v>12</v>
      </c>
      <c r="F31">
        <f t="shared" si="7"/>
        <v>2016</v>
      </c>
      <c r="G31" s="2">
        <f t="shared" si="12"/>
        <v>37201.684109035086</v>
      </c>
      <c r="H31" s="2">
        <f t="shared" si="12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  <c r="T31" s="12">
        <f t="shared" si="8"/>
        <v>-0.30769230769230771</v>
      </c>
      <c r="U31" s="12">
        <f t="shared" si="11"/>
        <v>-0.359375</v>
      </c>
      <c r="V31" s="23">
        <f t="shared" si="9"/>
        <v>0.63712831423942418</v>
      </c>
      <c r="W31" s="23">
        <f t="shared" si="10"/>
        <v>0.56677527642893311</v>
      </c>
      <c r="X31" s="16">
        <f t="shared" si="3"/>
        <v>512095</v>
      </c>
      <c r="Y31" s="15">
        <f t="shared" si="4"/>
        <v>5.1698187456570732E-2</v>
      </c>
      <c r="Z31" s="16">
        <f>RealData!E28+$O$1</f>
        <v>516274</v>
      </c>
    </row>
    <row r="32" spans="1:26" x14ac:dyDescent="0.25">
      <c r="A32" s="1">
        <v>44045.708333333336</v>
      </c>
      <c r="B32">
        <v>27</v>
      </c>
      <c r="C32">
        <v>0.4</v>
      </c>
      <c r="D32">
        <f t="shared" si="5"/>
        <v>37201.684109035086</v>
      </c>
      <c r="E32">
        <f t="shared" si="6"/>
        <v>11</v>
      </c>
      <c r="F32">
        <f t="shared" si="7"/>
        <v>2017</v>
      </c>
      <c r="G32" s="2">
        <f t="shared" si="12"/>
        <v>37201.684109035086</v>
      </c>
      <c r="H32" s="2">
        <f t="shared" si="12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  <c r="T32" s="12">
        <f t="shared" si="8"/>
        <v>-0.30769230769230771</v>
      </c>
      <c r="U32" s="12">
        <f t="shared" si="11"/>
        <v>-0.34453781512605042</v>
      </c>
      <c r="V32" s="23">
        <f t="shared" si="9"/>
        <v>0.63712831423942418</v>
      </c>
      <c r="W32" s="23">
        <f t="shared" si="10"/>
        <v>0.58697238656057493</v>
      </c>
      <c r="X32" s="16">
        <f t="shared" si="3"/>
        <v>512095</v>
      </c>
      <c r="Y32" s="15">
        <f t="shared" si="4"/>
        <v>5.1698187456570732E-2</v>
      </c>
      <c r="Z32" s="16">
        <f>RealData!E29+$O$1</f>
        <v>516312</v>
      </c>
    </row>
    <row r="33" spans="1:26" x14ac:dyDescent="0.25">
      <c r="A33" s="1">
        <v>44046.708333333336</v>
      </c>
      <c r="B33">
        <v>28</v>
      </c>
      <c r="C33">
        <v>0.4</v>
      </c>
      <c r="D33">
        <f t="shared" si="5"/>
        <v>37201.684109035086</v>
      </c>
      <c r="E33">
        <f t="shared" si="6"/>
        <v>10</v>
      </c>
      <c r="F33">
        <f t="shared" si="7"/>
        <v>2018</v>
      </c>
      <c r="G33" s="2">
        <f t="shared" si="12"/>
        <v>37201.684109035086</v>
      </c>
      <c r="H33" s="2">
        <f t="shared" si="12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  <c r="T33" s="12">
        <f t="shared" si="8"/>
        <v>-0.3571428571428571</v>
      </c>
      <c r="U33" s="12">
        <f t="shared" si="11"/>
        <v>-0.3482142857142857</v>
      </c>
      <c r="V33" s="23">
        <f t="shared" si="9"/>
        <v>0.56981377972307401</v>
      </c>
      <c r="W33" s="23">
        <f t="shared" si="10"/>
        <v>0.58196779289963718</v>
      </c>
      <c r="X33" s="16">
        <f t="shared" si="3"/>
        <v>512095</v>
      </c>
      <c r="Y33" s="15">
        <f t="shared" si="4"/>
        <v>5.1698187456570732E-2</v>
      </c>
      <c r="Z33" s="16">
        <f>RealData!E30+$O$1</f>
        <v>516337</v>
      </c>
    </row>
    <row r="34" spans="1:26" x14ac:dyDescent="0.25">
      <c r="A34" s="1">
        <v>44047.708333333336</v>
      </c>
      <c r="B34">
        <v>29</v>
      </c>
      <c r="C34">
        <v>1</v>
      </c>
      <c r="D34">
        <f t="shared" si="5"/>
        <v>37200.684109035086</v>
      </c>
      <c r="E34">
        <f t="shared" si="6"/>
        <v>10</v>
      </c>
      <c r="F34">
        <f t="shared" si="7"/>
        <v>2019</v>
      </c>
      <c r="G34" s="2">
        <f t="shared" si="12"/>
        <v>37200.684109035086</v>
      </c>
      <c r="H34" s="2">
        <f t="shared" si="12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  <c r="T34" s="12">
        <f t="shared" si="8"/>
        <v>-0.30769230769230771</v>
      </c>
      <c r="U34" s="12">
        <f t="shared" si="11"/>
        <v>-0.33653846153846156</v>
      </c>
      <c r="V34" s="23">
        <f t="shared" si="9"/>
        <v>0.63712831423942418</v>
      </c>
      <c r="W34" s="23">
        <f t="shared" si="10"/>
        <v>0.59786150243821978</v>
      </c>
      <c r="X34" s="16">
        <f t="shared" si="3"/>
        <v>512347</v>
      </c>
      <c r="Y34" s="15">
        <f t="shared" si="4"/>
        <v>5.1723627937807715E-2</v>
      </c>
      <c r="Z34" s="16">
        <f>RealData!E31+$O$1</f>
        <v>516381</v>
      </c>
    </row>
    <row r="35" spans="1:26" x14ac:dyDescent="0.25">
      <c r="A35" s="1">
        <v>44048.708333333336</v>
      </c>
      <c r="B35">
        <v>30</v>
      </c>
      <c r="C35">
        <v>1</v>
      </c>
      <c r="D35">
        <f t="shared" si="5"/>
        <v>37199.684109035086</v>
      </c>
      <c r="E35">
        <f t="shared" si="6"/>
        <v>10</v>
      </c>
      <c r="F35">
        <f t="shared" si="7"/>
        <v>2020</v>
      </c>
      <c r="G35" s="2">
        <f t="shared" si="12"/>
        <v>37199.684109035086</v>
      </c>
      <c r="H35" s="2">
        <f t="shared" si="12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  <c r="T35" s="12">
        <f t="shared" si="8"/>
        <v>-0.15384615384615385</v>
      </c>
      <c r="U35" s="12">
        <f t="shared" si="11"/>
        <v>-0.33000000000000007</v>
      </c>
      <c r="V35" s="23">
        <f t="shared" si="9"/>
        <v>0.84655131051251387</v>
      </c>
      <c r="W35" s="23">
        <f t="shared" si="10"/>
        <v>0.60676197977982604</v>
      </c>
      <c r="X35" s="16">
        <f t="shared" si="3"/>
        <v>512600</v>
      </c>
      <c r="Y35" s="15">
        <f t="shared" si="4"/>
        <v>5.1749169373335326E-2</v>
      </c>
      <c r="Z35" s="16">
        <f>RealData!E32+$O$1</f>
        <v>516519</v>
      </c>
    </row>
    <row r="36" spans="1:26" x14ac:dyDescent="0.25">
      <c r="A36" s="1">
        <v>44049.708333333336</v>
      </c>
      <c r="B36">
        <v>31</v>
      </c>
      <c r="C36">
        <v>1</v>
      </c>
      <c r="D36">
        <f t="shared" si="5"/>
        <v>37198.684109035086</v>
      </c>
      <c r="E36">
        <f t="shared" si="6"/>
        <v>10</v>
      </c>
      <c r="F36">
        <f t="shared" si="7"/>
        <v>2021</v>
      </c>
      <c r="G36" s="2">
        <f t="shared" si="12"/>
        <v>37198.684109035086</v>
      </c>
      <c r="H36" s="2">
        <f t="shared" si="12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  <c r="T36" s="12">
        <f t="shared" si="8"/>
        <v>-0.15384615384615385</v>
      </c>
      <c r="U36" s="12">
        <f t="shared" si="11"/>
        <v>-0.32291666666666652</v>
      </c>
      <c r="V36" s="23">
        <f t="shared" si="9"/>
        <v>0.84655131051251387</v>
      </c>
      <c r="W36" s="23">
        <f t="shared" si="10"/>
        <v>0.61640416356656647</v>
      </c>
      <c r="X36" s="16">
        <f t="shared" si="3"/>
        <v>512852</v>
      </c>
      <c r="Y36" s="15">
        <f t="shared" si="4"/>
        <v>5.1774609854572322E-2</v>
      </c>
      <c r="Z36" s="16">
        <f>RealData!E33+$O$1</f>
        <v>516637</v>
      </c>
    </row>
    <row r="37" spans="1:26" x14ac:dyDescent="0.25">
      <c r="A37" s="1">
        <v>44050.708333333336</v>
      </c>
      <c r="B37">
        <v>32</v>
      </c>
      <c r="C37">
        <v>1</v>
      </c>
      <c r="D37">
        <f t="shared" si="5"/>
        <v>37197.684109035086</v>
      </c>
      <c r="E37">
        <f t="shared" si="6"/>
        <v>10</v>
      </c>
      <c r="F37">
        <f t="shared" si="7"/>
        <v>2022</v>
      </c>
      <c r="G37" s="2">
        <f t="shared" si="12"/>
        <v>37197.684109035086</v>
      </c>
      <c r="H37" s="2">
        <f t="shared" si="12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  <c r="T37" s="12">
        <f t="shared" si="8"/>
        <v>0.28571428571428581</v>
      </c>
      <c r="U37" s="12">
        <f t="shared" si="11"/>
        <v>-0.22093023255813959</v>
      </c>
      <c r="V37" s="23">
        <f t="shared" si="9"/>
        <v>1.4449027284356273</v>
      </c>
      <c r="W37" s="23">
        <f t="shared" si="10"/>
        <v>0.75523314353296889</v>
      </c>
      <c r="X37" s="16">
        <f t="shared" si="3"/>
        <v>513105</v>
      </c>
      <c r="Y37" s="15">
        <f t="shared" si="4"/>
        <v>5.1800151290099933E-2</v>
      </c>
      <c r="Z37" s="16">
        <f>RealData!E34+$O$1</f>
        <v>516706</v>
      </c>
    </row>
    <row r="38" spans="1:26" x14ac:dyDescent="0.25">
      <c r="A38" s="1">
        <v>44051.708333333336</v>
      </c>
      <c r="B38">
        <v>33</v>
      </c>
      <c r="C38">
        <v>1</v>
      </c>
      <c r="D38">
        <f t="shared" si="5"/>
        <v>37196.684109035086</v>
      </c>
      <c r="E38">
        <f t="shared" si="6"/>
        <v>10</v>
      </c>
      <c r="F38">
        <f t="shared" si="7"/>
        <v>2023</v>
      </c>
      <c r="G38" s="2">
        <f t="shared" si="12"/>
        <v>37196.684109035086</v>
      </c>
      <c r="H38" s="2">
        <f t="shared" si="12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  <c r="T38" s="12">
        <f t="shared" si="8"/>
        <v>0</v>
      </c>
      <c r="U38" s="12">
        <f t="shared" si="11"/>
        <v>-0.18292682926829262</v>
      </c>
      <c r="V38" s="23">
        <f t="shared" si="9"/>
        <v>1.0559743067856036</v>
      </c>
      <c r="W38" s="23">
        <f t="shared" si="10"/>
        <v>0.80696525633894212</v>
      </c>
      <c r="X38" s="16">
        <f t="shared" si="3"/>
        <v>513358</v>
      </c>
      <c r="Y38" s="15">
        <f t="shared" si="4"/>
        <v>5.1825692725627544E-2</v>
      </c>
      <c r="Z38" s="16">
        <f>RealData!E35+$O$1</f>
        <v>516782</v>
      </c>
    </row>
    <row r="39" spans="1:26" x14ac:dyDescent="0.25">
      <c r="A39" s="1">
        <v>44052.708333333336</v>
      </c>
      <c r="B39">
        <v>34</v>
      </c>
      <c r="C39">
        <v>1</v>
      </c>
      <c r="D39">
        <f t="shared" si="5"/>
        <v>37195.684109035086</v>
      </c>
      <c r="E39">
        <f t="shared" si="6"/>
        <v>10</v>
      </c>
      <c r="F39">
        <f t="shared" si="7"/>
        <v>2024</v>
      </c>
      <c r="G39" s="2">
        <f t="shared" si="12"/>
        <v>37195.684109035086</v>
      </c>
      <c r="H39" s="2">
        <f t="shared" si="12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  <c r="T39" s="12">
        <f t="shared" si="8"/>
        <v>0</v>
      </c>
      <c r="U39" s="12">
        <f t="shared" si="11"/>
        <v>-0.14102564102564097</v>
      </c>
      <c r="V39" s="23">
        <f t="shared" si="9"/>
        <v>1.0559743067856036</v>
      </c>
      <c r="W39" s="23">
        <f t="shared" si="10"/>
        <v>0.86400322686860476</v>
      </c>
      <c r="X39" s="16">
        <f t="shared" si="3"/>
        <v>513610</v>
      </c>
      <c r="Y39" s="15">
        <f t="shared" si="4"/>
        <v>5.1851133206864533E-2</v>
      </c>
      <c r="Z39" s="16">
        <f>RealData!E36+$O$1</f>
        <v>516853</v>
      </c>
    </row>
    <row r="40" spans="1:26" x14ac:dyDescent="0.25">
      <c r="A40" s="1">
        <v>44053.708333333336</v>
      </c>
      <c r="B40">
        <v>35</v>
      </c>
      <c r="C40">
        <v>1</v>
      </c>
      <c r="D40">
        <f t="shared" si="5"/>
        <v>37194.684109035086</v>
      </c>
      <c r="E40">
        <f t="shared" si="6"/>
        <v>10</v>
      </c>
      <c r="F40">
        <f t="shared" si="7"/>
        <v>2025</v>
      </c>
      <c r="G40" s="2">
        <f t="shared" si="12"/>
        <v>37194.684109035086</v>
      </c>
      <c r="H40" s="2">
        <f t="shared" si="12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  <c r="T40" s="12">
        <f t="shared" si="8"/>
        <v>0</v>
      </c>
      <c r="U40" s="12">
        <f t="shared" si="11"/>
        <v>-8.2191780821917804E-2</v>
      </c>
      <c r="V40" s="23">
        <f t="shared" si="9"/>
        <v>1.0559743067856036</v>
      </c>
      <c r="W40" s="23">
        <f t="shared" si="10"/>
        <v>0.94409078822874748</v>
      </c>
      <c r="X40" s="16">
        <f t="shared" si="3"/>
        <v>513863</v>
      </c>
      <c r="Y40" s="15">
        <f t="shared" si="4"/>
        <v>5.1876674642392137E-2</v>
      </c>
      <c r="Z40" s="16">
        <f>RealData!E37+$O$1</f>
        <v>516884</v>
      </c>
    </row>
    <row r="41" spans="1:26" x14ac:dyDescent="0.25">
      <c r="A41" s="1">
        <v>44054.708333333336</v>
      </c>
      <c r="B41">
        <v>36</v>
      </c>
      <c r="C41">
        <v>1</v>
      </c>
      <c r="D41">
        <f t="shared" si="5"/>
        <v>37193.684109035086</v>
      </c>
      <c r="E41">
        <f t="shared" si="6"/>
        <v>10</v>
      </c>
      <c r="F41">
        <f t="shared" si="7"/>
        <v>2026</v>
      </c>
      <c r="G41" s="2">
        <f t="shared" si="12"/>
        <v>37193.684109035086</v>
      </c>
      <c r="H41" s="2">
        <f t="shared" si="12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  <c r="T41" s="12">
        <f t="shared" si="8"/>
        <v>0.11111111111111116</v>
      </c>
      <c r="U41" s="12">
        <f t="shared" si="11"/>
        <v>-1.4492753623188581E-2</v>
      </c>
      <c r="V41" s="23">
        <f t="shared" si="9"/>
        <v>1.2072242485383906</v>
      </c>
      <c r="W41" s="23">
        <f t="shared" si="10"/>
        <v>1.0362460535135007</v>
      </c>
      <c r="X41" s="16">
        <f t="shared" si="3"/>
        <v>514115</v>
      </c>
      <c r="Y41" s="15">
        <f t="shared" si="4"/>
        <v>5.1902115123629133E-2</v>
      </c>
      <c r="Z41" s="16">
        <f>RealData!E38+$O$1</f>
        <v>516952</v>
      </c>
    </row>
    <row r="42" spans="1:26" x14ac:dyDescent="0.25">
      <c r="A42" s="1">
        <v>44055.708333333336</v>
      </c>
      <c r="B42">
        <v>37</v>
      </c>
      <c r="C42">
        <v>1</v>
      </c>
      <c r="D42">
        <f t="shared" si="5"/>
        <v>37192.684109035086</v>
      </c>
      <c r="E42">
        <f t="shared" si="6"/>
        <v>10</v>
      </c>
      <c r="F42">
        <f t="shared" si="7"/>
        <v>2027</v>
      </c>
      <c r="G42" s="2">
        <f t="shared" si="12"/>
        <v>37192.684109035086</v>
      </c>
      <c r="H42" s="2">
        <f t="shared" si="12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  <c r="T42" s="12">
        <f t="shared" si="8"/>
        <v>-9.0909090909090939E-2</v>
      </c>
      <c r="U42" s="12">
        <f t="shared" si="11"/>
        <v>0</v>
      </c>
      <c r="V42" s="23">
        <f t="shared" si="9"/>
        <v>0.93222435444241414</v>
      </c>
      <c r="W42" s="23">
        <f t="shared" si="10"/>
        <v>1.0559743067856036</v>
      </c>
      <c r="X42" s="16">
        <f t="shared" si="3"/>
        <v>514368</v>
      </c>
      <c r="Y42" s="15">
        <f t="shared" si="4"/>
        <v>5.1927656559156744E-2</v>
      </c>
      <c r="Z42" s="16">
        <f>RealData!E39+$O$1</f>
        <v>517054</v>
      </c>
    </row>
    <row r="43" spans="1:26" x14ac:dyDescent="0.25">
      <c r="A43" s="1">
        <v>44056.708333333336</v>
      </c>
      <c r="B43">
        <v>38</v>
      </c>
      <c r="C43">
        <v>1</v>
      </c>
      <c r="D43">
        <f t="shared" si="5"/>
        <v>37191.684109035086</v>
      </c>
      <c r="E43">
        <f t="shared" si="6"/>
        <v>10</v>
      </c>
      <c r="F43">
        <f t="shared" si="7"/>
        <v>2028</v>
      </c>
      <c r="G43" s="2">
        <f t="shared" si="12"/>
        <v>37191.684109035086</v>
      </c>
      <c r="H43" s="2">
        <f t="shared" si="12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  <c r="T43" s="12">
        <f t="shared" si="8"/>
        <v>0</v>
      </c>
      <c r="U43" s="12">
        <f t="shared" si="11"/>
        <v>3.076923076923066E-2</v>
      </c>
      <c r="V43" s="23">
        <f t="shared" si="9"/>
        <v>1.0559743067856036</v>
      </c>
      <c r="W43" s="23">
        <f t="shared" si="10"/>
        <v>1.0978589060402213</v>
      </c>
      <c r="X43" s="16">
        <f t="shared" si="3"/>
        <v>514620</v>
      </c>
      <c r="Y43" s="15">
        <f t="shared" si="4"/>
        <v>5.1953097040393734E-2</v>
      </c>
      <c r="Z43" s="16">
        <f>RealData!E40+$O$1</f>
        <v>517128</v>
      </c>
    </row>
    <row r="44" spans="1:26" x14ac:dyDescent="0.25">
      <c r="A44" s="1">
        <v>44057.708333333336</v>
      </c>
      <c r="B44">
        <v>39</v>
      </c>
      <c r="C44">
        <v>1</v>
      </c>
      <c r="D44">
        <f t="shared" si="5"/>
        <v>37190.684109035086</v>
      </c>
      <c r="E44">
        <f t="shared" si="6"/>
        <v>10</v>
      </c>
      <c r="F44">
        <f t="shared" si="7"/>
        <v>2029</v>
      </c>
      <c r="G44" s="2">
        <f t="shared" si="12"/>
        <v>37190.684109035086</v>
      </c>
      <c r="H44" s="2">
        <f t="shared" si="12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  <c r="T44" s="12">
        <f t="shared" si="8"/>
        <v>0.33333333333333326</v>
      </c>
      <c r="U44" s="12">
        <f t="shared" si="11"/>
        <v>4.4776119402985204E-2</v>
      </c>
      <c r="V44" s="23">
        <f t="shared" si="9"/>
        <v>1.5097241320439645</v>
      </c>
      <c r="W44" s="23">
        <f t="shared" si="10"/>
        <v>1.1169257758501596</v>
      </c>
      <c r="X44" s="16">
        <f t="shared" si="3"/>
        <v>514873</v>
      </c>
      <c r="Y44" s="15">
        <f t="shared" si="4"/>
        <v>5.1978638475921345E-2</v>
      </c>
      <c r="Z44" s="16">
        <f>RealData!E41+$O$1</f>
        <v>517225</v>
      </c>
    </row>
    <row r="45" spans="1:26" x14ac:dyDescent="0.25">
      <c r="A45" s="1">
        <v>44058.708333333336</v>
      </c>
      <c r="B45">
        <v>40</v>
      </c>
      <c r="C45">
        <v>1.9</v>
      </c>
      <c r="D45">
        <f t="shared" si="5"/>
        <v>37188.684109035086</v>
      </c>
      <c r="E45">
        <f t="shared" si="6"/>
        <v>11</v>
      </c>
      <c r="F45">
        <f t="shared" si="7"/>
        <v>2030</v>
      </c>
      <c r="G45" s="2">
        <f t="shared" si="12"/>
        <v>37188.684109035086</v>
      </c>
      <c r="H45" s="2">
        <f t="shared" si="12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  <c r="T45" s="12">
        <f t="shared" si="8"/>
        <v>0.33333333333333326</v>
      </c>
      <c r="U45" s="12">
        <f t="shared" si="11"/>
        <v>8.9552238805970186E-2</v>
      </c>
      <c r="V45" s="23">
        <f t="shared" si="9"/>
        <v>1.5097241320439645</v>
      </c>
      <c r="W45" s="23">
        <f t="shared" si="10"/>
        <v>1.1778772449147155</v>
      </c>
      <c r="X45" s="16">
        <f t="shared" si="3"/>
        <v>515378</v>
      </c>
      <c r="Y45" s="15">
        <f t="shared" si="4"/>
        <v>5.2029620392685945E-2</v>
      </c>
      <c r="Z45" s="16">
        <f>RealData!E42+$O$1</f>
        <v>517319</v>
      </c>
    </row>
    <row r="46" spans="1:26" x14ac:dyDescent="0.25">
      <c r="A46" s="1">
        <v>44059.708333333336</v>
      </c>
      <c r="B46">
        <v>41</v>
      </c>
      <c r="C46">
        <v>1</v>
      </c>
      <c r="D46">
        <f t="shared" si="5"/>
        <v>37187.684109035086</v>
      </c>
      <c r="E46">
        <f t="shared" si="6"/>
        <v>11</v>
      </c>
      <c r="F46">
        <f t="shared" si="7"/>
        <v>2031</v>
      </c>
      <c r="G46" s="2">
        <f t="shared" si="12"/>
        <v>37187.684109035086</v>
      </c>
      <c r="H46" s="2">
        <f t="shared" si="12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  <c r="T46" s="12">
        <f t="shared" si="8"/>
        <v>0.44444444444444442</v>
      </c>
      <c r="U46" s="12">
        <f t="shared" si="11"/>
        <v>0.14925373134328357</v>
      </c>
      <c r="V46" s="23">
        <f t="shared" si="9"/>
        <v>1.6609740737967515</v>
      </c>
      <c r="W46" s="23">
        <f t="shared" si="10"/>
        <v>1.2591458703341234</v>
      </c>
      <c r="X46" s="16">
        <f t="shared" si="3"/>
        <v>515630</v>
      </c>
      <c r="Y46" s="15">
        <f t="shared" si="4"/>
        <v>5.2055060873922934E-2</v>
      </c>
      <c r="Z46" s="16">
        <f>RealData!E43+$O$1</f>
        <v>517380</v>
      </c>
    </row>
    <row r="47" spans="1:26" x14ac:dyDescent="0.25">
      <c r="A47" s="1">
        <v>44060.708333333336</v>
      </c>
      <c r="B47">
        <v>42</v>
      </c>
      <c r="C47">
        <v>1.9</v>
      </c>
      <c r="D47">
        <f t="shared" si="5"/>
        <v>37185.684109035086</v>
      </c>
      <c r="E47">
        <f t="shared" si="6"/>
        <v>12</v>
      </c>
      <c r="F47">
        <f t="shared" si="7"/>
        <v>2032</v>
      </c>
      <c r="G47" s="2">
        <f t="shared" si="12"/>
        <v>37185.684109035086</v>
      </c>
      <c r="H47" s="2">
        <f t="shared" si="12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  <c r="T47" s="12">
        <f t="shared" si="8"/>
        <v>0.55555555555555558</v>
      </c>
      <c r="U47" s="12">
        <f t="shared" si="11"/>
        <v>0.22388059701492535</v>
      </c>
      <c r="V47" s="23">
        <f t="shared" si="9"/>
        <v>1.8122240155495386</v>
      </c>
      <c r="W47" s="23">
        <f t="shared" si="10"/>
        <v>1.3607316521083832</v>
      </c>
      <c r="X47" s="16">
        <f t="shared" si="3"/>
        <v>516135</v>
      </c>
      <c r="Y47" s="15">
        <f t="shared" si="4"/>
        <v>5.2106042790687535E-2</v>
      </c>
      <c r="Z47" s="16">
        <f>RealData!E44+$O$1</f>
        <v>517423</v>
      </c>
    </row>
    <row r="48" spans="1:26" x14ac:dyDescent="0.25">
      <c r="A48" s="1">
        <v>44061.708333333336</v>
      </c>
      <c r="B48">
        <v>43</v>
      </c>
      <c r="C48">
        <v>1</v>
      </c>
      <c r="D48">
        <f t="shared" si="5"/>
        <v>37184.684109035086</v>
      </c>
      <c r="E48">
        <f t="shared" si="6"/>
        <v>12</v>
      </c>
      <c r="F48">
        <f t="shared" si="7"/>
        <v>2033</v>
      </c>
      <c r="G48" s="2">
        <f t="shared" si="12"/>
        <v>37184.684109035086</v>
      </c>
      <c r="H48" s="2">
        <f t="shared" si="12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  <c r="T48" s="12">
        <f t="shared" si="8"/>
        <v>0.39999999999999991</v>
      </c>
      <c r="U48" s="12">
        <f t="shared" si="11"/>
        <v>0.26470588235294135</v>
      </c>
      <c r="V48" s="23">
        <f t="shared" si="9"/>
        <v>1.6004740970956366</v>
      </c>
      <c r="W48" s="23">
        <f t="shared" si="10"/>
        <v>1.4163050503731258</v>
      </c>
      <c r="X48" s="16">
        <f t="shared" si="3"/>
        <v>516388</v>
      </c>
      <c r="Y48" s="15">
        <f t="shared" si="4"/>
        <v>5.2131584226215152E-2</v>
      </c>
      <c r="Z48" s="16">
        <f>RealData!E45+$O$1</f>
        <v>517473</v>
      </c>
    </row>
    <row r="49" spans="1:26" x14ac:dyDescent="0.25">
      <c r="A49" s="1">
        <v>44062.708333333336</v>
      </c>
      <c r="B49">
        <v>44</v>
      </c>
      <c r="C49">
        <v>1.9</v>
      </c>
      <c r="D49">
        <f t="shared" si="5"/>
        <v>37182.684109035086</v>
      </c>
      <c r="E49">
        <f t="shared" si="6"/>
        <v>13</v>
      </c>
      <c r="F49">
        <f t="shared" si="7"/>
        <v>2034</v>
      </c>
      <c r="G49" s="2">
        <f t="shared" si="12"/>
        <v>37182.684109035086</v>
      </c>
      <c r="H49" s="2">
        <f t="shared" si="12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  <c r="T49" s="12">
        <f t="shared" si="8"/>
        <v>0.39999999999999991</v>
      </c>
      <c r="U49" s="12">
        <f t="shared" si="11"/>
        <v>0.34328358208955234</v>
      </c>
      <c r="V49" s="23">
        <f t="shared" si="9"/>
        <v>1.6004740970956366</v>
      </c>
      <c r="W49" s="23">
        <f t="shared" si="10"/>
        <v>1.5232689029471993</v>
      </c>
      <c r="X49" s="16">
        <f t="shared" si="3"/>
        <v>516893</v>
      </c>
      <c r="Y49" s="15">
        <f t="shared" si="4"/>
        <v>5.2182566142979746E-2</v>
      </c>
      <c r="Z49" s="16">
        <f>RealData!E46+$O$1</f>
        <v>517564</v>
      </c>
    </row>
    <row r="50" spans="1:26" x14ac:dyDescent="0.25">
      <c r="A50" s="1">
        <v>44063.708333333336</v>
      </c>
      <c r="B50">
        <v>45</v>
      </c>
      <c r="C50">
        <v>1</v>
      </c>
      <c r="D50">
        <f t="shared" si="5"/>
        <v>37181.684109035086</v>
      </c>
      <c r="E50">
        <f t="shared" si="6"/>
        <v>13</v>
      </c>
      <c r="F50">
        <f t="shared" si="7"/>
        <v>2035</v>
      </c>
      <c r="G50" s="2">
        <f t="shared" si="12"/>
        <v>37181.684109035086</v>
      </c>
      <c r="H50" s="2">
        <f t="shared" si="12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  <c r="T50" s="12">
        <f t="shared" si="8"/>
        <v>0.45454545454545459</v>
      </c>
      <c r="U50" s="12">
        <f t="shared" si="11"/>
        <v>0.41791044776119413</v>
      </c>
      <c r="V50" s="23">
        <f t="shared" si="9"/>
        <v>1.6747240685015505</v>
      </c>
      <c r="W50" s="23">
        <f t="shared" si="10"/>
        <v>1.6248546847214593</v>
      </c>
      <c r="X50" s="16">
        <f t="shared" si="3"/>
        <v>517145</v>
      </c>
      <c r="Y50" s="15">
        <f t="shared" si="4"/>
        <v>5.2208006624216735E-2</v>
      </c>
      <c r="Z50" s="16">
        <f>RealData!E47+$O$1</f>
        <v>517718</v>
      </c>
    </row>
    <row r="51" spans="1:26" x14ac:dyDescent="0.25">
      <c r="A51" s="1">
        <v>44064.708333333336</v>
      </c>
      <c r="B51">
        <v>46</v>
      </c>
      <c r="C51">
        <v>1.9</v>
      </c>
      <c r="D51">
        <f t="shared" si="5"/>
        <v>37179.684109035086</v>
      </c>
      <c r="E51">
        <f t="shared" si="6"/>
        <v>14</v>
      </c>
      <c r="F51">
        <f t="shared" si="7"/>
        <v>2036</v>
      </c>
      <c r="G51" s="2">
        <f t="shared" si="12"/>
        <v>37179.684109035086</v>
      </c>
      <c r="H51" s="2">
        <f t="shared" si="12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  <c r="T51" s="12">
        <f t="shared" si="8"/>
        <v>0.41666666666666674</v>
      </c>
      <c r="U51" s="12">
        <f t="shared" si="11"/>
        <v>0.4285714285714286</v>
      </c>
      <c r="V51" s="23">
        <f t="shared" si="9"/>
        <v>1.6231615883585548</v>
      </c>
      <c r="W51" s="23">
        <f t="shared" si="10"/>
        <v>1.6393669392606391</v>
      </c>
      <c r="X51" s="16">
        <f t="shared" si="3"/>
        <v>517650</v>
      </c>
      <c r="Y51" s="15">
        <f t="shared" si="4"/>
        <v>5.2258988540981342E-2</v>
      </c>
      <c r="Z51" s="16">
        <f>RealData!E48+$O$1</f>
        <v>517892</v>
      </c>
    </row>
    <row r="52" spans="1:26" x14ac:dyDescent="0.25">
      <c r="A52" s="1">
        <v>44065.708333333336</v>
      </c>
      <c r="B52">
        <v>47</v>
      </c>
      <c r="C52">
        <v>1.9</v>
      </c>
      <c r="D52">
        <f t="shared" si="5"/>
        <v>37177.684109035086</v>
      </c>
      <c r="E52">
        <f t="shared" si="6"/>
        <v>15</v>
      </c>
      <c r="F52">
        <f t="shared" si="7"/>
        <v>2037</v>
      </c>
      <c r="G52" s="2">
        <f t="shared" si="12"/>
        <v>37177.684109035086</v>
      </c>
      <c r="H52" s="2">
        <f t="shared" si="12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  <c r="T52" s="12">
        <f t="shared" si="8"/>
        <v>0.16666666666666674</v>
      </c>
      <c r="U52" s="12">
        <f t="shared" si="11"/>
        <v>0.39726027397260277</v>
      </c>
      <c r="V52" s="23">
        <f t="shared" si="9"/>
        <v>1.2828492194147842</v>
      </c>
      <c r="W52" s="23">
        <f t="shared" si="10"/>
        <v>1.5967446464770749</v>
      </c>
      <c r="X52" s="16">
        <f t="shared" si="3"/>
        <v>518155</v>
      </c>
      <c r="Y52" s="15">
        <f t="shared" si="4"/>
        <v>5.2309970457745943E-2</v>
      </c>
      <c r="Z52" s="16">
        <f>RealData!E49+$O$1</f>
        <v>518077</v>
      </c>
    </row>
    <row r="53" spans="1:26" x14ac:dyDescent="0.25">
      <c r="A53" s="1">
        <v>44066.708333333336</v>
      </c>
      <c r="B53">
        <v>48</v>
      </c>
      <c r="C53">
        <v>1</v>
      </c>
      <c r="D53">
        <f t="shared" si="5"/>
        <v>37176.684109035086</v>
      </c>
      <c r="E53">
        <f t="shared" si="6"/>
        <v>15</v>
      </c>
      <c r="F53">
        <f t="shared" si="7"/>
        <v>2038</v>
      </c>
      <c r="G53" s="2">
        <f t="shared" si="12"/>
        <v>37176.684109035086</v>
      </c>
      <c r="H53" s="2">
        <f t="shared" si="12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  <c r="T53" s="12">
        <f t="shared" si="8"/>
        <v>7.6923076923076872E-2</v>
      </c>
      <c r="U53" s="12">
        <f t="shared" si="11"/>
        <v>0.33766233766233755</v>
      </c>
      <c r="V53" s="23">
        <f t="shared" si="9"/>
        <v>1.1606858049221482</v>
      </c>
      <c r="W53" s="23">
        <f t="shared" si="10"/>
        <v>1.5156169869174496</v>
      </c>
      <c r="X53" s="16">
        <f t="shared" si="3"/>
        <v>518408</v>
      </c>
      <c r="Y53" s="15">
        <f t="shared" si="4"/>
        <v>5.2335511893273547E-2</v>
      </c>
      <c r="Z53" s="16">
        <f>RealData!E50+$O$1</f>
        <v>518316</v>
      </c>
    </row>
    <row r="54" spans="1:26" x14ac:dyDescent="0.25">
      <c r="A54" s="1">
        <v>44067.708333333336</v>
      </c>
      <c r="B54">
        <v>49</v>
      </c>
      <c r="C54">
        <v>1</v>
      </c>
      <c r="D54">
        <f t="shared" si="5"/>
        <v>37175.684109035086</v>
      </c>
      <c r="E54">
        <f t="shared" si="6"/>
        <v>15</v>
      </c>
      <c r="F54">
        <f t="shared" si="7"/>
        <v>2039</v>
      </c>
      <c r="G54" s="2">
        <f t="shared" si="12"/>
        <v>37175.684109035086</v>
      </c>
      <c r="H54" s="2">
        <f t="shared" si="12"/>
        <v>15</v>
      </c>
      <c r="I54" s="5">
        <v>9</v>
      </c>
      <c r="J54" s="6">
        <v>5100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13">I54</f>
        <v>9</v>
      </c>
      <c r="S54">
        <f>J54</f>
        <v>5100</v>
      </c>
      <c r="T54" s="12">
        <f t="shared" si="8"/>
        <v>7.1428571428571397E-2</v>
      </c>
      <c r="U54" s="12">
        <f t="shared" si="11"/>
        <v>0.26829268292682928</v>
      </c>
      <c r="V54" s="23">
        <f t="shared" si="9"/>
        <v>1.1532064121981094</v>
      </c>
      <c r="W54" s="23">
        <f t="shared" si="10"/>
        <v>1.4211875807740406</v>
      </c>
      <c r="X54" s="16">
        <f t="shared" si="3"/>
        <v>518660</v>
      </c>
      <c r="Y54" s="15">
        <f t="shared" si="4"/>
        <v>5.2360952374510536E-2</v>
      </c>
      <c r="Z54" s="16">
        <f>RealData!E51+$O$1</f>
        <v>518426</v>
      </c>
    </row>
    <row r="55" spans="1:26" x14ac:dyDescent="0.25">
      <c r="A55" s="1">
        <v>44068.708333333336</v>
      </c>
      <c r="B55">
        <v>50</v>
      </c>
      <c r="C55">
        <v>1</v>
      </c>
      <c r="D55">
        <f t="shared" si="5"/>
        <v>37174.684109035086</v>
      </c>
      <c r="E55">
        <f t="shared" si="6"/>
        <v>15</v>
      </c>
      <c r="F55">
        <f t="shared" si="7"/>
        <v>2040</v>
      </c>
      <c r="G55" s="2">
        <f t="shared" si="12"/>
        <v>37174.684109035086</v>
      </c>
      <c r="H55" s="2">
        <f t="shared" si="12"/>
        <v>15</v>
      </c>
      <c r="I55" s="5">
        <v>9</v>
      </c>
      <c r="J55" s="6">
        <f t="shared" ref="J55:J118" si="14">J54+ROUND(($E$1/$D$2)*G54*(J54/$D$3),0)-ROUND(J54/$D$2,0)</f>
        <v>5017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13"/>
        <v>9</v>
      </c>
      <c r="S55">
        <f t="shared" si="13"/>
        <v>5017</v>
      </c>
      <c r="T55" s="12">
        <f t="shared" si="8"/>
        <v>7.1428571428571397E-2</v>
      </c>
      <c r="U55" s="12">
        <f t="shared" si="11"/>
        <v>0.22093023255813948</v>
      </c>
      <c r="V55" s="23">
        <f t="shared" si="9"/>
        <v>1.1532064121981094</v>
      </c>
      <c r="W55" s="23">
        <f t="shared" si="10"/>
        <v>1.356715470038238</v>
      </c>
      <c r="X55" s="16">
        <f t="shared" si="3"/>
        <v>518913</v>
      </c>
      <c r="Y55" s="15">
        <f t="shared" si="4"/>
        <v>5.2386493810038147E-2</v>
      </c>
      <c r="Z55" s="16">
        <f>RealData!E52+$O$1</f>
        <v>518545</v>
      </c>
    </row>
    <row r="56" spans="1:26" x14ac:dyDescent="0.25">
      <c r="A56" s="1">
        <v>44069.708333333336</v>
      </c>
      <c r="B56">
        <v>51</v>
      </c>
      <c r="C56">
        <v>1</v>
      </c>
      <c r="D56">
        <f t="shared" si="5"/>
        <v>37173.684109035086</v>
      </c>
      <c r="E56">
        <f t="shared" si="6"/>
        <v>15</v>
      </c>
      <c r="F56">
        <f t="shared" si="7"/>
        <v>2041</v>
      </c>
      <c r="G56" s="2">
        <f t="shared" si="12"/>
        <v>37173.684109035086</v>
      </c>
      <c r="H56" s="2">
        <f t="shared" si="12"/>
        <v>15</v>
      </c>
      <c r="I56" s="5">
        <v>9</v>
      </c>
      <c r="J56" s="6">
        <f t="shared" si="14"/>
        <v>4936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13"/>
        <v>9</v>
      </c>
      <c r="S56">
        <f t="shared" si="13"/>
        <v>4936</v>
      </c>
      <c r="T56" s="12">
        <f t="shared" si="8"/>
        <v>0.21428571428571419</v>
      </c>
      <c r="U56" s="12">
        <f t="shared" si="11"/>
        <v>0.19999999999999996</v>
      </c>
      <c r="V56" s="23">
        <f t="shared" si="9"/>
        <v>1.3476706230231212</v>
      </c>
      <c r="W56" s="23">
        <f t="shared" si="10"/>
        <v>1.3282242019406201</v>
      </c>
      <c r="X56" s="16">
        <f t="shared" si="3"/>
        <v>519165</v>
      </c>
      <c r="Y56" s="15">
        <f t="shared" si="4"/>
        <v>5.2411934291275136E-2</v>
      </c>
      <c r="Z56" s="16">
        <f>RealData!E53+$O$1</f>
        <v>518814</v>
      </c>
    </row>
    <row r="57" spans="1:26" x14ac:dyDescent="0.25">
      <c r="A57" s="1">
        <v>44070.708333333336</v>
      </c>
      <c r="B57">
        <v>52</v>
      </c>
      <c r="C57">
        <v>1</v>
      </c>
      <c r="D57">
        <f t="shared" si="5"/>
        <v>37172.684109035086</v>
      </c>
      <c r="E57">
        <f t="shared" si="6"/>
        <v>15</v>
      </c>
      <c r="F57">
        <f t="shared" si="7"/>
        <v>2042</v>
      </c>
      <c r="G57" s="2">
        <f t="shared" si="12"/>
        <v>37172.684109035086</v>
      </c>
      <c r="H57" s="2">
        <f t="shared" si="12"/>
        <v>15</v>
      </c>
      <c r="I57" s="5">
        <v>9</v>
      </c>
      <c r="J57" s="6">
        <f t="shared" si="14"/>
        <v>4856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13"/>
        <v>9</v>
      </c>
      <c r="S57">
        <f t="shared" si="13"/>
        <v>4856</v>
      </c>
      <c r="T57" s="12">
        <f t="shared" si="8"/>
        <v>-0.125</v>
      </c>
      <c r="U57" s="12">
        <f t="shared" si="11"/>
        <v>0.11578947368421044</v>
      </c>
      <c r="V57" s="23">
        <f t="shared" si="9"/>
        <v>0.88581812231371815</v>
      </c>
      <c r="W57" s="23">
        <f t="shared" si="10"/>
        <v>1.2135926671385078</v>
      </c>
      <c r="X57" s="16">
        <f t="shared" si="3"/>
        <v>519418</v>
      </c>
      <c r="Y57" s="15">
        <f t="shared" si="4"/>
        <v>5.2437475726802747E-2</v>
      </c>
      <c r="Z57" s="16">
        <f>RealData!E54+$O$1</f>
        <v>519100</v>
      </c>
    </row>
    <row r="58" spans="1:26" x14ac:dyDescent="0.25">
      <c r="A58" s="1">
        <v>44071.708333333336</v>
      </c>
      <c r="B58">
        <v>53</v>
      </c>
      <c r="C58">
        <v>1</v>
      </c>
      <c r="D58">
        <f t="shared" si="5"/>
        <v>37171.684109035086</v>
      </c>
      <c r="E58">
        <f t="shared" si="6"/>
        <v>15</v>
      </c>
      <c r="F58">
        <f t="shared" si="7"/>
        <v>2043</v>
      </c>
      <c r="G58" s="2">
        <f t="shared" si="12"/>
        <v>37171.684109035086</v>
      </c>
      <c r="H58" s="2">
        <f t="shared" si="12"/>
        <v>15</v>
      </c>
      <c r="I58" s="5">
        <v>9</v>
      </c>
      <c r="J58" s="6">
        <f t="shared" si="14"/>
        <v>4777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13"/>
        <v>9</v>
      </c>
      <c r="S58">
        <f t="shared" si="13"/>
        <v>4777</v>
      </c>
      <c r="T58" s="12">
        <f t="shared" si="8"/>
        <v>0</v>
      </c>
      <c r="U58" s="12">
        <f t="shared" si="11"/>
        <v>5.9999999999999831E-2</v>
      </c>
      <c r="V58" s="23">
        <f t="shared" si="9"/>
        <v>1.0559743067856036</v>
      </c>
      <c r="W58" s="23">
        <f t="shared" si="10"/>
        <v>1.1376492753321084</v>
      </c>
      <c r="X58" s="16">
        <f t="shared" si="3"/>
        <v>519670</v>
      </c>
      <c r="Y58" s="15">
        <f t="shared" si="4"/>
        <v>5.2462916208039743E-2</v>
      </c>
      <c r="Z58" s="16">
        <f>RealData!E55+$O$1</f>
        <v>519416</v>
      </c>
    </row>
    <row r="59" spans="1:26" x14ac:dyDescent="0.25">
      <c r="A59" s="1">
        <v>44072.708333333336</v>
      </c>
      <c r="B59">
        <v>54</v>
      </c>
      <c r="C59">
        <v>1.53</v>
      </c>
      <c r="D59">
        <f t="shared" si="5"/>
        <v>37169.684109035086</v>
      </c>
      <c r="E59">
        <f t="shared" si="6"/>
        <v>16</v>
      </c>
      <c r="F59">
        <f t="shared" si="7"/>
        <v>2044</v>
      </c>
      <c r="G59" s="2">
        <f t="shared" si="12"/>
        <v>37169.684109035086</v>
      </c>
      <c r="H59" s="2">
        <f t="shared" si="12"/>
        <v>16</v>
      </c>
      <c r="I59" s="5">
        <v>9</v>
      </c>
      <c r="J59" s="6">
        <f t="shared" si="14"/>
        <v>4700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13"/>
        <v>9</v>
      </c>
      <c r="S59">
        <f t="shared" si="13"/>
        <v>4700</v>
      </c>
      <c r="T59" s="12">
        <f t="shared" si="8"/>
        <v>0.28571428571428581</v>
      </c>
      <c r="U59" s="12">
        <f t="shared" si="11"/>
        <v>7.8431372549019551E-2</v>
      </c>
      <c r="V59" s="23">
        <f t="shared" si="9"/>
        <v>1.4449027284356273</v>
      </c>
      <c r="W59" s="23">
        <f t="shared" si="10"/>
        <v>1.1627389715522767</v>
      </c>
      <c r="X59" s="16">
        <f t="shared" si="3"/>
        <v>520175</v>
      </c>
      <c r="Y59" s="15">
        <f t="shared" si="4"/>
        <v>5.2513898124804344E-2</v>
      </c>
      <c r="Z59" s="16">
        <f>RealData!E56+$O$1</f>
        <v>519705</v>
      </c>
    </row>
    <row r="60" spans="1:26" x14ac:dyDescent="0.25">
      <c r="A60" s="1">
        <v>44073.708333333336</v>
      </c>
      <c r="B60">
        <v>55</v>
      </c>
      <c r="C60">
        <v>1.53</v>
      </c>
      <c r="D60">
        <f t="shared" si="5"/>
        <v>37167.684109035086</v>
      </c>
      <c r="E60">
        <f t="shared" si="6"/>
        <v>17</v>
      </c>
      <c r="F60">
        <f t="shared" si="7"/>
        <v>2045</v>
      </c>
      <c r="G60" s="2">
        <f t="shared" si="12"/>
        <v>37167.684109035086</v>
      </c>
      <c r="H60" s="2">
        <f t="shared" si="12"/>
        <v>17</v>
      </c>
      <c r="I60" s="5">
        <v>9</v>
      </c>
      <c r="J60" s="6">
        <f t="shared" si="14"/>
        <v>4623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13"/>
        <v>9</v>
      </c>
      <c r="S60">
        <f t="shared" si="13"/>
        <v>4623</v>
      </c>
      <c r="T60" s="12">
        <f t="shared" si="8"/>
        <v>0.4285714285714286</v>
      </c>
      <c r="U60" s="12">
        <f t="shared" si="11"/>
        <v>0.12621359223300987</v>
      </c>
      <c r="V60" s="23">
        <f t="shared" si="9"/>
        <v>1.6393669392606391</v>
      </c>
      <c r="W60" s="23">
        <f t="shared" si="10"/>
        <v>1.2277824930484784</v>
      </c>
      <c r="X60" s="16">
        <f t="shared" si="3"/>
        <v>520680</v>
      </c>
      <c r="Y60" s="15">
        <f t="shared" si="4"/>
        <v>5.2564880041568944E-2</v>
      </c>
      <c r="Z60" s="16">
        <f>RealData!E57+$O$1</f>
        <v>519940</v>
      </c>
    </row>
    <row r="61" spans="1:26" x14ac:dyDescent="0.25">
      <c r="A61" s="1">
        <v>44074.708333333336</v>
      </c>
      <c r="B61">
        <v>56</v>
      </c>
      <c r="C61">
        <v>1.53</v>
      </c>
      <c r="D61">
        <f t="shared" si="5"/>
        <v>37165.684109035086</v>
      </c>
      <c r="E61">
        <f t="shared" si="6"/>
        <v>18</v>
      </c>
      <c r="F61">
        <f t="shared" si="7"/>
        <v>2046</v>
      </c>
      <c r="G61" s="2">
        <f t="shared" si="12"/>
        <v>37165.684109035086</v>
      </c>
      <c r="H61" s="2">
        <f t="shared" si="12"/>
        <v>18</v>
      </c>
      <c r="I61" s="5">
        <v>9</v>
      </c>
      <c r="J61" s="6">
        <f t="shared" si="14"/>
        <v>4548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13"/>
        <v>9</v>
      </c>
      <c r="S61">
        <f t="shared" si="13"/>
        <v>4548</v>
      </c>
      <c r="T61" s="12">
        <f t="shared" si="8"/>
        <v>0.46666666666666656</v>
      </c>
      <c r="U61" s="12">
        <f t="shared" si="11"/>
        <v>0.18269230769230771</v>
      </c>
      <c r="V61" s="23">
        <f t="shared" si="9"/>
        <v>1.6912240621473087</v>
      </c>
      <c r="W61" s="23">
        <f t="shared" si="10"/>
        <v>1.3046641148598976</v>
      </c>
      <c r="X61" s="16">
        <f t="shared" si="3"/>
        <v>521185</v>
      </c>
      <c r="Y61" s="15">
        <f t="shared" si="4"/>
        <v>5.2615861958333537E-2</v>
      </c>
      <c r="Z61" s="16">
        <f>RealData!E58+$O$1</f>
        <v>520075</v>
      </c>
    </row>
    <row r="62" spans="1:26" x14ac:dyDescent="0.25">
      <c r="A62" s="1">
        <v>44075.708333333336</v>
      </c>
      <c r="B62">
        <v>57</v>
      </c>
      <c r="C62">
        <v>1.8</v>
      </c>
      <c r="D62">
        <f t="shared" si="5"/>
        <v>37162.684109035086</v>
      </c>
      <c r="E62">
        <f t="shared" si="6"/>
        <v>19</v>
      </c>
      <c r="F62">
        <f t="shared" si="7"/>
        <v>2048</v>
      </c>
      <c r="G62" s="2">
        <f t="shared" si="12"/>
        <v>37162.684109035086</v>
      </c>
      <c r="H62" s="2">
        <f t="shared" si="12"/>
        <v>19</v>
      </c>
      <c r="I62" s="5">
        <v>9</v>
      </c>
      <c r="J62" s="6">
        <f t="shared" si="14"/>
        <v>4474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13"/>
        <v>9</v>
      </c>
      <c r="S62">
        <f t="shared" si="13"/>
        <v>4474</v>
      </c>
      <c r="T62" s="12">
        <f t="shared" si="8"/>
        <v>0.39999999999999991</v>
      </c>
      <c r="U62" s="12">
        <f t="shared" si="11"/>
        <v>0.22857142857142843</v>
      </c>
      <c r="V62" s="23">
        <f t="shared" si="9"/>
        <v>1.6004740970956366</v>
      </c>
      <c r="W62" s="23">
        <f t="shared" si="10"/>
        <v>1.3671170441056224</v>
      </c>
      <c r="X62" s="16">
        <f t="shared" si="3"/>
        <v>521943</v>
      </c>
      <c r="Y62" s="15">
        <f t="shared" si="4"/>
        <v>5.2692385310625756E-2</v>
      </c>
      <c r="Z62" s="16">
        <f>RealData!E59+$O$1</f>
        <v>520317</v>
      </c>
    </row>
    <row r="63" spans="1:26" x14ac:dyDescent="0.25">
      <c r="A63" s="1">
        <v>44076.708333333336</v>
      </c>
      <c r="B63">
        <v>58</v>
      </c>
      <c r="C63">
        <v>1.8</v>
      </c>
      <c r="D63">
        <f t="shared" si="5"/>
        <v>37159.684109035086</v>
      </c>
      <c r="E63">
        <f t="shared" si="6"/>
        <v>20</v>
      </c>
      <c r="F63">
        <f t="shared" si="7"/>
        <v>2050</v>
      </c>
      <c r="G63" s="2">
        <f t="shared" si="12"/>
        <v>37159.684109035086</v>
      </c>
      <c r="H63" s="2">
        <f t="shared" si="12"/>
        <v>20</v>
      </c>
      <c r="I63" s="5">
        <v>9</v>
      </c>
      <c r="J63" s="6">
        <f t="shared" si="14"/>
        <v>4401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13"/>
        <v>9</v>
      </c>
      <c r="S63">
        <f t="shared" si="13"/>
        <v>4401</v>
      </c>
      <c r="T63" s="12">
        <f t="shared" si="8"/>
        <v>0.29411764705882359</v>
      </c>
      <c r="U63" s="12">
        <f t="shared" si="11"/>
        <v>0.2407407407407407</v>
      </c>
      <c r="V63" s="23">
        <f t="shared" si="9"/>
        <v>1.456341799660628</v>
      </c>
      <c r="W63" s="23">
        <f t="shared" si="10"/>
        <v>1.383682513916642</v>
      </c>
      <c r="X63" s="16">
        <f t="shared" si="3"/>
        <v>522700</v>
      </c>
      <c r="Y63" s="15">
        <f t="shared" si="4"/>
        <v>5.2768807708627345E-2</v>
      </c>
      <c r="Z63" s="16">
        <f>RealData!E60+$O$1</f>
        <v>520554</v>
      </c>
    </row>
    <row r="64" spans="1:26" x14ac:dyDescent="0.25">
      <c r="A64" s="1">
        <v>44077.708333333336</v>
      </c>
      <c r="B64">
        <v>59</v>
      </c>
      <c r="C64">
        <v>1.8</v>
      </c>
      <c r="D64">
        <f t="shared" si="5"/>
        <v>37156.684109035086</v>
      </c>
      <c r="E64">
        <f t="shared" si="6"/>
        <v>21</v>
      </c>
      <c r="F64">
        <f t="shared" si="7"/>
        <v>2052</v>
      </c>
      <c r="G64" s="2">
        <f t="shared" si="12"/>
        <v>37156.684109035086</v>
      </c>
      <c r="H64" s="2">
        <f t="shared" si="12"/>
        <v>21</v>
      </c>
      <c r="I64" s="5">
        <v>9</v>
      </c>
      <c r="J64" s="6">
        <f t="shared" si="14"/>
        <v>4329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13"/>
        <v>9</v>
      </c>
      <c r="S64">
        <f t="shared" si="13"/>
        <v>4329</v>
      </c>
      <c r="T64" s="12">
        <f t="shared" si="8"/>
        <v>0.9285714285714286</v>
      </c>
      <c r="U64" s="12">
        <f t="shared" si="11"/>
        <v>0.3867924528301887</v>
      </c>
      <c r="V64" s="23">
        <f t="shared" si="9"/>
        <v>2.319991677148181</v>
      </c>
      <c r="W64" s="23">
        <f t="shared" si="10"/>
        <v>1.5824953304344564</v>
      </c>
      <c r="X64" s="16">
        <f t="shared" si="3"/>
        <v>523458</v>
      </c>
      <c r="Y64" s="15">
        <f t="shared" si="4"/>
        <v>5.2845331060919563E-2</v>
      </c>
      <c r="Z64" s="16">
        <f>RealData!E61+$O$1</f>
        <v>520782</v>
      </c>
    </row>
    <row r="65" spans="1:26" x14ac:dyDescent="0.25">
      <c r="A65" s="1">
        <v>44078.708333333336</v>
      </c>
      <c r="B65">
        <v>60</v>
      </c>
      <c r="C65">
        <v>1.8</v>
      </c>
      <c r="D65">
        <f t="shared" si="5"/>
        <v>37153.684109035086</v>
      </c>
      <c r="E65">
        <f t="shared" si="6"/>
        <v>22</v>
      </c>
      <c r="F65">
        <f t="shared" si="7"/>
        <v>2054</v>
      </c>
      <c r="G65" s="2">
        <f t="shared" si="12"/>
        <v>37153.684109035086</v>
      </c>
      <c r="H65" s="2">
        <f t="shared" si="12"/>
        <v>22</v>
      </c>
      <c r="I65" s="5">
        <v>9</v>
      </c>
      <c r="J65" s="6">
        <f t="shared" si="14"/>
        <v>4258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13"/>
        <v>9</v>
      </c>
      <c r="S65">
        <f t="shared" si="13"/>
        <v>4258</v>
      </c>
      <c r="T65" s="12">
        <f t="shared" si="8"/>
        <v>0.52941176470588225</v>
      </c>
      <c r="U65" s="12">
        <f t="shared" si="11"/>
        <v>0.47169811320754707</v>
      </c>
      <c r="V65" s="23">
        <f t="shared" si="9"/>
        <v>1.7766357939606474</v>
      </c>
      <c r="W65" s="23">
        <f t="shared" si="10"/>
        <v>1.6980731161134728</v>
      </c>
      <c r="X65" s="16">
        <f t="shared" si="3"/>
        <v>524216</v>
      </c>
      <c r="Y65" s="15">
        <f t="shared" si="4"/>
        <v>5.2921854413211768E-2</v>
      </c>
      <c r="Z65" s="16">
        <f>RealData!E62+$O$1</f>
        <v>521119</v>
      </c>
    </row>
    <row r="66" spans="1:26" x14ac:dyDescent="0.25">
      <c r="A66" s="1">
        <v>44079.708333333336</v>
      </c>
      <c r="B66">
        <v>61</v>
      </c>
      <c r="C66">
        <v>1.6</v>
      </c>
      <c r="D66">
        <f t="shared" si="5"/>
        <v>37150.684109035086</v>
      </c>
      <c r="E66">
        <f t="shared" si="6"/>
        <v>23</v>
      </c>
      <c r="F66">
        <f t="shared" si="7"/>
        <v>2056</v>
      </c>
      <c r="G66" s="2">
        <f t="shared" si="12"/>
        <v>37150.684109035086</v>
      </c>
      <c r="H66" s="2">
        <f t="shared" si="12"/>
        <v>23</v>
      </c>
      <c r="I66" s="5">
        <v>9</v>
      </c>
      <c r="J66" s="6">
        <f t="shared" si="14"/>
        <v>4189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13"/>
        <v>9</v>
      </c>
      <c r="S66">
        <f t="shared" si="13"/>
        <v>4189</v>
      </c>
      <c r="T66" s="12">
        <f t="shared" si="8"/>
        <v>0.27777777777777768</v>
      </c>
      <c r="U66" s="12">
        <f t="shared" si="11"/>
        <v>0.46363636363636362</v>
      </c>
      <c r="V66" s="23">
        <f t="shared" si="9"/>
        <v>1.4340991611675709</v>
      </c>
      <c r="W66" s="23">
        <f t="shared" si="10"/>
        <v>1.6870990637358694</v>
      </c>
      <c r="X66" s="16">
        <f t="shared" si="3"/>
        <v>524973</v>
      </c>
      <c r="Y66" s="15">
        <f t="shared" si="4"/>
        <v>5.2998276811213357E-2</v>
      </c>
      <c r="Z66" s="16">
        <f>RealData!E63+$O$1</f>
        <v>521507</v>
      </c>
    </row>
    <row r="67" spans="1:26" x14ac:dyDescent="0.25">
      <c r="A67" s="1">
        <v>44080.708333333336</v>
      </c>
      <c r="B67">
        <v>62</v>
      </c>
      <c r="C67">
        <v>1.4</v>
      </c>
      <c r="D67">
        <f t="shared" si="5"/>
        <v>37147.684109035086</v>
      </c>
      <c r="E67">
        <f t="shared" si="6"/>
        <v>24</v>
      </c>
      <c r="F67">
        <f t="shared" si="7"/>
        <v>2058</v>
      </c>
      <c r="G67" s="2">
        <f t="shared" si="12"/>
        <v>37147.684109035086</v>
      </c>
      <c r="H67" s="2">
        <f t="shared" si="12"/>
        <v>24</v>
      </c>
      <c r="I67" s="5">
        <v>9</v>
      </c>
      <c r="J67" s="6">
        <f t="shared" si="14"/>
        <v>4121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13"/>
        <v>9</v>
      </c>
      <c r="S67">
        <f t="shared" si="13"/>
        <v>4121</v>
      </c>
      <c r="T67" s="12">
        <f t="shared" si="8"/>
        <v>0.25</v>
      </c>
      <c r="U67" s="12">
        <f t="shared" si="11"/>
        <v>0.43103448275862055</v>
      </c>
      <c r="V67" s="23">
        <f t="shared" si="9"/>
        <v>1.3962866757293744</v>
      </c>
      <c r="W67" s="23">
        <f t="shared" si="10"/>
        <v>1.6427197704817598</v>
      </c>
      <c r="X67" s="16">
        <f t="shared" si="3"/>
        <v>525731</v>
      </c>
      <c r="Y67" s="15">
        <f t="shared" si="4"/>
        <v>5.3074800163505576E-2</v>
      </c>
      <c r="Z67" s="16">
        <f>RealData!E64+$O$1</f>
        <v>521705</v>
      </c>
    </row>
    <row r="68" spans="1:26" x14ac:dyDescent="0.25">
      <c r="A68" s="1">
        <v>44081.708333333336</v>
      </c>
      <c r="B68">
        <v>63</v>
      </c>
      <c r="C68">
        <v>1.2</v>
      </c>
      <c r="D68">
        <f t="shared" si="5"/>
        <v>37145.684109035086</v>
      </c>
      <c r="E68">
        <f t="shared" si="6"/>
        <v>24</v>
      </c>
      <c r="F68">
        <f t="shared" si="7"/>
        <v>2060</v>
      </c>
      <c r="G68" s="2">
        <f t="shared" si="12"/>
        <v>37145.684109035086</v>
      </c>
      <c r="H68" s="2">
        <f t="shared" si="12"/>
        <v>24</v>
      </c>
      <c r="I68" s="5">
        <v>9</v>
      </c>
      <c r="J68" s="6">
        <f t="shared" si="14"/>
        <v>4054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13"/>
        <v>9</v>
      </c>
      <c r="S68">
        <f t="shared" si="13"/>
        <v>4054</v>
      </c>
      <c r="T68" s="12">
        <f t="shared" si="8"/>
        <v>0.18181818181818188</v>
      </c>
      <c r="U68" s="12">
        <f t="shared" si="11"/>
        <v>0.38211382113821113</v>
      </c>
      <c r="V68" s="23">
        <f t="shared" si="9"/>
        <v>1.3034742114719824</v>
      </c>
      <c r="W68" s="23">
        <f t="shared" si="10"/>
        <v>1.5761265454964073</v>
      </c>
      <c r="X68" s="16">
        <f t="shared" si="3"/>
        <v>526236</v>
      </c>
      <c r="Y68" s="15">
        <f t="shared" si="4"/>
        <v>5.3125782080270176E-2</v>
      </c>
      <c r="Z68" s="16">
        <f>RealData!E65+$O$1</f>
        <v>521814</v>
      </c>
    </row>
    <row r="69" spans="1:26" x14ac:dyDescent="0.25">
      <c r="A69" s="1">
        <v>44082.708333333336</v>
      </c>
      <c r="B69">
        <v>64</v>
      </c>
      <c r="C69">
        <v>1.2</v>
      </c>
      <c r="D69">
        <f t="shared" si="5"/>
        <v>37143.684109035086</v>
      </c>
      <c r="E69">
        <f t="shared" si="6"/>
        <v>24</v>
      </c>
      <c r="F69">
        <f t="shared" si="7"/>
        <v>2062</v>
      </c>
      <c r="G69" s="2">
        <f t="shared" si="12"/>
        <v>37143.684109035086</v>
      </c>
      <c r="H69" s="2">
        <f t="shared" si="12"/>
        <v>24</v>
      </c>
      <c r="I69" s="5">
        <v>9</v>
      </c>
      <c r="J69" s="6">
        <f t="shared" si="14"/>
        <v>3988</v>
      </c>
      <c r="K69" s="6"/>
      <c r="L69" s="1">
        <f t="shared" si="1"/>
        <v>44082.708333333336</v>
      </c>
      <c r="M69">
        <f t="shared" si="2"/>
        <v>24</v>
      </c>
      <c r="N69">
        <f>RealData!B66</f>
        <v>27</v>
      </c>
      <c r="O69">
        <f>RealData!C66</f>
        <v>25.142857142857142</v>
      </c>
      <c r="R69">
        <f t="shared" si="13"/>
        <v>9</v>
      </c>
      <c r="S69">
        <f t="shared" si="13"/>
        <v>3988</v>
      </c>
      <c r="T69" s="12">
        <f t="shared" si="8"/>
        <v>0.28571428571428581</v>
      </c>
      <c r="U69" s="12">
        <f t="shared" si="11"/>
        <v>0.36434108527131781</v>
      </c>
      <c r="V69" s="23">
        <f t="shared" si="9"/>
        <v>1.4449027284356273</v>
      </c>
      <c r="W69" s="23">
        <f t="shared" si="10"/>
        <v>1.5519334181145097</v>
      </c>
      <c r="X69" s="16">
        <f t="shared" si="3"/>
        <v>526741</v>
      </c>
      <c r="Y69" s="15">
        <f t="shared" si="4"/>
        <v>5.3176763997034769E-2</v>
      </c>
      <c r="Z69" s="16">
        <f>RealData!E66+$O$1</f>
        <v>522085</v>
      </c>
    </row>
    <row r="70" spans="1:26" x14ac:dyDescent="0.25">
      <c r="A70" s="1">
        <v>44083.708333333336</v>
      </c>
      <c r="B70">
        <v>65</v>
      </c>
      <c r="C70">
        <v>1.2</v>
      </c>
      <c r="D70">
        <f t="shared" si="5"/>
        <v>37141.684109035086</v>
      </c>
      <c r="E70">
        <f t="shared" si="6"/>
        <v>24</v>
      </c>
      <c r="F70">
        <f t="shared" si="7"/>
        <v>2064</v>
      </c>
      <c r="G70" s="2">
        <f t="shared" si="12"/>
        <v>37141.684109035086</v>
      </c>
      <c r="H70" s="2">
        <f t="shared" si="12"/>
        <v>24</v>
      </c>
      <c r="I70" s="5">
        <v>9</v>
      </c>
      <c r="J70" s="6">
        <f t="shared" si="14"/>
        <v>3923</v>
      </c>
      <c r="K70" s="6"/>
      <c r="L70" s="1">
        <f t="shared" si="1"/>
        <v>44083.708333333336</v>
      </c>
      <c r="M70">
        <f t="shared" si="2"/>
        <v>24</v>
      </c>
      <c r="N70">
        <f>RealData!B67</f>
        <v>27</v>
      </c>
      <c r="O70">
        <f>RealData!C67</f>
        <v>25.857142857142858</v>
      </c>
      <c r="R70">
        <f t="shared" si="13"/>
        <v>9</v>
      </c>
      <c r="S70">
        <f t="shared" si="13"/>
        <v>3923</v>
      </c>
      <c r="T70" s="12">
        <f t="shared" si="8"/>
        <v>0.22727272727272729</v>
      </c>
      <c r="U70" s="12">
        <f t="shared" si="11"/>
        <v>0.35074626865671643</v>
      </c>
      <c r="V70" s="23">
        <f t="shared" si="9"/>
        <v>1.365349187643577</v>
      </c>
      <c r="W70" s="23">
        <f t="shared" si="10"/>
        <v>1.5334274811246251</v>
      </c>
      <c r="X70" s="16">
        <f t="shared" si="3"/>
        <v>527246</v>
      </c>
      <c r="Y70" s="15">
        <f t="shared" si="4"/>
        <v>5.3227745913799369E-2</v>
      </c>
      <c r="Z70" s="16">
        <f>RealData!E67+$O$1</f>
        <v>522303</v>
      </c>
    </row>
    <row r="71" spans="1:26" x14ac:dyDescent="0.25">
      <c r="A71" s="1">
        <v>44084.708333333336</v>
      </c>
      <c r="B71">
        <v>66</v>
      </c>
      <c r="C71">
        <v>1.2</v>
      </c>
      <c r="D71">
        <f t="shared" si="5"/>
        <v>37139.684109035086</v>
      </c>
      <c r="E71">
        <f t="shared" si="6"/>
        <v>24</v>
      </c>
      <c r="F71">
        <f t="shared" si="7"/>
        <v>2066</v>
      </c>
      <c r="G71" s="2">
        <f t="shared" si="12"/>
        <v>37139.684109035086</v>
      </c>
      <c r="H71" s="2">
        <f t="shared" si="12"/>
        <v>24</v>
      </c>
      <c r="I71" s="5">
        <v>9</v>
      </c>
      <c r="J71" s="6">
        <f t="shared" si="14"/>
        <v>3859</v>
      </c>
      <c r="K71" s="6"/>
      <c r="L71" s="1">
        <f t="shared" ref="L71:L134" si="15">A71</f>
        <v>44084.708333333336</v>
      </c>
      <c r="M71">
        <f t="shared" ref="M71:M114" si="16">E71</f>
        <v>24</v>
      </c>
      <c r="N71">
        <f>RealData!B68</f>
        <v>30</v>
      </c>
      <c r="O71">
        <f>RealData!C68</f>
        <v>26.285714285714285</v>
      </c>
      <c r="R71">
        <f t="shared" si="13"/>
        <v>9</v>
      </c>
      <c r="S71">
        <f t="shared" si="13"/>
        <v>3859</v>
      </c>
      <c r="T71" s="12">
        <f t="shared" si="8"/>
        <v>0.11111111111111116</v>
      </c>
      <c r="U71" s="12">
        <f t="shared" si="11"/>
        <v>0.2517006802721089</v>
      </c>
      <c r="V71" s="23">
        <f t="shared" si="9"/>
        <v>1.2072242485383906</v>
      </c>
      <c r="W71" s="23">
        <f t="shared" si="10"/>
        <v>1.3986017258582435</v>
      </c>
      <c r="X71" s="16">
        <f t="shared" ref="X71:X134" si="17">ROUND((E71+F71)/$K$1,0)</f>
        <v>527751</v>
      </c>
      <c r="Y71" s="15">
        <f t="shared" ref="Y71:Y134" si="18">X71*$K$1/$D$3</f>
        <v>5.3278727830563977E-2</v>
      </c>
      <c r="Z71" s="16">
        <f>RealData!E68+$O$1</f>
        <v>522548</v>
      </c>
    </row>
    <row r="72" spans="1:26" x14ac:dyDescent="0.25">
      <c r="A72" s="1">
        <v>44085.708333333336</v>
      </c>
      <c r="B72">
        <v>67</v>
      </c>
      <c r="C72">
        <v>1.4</v>
      </c>
      <c r="D72">
        <f t="shared" ref="D72:D135" si="19">D71-ROUND((C72/$D$2)*D71*(E71/$D$3),0)</f>
        <v>37136.684109035086</v>
      </c>
      <c r="E72">
        <f t="shared" ref="E72:E135" si="20">E71+ROUND((C72/$D$2)*D71*(E71/$D$3),0)-ROUND(E71/$D$2,0)</f>
        <v>25</v>
      </c>
      <c r="F72">
        <f t="shared" ref="F72:F135" si="21">F71+ROUND(E71/$D$2,0)</f>
        <v>2068</v>
      </c>
      <c r="G72" s="2">
        <f t="shared" si="12"/>
        <v>37136.684109035086</v>
      </c>
      <c r="H72" s="2">
        <f t="shared" si="12"/>
        <v>25</v>
      </c>
      <c r="I72" s="5">
        <v>9</v>
      </c>
      <c r="J72" s="6">
        <f t="shared" si="14"/>
        <v>3796</v>
      </c>
      <c r="K72" s="6"/>
      <c r="L72" s="1">
        <f t="shared" si="15"/>
        <v>44085.708333333336</v>
      </c>
      <c r="M72">
        <f t="shared" si="16"/>
        <v>25</v>
      </c>
      <c r="N72">
        <f>RealData!B69</f>
        <v>27</v>
      </c>
      <c r="O72">
        <f>RealData!C69</f>
        <v>26.428571428571427</v>
      </c>
      <c r="R72">
        <f t="shared" si="13"/>
        <v>9</v>
      </c>
      <c r="S72">
        <f t="shared" si="13"/>
        <v>3796</v>
      </c>
      <c r="T72" s="12">
        <f t="shared" si="8"/>
        <v>3.8461538461538547E-2</v>
      </c>
      <c r="U72" s="12">
        <f t="shared" si="11"/>
        <v>0.1858974358974359</v>
      </c>
      <c r="V72" s="23">
        <f t="shared" si="9"/>
        <v>1.108330055853876</v>
      </c>
      <c r="W72" s="23">
        <f t="shared" si="10"/>
        <v>1.3090270939489204</v>
      </c>
      <c r="X72" s="16">
        <f t="shared" si="17"/>
        <v>528508</v>
      </c>
      <c r="Y72" s="15">
        <f t="shared" si="18"/>
        <v>5.3355150228565566E-2</v>
      </c>
      <c r="Z72" s="16">
        <f>RealData!E69+$O$1</f>
        <v>522805</v>
      </c>
    </row>
    <row r="73" spans="1:26" x14ac:dyDescent="0.25">
      <c r="A73" s="1">
        <v>44086.708333333336</v>
      </c>
      <c r="B73">
        <v>68</v>
      </c>
      <c r="C73">
        <v>1.4</v>
      </c>
      <c r="D73">
        <f t="shared" si="19"/>
        <v>37133.684109035086</v>
      </c>
      <c r="E73">
        <f t="shared" si="20"/>
        <v>26</v>
      </c>
      <c r="F73">
        <f t="shared" si="21"/>
        <v>2070</v>
      </c>
      <c r="G73" s="2">
        <f t="shared" si="12"/>
        <v>37133.684109035086</v>
      </c>
      <c r="H73" s="2">
        <f t="shared" si="12"/>
        <v>26</v>
      </c>
      <c r="I73" s="5">
        <v>9</v>
      </c>
      <c r="J73" s="6">
        <f t="shared" si="14"/>
        <v>3735</v>
      </c>
      <c r="K73" s="6"/>
      <c r="L73" s="1">
        <f t="shared" si="15"/>
        <v>44086.708333333336</v>
      </c>
      <c r="M73">
        <f t="shared" si="16"/>
        <v>26</v>
      </c>
      <c r="N73">
        <f>RealData!B70</f>
        <v>27</v>
      </c>
      <c r="O73">
        <f>RealData!C70</f>
        <v>27</v>
      </c>
      <c r="R73">
        <f t="shared" si="13"/>
        <v>9</v>
      </c>
      <c r="S73">
        <f t="shared" si="13"/>
        <v>3735</v>
      </c>
      <c r="T73" s="12">
        <f t="shared" si="8"/>
        <v>0.17391304347826098</v>
      </c>
      <c r="U73" s="12">
        <f t="shared" si="11"/>
        <v>0.17391304347826098</v>
      </c>
      <c r="V73" s="23">
        <f t="shared" si="9"/>
        <v>1.2927133460508355</v>
      </c>
      <c r="W73" s="23">
        <f t="shared" si="10"/>
        <v>1.2927133460508355</v>
      </c>
      <c r="X73" s="16">
        <f t="shared" si="17"/>
        <v>529266</v>
      </c>
      <c r="Y73" s="15">
        <f t="shared" si="18"/>
        <v>5.3431673580857771E-2</v>
      </c>
      <c r="Z73" s="16">
        <f>RealData!E70+$O$1</f>
        <v>523074</v>
      </c>
    </row>
    <row r="74" spans="1:26" x14ac:dyDescent="0.25">
      <c r="A74" s="1">
        <v>44087.708333333336</v>
      </c>
      <c r="B74">
        <v>69</v>
      </c>
      <c r="C74">
        <v>1.4</v>
      </c>
      <c r="D74">
        <f t="shared" si="19"/>
        <v>37130.684109035086</v>
      </c>
      <c r="E74">
        <f t="shared" si="20"/>
        <v>27</v>
      </c>
      <c r="F74">
        <f t="shared" si="21"/>
        <v>2072</v>
      </c>
      <c r="G74" s="2">
        <f t="shared" si="12"/>
        <v>37130.684109035086</v>
      </c>
      <c r="H74" s="2">
        <f t="shared" si="12"/>
        <v>27</v>
      </c>
      <c r="I74" s="5">
        <v>9</v>
      </c>
      <c r="J74" s="6">
        <f t="shared" si="14"/>
        <v>3674</v>
      </c>
      <c r="K74" s="6"/>
      <c r="L74" s="1">
        <f t="shared" si="15"/>
        <v>44087.708333333336</v>
      </c>
      <c r="M74">
        <f t="shared" si="16"/>
        <v>27</v>
      </c>
      <c r="N74">
        <f>RealData!B71</f>
        <v>28</v>
      </c>
      <c r="O74">
        <f>RealData!C71</f>
        <v>27.428571428571427</v>
      </c>
      <c r="R74">
        <f t="shared" si="13"/>
        <v>9</v>
      </c>
      <c r="S74">
        <f t="shared" si="13"/>
        <v>3674</v>
      </c>
      <c r="T74" s="12">
        <f t="shared" si="8"/>
        <v>0.12000000000000011</v>
      </c>
      <c r="U74" s="12">
        <f t="shared" si="11"/>
        <v>0.15662650602409633</v>
      </c>
      <c r="V74" s="23">
        <f t="shared" si="9"/>
        <v>1.2193242438786136</v>
      </c>
      <c r="W74" s="23">
        <f t="shared" si="10"/>
        <v>1.2691820560033875</v>
      </c>
      <c r="X74" s="16">
        <f t="shared" si="17"/>
        <v>530023</v>
      </c>
      <c r="Y74" s="15">
        <f t="shared" si="18"/>
        <v>5.3508095978859367E-2</v>
      </c>
      <c r="Z74" s="16">
        <f>RealData!E71+$O$1</f>
        <v>523339</v>
      </c>
    </row>
    <row r="75" spans="1:26" x14ac:dyDescent="0.25">
      <c r="A75" s="1">
        <v>44088.708333333336</v>
      </c>
      <c r="B75">
        <v>70</v>
      </c>
      <c r="C75">
        <v>1.4</v>
      </c>
      <c r="D75">
        <f t="shared" si="19"/>
        <v>37127.684109035086</v>
      </c>
      <c r="E75">
        <f t="shared" si="20"/>
        <v>28</v>
      </c>
      <c r="F75">
        <f t="shared" si="21"/>
        <v>2074</v>
      </c>
      <c r="G75" s="2">
        <f t="shared" si="12"/>
        <v>37127.684109035086</v>
      </c>
      <c r="H75" s="2">
        <f t="shared" si="12"/>
        <v>28</v>
      </c>
      <c r="I75" s="5">
        <v>9</v>
      </c>
      <c r="J75" s="6">
        <f t="shared" si="14"/>
        <v>3614</v>
      </c>
      <c r="K75" s="6"/>
      <c r="L75" s="1">
        <f t="shared" si="15"/>
        <v>44088.708333333336</v>
      </c>
      <c r="M75">
        <f t="shared" si="16"/>
        <v>28</v>
      </c>
      <c r="N75">
        <f>RealData!B72</f>
        <v>28</v>
      </c>
      <c r="O75">
        <f>RealData!C72</f>
        <v>27.714285714285715</v>
      </c>
      <c r="R75">
        <f t="shared" si="13"/>
        <v>9</v>
      </c>
      <c r="S75">
        <f t="shared" si="13"/>
        <v>3614</v>
      </c>
      <c r="T75" s="12">
        <f t="shared" si="8"/>
        <v>7.6923076923076872E-2</v>
      </c>
      <c r="U75" s="12">
        <f t="shared" si="11"/>
        <v>0.14117647058823546</v>
      </c>
      <c r="V75" s="23">
        <f t="shared" si="9"/>
        <v>1.1606858049221482</v>
      </c>
      <c r="W75" s="23">
        <f t="shared" si="10"/>
        <v>1.2481507033656154</v>
      </c>
      <c r="X75" s="16">
        <f t="shared" si="17"/>
        <v>530781</v>
      </c>
      <c r="Y75" s="15">
        <f t="shared" si="18"/>
        <v>5.3584619331151578E-2</v>
      </c>
      <c r="Z75" s="16">
        <f>RealData!E72+$O$1</f>
        <v>523464</v>
      </c>
    </row>
    <row r="76" spans="1:26" x14ac:dyDescent="0.25">
      <c r="A76" s="1">
        <v>44089.708333333336</v>
      </c>
      <c r="B76">
        <v>71</v>
      </c>
      <c r="C76">
        <v>1</v>
      </c>
      <c r="D76">
        <f t="shared" si="19"/>
        <v>37125.684109035086</v>
      </c>
      <c r="E76">
        <f t="shared" si="20"/>
        <v>28</v>
      </c>
      <c r="F76">
        <f t="shared" si="21"/>
        <v>2076</v>
      </c>
      <c r="G76" s="2">
        <f t="shared" si="12"/>
        <v>37125.684109035086</v>
      </c>
      <c r="H76" s="2">
        <f t="shared" si="12"/>
        <v>28</v>
      </c>
      <c r="I76" s="5">
        <v>9</v>
      </c>
      <c r="J76" s="6">
        <f t="shared" si="14"/>
        <v>3555</v>
      </c>
      <c r="K76" s="6"/>
      <c r="L76" s="1">
        <f t="shared" si="15"/>
        <v>44089.708333333336</v>
      </c>
      <c r="M76">
        <f t="shared" si="16"/>
        <v>28</v>
      </c>
      <c r="N76">
        <f>RealData!B73</f>
        <v>29</v>
      </c>
      <c r="O76">
        <f>RealData!C73</f>
        <v>28</v>
      </c>
      <c r="R76">
        <f t="shared" si="13"/>
        <v>9</v>
      </c>
      <c r="S76">
        <f t="shared" si="13"/>
        <v>3555</v>
      </c>
      <c r="T76" s="12">
        <f t="shared" si="8"/>
        <v>7.4074074074074181E-2</v>
      </c>
      <c r="U76" s="12">
        <f t="shared" si="11"/>
        <v>0.11363636363636376</v>
      </c>
      <c r="V76" s="23">
        <f t="shared" si="9"/>
        <v>1.1568076012874617</v>
      </c>
      <c r="W76" s="23">
        <f t="shared" si="10"/>
        <v>1.2106617472145904</v>
      </c>
      <c r="X76" s="16">
        <f t="shared" si="17"/>
        <v>531286</v>
      </c>
      <c r="Y76" s="15">
        <f t="shared" si="18"/>
        <v>5.3635601247916186E-2</v>
      </c>
      <c r="Z76" s="16">
        <f>RealData!E73+$O$1</f>
        <v>523640</v>
      </c>
    </row>
    <row r="77" spans="1:26" x14ac:dyDescent="0.25">
      <c r="A77" s="1">
        <v>44090.708333333336</v>
      </c>
      <c r="B77">
        <v>72</v>
      </c>
      <c r="C77">
        <v>1</v>
      </c>
      <c r="D77">
        <f t="shared" si="19"/>
        <v>37123.684109035086</v>
      </c>
      <c r="E77">
        <f t="shared" si="20"/>
        <v>28</v>
      </c>
      <c r="F77">
        <f t="shared" si="21"/>
        <v>2078</v>
      </c>
      <c r="G77" s="2">
        <f t="shared" si="12"/>
        <v>37123.684109035086</v>
      </c>
      <c r="H77" s="2">
        <f t="shared" si="12"/>
        <v>28</v>
      </c>
      <c r="I77" s="5">
        <v>9</v>
      </c>
      <c r="J77" s="6">
        <f t="shared" si="14"/>
        <v>3497</v>
      </c>
      <c r="K77" s="6"/>
      <c r="L77" s="1">
        <f t="shared" si="15"/>
        <v>44090.708333333336</v>
      </c>
      <c r="M77">
        <f t="shared" si="16"/>
        <v>28</v>
      </c>
      <c r="N77">
        <f>RealData!B74</f>
        <v>30</v>
      </c>
      <c r="O77">
        <f>RealData!C74</f>
        <v>28.428571428571427</v>
      </c>
      <c r="R77">
        <f t="shared" si="13"/>
        <v>9</v>
      </c>
      <c r="S77">
        <f t="shared" si="13"/>
        <v>3497</v>
      </c>
      <c r="T77" s="12">
        <f t="shared" si="8"/>
        <v>0.11111111111111116</v>
      </c>
      <c r="U77" s="12">
        <f t="shared" si="11"/>
        <v>9.9447513812154664E-2</v>
      </c>
      <c r="V77" s="23">
        <f t="shared" si="9"/>
        <v>1.2072242485383906</v>
      </c>
      <c r="W77" s="23">
        <f t="shared" si="10"/>
        <v>1.1913471828295343</v>
      </c>
      <c r="X77" s="16">
        <f t="shared" si="17"/>
        <v>531791</v>
      </c>
      <c r="Y77" s="15">
        <f t="shared" si="18"/>
        <v>5.3686583164680779E-2</v>
      </c>
      <c r="Z77" s="16">
        <f>RealData!E74+$O$1</f>
        <v>523799</v>
      </c>
    </row>
    <row r="78" spans="1:26" x14ac:dyDescent="0.25">
      <c r="A78" s="1">
        <v>44091.708333333336</v>
      </c>
      <c r="B78">
        <v>73</v>
      </c>
      <c r="C78">
        <v>1.6</v>
      </c>
      <c r="D78">
        <f t="shared" si="19"/>
        <v>37119.684109035086</v>
      </c>
      <c r="E78">
        <f t="shared" si="20"/>
        <v>30</v>
      </c>
      <c r="F78">
        <f t="shared" si="21"/>
        <v>2080</v>
      </c>
      <c r="G78" s="2">
        <f t="shared" si="12"/>
        <v>37119.684109035086</v>
      </c>
      <c r="H78" s="2">
        <f t="shared" si="12"/>
        <v>30</v>
      </c>
      <c r="I78" s="5">
        <v>9</v>
      </c>
      <c r="J78" s="6">
        <f t="shared" si="14"/>
        <v>3440</v>
      </c>
      <c r="K78" s="6"/>
      <c r="L78" s="1">
        <f t="shared" si="15"/>
        <v>44091.708333333336</v>
      </c>
      <c r="M78">
        <f t="shared" si="16"/>
        <v>30</v>
      </c>
      <c r="N78">
        <f>RealData!B75</f>
        <v>32</v>
      </c>
      <c r="O78">
        <f>RealData!C75</f>
        <v>28.714285714285715</v>
      </c>
      <c r="R78">
        <f t="shared" si="13"/>
        <v>9</v>
      </c>
      <c r="S78">
        <f t="shared" si="13"/>
        <v>3440</v>
      </c>
      <c r="T78" s="12">
        <f t="shared" ref="T78:U141" si="22">N78/N71-1</f>
        <v>6.6666666666666652E-2</v>
      </c>
      <c r="U78" s="12">
        <f t="shared" si="22"/>
        <v>9.2391304347826164E-2</v>
      </c>
      <c r="V78" s="23">
        <f t="shared" ref="V78:V141" si="23">T78*$V$2+$V$1</f>
        <v>1.1467242718372757</v>
      </c>
      <c r="W78" s="23">
        <f t="shared" ref="W78:W141" si="24">U78*$V$2+$V$1</f>
        <v>1.181741921395258</v>
      </c>
      <c r="X78" s="16">
        <f t="shared" si="17"/>
        <v>532801</v>
      </c>
      <c r="Y78" s="15">
        <f t="shared" si="18"/>
        <v>5.378854699820998E-2</v>
      </c>
      <c r="Z78" s="16">
        <f>RealData!E75+$O$1</f>
        <v>524080</v>
      </c>
    </row>
    <row r="79" spans="1:26" x14ac:dyDescent="0.25">
      <c r="A79" s="1">
        <v>44092.708333333336</v>
      </c>
      <c r="B79">
        <v>74</v>
      </c>
      <c r="C79">
        <v>1.6</v>
      </c>
      <c r="D79">
        <f t="shared" si="19"/>
        <v>37115.684109035086</v>
      </c>
      <c r="E79">
        <f t="shared" si="20"/>
        <v>31</v>
      </c>
      <c r="F79">
        <f t="shared" si="21"/>
        <v>2083</v>
      </c>
      <c r="G79" s="2">
        <f t="shared" si="12"/>
        <v>37115.684109035086</v>
      </c>
      <c r="H79" s="2">
        <f t="shared" si="12"/>
        <v>31</v>
      </c>
      <c r="I79" s="5">
        <v>9</v>
      </c>
      <c r="J79" s="6">
        <f t="shared" si="14"/>
        <v>3384</v>
      </c>
      <c r="K79" s="6"/>
      <c r="L79" s="1">
        <f t="shared" si="15"/>
        <v>44092.708333333336</v>
      </c>
      <c r="M79">
        <f t="shared" si="16"/>
        <v>31</v>
      </c>
      <c r="N79">
        <f>RealData!B76</f>
        <v>32</v>
      </c>
      <c r="O79">
        <f>RealData!C76</f>
        <v>29.428571428571427</v>
      </c>
      <c r="R79">
        <f t="shared" si="13"/>
        <v>9</v>
      </c>
      <c r="S79">
        <f t="shared" si="13"/>
        <v>3384</v>
      </c>
      <c r="T79" s="12">
        <f t="shared" si="22"/>
        <v>0.18518518518518512</v>
      </c>
      <c r="U79" s="12">
        <f t="shared" si="22"/>
        <v>0.11351351351351346</v>
      </c>
      <c r="V79" s="23">
        <f t="shared" si="23"/>
        <v>1.3080575430402486</v>
      </c>
      <c r="W79" s="23">
        <f t="shared" si="24"/>
        <v>1.2104945175492616</v>
      </c>
      <c r="X79" s="16">
        <f t="shared" si="17"/>
        <v>533811</v>
      </c>
      <c r="Y79" s="15">
        <f t="shared" si="18"/>
        <v>5.3890510831739187E-2</v>
      </c>
      <c r="Z79" s="16">
        <f>RealData!E76+$O$1</f>
        <v>524304</v>
      </c>
    </row>
    <row r="80" spans="1:26" x14ac:dyDescent="0.25">
      <c r="A80" s="1">
        <v>44093.708333333336</v>
      </c>
      <c r="B80">
        <v>75</v>
      </c>
      <c r="C80">
        <v>1.6</v>
      </c>
      <c r="D80">
        <f t="shared" si="19"/>
        <v>37111.684109035086</v>
      </c>
      <c r="E80">
        <f>E79+ROUND((C80/$D$2)*D79*(E79/$D$3),0)-ROUND(E79/$D$2,0)</f>
        <v>32</v>
      </c>
      <c r="F80">
        <f t="shared" si="21"/>
        <v>2086</v>
      </c>
      <c r="G80" s="2">
        <f t="shared" si="12"/>
        <v>37111.684109035086</v>
      </c>
      <c r="H80" s="2">
        <f t="shared" si="12"/>
        <v>32</v>
      </c>
      <c r="I80" s="5">
        <v>9</v>
      </c>
      <c r="J80" s="6">
        <f t="shared" si="14"/>
        <v>3329</v>
      </c>
      <c r="K80" s="6"/>
      <c r="L80" s="1">
        <f t="shared" si="15"/>
        <v>44093.708333333336</v>
      </c>
      <c r="M80">
        <f t="shared" si="16"/>
        <v>32</v>
      </c>
      <c r="N80">
        <f>RealData!B77</f>
        <v>36</v>
      </c>
      <c r="O80">
        <f>RealData!C77</f>
        <v>30.714285714285715</v>
      </c>
      <c r="R80">
        <f t="shared" si="13"/>
        <v>9</v>
      </c>
      <c r="S80">
        <f t="shared" si="13"/>
        <v>3329</v>
      </c>
      <c r="T80" s="12">
        <f t="shared" si="22"/>
        <v>0.33333333333333326</v>
      </c>
      <c r="U80" s="12">
        <f t="shared" si="22"/>
        <v>0.13756613756613767</v>
      </c>
      <c r="V80" s="23">
        <f t="shared" si="23"/>
        <v>1.5097241320439645</v>
      </c>
      <c r="W80" s="23">
        <f t="shared" si="24"/>
        <v>1.2432361394319114</v>
      </c>
      <c r="X80" s="16">
        <f t="shared" si="17"/>
        <v>534821</v>
      </c>
      <c r="Y80" s="15">
        <f t="shared" si="18"/>
        <v>5.3992474665268381E-2</v>
      </c>
      <c r="Z80" s="16">
        <f>RealData!E77+$O$1</f>
        <v>524547</v>
      </c>
    </row>
    <row r="81" spans="1:26" x14ac:dyDescent="0.25">
      <c r="A81" s="1">
        <v>44094.708333333336</v>
      </c>
      <c r="B81">
        <v>76</v>
      </c>
      <c r="C81">
        <v>1.6</v>
      </c>
      <c r="D81">
        <f t="shared" si="19"/>
        <v>37107.684109035086</v>
      </c>
      <c r="E81">
        <f t="shared" si="20"/>
        <v>33</v>
      </c>
      <c r="F81">
        <f t="shared" si="21"/>
        <v>2089</v>
      </c>
      <c r="G81" s="2">
        <f t="shared" si="12"/>
        <v>37107.684109035086</v>
      </c>
      <c r="H81" s="2">
        <f t="shared" si="12"/>
        <v>33</v>
      </c>
      <c r="I81" s="5">
        <v>9</v>
      </c>
      <c r="J81" s="6">
        <f t="shared" si="14"/>
        <v>3275</v>
      </c>
      <c r="K81" s="6"/>
      <c r="L81" s="1">
        <f t="shared" si="15"/>
        <v>44094.708333333336</v>
      </c>
      <c r="M81">
        <f t="shared" si="16"/>
        <v>33</v>
      </c>
      <c r="N81">
        <f>RealData!B78</f>
        <v>38</v>
      </c>
      <c r="O81">
        <f>RealData!C78</f>
        <v>32.142857142857146</v>
      </c>
      <c r="R81">
        <f t="shared" si="13"/>
        <v>9</v>
      </c>
      <c r="S81">
        <f t="shared" si="13"/>
        <v>3275</v>
      </c>
      <c r="T81" s="12">
        <f t="shared" si="22"/>
        <v>0.35714285714285721</v>
      </c>
      <c r="U81" s="12">
        <f t="shared" si="22"/>
        <v>0.17187500000000022</v>
      </c>
      <c r="V81" s="23">
        <f t="shared" si="23"/>
        <v>1.5421348338481333</v>
      </c>
      <c r="W81" s="23">
        <f t="shared" si="24"/>
        <v>1.2899390604344463</v>
      </c>
      <c r="X81" s="16">
        <f t="shared" si="17"/>
        <v>535831</v>
      </c>
      <c r="Y81" s="15">
        <f t="shared" si="18"/>
        <v>5.4094438498797588E-2</v>
      </c>
      <c r="Z81" s="16">
        <f>RealData!E78+$O$1</f>
        <v>524758</v>
      </c>
    </row>
    <row r="82" spans="1:26" x14ac:dyDescent="0.25">
      <c r="A82" s="1">
        <v>44095.708333333336</v>
      </c>
      <c r="B82">
        <v>77</v>
      </c>
      <c r="C82">
        <v>1.6</v>
      </c>
      <c r="D82">
        <f t="shared" si="19"/>
        <v>37103.684109035086</v>
      </c>
      <c r="E82">
        <f t="shared" si="20"/>
        <v>34</v>
      </c>
      <c r="F82">
        <f t="shared" si="21"/>
        <v>2092</v>
      </c>
      <c r="G82" s="2">
        <f t="shared" si="12"/>
        <v>37103.684109035086</v>
      </c>
      <c r="H82" s="2">
        <f t="shared" si="12"/>
        <v>34</v>
      </c>
      <c r="I82" s="5">
        <v>9</v>
      </c>
      <c r="J82" s="6">
        <f t="shared" si="14"/>
        <v>3221</v>
      </c>
      <c r="K82" s="6"/>
      <c r="L82" s="1">
        <f t="shared" si="15"/>
        <v>44095.708333333336</v>
      </c>
      <c r="M82">
        <f t="shared" si="16"/>
        <v>34</v>
      </c>
      <c r="N82">
        <f>RealData!B79</f>
        <v>36</v>
      </c>
      <c r="O82">
        <f>RealData!C79</f>
        <v>33.285714285714285</v>
      </c>
      <c r="R82">
        <f t="shared" si="13"/>
        <v>9</v>
      </c>
      <c r="S82">
        <f t="shared" si="13"/>
        <v>3221</v>
      </c>
      <c r="T82" s="12">
        <f t="shared" si="22"/>
        <v>0.28571428571428581</v>
      </c>
      <c r="U82" s="12">
        <f t="shared" si="22"/>
        <v>0.2010309278350515</v>
      </c>
      <c r="V82" s="23">
        <f t="shared" si="23"/>
        <v>1.4449027284356273</v>
      </c>
      <c r="W82" s="23">
        <f t="shared" si="24"/>
        <v>1.329627551915646</v>
      </c>
      <c r="X82" s="16">
        <f t="shared" si="17"/>
        <v>536841</v>
      </c>
      <c r="Y82" s="15">
        <f t="shared" si="18"/>
        <v>5.4196402332326796E-2</v>
      </c>
      <c r="Z82" s="16">
        <f>RealData!E79+$O$1</f>
        <v>524848</v>
      </c>
    </row>
    <row r="83" spans="1:26" x14ac:dyDescent="0.25">
      <c r="A83" s="1">
        <v>44096.708333333336</v>
      </c>
      <c r="B83">
        <v>78</v>
      </c>
      <c r="C83">
        <v>1.6</v>
      </c>
      <c r="D83">
        <f t="shared" si="19"/>
        <v>37099.684109035086</v>
      </c>
      <c r="E83">
        <f t="shared" si="20"/>
        <v>35</v>
      </c>
      <c r="F83">
        <f t="shared" si="21"/>
        <v>2095</v>
      </c>
      <c r="G83" s="2">
        <f t="shared" si="12"/>
        <v>37099.684109035086</v>
      </c>
      <c r="H83" s="2">
        <f t="shared" si="12"/>
        <v>35</v>
      </c>
      <c r="I83" s="5">
        <v>9</v>
      </c>
      <c r="J83" s="6">
        <f t="shared" si="14"/>
        <v>3169</v>
      </c>
      <c r="K83" s="6"/>
      <c r="L83" s="1">
        <f t="shared" si="15"/>
        <v>44096.708333333336</v>
      </c>
      <c r="M83">
        <f t="shared" si="16"/>
        <v>35</v>
      </c>
      <c r="N83">
        <f>RealData!B80</f>
        <v>34</v>
      </c>
      <c r="O83">
        <f>RealData!C80</f>
        <v>34</v>
      </c>
      <c r="R83">
        <f t="shared" si="13"/>
        <v>9</v>
      </c>
      <c r="S83">
        <f t="shared" si="13"/>
        <v>3169</v>
      </c>
      <c r="T83" s="12">
        <f t="shared" si="22"/>
        <v>0.17241379310344818</v>
      </c>
      <c r="U83" s="12">
        <f t="shared" si="22"/>
        <v>0.21428571428571419</v>
      </c>
      <c r="V83" s="23">
        <f t="shared" si="23"/>
        <v>1.290672492264066</v>
      </c>
      <c r="W83" s="23">
        <f t="shared" si="24"/>
        <v>1.3476706230231212</v>
      </c>
      <c r="X83" s="16">
        <f t="shared" si="17"/>
        <v>537851</v>
      </c>
      <c r="Y83" s="15">
        <f t="shared" si="18"/>
        <v>5.4298366165855989E-2</v>
      </c>
      <c r="Z83" s="16">
        <f>RealData!E80+$O$1</f>
        <v>525030</v>
      </c>
    </row>
    <row r="84" spans="1:26" x14ac:dyDescent="0.25">
      <c r="A84" s="1">
        <v>44097.708333333336</v>
      </c>
      <c r="B84">
        <v>79</v>
      </c>
      <c r="C84">
        <v>1</v>
      </c>
      <c r="D84">
        <f t="shared" si="19"/>
        <v>37096.684109035086</v>
      </c>
      <c r="E84">
        <f t="shared" si="20"/>
        <v>35</v>
      </c>
      <c r="F84">
        <f t="shared" si="21"/>
        <v>2098</v>
      </c>
      <c r="G84" s="2">
        <f t="shared" si="12"/>
        <v>37096.684109035086</v>
      </c>
      <c r="H84" s="2">
        <f t="shared" si="12"/>
        <v>35</v>
      </c>
      <c r="I84" s="5">
        <v>9</v>
      </c>
      <c r="J84" s="6">
        <f t="shared" si="14"/>
        <v>3117</v>
      </c>
      <c r="K84" s="6"/>
      <c r="L84" s="1">
        <f t="shared" si="15"/>
        <v>44097.708333333336</v>
      </c>
      <c r="M84">
        <f t="shared" si="16"/>
        <v>35</v>
      </c>
      <c r="N84">
        <f>RealData!B81</f>
        <v>33</v>
      </c>
      <c r="O84">
        <f>RealData!C81</f>
        <v>34.428571428571431</v>
      </c>
      <c r="R84">
        <f t="shared" si="13"/>
        <v>9</v>
      </c>
      <c r="S84">
        <f t="shared" si="13"/>
        <v>3117</v>
      </c>
      <c r="T84" s="12">
        <f t="shared" si="22"/>
        <v>0.10000000000000009</v>
      </c>
      <c r="U84" s="12">
        <f t="shared" si="22"/>
        <v>0.21105527638190957</v>
      </c>
      <c r="V84" s="23">
        <f t="shared" si="23"/>
        <v>1.1920992543631119</v>
      </c>
      <c r="W84" s="23">
        <f t="shared" si="24"/>
        <v>1.3432731911200433</v>
      </c>
      <c r="X84" s="16">
        <f t="shared" si="17"/>
        <v>538609</v>
      </c>
      <c r="Y84" s="15">
        <f t="shared" si="18"/>
        <v>5.4374889518148201E-2</v>
      </c>
      <c r="Z84" s="16">
        <f>RealData!E81+$O$1</f>
        <v>525226</v>
      </c>
    </row>
    <row r="85" spans="1:26" x14ac:dyDescent="0.25">
      <c r="A85" s="1">
        <v>44098.708333333336</v>
      </c>
      <c r="B85">
        <v>80</v>
      </c>
      <c r="C85">
        <v>1</v>
      </c>
      <c r="D85">
        <f t="shared" si="19"/>
        <v>37093.684109035086</v>
      </c>
      <c r="E85">
        <f t="shared" si="20"/>
        <v>35</v>
      </c>
      <c r="F85">
        <f t="shared" si="21"/>
        <v>2101</v>
      </c>
      <c r="G85" s="2">
        <f t="shared" si="12"/>
        <v>37093.684109035086</v>
      </c>
      <c r="H85" s="2">
        <f t="shared" si="12"/>
        <v>35</v>
      </c>
      <c r="I85" s="5">
        <v>9</v>
      </c>
      <c r="J85" s="6">
        <f t="shared" si="14"/>
        <v>3066</v>
      </c>
      <c r="K85" s="6"/>
      <c r="L85" s="1">
        <f t="shared" si="15"/>
        <v>44098.708333333336</v>
      </c>
      <c r="M85">
        <f t="shared" si="16"/>
        <v>35</v>
      </c>
      <c r="N85">
        <f>RealData!B82</f>
        <v>31</v>
      </c>
      <c r="O85">
        <f>RealData!C82</f>
        <v>34.285714285714285</v>
      </c>
      <c r="R85">
        <f t="shared" si="13"/>
        <v>9</v>
      </c>
      <c r="S85">
        <f t="shared" si="13"/>
        <v>3066</v>
      </c>
      <c r="T85" s="12">
        <f t="shared" si="22"/>
        <v>-3.125E-2</v>
      </c>
      <c r="U85" s="12">
        <f t="shared" si="22"/>
        <v>0.19402985074626855</v>
      </c>
      <c r="V85" s="23">
        <f t="shared" si="23"/>
        <v>1.0134352606676322</v>
      </c>
      <c r="W85" s="23">
        <f t="shared" si="24"/>
        <v>1.3200973393986792</v>
      </c>
      <c r="X85" s="16">
        <f t="shared" si="17"/>
        <v>539366</v>
      </c>
      <c r="Y85" s="15">
        <f t="shared" si="18"/>
        <v>5.4451311916149797E-2</v>
      </c>
      <c r="Z85" s="16">
        <f>RealData!E82+$O$1</f>
        <v>525455</v>
      </c>
    </row>
    <row r="86" spans="1:26" x14ac:dyDescent="0.25">
      <c r="A86" s="1">
        <v>44099.708333333336</v>
      </c>
      <c r="B86">
        <v>81</v>
      </c>
      <c r="C86">
        <v>0.9</v>
      </c>
      <c r="D86">
        <f t="shared" si="19"/>
        <v>37091.684109035086</v>
      </c>
      <c r="E86">
        <f t="shared" si="20"/>
        <v>34</v>
      </c>
      <c r="F86">
        <f t="shared" si="21"/>
        <v>2104</v>
      </c>
      <c r="G86" s="2">
        <f t="shared" ref="G86:H135" si="25">D86</f>
        <v>37091.684109035086</v>
      </c>
      <c r="H86" s="2">
        <f t="shared" si="25"/>
        <v>34</v>
      </c>
      <c r="I86" s="5">
        <v>9</v>
      </c>
      <c r="J86" s="6">
        <f t="shared" si="14"/>
        <v>3015</v>
      </c>
      <c r="K86" s="6"/>
      <c r="L86" s="1">
        <f t="shared" si="15"/>
        <v>44099.708333333336</v>
      </c>
      <c r="M86">
        <f t="shared" si="16"/>
        <v>34</v>
      </c>
      <c r="N86">
        <f>RealData!B83</f>
        <v>30</v>
      </c>
      <c r="O86">
        <f>RealData!C83</f>
        <v>34</v>
      </c>
      <c r="R86">
        <f t="shared" si="13"/>
        <v>9</v>
      </c>
      <c r="S86">
        <f t="shared" si="13"/>
        <v>3015</v>
      </c>
      <c r="T86" s="12">
        <f t="shared" si="22"/>
        <v>-6.25E-2</v>
      </c>
      <c r="U86" s="12">
        <f t="shared" si="22"/>
        <v>0.15533980582524287</v>
      </c>
      <c r="V86" s="23">
        <f t="shared" si="23"/>
        <v>0.97089621454966091</v>
      </c>
      <c r="W86" s="23">
        <f t="shared" si="24"/>
        <v>1.2674305360322187</v>
      </c>
      <c r="X86" s="16">
        <f t="shared" si="17"/>
        <v>539871</v>
      </c>
      <c r="Y86" s="15">
        <f t="shared" si="18"/>
        <v>5.4502293832914391E-2</v>
      </c>
      <c r="Z86" s="16">
        <f>RealData!E83+$O$1</f>
        <v>525732</v>
      </c>
    </row>
    <row r="87" spans="1:26" x14ac:dyDescent="0.25">
      <c r="A87" s="1">
        <v>44100.708333333336</v>
      </c>
      <c r="B87">
        <v>82</v>
      </c>
      <c r="C87">
        <v>0.91</v>
      </c>
      <c r="D87">
        <f t="shared" si="19"/>
        <v>37089.684109035086</v>
      </c>
      <c r="E87">
        <f t="shared" si="20"/>
        <v>33</v>
      </c>
      <c r="F87">
        <f t="shared" si="21"/>
        <v>2107</v>
      </c>
      <c r="G87" s="2">
        <f t="shared" si="25"/>
        <v>37089.684109035086</v>
      </c>
      <c r="H87" s="2">
        <f t="shared" si="25"/>
        <v>33</v>
      </c>
      <c r="I87" s="5">
        <v>9</v>
      </c>
      <c r="J87" s="6">
        <f t="shared" si="14"/>
        <v>2966</v>
      </c>
      <c r="K87" s="6"/>
      <c r="L87" s="1">
        <f t="shared" si="15"/>
        <v>44100.708333333336</v>
      </c>
      <c r="M87">
        <f t="shared" si="16"/>
        <v>33</v>
      </c>
      <c r="N87">
        <f>RealData!B84</f>
        <v>30</v>
      </c>
      <c r="O87">
        <f>RealData!C84</f>
        <v>33.142857142857146</v>
      </c>
      <c r="R87">
        <f t="shared" si="13"/>
        <v>9</v>
      </c>
      <c r="S87">
        <f t="shared" si="13"/>
        <v>2966</v>
      </c>
      <c r="T87" s="12">
        <f t="shared" si="22"/>
        <v>-0.16666666666666663</v>
      </c>
      <c r="U87" s="12">
        <f t="shared" si="22"/>
        <v>7.9069767441860561E-2</v>
      </c>
      <c r="V87" s="23">
        <f t="shared" si="23"/>
        <v>0.82909939415642309</v>
      </c>
      <c r="W87" s="23">
        <f t="shared" si="24"/>
        <v>1.163607986265494</v>
      </c>
      <c r="X87" s="16">
        <f t="shared" si="17"/>
        <v>540376</v>
      </c>
      <c r="Y87" s="15">
        <f t="shared" si="18"/>
        <v>5.4553275749678991E-2</v>
      </c>
      <c r="Z87" s="16">
        <f>RealData!E84+$O$1</f>
        <v>525988</v>
      </c>
    </row>
    <row r="88" spans="1:26" x14ac:dyDescent="0.25">
      <c r="A88" s="1">
        <v>44101.708333333336</v>
      </c>
      <c r="B88">
        <v>83</v>
      </c>
      <c r="C88">
        <v>0.91</v>
      </c>
      <c r="D88">
        <f t="shared" si="19"/>
        <v>37087.684109035086</v>
      </c>
      <c r="E88">
        <f t="shared" si="20"/>
        <v>32</v>
      </c>
      <c r="F88">
        <f t="shared" si="21"/>
        <v>2110</v>
      </c>
      <c r="G88" s="2">
        <f t="shared" si="25"/>
        <v>37087.684109035086</v>
      </c>
      <c r="H88" s="2">
        <f t="shared" si="25"/>
        <v>32</v>
      </c>
      <c r="I88" s="5">
        <v>10</v>
      </c>
      <c r="J88" s="6">
        <f t="shared" si="14"/>
        <v>2918</v>
      </c>
      <c r="K88" s="6"/>
      <c r="L88" s="1">
        <f t="shared" si="15"/>
        <v>44101.708333333336</v>
      </c>
      <c r="M88">
        <f t="shared" si="16"/>
        <v>32</v>
      </c>
      <c r="N88">
        <f>RealData!B85</f>
        <v>31</v>
      </c>
      <c r="O88">
        <f>RealData!C85</f>
        <v>32.142857142857146</v>
      </c>
      <c r="R88">
        <f t="shared" si="13"/>
        <v>10</v>
      </c>
      <c r="S88">
        <f t="shared" si="13"/>
        <v>2918</v>
      </c>
      <c r="T88" s="12">
        <f t="shared" si="22"/>
        <v>-0.18421052631578949</v>
      </c>
      <c r="U88" s="12">
        <f t="shared" si="22"/>
        <v>0</v>
      </c>
      <c r="V88" s="23">
        <f t="shared" si="23"/>
        <v>0.805217824405983</v>
      </c>
      <c r="W88" s="23">
        <f t="shared" si="24"/>
        <v>1.0559743067856036</v>
      </c>
      <c r="X88" s="16">
        <f t="shared" si="17"/>
        <v>540881</v>
      </c>
      <c r="Y88" s="15">
        <f t="shared" si="18"/>
        <v>5.4604257666443591E-2</v>
      </c>
      <c r="Z88" s="16">
        <f>RealData!E85+$O$1</f>
        <v>526204</v>
      </c>
    </row>
    <row r="89" spans="1:26" x14ac:dyDescent="0.25">
      <c r="A89" s="1">
        <v>44102.708333333336</v>
      </c>
      <c r="B89">
        <v>84</v>
      </c>
      <c r="C89">
        <v>1</v>
      </c>
      <c r="D89">
        <f t="shared" si="19"/>
        <v>37084.684109035086</v>
      </c>
      <c r="E89">
        <f t="shared" si="20"/>
        <v>32</v>
      </c>
      <c r="F89">
        <f t="shared" si="21"/>
        <v>2113</v>
      </c>
      <c r="G89" s="2">
        <f t="shared" si="25"/>
        <v>37084.684109035086</v>
      </c>
      <c r="H89" s="2">
        <f t="shared" si="25"/>
        <v>32</v>
      </c>
      <c r="I89" s="5">
        <f t="shared" ref="I89:I113" si="26">I88+ROUND(($D$1/$D$2)*G88*(I88/$D$3),0)-ROUND(I88/$D$2,0)</f>
        <v>11</v>
      </c>
      <c r="J89" s="6">
        <f t="shared" si="14"/>
        <v>2870</v>
      </c>
      <c r="K89" s="6"/>
      <c r="L89" s="1">
        <f t="shared" si="15"/>
        <v>44102.708333333336</v>
      </c>
      <c r="M89">
        <f t="shared" si="16"/>
        <v>32</v>
      </c>
      <c r="N89">
        <f>RealData!B86</f>
        <v>31</v>
      </c>
      <c r="O89">
        <f>RealData!C86</f>
        <v>31.428571428571427</v>
      </c>
      <c r="R89">
        <f t="shared" si="13"/>
        <v>11</v>
      </c>
      <c r="S89">
        <f t="shared" si="13"/>
        <v>2870</v>
      </c>
      <c r="T89" s="12">
        <f t="shared" si="22"/>
        <v>-0.13888888888888884</v>
      </c>
      <c r="U89" s="12">
        <f t="shared" si="22"/>
        <v>-5.579399141630903E-2</v>
      </c>
      <c r="V89" s="23">
        <f t="shared" si="23"/>
        <v>0.86691187959461991</v>
      </c>
      <c r="W89" s="23">
        <f t="shared" si="24"/>
        <v>0.98002476521875337</v>
      </c>
      <c r="X89" s="16">
        <f t="shared" si="17"/>
        <v>541639</v>
      </c>
      <c r="Y89" s="15">
        <f t="shared" si="18"/>
        <v>5.4680781018735809E-2</v>
      </c>
      <c r="Z89" s="16">
        <f>RealData!E86+$O$1</f>
        <v>526323</v>
      </c>
    </row>
    <row r="90" spans="1:26" x14ac:dyDescent="0.25">
      <c r="A90" s="1">
        <v>44103.708333333336</v>
      </c>
      <c r="B90">
        <v>85</v>
      </c>
      <c r="C90">
        <v>1</v>
      </c>
      <c r="D90">
        <f t="shared" si="19"/>
        <v>37081.684109035086</v>
      </c>
      <c r="E90">
        <f t="shared" si="20"/>
        <v>32</v>
      </c>
      <c r="F90">
        <f t="shared" si="21"/>
        <v>2116</v>
      </c>
      <c r="G90" s="2">
        <f t="shared" si="25"/>
        <v>37081.684109035086</v>
      </c>
      <c r="H90" s="2">
        <f t="shared" si="25"/>
        <v>32</v>
      </c>
      <c r="I90" s="5">
        <f t="shared" si="26"/>
        <v>12</v>
      </c>
      <c r="J90" s="6">
        <f t="shared" si="14"/>
        <v>2823</v>
      </c>
      <c r="K90" s="6"/>
      <c r="L90" s="1">
        <f t="shared" si="15"/>
        <v>44103.708333333336</v>
      </c>
      <c r="M90">
        <f t="shared" si="16"/>
        <v>32</v>
      </c>
      <c r="N90">
        <f>RealData!B87</f>
        <v>33</v>
      </c>
      <c r="O90">
        <f>RealData!C87</f>
        <v>31.285714285714285</v>
      </c>
      <c r="R90">
        <f t="shared" si="13"/>
        <v>12</v>
      </c>
      <c r="S90">
        <f t="shared" si="13"/>
        <v>2823</v>
      </c>
      <c r="T90" s="12">
        <f t="shared" si="22"/>
        <v>-2.9411764705882359E-2</v>
      </c>
      <c r="U90" s="12">
        <f t="shared" si="22"/>
        <v>-7.9831932773109293E-2</v>
      </c>
      <c r="V90" s="23">
        <f t="shared" si="23"/>
        <v>1.0159375574981011</v>
      </c>
      <c r="W90" s="23">
        <f t="shared" si="24"/>
        <v>0.94730313014809686</v>
      </c>
      <c r="X90" s="16">
        <f t="shared" si="17"/>
        <v>542396</v>
      </c>
      <c r="Y90" s="15">
        <f t="shared" si="18"/>
        <v>5.4757203416737392E-2</v>
      </c>
      <c r="Z90" s="16">
        <f>RealData!E87+$O$1</f>
        <v>526526</v>
      </c>
    </row>
    <row r="91" spans="1:26" x14ac:dyDescent="0.25">
      <c r="A91" s="1">
        <v>44104.708333333336</v>
      </c>
      <c r="B91">
        <v>86</v>
      </c>
      <c r="C91">
        <v>1</v>
      </c>
      <c r="D91">
        <f t="shared" si="19"/>
        <v>37078.684109035086</v>
      </c>
      <c r="E91">
        <f t="shared" si="20"/>
        <v>32</v>
      </c>
      <c r="F91">
        <f t="shared" si="21"/>
        <v>2119</v>
      </c>
      <c r="G91" s="2">
        <f t="shared" si="25"/>
        <v>37078.684109035086</v>
      </c>
      <c r="H91" s="2">
        <f t="shared" si="25"/>
        <v>32</v>
      </c>
      <c r="I91" s="5">
        <f t="shared" si="26"/>
        <v>13</v>
      </c>
      <c r="J91" s="6">
        <f t="shared" si="14"/>
        <v>2777</v>
      </c>
      <c r="K91" s="6"/>
      <c r="L91" s="1">
        <f t="shared" si="15"/>
        <v>44104.708333333336</v>
      </c>
      <c r="M91">
        <f t="shared" si="16"/>
        <v>32</v>
      </c>
      <c r="N91">
        <f>RealData!B88</f>
        <v>34</v>
      </c>
      <c r="O91">
        <f>RealData!C88</f>
        <v>31.428571428571427</v>
      </c>
      <c r="R91">
        <f t="shared" si="13"/>
        <v>13</v>
      </c>
      <c r="S91">
        <f t="shared" si="13"/>
        <v>2777</v>
      </c>
      <c r="T91" s="12">
        <f t="shared" si="22"/>
        <v>3.0303030303030276E-2</v>
      </c>
      <c r="U91" s="12">
        <f t="shared" si="22"/>
        <v>-8.7136929460581047E-2</v>
      </c>
      <c r="V91" s="23">
        <f t="shared" si="23"/>
        <v>1.0972242909000001</v>
      </c>
      <c r="W91" s="23">
        <f t="shared" si="24"/>
        <v>0.93735920723673716</v>
      </c>
      <c r="X91" s="16">
        <f t="shared" si="17"/>
        <v>543154</v>
      </c>
      <c r="Y91" s="15">
        <f t="shared" si="18"/>
        <v>5.483372676902961E-2</v>
      </c>
      <c r="Z91" s="16">
        <f>RealData!E88+$O$1</f>
        <v>526727</v>
      </c>
    </row>
    <row r="92" spans="1:26" x14ac:dyDescent="0.25">
      <c r="A92" s="1">
        <v>44105.708333333336</v>
      </c>
      <c r="B92">
        <v>87</v>
      </c>
      <c r="C92">
        <v>1.3</v>
      </c>
      <c r="D92">
        <f t="shared" si="19"/>
        <v>37075.684109035086</v>
      </c>
      <c r="E92">
        <f t="shared" si="20"/>
        <v>32</v>
      </c>
      <c r="F92">
        <f t="shared" si="21"/>
        <v>2122</v>
      </c>
      <c r="G92" s="2">
        <f t="shared" si="25"/>
        <v>37075.684109035086</v>
      </c>
      <c r="H92" s="2">
        <f t="shared" si="25"/>
        <v>32</v>
      </c>
      <c r="I92" s="5">
        <f t="shared" si="26"/>
        <v>15</v>
      </c>
      <c r="J92" s="6">
        <f t="shared" si="14"/>
        <v>2732</v>
      </c>
      <c r="K92" s="6"/>
      <c r="L92" s="1">
        <f t="shared" si="15"/>
        <v>44105.708333333336</v>
      </c>
      <c r="M92">
        <f t="shared" si="16"/>
        <v>32</v>
      </c>
      <c r="N92">
        <f>RealData!B89</f>
        <v>35</v>
      </c>
      <c r="O92">
        <f>RealData!C89</f>
        <v>32</v>
      </c>
      <c r="R92">
        <f t="shared" si="13"/>
        <v>15</v>
      </c>
      <c r="S92">
        <f t="shared" si="13"/>
        <v>2732</v>
      </c>
      <c r="T92" s="12">
        <f t="shared" si="22"/>
        <v>0.12903225806451624</v>
      </c>
      <c r="U92" s="12">
        <f t="shared" si="22"/>
        <v>-6.6666666666666652E-2</v>
      </c>
      <c r="V92" s="23">
        <f t="shared" si="23"/>
        <v>1.2316194004340015</v>
      </c>
      <c r="W92" s="23">
        <f t="shared" si="24"/>
        <v>0.96522434173393135</v>
      </c>
      <c r="X92" s="16">
        <f t="shared" si="17"/>
        <v>543912</v>
      </c>
      <c r="Y92" s="15">
        <f t="shared" si="18"/>
        <v>5.4910250121321821E-2</v>
      </c>
      <c r="Z92" s="16">
        <f>RealData!E89+$O$1</f>
        <v>527051</v>
      </c>
    </row>
    <row r="93" spans="1:26" x14ac:dyDescent="0.25">
      <c r="A93" s="1">
        <v>44106.708333333336</v>
      </c>
      <c r="B93">
        <v>88</v>
      </c>
      <c r="C93">
        <v>1.5</v>
      </c>
      <c r="D93">
        <f t="shared" si="19"/>
        <v>37071.684109035086</v>
      </c>
      <c r="E93">
        <f t="shared" si="20"/>
        <v>33</v>
      </c>
      <c r="F93">
        <f t="shared" si="21"/>
        <v>2125</v>
      </c>
      <c r="G93" s="2">
        <f t="shared" si="25"/>
        <v>37071.684109035086</v>
      </c>
      <c r="H93" s="2">
        <f t="shared" si="25"/>
        <v>33</v>
      </c>
      <c r="I93" s="5">
        <f t="shared" si="26"/>
        <v>17</v>
      </c>
      <c r="J93" s="6">
        <f t="shared" si="14"/>
        <v>2687</v>
      </c>
      <c r="K93" s="6"/>
      <c r="L93" s="1">
        <f t="shared" si="15"/>
        <v>44106.708333333336</v>
      </c>
      <c r="M93">
        <f t="shared" si="16"/>
        <v>33</v>
      </c>
      <c r="N93">
        <f>RealData!B90</f>
        <v>39</v>
      </c>
      <c r="O93">
        <f>RealData!C90</f>
        <v>33.285714285714285</v>
      </c>
      <c r="R93">
        <f t="shared" si="13"/>
        <v>17</v>
      </c>
      <c r="S93">
        <f t="shared" si="13"/>
        <v>2687</v>
      </c>
      <c r="T93" s="12">
        <f t="shared" si="22"/>
        <v>0.30000000000000004</v>
      </c>
      <c r="U93" s="12">
        <f t="shared" si="22"/>
        <v>-2.1008403361344574E-2</v>
      </c>
      <c r="V93" s="23">
        <f t="shared" si="23"/>
        <v>1.4643491495181284</v>
      </c>
      <c r="W93" s="23">
        <f t="shared" si="24"/>
        <v>1.0273766287231019</v>
      </c>
      <c r="X93" s="16">
        <f t="shared" si="17"/>
        <v>544922</v>
      </c>
      <c r="Y93" s="15">
        <f t="shared" si="18"/>
        <v>5.5012213954851029E-2</v>
      </c>
      <c r="Z93" s="16">
        <f>RealData!E90+$O$1</f>
        <v>527358</v>
      </c>
    </row>
    <row r="94" spans="1:26" x14ac:dyDescent="0.25">
      <c r="A94" s="1">
        <v>44107.708333333336</v>
      </c>
      <c r="B94">
        <v>89</v>
      </c>
      <c r="C94">
        <v>1.5</v>
      </c>
      <c r="D94">
        <f t="shared" si="19"/>
        <v>37067.684109035086</v>
      </c>
      <c r="E94">
        <f t="shared" si="20"/>
        <v>34</v>
      </c>
      <c r="F94">
        <f t="shared" si="21"/>
        <v>2128</v>
      </c>
      <c r="G94" s="2">
        <f t="shared" si="25"/>
        <v>37067.684109035086</v>
      </c>
      <c r="H94" s="2">
        <f t="shared" si="25"/>
        <v>34</v>
      </c>
      <c r="I94" s="5">
        <f t="shared" si="26"/>
        <v>19</v>
      </c>
      <c r="J94" s="6">
        <f t="shared" si="14"/>
        <v>2643</v>
      </c>
      <c r="K94" s="6"/>
      <c r="L94" s="1">
        <f t="shared" si="15"/>
        <v>44107.708333333336</v>
      </c>
      <c r="M94">
        <f t="shared" si="16"/>
        <v>34</v>
      </c>
      <c r="N94">
        <f>RealData!B91</f>
        <v>42</v>
      </c>
      <c r="O94">
        <f>RealData!C91</f>
        <v>35</v>
      </c>
      <c r="R94">
        <f t="shared" si="13"/>
        <v>19</v>
      </c>
      <c r="S94">
        <f t="shared" si="13"/>
        <v>2643</v>
      </c>
      <c r="T94" s="12">
        <f t="shared" si="22"/>
        <v>0.39999999999999991</v>
      </c>
      <c r="U94" s="12">
        <f t="shared" si="22"/>
        <v>5.6034482758620552E-2</v>
      </c>
      <c r="V94" s="23">
        <f t="shared" si="23"/>
        <v>1.6004740970956366</v>
      </c>
      <c r="W94" s="23">
        <f t="shared" si="24"/>
        <v>1.1322512170661037</v>
      </c>
      <c r="X94" s="16">
        <f t="shared" si="17"/>
        <v>545932</v>
      </c>
      <c r="Y94" s="15">
        <f t="shared" si="18"/>
        <v>5.5114177788380223E-2</v>
      </c>
      <c r="Z94" s="16">
        <f>RealData!E91+$O$1</f>
        <v>527751</v>
      </c>
    </row>
    <row r="95" spans="1:26" x14ac:dyDescent="0.25">
      <c r="A95" s="1">
        <v>44108.708333333336</v>
      </c>
      <c r="B95">
        <v>90</v>
      </c>
      <c r="C95">
        <v>1.5</v>
      </c>
      <c r="D95">
        <f t="shared" si="19"/>
        <v>37063.684109035086</v>
      </c>
      <c r="E95">
        <f t="shared" si="20"/>
        <v>35</v>
      </c>
      <c r="F95">
        <f t="shared" si="21"/>
        <v>2131</v>
      </c>
      <c r="G95" s="2">
        <f t="shared" si="25"/>
        <v>37063.684109035086</v>
      </c>
      <c r="H95" s="2">
        <f t="shared" si="25"/>
        <v>35</v>
      </c>
      <c r="I95" s="5">
        <f t="shared" si="26"/>
        <v>21</v>
      </c>
      <c r="J95" s="6">
        <f t="shared" si="14"/>
        <v>2600</v>
      </c>
      <c r="K95" s="6"/>
      <c r="L95" s="1">
        <f t="shared" si="15"/>
        <v>44108.708333333336</v>
      </c>
      <c r="M95">
        <f t="shared" si="16"/>
        <v>35</v>
      </c>
      <c r="N95">
        <f>RealData!B92</f>
        <v>39</v>
      </c>
      <c r="O95">
        <f>RealData!C92</f>
        <v>36.142857142857146</v>
      </c>
      <c r="R95">
        <f t="shared" si="13"/>
        <v>21</v>
      </c>
      <c r="S95">
        <f t="shared" si="13"/>
        <v>2600</v>
      </c>
      <c r="T95" s="12">
        <f t="shared" si="22"/>
        <v>0.25806451612903225</v>
      </c>
      <c r="U95" s="12">
        <f t="shared" si="22"/>
        <v>0.12444444444444436</v>
      </c>
      <c r="V95" s="23">
        <f t="shared" si="23"/>
        <v>1.4072644940823991</v>
      </c>
      <c r="W95" s="23">
        <f t="shared" si="24"/>
        <v>1.225374241548725</v>
      </c>
      <c r="X95" s="16">
        <f t="shared" si="17"/>
        <v>546942</v>
      </c>
      <c r="Y95" s="15">
        <f t="shared" si="18"/>
        <v>5.521614162190943E-2</v>
      </c>
      <c r="Z95" s="16">
        <f>RealData!E92+$O$1</f>
        <v>528065</v>
      </c>
    </row>
    <row r="96" spans="1:26" x14ac:dyDescent="0.25">
      <c r="A96" s="1">
        <v>44109.708333333336</v>
      </c>
      <c r="B96">
        <v>91</v>
      </c>
      <c r="C96">
        <v>1.5</v>
      </c>
      <c r="D96">
        <f t="shared" si="19"/>
        <v>37059.684109035086</v>
      </c>
      <c r="E96">
        <f t="shared" si="20"/>
        <v>36</v>
      </c>
      <c r="F96">
        <f t="shared" si="21"/>
        <v>2134</v>
      </c>
      <c r="G96" s="2">
        <f t="shared" si="25"/>
        <v>37059.684109035086</v>
      </c>
      <c r="H96" s="2">
        <f t="shared" si="25"/>
        <v>36</v>
      </c>
      <c r="I96" s="5">
        <f t="shared" si="26"/>
        <v>23</v>
      </c>
      <c r="J96" s="6">
        <f t="shared" si="14"/>
        <v>2557</v>
      </c>
      <c r="K96" s="6"/>
      <c r="L96" s="1">
        <f t="shared" si="15"/>
        <v>44109.708333333336</v>
      </c>
      <c r="M96">
        <f t="shared" si="16"/>
        <v>36</v>
      </c>
      <c r="N96">
        <f>RealData!B93</f>
        <v>41</v>
      </c>
      <c r="O96">
        <f>RealData!C93</f>
        <v>37.571428571428569</v>
      </c>
      <c r="R96">
        <f t="shared" si="13"/>
        <v>23</v>
      </c>
      <c r="S96">
        <f t="shared" si="13"/>
        <v>2557</v>
      </c>
      <c r="T96" s="12">
        <f t="shared" si="22"/>
        <v>0.32258064516129026</v>
      </c>
      <c r="U96" s="12">
        <f t="shared" si="22"/>
        <v>0.19545454545454555</v>
      </c>
      <c r="V96" s="23">
        <f t="shared" si="23"/>
        <v>1.4950870409065979</v>
      </c>
      <c r="W96" s="23">
        <f t="shared" si="24"/>
        <v>1.3220367043234609</v>
      </c>
      <c r="X96" s="16">
        <f t="shared" si="17"/>
        <v>547952</v>
      </c>
      <c r="Y96" s="15">
        <f t="shared" si="18"/>
        <v>5.5318105455438624E-2</v>
      </c>
      <c r="Z96" s="16">
        <f>RealData!E93+$O$1</f>
        <v>528316</v>
      </c>
    </row>
    <row r="97" spans="1:26" x14ac:dyDescent="0.25">
      <c r="A97" s="1">
        <v>44110.708333333336</v>
      </c>
      <c r="B97">
        <v>92</v>
      </c>
      <c r="C97">
        <v>1.5</v>
      </c>
      <c r="D97">
        <f t="shared" si="19"/>
        <v>37055.684109035086</v>
      </c>
      <c r="E97">
        <f t="shared" si="20"/>
        <v>37</v>
      </c>
      <c r="F97">
        <f t="shared" si="21"/>
        <v>2137</v>
      </c>
      <c r="G97" s="2">
        <f t="shared" si="25"/>
        <v>37055.684109035086</v>
      </c>
      <c r="H97" s="2">
        <f t="shared" si="25"/>
        <v>37</v>
      </c>
      <c r="I97" s="5">
        <f t="shared" si="26"/>
        <v>26</v>
      </c>
      <c r="J97" s="6">
        <f t="shared" si="14"/>
        <v>2515</v>
      </c>
      <c r="K97" s="6"/>
      <c r="L97" s="1">
        <f t="shared" si="15"/>
        <v>44110.708333333336</v>
      </c>
      <c r="M97">
        <f t="shared" si="16"/>
        <v>37</v>
      </c>
      <c r="N97">
        <f>RealData!B94</f>
        <v>40</v>
      </c>
      <c r="O97">
        <f>RealData!C94</f>
        <v>38.571428571428569</v>
      </c>
      <c r="R97">
        <f t="shared" si="13"/>
        <v>26</v>
      </c>
      <c r="S97">
        <f t="shared" si="13"/>
        <v>2515</v>
      </c>
      <c r="T97" s="12">
        <f t="shared" si="22"/>
        <v>0.21212121212121215</v>
      </c>
      <c r="U97" s="12">
        <f t="shared" si="22"/>
        <v>0.23287671232876717</v>
      </c>
      <c r="V97" s="23">
        <f t="shared" si="23"/>
        <v>1.3447241955863789</v>
      </c>
      <c r="W97" s="23">
        <f t="shared" si="24"/>
        <v>1.3729776093633625</v>
      </c>
      <c r="X97" s="16">
        <f t="shared" si="17"/>
        <v>548962</v>
      </c>
      <c r="Y97" s="15">
        <f t="shared" si="18"/>
        <v>5.5420069288967831E-2</v>
      </c>
      <c r="Z97" s="16">
        <f>RealData!E94+$O$1</f>
        <v>528666</v>
      </c>
    </row>
    <row r="98" spans="1:26" x14ac:dyDescent="0.25">
      <c r="A98" s="1">
        <v>44111.708333333336</v>
      </c>
      <c r="B98">
        <v>93</v>
      </c>
      <c r="C98">
        <v>1.5</v>
      </c>
      <c r="D98">
        <f t="shared" si="19"/>
        <v>37051.684109035086</v>
      </c>
      <c r="E98">
        <f t="shared" si="20"/>
        <v>38</v>
      </c>
      <c r="F98">
        <f t="shared" si="21"/>
        <v>2140</v>
      </c>
      <c r="G98" s="2">
        <f t="shared" si="25"/>
        <v>37051.684109035086</v>
      </c>
      <c r="H98" s="2">
        <f t="shared" si="25"/>
        <v>38</v>
      </c>
      <c r="I98" s="5">
        <f t="shared" si="26"/>
        <v>29</v>
      </c>
      <c r="J98" s="6">
        <f t="shared" si="14"/>
        <v>2473</v>
      </c>
      <c r="K98" s="6"/>
      <c r="L98" s="1">
        <f t="shared" si="15"/>
        <v>44111.708333333336</v>
      </c>
      <c r="M98">
        <f t="shared" si="16"/>
        <v>38</v>
      </c>
      <c r="N98">
        <f>RealData!B95</f>
        <v>40</v>
      </c>
      <c r="O98">
        <f>RealData!C95</f>
        <v>39.428571428571431</v>
      </c>
      <c r="R98">
        <f t="shared" si="13"/>
        <v>29</v>
      </c>
      <c r="S98">
        <f t="shared" si="13"/>
        <v>2473</v>
      </c>
      <c r="T98" s="12">
        <f t="shared" si="22"/>
        <v>0.17647058823529416</v>
      </c>
      <c r="U98" s="12">
        <f t="shared" si="22"/>
        <v>0.25454545454545463</v>
      </c>
      <c r="V98" s="23">
        <f t="shared" si="23"/>
        <v>1.2961948025106182</v>
      </c>
      <c r="W98" s="23">
        <f t="shared" si="24"/>
        <v>1.4024741733465338</v>
      </c>
      <c r="X98" s="16">
        <f t="shared" si="17"/>
        <v>549972</v>
      </c>
      <c r="Y98" s="15">
        <f t="shared" si="18"/>
        <v>5.5522033122497032E-2</v>
      </c>
      <c r="Z98" s="16">
        <f>RealData!E95+$O$1</f>
        <v>529186</v>
      </c>
    </row>
    <row r="99" spans="1:26" x14ac:dyDescent="0.25">
      <c r="A99" s="1">
        <v>44112.708333333336</v>
      </c>
      <c r="B99">
        <v>94</v>
      </c>
      <c r="C99">
        <v>1.5</v>
      </c>
      <c r="D99">
        <f t="shared" si="19"/>
        <v>37047.684109035086</v>
      </c>
      <c r="E99">
        <f t="shared" si="20"/>
        <v>39</v>
      </c>
      <c r="F99">
        <f t="shared" si="21"/>
        <v>2143</v>
      </c>
      <c r="G99" s="2">
        <f t="shared" si="25"/>
        <v>37047.684109035086</v>
      </c>
      <c r="H99" s="2">
        <f t="shared" si="25"/>
        <v>39</v>
      </c>
      <c r="I99" s="5">
        <f t="shared" si="26"/>
        <v>33</v>
      </c>
      <c r="J99" s="6">
        <f t="shared" si="14"/>
        <v>2432</v>
      </c>
      <c r="K99" s="6"/>
      <c r="L99" s="1">
        <f t="shared" si="15"/>
        <v>44112.708333333336</v>
      </c>
      <c r="M99">
        <f t="shared" si="16"/>
        <v>39</v>
      </c>
      <c r="N99">
        <f>RealData!B96</f>
        <v>41</v>
      </c>
      <c r="O99">
        <f>RealData!C96</f>
        <v>40.285714285714285</v>
      </c>
      <c r="R99">
        <f t="shared" si="13"/>
        <v>33</v>
      </c>
      <c r="S99">
        <f t="shared" si="13"/>
        <v>2432</v>
      </c>
      <c r="T99" s="12">
        <f t="shared" si="22"/>
        <v>0.17142857142857149</v>
      </c>
      <c r="U99" s="12">
        <f t="shared" si="22"/>
        <v>0.2589285714285714</v>
      </c>
      <c r="V99" s="23">
        <f t="shared" si="23"/>
        <v>1.289331359775618</v>
      </c>
      <c r="W99" s="23">
        <f t="shared" si="24"/>
        <v>1.4084406889059375</v>
      </c>
      <c r="X99" s="16">
        <f t="shared" si="17"/>
        <v>550982</v>
      </c>
      <c r="Y99" s="15">
        <f t="shared" si="18"/>
        <v>5.5623996956026232E-2</v>
      </c>
      <c r="Z99" s="16">
        <f>RealData!E96+$O$1</f>
        <v>529869</v>
      </c>
    </row>
    <row r="100" spans="1:26" x14ac:dyDescent="0.25">
      <c r="A100" s="1">
        <v>44113.708333333336</v>
      </c>
      <c r="B100">
        <v>95</v>
      </c>
      <c r="C100">
        <v>1.5</v>
      </c>
      <c r="D100">
        <f t="shared" si="19"/>
        <v>37042.684109035086</v>
      </c>
      <c r="E100">
        <f t="shared" si="20"/>
        <v>41</v>
      </c>
      <c r="F100">
        <f t="shared" si="21"/>
        <v>2146</v>
      </c>
      <c r="G100" s="2">
        <f t="shared" si="25"/>
        <v>37042.684109035086</v>
      </c>
      <c r="H100" s="2">
        <f t="shared" si="25"/>
        <v>41</v>
      </c>
      <c r="I100" s="5">
        <f t="shared" si="26"/>
        <v>36</v>
      </c>
      <c r="J100" s="6">
        <f t="shared" si="14"/>
        <v>2392</v>
      </c>
      <c r="K100" s="6"/>
      <c r="L100" s="1">
        <f t="shared" si="15"/>
        <v>44113.708333333336</v>
      </c>
      <c r="M100">
        <f t="shared" si="16"/>
        <v>41</v>
      </c>
      <c r="N100">
        <f>RealData!B97</f>
        <v>44</v>
      </c>
      <c r="O100">
        <f>RealData!C97</f>
        <v>41</v>
      </c>
      <c r="R100">
        <f t="shared" si="13"/>
        <v>36</v>
      </c>
      <c r="S100">
        <f t="shared" si="13"/>
        <v>2392</v>
      </c>
      <c r="T100" s="12">
        <f t="shared" si="22"/>
        <v>0.12820512820512819</v>
      </c>
      <c r="U100" s="12">
        <f t="shared" si="22"/>
        <v>0.23175965665236054</v>
      </c>
      <c r="V100" s="23">
        <f t="shared" si="23"/>
        <v>1.2304934703465116</v>
      </c>
      <c r="W100" s="23">
        <f t="shared" si="24"/>
        <v>1.3714570179094425</v>
      </c>
      <c r="X100" s="16">
        <f t="shared" si="17"/>
        <v>552244</v>
      </c>
      <c r="Y100" s="15">
        <f t="shared" si="18"/>
        <v>5.5751401270792422E-2</v>
      </c>
      <c r="Z100" s="16">
        <f>RealData!E97+$O$1</f>
        <v>530852</v>
      </c>
    </row>
    <row r="101" spans="1:26" x14ac:dyDescent="0.25">
      <c r="A101" s="1">
        <v>44114.708333333336</v>
      </c>
      <c r="B101">
        <v>96</v>
      </c>
      <c r="C101">
        <v>1.1000000000000001</v>
      </c>
      <c r="D101">
        <f t="shared" si="19"/>
        <v>37038.684109035086</v>
      </c>
      <c r="E101">
        <f t="shared" si="20"/>
        <v>42</v>
      </c>
      <c r="F101">
        <f t="shared" si="21"/>
        <v>2149</v>
      </c>
      <c r="G101" s="2">
        <f t="shared" si="25"/>
        <v>37038.684109035086</v>
      </c>
      <c r="H101" s="2">
        <f t="shared" si="25"/>
        <v>42</v>
      </c>
      <c r="I101" s="5">
        <f t="shared" si="26"/>
        <v>40</v>
      </c>
      <c r="J101" s="6">
        <f t="shared" si="14"/>
        <v>2353</v>
      </c>
      <c r="K101" s="6"/>
      <c r="L101" s="1">
        <f t="shared" si="15"/>
        <v>44114.708333333336</v>
      </c>
      <c r="M101">
        <f t="shared" si="16"/>
        <v>42</v>
      </c>
      <c r="N101">
        <f>RealData!B98</f>
        <v>44</v>
      </c>
      <c r="O101">
        <f>RealData!C98</f>
        <v>41.285714285714285</v>
      </c>
      <c r="R101">
        <f t="shared" si="13"/>
        <v>40</v>
      </c>
      <c r="S101">
        <f t="shared" si="13"/>
        <v>2353</v>
      </c>
      <c r="T101" s="12">
        <f t="shared" si="22"/>
        <v>4.7619047619047672E-2</v>
      </c>
      <c r="U101" s="12">
        <f t="shared" si="22"/>
        <v>0.17959183673469381</v>
      </c>
      <c r="V101" s="23">
        <f t="shared" si="23"/>
        <v>1.120795710393941</v>
      </c>
      <c r="W101" s="23">
        <f t="shared" si="24"/>
        <v>1.3004436003941897</v>
      </c>
      <c r="X101" s="16">
        <f t="shared" si="17"/>
        <v>553254</v>
      </c>
      <c r="Y101" s="15">
        <f t="shared" si="18"/>
        <v>5.5853365104321623E-2</v>
      </c>
      <c r="Z101" s="16">
        <f>RealData!E98+$O$1</f>
        <v>531992</v>
      </c>
    </row>
    <row r="102" spans="1:26" x14ac:dyDescent="0.25">
      <c r="A102" s="1">
        <v>44115.708333333336</v>
      </c>
      <c r="B102">
        <v>97</v>
      </c>
      <c r="C102">
        <v>1.5</v>
      </c>
      <c r="D102">
        <f t="shared" si="19"/>
        <v>37033.684109035086</v>
      </c>
      <c r="E102">
        <f t="shared" si="20"/>
        <v>43</v>
      </c>
      <c r="F102">
        <f t="shared" si="21"/>
        <v>2153</v>
      </c>
      <c r="G102" s="2">
        <f t="shared" si="25"/>
        <v>37033.684109035086</v>
      </c>
      <c r="H102" s="2">
        <f t="shared" si="25"/>
        <v>43</v>
      </c>
      <c r="I102" s="5">
        <f t="shared" si="26"/>
        <v>45</v>
      </c>
      <c r="J102" s="6">
        <f t="shared" si="14"/>
        <v>2314</v>
      </c>
      <c r="K102" s="6"/>
      <c r="L102" s="1">
        <f t="shared" si="15"/>
        <v>44115.708333333336</v>
      </c>
      <c r="M102">
        <f t="shared" si="16"/>
        <v>43</v>
      </c>
      <c r="N102">
        <f>RealData!B99</f>
        <v>48</v>
      </c>
      <c r="O102">
        <f>RealData!C99</f>
        <v>42.571428571428569</v>
      </c>
      <c r="R102">
        <f t="shared" si="13"/>
        <v>45</v>
      </c>
      <c r="S102">
        <f t="shared" si="13"/>
        <v>2314</v>
      </c>
      <c r="T102" s="12">
        <f t="shared" si="22"/>
        <v>0.23076923076923084</v>
      </c>
      <c r="U102" s="12">
        <f t="shared" si="22"/>
        <v>0.17786561264822121</v>
      </c>
      <c r="V102" s="23">
        <f t="shared" si="23"/>
        <v>1.3701088011952383</v>
      </c>
      <c r="W102" s="23">
        <f t="shared" si="24"/>
        <v>1.2980937787614086</v>
      </c>
      <c r="X102" s="16">
        <f t="shared" si="17"/>
        <v>554517</v>
      </c>
      <c r="Y102" s="15">
        <f t="shared" si="18"/>
        <v>5.5980870373378441E-2</v>
      </c>
      <c r="Z102" s="16">
        <f>RealData!E99+$O$1</f>
        <v>533024</v>
      </c>
    </row>
    <row r="103" spans="1:26" x14ac:dyDescent="0.25">
      <c r="A103" s="1">
        <v>44116.708333333336</v>
      </c>
      <c r="B103">
        <v>98</v>
      </c>
      <c r="C103">
        <v>1.8</v>
      </c>
      <c r="D103">
        <f t="shared" si="19"/>
        <v>37027.684109035086</v>
      </c>
      <c r="E103">
        <f t="shared" si="20"/>
        <v>45</v>
      </c>
      <c r="F103">
        <f t="shared" si="21"/>
        <v>2157</v>
      </c>
      <c r="G103" s="2">
        <f t="shared" si="25"/>
        <v>37027.684109035086</v>
      </c>
      <c r="H103" s="2">
        <f t="shared" si="25"/>
        <v>45</v>
      </c>
      <c r="I103" s="5">
        <f t="shared" si="26"/>
        <v>50</v>
      </c>
      <c r="J103" s="6">
        <f t="shared" si="14"/>
        <v>2276</v>
      </c>
      <c r="K103" s="6"/>
      <c r="L103" s="1">
        <f t="shared" si="15"/>
        <v>44116.708333333336</v>
      </c>
      <c r="M103">
        <f t="shared" si="16"/>
        <v>45</v>
      </c>
      <c r="N103">
        <f>RealData!B100</f>
        <v>50</v>
      </c>
      <c r="O103">
        <f>RealData!C100</f>
        <v>43.857142857142854</v>
      </c>
      <c r="R103">
        <f t="shared" si="13"/>
        <v>50</v>
      </c>
      <c r="S103">
        <f t="shared" si="13"/>
        <v>2276</v>
      </c>
      <c r="T103" s="12">
        <f t="shared" si="22"/>
        <v>0.21951219512195119</v>
      </c>
      <c r="U103" s="12">
        <f t="shared" si="22"/>
        <v>0.16730038022813676</v>
      </c>
      <c r="V103" s="23">
        <f t="shared" si="23"/>
        <v>1.3547851673215974</v>
      </c>
      <c r="W103" s="23">
        <f t="shared" si="24"/>
        <v>1.2837118616681269</v>
      </c>
      <c r="X103" s="16">
        <f t="shared" si="17"/>
        <v>556032</v>
      </c>
      <c r="Y103" s="15">
        <f t="shared" si="18"/>
        <v>5.6133816123672235E-2</v>
      </c>
      <c r="Z103" s="16">
        <f>RealData!E100+$O$1</f>
        <v>533720</v>
      </c>
    </row>
    <row r="104" spans="1:26" x14ac:dyDescent="0.25">
      <c r="A104" s="1">
        <v>44117.708333333336</v>
      </c>
      <c r="B104">
        <v>99</v>
      </c>
      <c r="C104">
        <v>1.8</v>
      </c>
      <c r="D104">
        <f t="shared" si="19"/>
        <v>37021.684109035086</v>
      </c>
      <c r="E104">
        <f t="shared" si="20"/>
        <v>47</v>
      </c>
      <c r="F104">
        <f t="shared" si="21"/>
        <v>2161</v>
      </c>
      <c r="G104" s="2">
        <f t="shared" si="25"/>
        <v>37021.684109035086</v>
      </c>
      <c r="H104" s="2">
        <f t="shared" si="25"/>
        <v>47</v>
      </c>
      <c r="I104" s="5">
        <f t="shared" si="26"/>
        <v>56</v>
      </c>
      <c r="J104" s="6">
        <f t="shared" si="14"/>
        <v>2238</v>
      </c>
      <c r="K104" s="6"/>
      <c r="L104" s="1">
        <f t="shared" si="15"/>
        <v>44117.708333333336</v>
      </c>
      <c r="M104">
        <f t="shared" si="16"/>
        <v>47</v>
      </c>
      <c r="N104">
        <f>RealData!B101</f>
        <v>62</v>
      </c>
      <c r="O104">
        <f>RealData!C101</f>
        <v>47</v>
      </c>
      <c r="R104">
        <f t="shared" si="13"/>
        <v>56</v>
      </c>
      <c r="S104">
        <f t="shared" si="13"/>
        <v>2238</v>
      </c>
      <c r="T104" s="12">
        <f t="shared" si="22"/>
        <v>0.55000000000000004</v>
      </c>
      <c r="U104" s="12">
        <f t="shared" si="22"/>
        <v>0.21851851851851856</v>
      </c>
      <c r="V104" s="23">
        <f t="shared" si="23"/>
        <v>1.8046615184618993</v>
      </c>
      <c r="W104" s="23">
        <f t="shared" si="24"/>
        <v>1.3534325255660846</v>
      </c>
      <c r="X104" s="16">
        <f t="shared" si="17"/>
        <v>557547</v>
      </c>
      <c r="Y104" s="15">
        <f t="shared" si="18"/>
        <v>5.6286761873966043E-2</v>
      </c>
      <c r="Z104" s="16">
        <f>RealData!E101+$O$1</f>
        <v>534800</v>
      </c>
    </row>
    <row r="105" spans="1:26" x14ac:dyDescent="0.25">
      <c r="A105" s="1">
        <v>44118.708333333336</v>
      </c>
      <c r="B105">
        <v>100</v>
      </c>
      <c r="C105">
        <v>1.8</v>
      </c>
      <c r="D105">
        <f t="shared" si="19"/>
        <v>37014.684109035086</v>
      </c>
      <c r="E105">
        <f t="shared" si="20"/>
        <v>50</v>
      </c>
      <c r="F105">
        <f t="shared" si="21"/>
        <v>2165</v>
      </c>
      <c r="G105" s="2">
        <f t="shared" si="25"/>
        <v>37014.684109035086</v>
      </c>
      <c r="H105" s="2">
        <f t="shared" si="25"/>
        <v>50</v>
      </c>
      <c r="I105" s="5">
        <f t="shared" si="26"/>
        <v>62</v>
      </c>
      <c r="J105" s="6">
        <f t="shared" si="14"/>
        <v>2201</v>
      </c>
      <c r="K105" s="6"/>
      <c r="L105" s="1">
        <f t="shared" si="15"/>
        <v>44118.708333333336</v>
      </c>
      <c r="M105">
        <f t="shared" si="16"/>
        <v>50</v>
      </c>
      <c r="N105">
        <f>RealData!B102</f>
        <v>64</v>
      </c>
      <c r="O105">
        <f>RealData!C102</f>
        <v>50.428571428571431</v>
      </c>
      <c r="R105">
        <f t="shared" si="13"/>
        <v>62</v>
      </c>
      <c r="S105">
        <f t="shared" si="13"/>
        <v>2201</v>
      </c>
      <c r="T105" s="12">
        <f t="shared" si="22"/>
        <v>0.60000000000000009</v>
      </c>
      <c r="U105" s="12">
        <f t="shared" si="22"/>
        <v>0.27898550724637672</v>
      </c>
      <c r="V105" s="23">
        <f t="shared" si="23"/>
        <v>1.8727239922506533</v>
      </c>
      <c r="W105" s="23">
        <f t="shared" si="24"/>
        <v>1.4357431822735796</v>
      </c>
      <c r="X105" s="16">
        <f t="shared" si="17"/>
        <v>559315</v>
      </c>
      <c r="Y105" s="15">
        <f t="shared" si="18"/>
        <v>5.6465249059787455E-2</v>
      </c>
      <c r="Z105" s="16">
        <f>RealData!E102+$O$1</f>
        <v>536644</v>
      </c>
    </row>
    <row r="106" spans="1:26" x14ac:dyDescent="0.25">
      <c r="A106" s="1">
        <v>44119.708333333336</v>
      </c>
      <c r="B106">
        <v>101</v>
      </c>
      <c r="C106">
        <v>2</v>
      </c>
      <c r="D106">
        <f t="shared" si="19"/>
        <v>37006.684109035086</v>
      </c>
      <c r="E106">
        <f t="shared" si="20"/>
        <v>54</v>
      </c>
      <c r="F106">
        <f t="shared" si="21"/>
        <v>2169</v>
      </c>
      <c r="G106" s="2">
        <f t="shared" si="25"/>
        <v>37006.684109035086</v>
      </c>
      <c r="H106" s="2">
        <f t="shared" si="25"/>
        <v>54</v>
      </c>
      <c r="I106" s="5">
        <f t="shared" si="26"/>
        <v>69</v>
      </c>
      <c r="J106" s="6">
        <f t="shared" si="14"/>
        <v>2165</v>
      </c>
      <c r="K106" s="6"/>
      <c r="L106" s="1">
        <f t="shared" si="15"/>
        <v>44119.708333333336</v>
      </c>
      <c r="M106">
        <f t="shared" si="16"/>
        <v>54</v>
      </c>
      <c r="N106">
        <f>RealData!B103</f>
        <v>72</v>
      </c>
      <c r="O106">
        <f>RealData!C103</f>
        <v>54.857142857142854</v>
      </c>
      <c r="R106">
        <f t="shared" si="13"/>
        <v>69</v>
      </c>
      <c r="S106">
        <f t="shared" si="13"/>
        <v>2165</v>
      </c>
      <c r="T106" s="12">
        <f t="shared" si="22"/>
        <v>0.75609756097560976</v>
      </c>
      <c r="U106" s="12">
        <f t="shared" si="22"/>
        <v>0.36170212765957444</v>
      </c>
      <c r="V106" s="23">
        <f t="shared" si="23"/>
        <v>2.0852117152984713</v>
      </c>
      <c r="W106" s="23">
        <f t="shared" si="24"/>
        <v>1.5483411384489314</v>
      </c>
      <c r="X106" s="16">
        <f t="shared" si="17"/>
        <v>561335</v>
      </c>
      <c r="Y106" s="15">
        <f t="shared" si="18"/>
        <v>5.6669176726845856E-2</v>
      </c>
      <c r="Z106" s="16">
        <f>RealData!E103+$O$1</f>
        <v>538711</v>
      </c>
    </row>
    <row r="107" spans="1:26" x14ac:dyDescent="0.25">
      <c r="A107" s="1">
        <v>44120.708333333336</v>
      </c>
      <c r="B107">
        <v>102</v>
      </c>
      <c r="C107">
        <v>2</v>
      </c>
      <c r="D107">
        <f t="shared" si="19"/>
        <v>36998.684109035086</v>
      </c>
      <c r="E107">
        <f t="shared" si="20"/>
        <v>57</v>
      </c>
      <c r="F107">
        <f t="shared" si="21"/>
        <v>2174</v>
      </c>
      <c r="G107" s="2">
        <f t="shared" si="25"/>
        <v>36998.684109035086</v>
      </c>
      <c r="H107" s="2">
        <f t="shared" si="25"/>
        <v>57</v>
      </c>
      <c r="I107" s="5">
        <f t="shared" si="26"/>
        <v>77</v>
      </c>
      <c r="J107" s="6">
        <f t="shared" si="14"/>
        <v>2130</v>
      </c>
      <c r="K107" s="6"/>
      <c r="L107" s="1">
        <f t="shared" si="15"/>
        <v>44120.708333333336</v>
      </c>
      <c r="M107">
        <f t="shared" si="16"/>
        <v>57</v>
      </c>
      <c r="N107">
        <f>RealData!B104</f>
        <v>71</v>
      </c>
      <c r="O107">
        <f>RealData!C104</f>
        <v>58.714285714285715</v>
      </c>
      <c r="R107">
        <f t="shared" si="13"/>
        <v>77</v>
      </c>
      <c r="S107">
        <f t="shared" si="13"/>
        <v>2130</v>
      </c>
      <c r="T107" s="12">
        <f t="shared" si="22"/>
        <v>0.61363636363636354</v>
      </c>
      <c r="U107" s="12">
        <f t="shared" si="22"/>
        <v>0.43205574912891986</v>
      </c>
      <c r="V107" s="23">
        <f t="shared" si="23"/>
        <v>1.8912864851021316</v>
      </c>
      <c r="W107" s="23">
        <f t="shared" si="24"/>
        <v>1.6441099687929566</v>
      </c>
      <c r="X107" s="16">
        <f t="shared" si="17"/>
        <v>563355</v>
      </c>
      <c r="Y107" s="15">
        <f t="shared" si="18"/>
        <v>5.6873104393904264E-2</v>
      </c>
      <c r="Z107" s="16">
        <f>RealData!E104+$O$1</f>
        <v>541130</v>
      </c>
    </row>
    <row r="108" spans="1:26" x14ac:dyDescent="0.25">
      <c r="A108" s="1">
        <v>44121.708333333336</v>
      </c>
      <c r="B108">
        <v>103</v>
      </c>
      <c r="C108">
        <v>2.7</v>
      </c>
      <c r="D108">
        <f t="shared" si="19"/>
        <v>36986.684109035086</v>
      </c>
      <c r="E108">
        <f t="shared" si="20"/>
        <v>64</v>
      </c>
      <c r="F108">
        <f t="shared" si="21"/>
        <v>2179</v>
      </c>
      <c r="G108" s="2">
        <f t="shared" si="25"/>
        <v>36986.684109035086</v>
      </c>
      <c r="H108" s="2">
        <f t="shared" si="25"/>
        <v>64</v>
      </c>
      <c r="I108" s="5">
        <f t="shared" si="26"/>
        <v>86</v>
      </c>
      <c r="J108" s="6">
        <f t="shared" si="14"/>
        <v>2094</v>
      </c>
      <c r="K108" s="6"/>
      <c r="L108" s="1">
        <f t="shared" si="15"/>
        <v>44121.708333333336</v>
      </c>
      <c r="M108">
        <f t="shared" si="16"/>
        <v>64</v>
      </c>
      <c r="N108">
        <f>RealData!B105</f>
        <v>96</v>
      </c>
      <c r="O108">
        <f>RealData!C105</f>
        <v>66.142857142857139</v>
      </c>
      <c r="R108">
        <f t="shared" si="13"/>
        <v>86</v>
      </c>
      <c r="S108">
        <f t="shared" si="13"/>
        <v>2094</v>
      </c>
      <c r="T108" s="12">
        <f t="shared" si="22"/>
        <v>1.1818181818181817</v>
      </c>
      <c r="U108" s="12">
        <f t="shared" si="22"/>
        <v>0.60207612456747395</v>
      </c>
      <c r="V108" s="23">
        <f t="shared" si="23"/>
        <v>2.664723687247065</v>
      </c>
      <c r="W108" s="23">
        <f t="shared" si="24"/>
        <v>1.8755501157297712</v>
      </c>
      <c r="X108" s="16">
        <f t="shared" si="17"/>
        <v>566385</v>
      </c>
      <c r="Y108" s="15">
        <f t="shared" si="18"/>
        <v>5.7178995894491859E-2</v>
      </c>
      <c r="Z108" s="16">
        <f>RealData!E105+$O$1</f>
        <v>543794</v>
      </c>
    </row>
    <row r="109" spans="1:26" x14ac:dyDescent="0.25">
      <c r="A109" s="1">
        <v>44122.708333333336</v>
      </c>
      <c r="B109">
        <v>104</v>
      </c>
      <c r="C109">
        <v>2.7</v>
      </c>
      <c r="D109">
        <f t="shared" si="19"/>
        <v>36972.684109035086</v>
      </c>
      <c r="E109">
        <f t="shared" si="20"/>
        <v>73</v>
      </c>
      <c r="F109">
        <f t="shared" si="21"/>
        <v>2184</v>
      </c>
      <c r="G109" s="2">
        <f t="shared" si="25"/>
        <v>36972.684109035086</v>
      </c>
      <c r="H109" s="2">
        <f t="shared" si="25"/>
        <v>73</v>
      </c>
      <c r="I109" s="5">
        <f t="shared" si="26"/>
        <v>96</v>
      </c>
      <c r="J109" s="6">
        <f t="shared" si="14"/>
        <v>2059</v>
      </c>
      <c r="K109" s="6"/>
      <c r="L109" s="1">
        <f t="shared" si="15"/>
        <v>44122.708333333336</v>
      </c>
      <c r="M109">
        <f t="shared" si="16"/>
        <v>73</v>
      </c>
      <c r="N109">
        <f>RealData!B106</f>
        <v>110</v>
      </c>
      <c r="O109">
        <f>RealData!C106</f>
        <v>75</v>
      </c>
      <c r="R109">
        <f t="shared" si="13"/>
        <v>96</v>
      </c>
      <c r="S109">
        <f t="shared" si="13"/>
        <v>2059</v>
      </c>
      <c r="T109" s="12">
        <f t="shared" si="22"/>
        <v>1.2916666666666665</v>
      </c>
      <c r="U109" s="12">
        <f t="shared" si="22"/>
        <v>0.7617449664429532</v>
      </c>
      <c r="V109" s="23">
        <f t="shared" si="23"/>
        <v>2.8142548796617524</v>
      </c>
      <c r="W109" s="23">
        <f t="shared" si="24"/>
        <v>2.0928992430303817</v>
      </c>
      <c r="X109" s="16">
        <f t="shared" si="17"/>
        <v>569920</v>
      </c>
      <c r="Y109" s="15">
        <f t="shared" si="18"/>
        <v>5.7535869311844068E-2</v>
      </c>
      <c r="Z109" s="16">
        <f>RealData!E106+$O$1</f>
        <v>546769</v>
      </c>
    </row>
    <row r="110" spans="1:26" x14ac:dyDescent="0.25">
      <c r="A110" s="1">
        <v>44123.708333333336</v>
      </c>
      <c r="B110">
        <v>105</v>
      </c>
      <c r="C110">
        <v>2.7</v>
      </c>
      <c r="D110">
        <f t="shared" si="19"/>
        <v>36957.684109035086</v>
      </c>
      <c r="E110">
        <f t="shared" si="20"/>
        <v>82</v>
      </c>
      <c r="F110">
        <f t="shared" si="21"/>
        <v>2190</v>
      </c>
      <c r="G110" s="2">
        <f t="shared" si="25"/>
        <v>36957.684109035086</v>
      </c>
      <c r="H110" s="2">
        <f t="shared" si="25"/>
        <v>82</v>
      </c>
      <c r="I110" s="5">
        <f t="shared" si="26"/>
        <v>107</v>
      </c>
      <c r="J110" s="6">
        <f t="shared" si="14"/>
        <v>2024</v>
      </c>
      <c r="K110" s="6"/>
      <c r="L110" s="1">
        <f t="shared" si="15"/>
        <v>44123.708333333336</v>
      </c>
      <c r="M110">
        <f t="shared" si="16"/>
        <v>82</v>
      </c>
      <c r="N110">
        <f>RealData!B107</f>
        <v>113</v>
      </c>
      <c r="O110">
        <f>RealData!C107</f>
        <v>84</v>
      </c>
      <c r="R110">
        <f t="shared" si="13"/>
        <v>107</v>
      </c>
      <c r="S110">
        <f t="shared" si="13"/>
        <v>2024</v>
      </c>
      <c r="T110" s="12">
        <f t="shared" si="22"/>
        <v>1.2599999999999998</v>
      </c>
      <c r="U110" s="12">
        <f t="shared" si="22"/>
        <v>0.91530944625407185</v>
      </c>
      <c r="V110" s="23">
        <f t="shared" si="23"/>
        <v>2.7711486462622079</v>
      </c>
      <c r="W110" s="23">
        <f t="shared" si="24"/>
        <v>2.3019388106709404</v>
      </c>
      <c r="X110" s="16">
        <f t="shared" si="17"/>
        <v>573708</v>
      </c>
      <c r="Y110" s="15">
        <f t="shared" si="18"/>
        <v>5.7918284164723895E-2</v>
      </c>
      <c r="Z110" s="16">
        <f>RealData!E107+$O$1</f>
        <v>548456</v>
      </c>
    </row>
    <row r="111" spans="1:26" x14ac:dyDescent="0.25">
      <c r="A111" s="1">
        <v>44124.708333333336</v>
      </c>
      <c r="B111">
        <v>106</v>
      </c>
      <c r="C111">
        <v>2.7</v>
      </c>
      <c r="D111">
        <f t="shared" si="19"/>
        <v>36940.684109035086</v>
      </c>
      <c r="E111">
        <f t="shared" si="20"/>
        <v>92</v>
      </c>
      <c r="F111">
        <f t="shared" si="21"/>
        <v>2197</v>
      </c>
      <c r="G111" s="2">
        <f t="shared" si="25"/>
        <v>36940.684109035086</v>
      </c>
      <c r="H111" s="2">
        <f t="shared" si="25"/>
        <v>92</v>
      </c>
      <c r="I111" s="5">
        <f t="shared" si="26"/>
        <v>119</v>
      </c>
      <c r="J111" s="6">
        <f t="shared" si="14"/>
        <v>1990</v>
      </c>
      <c r="K111" s="6"/>
      <c r="L111" s="1">
        <f t="shared" si="15"/>
        <v>44124.708333333336</v>
      </c>
      <c r="M111">
        <f t="shared" si="16"/>
        <v>92</v>
      </c>
      <c r="N111">
        <f>RealData!B108</f>
        <v>123</v>
      </c>
      <c r="O111">
        <f>RealData!C108</f>
        <v>92.714285714285708</v>
      </c>
      <c r="R111">
        <f t="shared" si="13"/>
        <v>119</v>
      </c>
      <c r="S111">
        <f t="shared" si="13"/>
        <v>1990</v>
      </c>
      <c r="T111" s="12">
        <f t="shared" si="22"/>
        <v>0.9838709677419355</v>
      </c>
      <c r="U111" s="12">
        <f t="shared" si="22"/>
        <v>0.97264437689969596</v>
      </c>
      <c r="V111" s="23">
        <f t="shared" si="23"/>
        <v>2.395268145854637</v>
      </c>
      <c r="W111" s="23">
        <f t="shared" si="24"/>
        <v>2.379985954955897</v>
      </c>
      <c r="X111" s="16">
        <f t="shared" si="17"/>
        <v>578001</v>
      </c>
      <c r="Y111" s="15">
        <f t="shared" si="18"/>
        <v>5.8351680934368308E-2</v>
      </c>
      <c r="Z111" s="16">
        <f>RealData!E108+$O$1</f>
        <v>550479</v>
      </c>
    </row>
    <row r="112" spans="1:26" x14ac:dyDescent="0.25">
      <c r="A112" s="1">
        <v>44125.708333333336</v>
      </c>
      <c r="B112">
        <v>107</v>
      </c>
      <c r="C112">
        <v>2.7</v>
      </c>
      <c r="D112">
        <f t="shared" si="19"/>
        <v>36921.684109035086</v>
      </c>
      <c r="E112">
        <f t="shared" si="20"/>
        <v>103</v>
      </c>
      <c r="F112">
        <f t="shared" si="21"/>
        <v>2205</v>
      </c>
      <c r="G112" s="2">
        <f t="shared" si="25"/>
        <v>36921.684109035086</v>
      </c>
      <c r="H112" s="2">
        <f t="shared" si="25"/>
        <v>103</v>
      </c>
      <c r="I112" s="5">
        <f t="shared" si="26"/>
        <v>132</v>
      </c>
      <c r="J112" s="6">
        <f t="shared" si="14"/>
        <v>1957</v>
      </c>
      <c r="K112" s="6"/>
      <c r="L112" s="1">
        <f t="shared" si="15"/>
        <v>44125.708333333336</v>
      </c>
      <c r="M112">
        <f t="shared" si="16"/>
        <v>103</v>
      </c>
      <c r="N112">
        <f>RealData!B109</f>
        <v>134</v>
      </c>
      <c r="O112">
        <f>RealData!C109</f>
        <v>102.71428571428571</v>
      </c>
      <c r="R112">
        <f t="shared" si="13"/>
        <v>132</v>
      </c>
      <c r="S112">
        <f t="shared" si="13"/>
        <v>1957</v>
      </c>
      <c r="T112" s="12">
        <f t="shared" si="22"/>
        <v>1.09375</v>
      </c>
      <c r="U112" s="12">
        <f t="shared" si="22"/>
        <v>1.036827195467422</v>
      </c>
      <c r="V112" s="23">
        <f t="shared" si="23"/>
        <v>2.5448409209146003</v>
      </c>
      <c r="W112" s="23">
        <f t="shared" si="24"/>
        <v>2.4673547830849811</v>
      </c>
      <c r="X112" s="16">
        <f t="shared" si="17"/>
        <v>582798</v>
      </c>
      <c r="Y112" s="15">
        <f t="shared" si="18"/>
        <v>5.88359586664867E-2</v>
      </c>
      <c r="Z112" s="16">
        <f>RealData!E109+$O$1</f>
        <v>554604</v>
      </c>
    </row>
    <row r="113" spans="1:26" x14ac:dyDescent="0.25">
      <c r="A113" s="1">
        <v>44126.708333333336</v>
      </c>
      <c r="B113">
        <v>108</v>
      </c>
      <c r="C113">
        <v>2.7</v>
      </c>
      <c r="D113">
        <f t="shared" si="19"/>
        <v>36899.684109035086</v>
      </c>
      <c r="E113">
        <f t="shared" si="20"/>
        <v>116</v>
      </c>
      <c r="F113">
        <f t="shared" si="21"/>
        <v>2214</v>
      </c>
      <c r="G113" s="2">
        <f t="shared" si="25"/>
        <v>36899.684109035086</v>
      </c>
      <c r="H113" s="2">
        <f>E113</f>
        <v>116</v>
      </c>
      <c r="I113" s="5">
        <f t="shared" si="26"/>
        <v>147</v>
      </c>
      <c r="J113" s="6">
        <f t="shared" si="14"/>
        <v>1924</v>
      </c>
      <c r="K113" s="6"/>
      <c r="L113" s="1">
        <f t="shared" si="15"/>
        <v>44126.708333333336</v>
      </c>
      <c r="M113">
        <f t="shared" si="16"/>
        <v>116</v>
      </c>
      <c r="N113">
        <f>RealData!B110</f>
        <v>156</v>
      </c>
      <c r="O113">
        <f>RealData!C110</f>
        <v>114.71428571428571</v>
      </c>
      <c r="R113">
        <f>I113</f>
        <v>147</v>
      </c>
      <c r="S113">
        <f t="shared" si="13"/>
        <v>1924</v>
      </c>
      <c r="T113" s="12">
        <f t="shared" si="22"/>
        <v>1.1666666666666665</v>
      </c>
      <c r="U113" s="12">
        <f t="shared" si="22"/>
        <v>1.0911458333333335</v>
      </c>
      <c r="V113" s="23">
        <f t="shared" si="23"/>
        <v>2.6440986951898671</v>
      </c>
      <c r="W113" s="23">
        <f t="shared" si="24"/>
        <v>2.54129600040477</v>
      </c>
      <c r="X113" s="16">
        <f t="shared" si="17"/>
        <v>588354</v>
      </c>
      <c r="Y113" s="15">
        <f t="shared" si="18"/>
        <v>5.9396860705187932E-2</v>
      </c>
      <c r="Z113" s="16">
        <f>RealData!E110+$O$1</f>
        <v>558729</v>
      </c>
    </row>
    <row r="114" spans="1:26" x14ac:dyDescent="0.25">
      <c r="A114" s="1">
        <v>44127</v>
      </c>
      <c r="B114">
        <v>109</v>
      </c>
      <c r="C114">
        <v>2.7</v>
      </c>
      <c r="D114">
        <f t="shared" si="19"/>
        <v>36874.684109035086</v>
      </c>
      <c r="E114">
        <f t="shared" si="20"/>
        <v>131</v>
      </c>
      <c r="F114">
        <f t="shared" si="21"/>
        <v>2224</v>
      </c>
      <c r="G114" s="2">
        <f t="shared" si="25"/>
        <v>36874.684109035086</v>
      </c>
      <c r="H114" s="2">
        <f>H113+ROUND(($D$1/$D$2)*G113*(H113/$D$3),0)-ROUND(H113/$D$2,0)</f>
        <v>129</v>
      </c>
      <c r="I114" s="5">
        <f>I113+ROUND(($D$1/$D$2)*G113*(I113/$D$3),0)-ROUND(I113/$D$2,0)</f>
        <v>164</v>
      </c>
      <c r="J114" s="6">
        <f t="shared" si="14"/>
        <v>1892</v>
      </c>
      <c r="K114" s="6"/>
      <c r="L114" s="1">
        <f t="shared" si="15"/>
        <v>44127</v>
      </c>
      <c r="M114">
        <f t="shared" si="16"/>
        <v>131</v>
      </c>
      <c r="N114">
        <f>RealData!B111</f>
        <v>184</v>
      </c>
      <c r="O114">
        <f>RealData!C111</f>
        <v>130.85714285714286</v>
      </c>
      <c r="R114">
        <f t="shared" si="13"/>
        <v>164</v>
      </c>
      <c r="S114">
        <f t="shared" si="13"/>
        <v>1892</v>
      </c>
      <c r="T114" s="12">
        <f t="shared" si="22"/>
        <v>1.591549295774648</v>
      </c>
      <c r="U114" s="12">
        <f t="shared" si="22"/>
        <v>1.2287104622871046</v>
      </c>
      <c r="V114" s="23">
        <f t="shared" si="23"/>
        <v>3.2224699513290456</v>
      </c>
      <c r="W114" s="23">
        <f t="shared" si="24"/>
        <v>2.7285557794532846</v>
      </c>
      <c r="X114" s="16">
        <f t="shared" si="17"/>
        <v>594666</v>
      </c>
      <c r="Y114" s="15">
        <f t="shared" si="18"/>
        <v>6.0034084187600131E-2</v>
      </c>
      <c r="Z114" s="16">
        <f>RealData!E111+$O$1</f>
        <v>563645</v>
      </c>
    </row>
    <row r="115" spans="1:26" x14ac:dyDescent="0.25">
      <c r="A115" s="1">
        <v>44128</v>
      </c>
      <c r="B115">
        <v>110</v>
      </c>
      <c r="C115">
        <v>2.7</v>
      </c>
      <c r="D115">
        <f t="shared" si="19"/>
        <v>36846.684109035086</v>
      </c>
      <c r="E115">
        <f t="shared" si="20"/>
        <v>148</v>
      </c>
      <c r="F115">
        <f t="shared" si="21"/>
        <v>2235</v>
      </c>
      <c r="G115" s="2">
        <f t="shared" si="25"/>
        <v>36846.684109035086</v>
      </c>
      <c r="H115" s="2">
        <f t="shared" ref="H115:H139" si="27">H114+ROUND(($D$1/$D$2)*G114*(H114/$D$3),0)-ROUND(H114/$D$2,0)</f>
        <v>143</v>
      </c>
      <c r="I115" s="5">
        <f t="shared" ref="I115:I139" si="28">I114+ROUND(($D$1/$D$2)*G114*(I114/$D$3),0)-ROUND(I114/$D$2,0)</f>
        <v>182</v>
      </c>
      <c r="J115" s="6">
        <f t="shared" si="14"/>
        <v>1860</v>
      </c>
      <c r="K115" s="6"/>
      <c r="L115" s="1">
        <f t="shared" si="15"/>
        <v>44128</v>
      </c>
      <c r="M115">
        <f>E115</f>
        <v>148</v>
      </c>
      <c r="N115">
        <f>RealData!B112</f>
        <v>213</v>
      </c>
      <c r="O115">
        <f>RealData!C112</f>
        <v>147.57142857142858</v>
      </c>
      <c r="R115">
        <f t="shared" si="13"/>
        <v>182</v>
      </c>
      <c r="S115">
        <f t="shared" si="13"/>
        <v>1860</v>
      </c>
      <c r="T115" s="12">
        <f t="shared" si="22"/>
        <v>1.21875</v>
      </c>
      <c r="U115" s="12">
        <f t="shared" si="22"/>
        <v>1.23110151187905</v>
      </c>
      <c r="V115" s="23">
        <f t="shared" si="23"/>
        <v>2.7149971053864861</v>
      </c>
      <c r="W115" s="23">
        <f t="shared" si="24"/>
        <v>2.7318105944568725</v>
      </c>
      <c r="X115" s="16">
        <f t="shared" si="17"/>
        <v>601737</v>
      </c>
      <c r="Y115" s="15">
        <f t="shared" si="18"/>
        <v>6.0747931976595164E-2</v>
      </c>
      <c r="Z115" s="16">
        <f>RealData!E112+$O$1</f>
        <v>568601</v>
      </c>
    </row>
    <row r="116" spans="1:26" x14ac:dyDescent="0.25">
      <c r="A116" s="1">
        <v>44129</v>
      </c>
      <c r="B116">
        <v>111</v>
      </c>
      <c r="C116">
        <v>2.5</v>
      </c>
      <c r="D116">
        <f t="shared" si="19"/>
        <v>36817.684109035086</v>
      </c>
      <c r="E116">
        <f t="shared" si="20"/>
        <v>165</v>
      </c>
      <c r="F116">
        <f t="shared" si="21"/>
        <v>2247</v>
      </c>
      <c r="G116" s="2">
        <f t="shared" si="25"/>
        <v>36817.684109035086</v>
      </c>
      <c r="H116" s="2">
        <f t="shared" si="27"/>
        <v>159</v>
      </c>
      <c r="I116" s="5">
        <f t="shared" si="28"/>
        <v>203</v>
      </c>
      <c r="J116" s="6">
        <f t="shared" si="14"/>
        <v>1829</v>
      </c>
      <c r="K116" s="6"/>
      <c r="L116" s="1">
        <f t="shared" si="15"/>
        <v>44129</v>
      </c>
      <c r="M116">
        <f t="shared" ref="M116:M128" si="29">E116</f>
        <v>165</v>
      </c>
      <c r="N116">
        <f>RealData!B113</f>
        <v>231</v>
      </c>
      <c r="O116">
        <f>RealData!C113</f>
        <v>164.85714285714286</v>
      </c>
      <c r="R116">
        <f t="shared" si="13"/>
        <v>203</v>
      </c>
      <c r="S116">
        <f t="shared" si="13"/>
        <v>1829</v>
      </c>
      <c r="T116" s="12">
        <f t="shared" si="22"/>
        <v>1.1000000000000001</v>
      </c>
      <c r="U116" s="12">
        <f t="shared" si="22"/>
        <v>1.1980952380952381</v>
      </c>
      <c r="V116" s="23">
        <f t="shared" si="23"/>
        <v>2.553348730138195</v>
      </c>
      <c r="W116" s="23">
        <f t="shared" si="24"/>
        <v>2.6868808215713695</v>
      </c>
      <c r="X116" s="16">
        <f t="shared" si="17"/>
        <v>609060</v>
      </c>
      <c r="Y116" s="15">
        <f t="shared" si="18"/>
        <v>6.1487220246827179E-2</v>
      </c>
      <c r="Z116" s="16">
        <f>RealData!E113+$O$1</f>
        <v>574363</v>
      </c>
    </row>
    <row r="117" spans="1:26" x14ac:dyDescent="0.25">
      <c r="A117" s="1">
        <v>44130</v>
      </c>
      <c r="B117">
        <v>112</v>
      </c>
      <c r="C117">
        <v>2.5</v>
      </c>
      <c r="D117">
        <f t="shared" si="19"/>
        <v>36785.684109035086</v>
      </c>
      <c r="E117">
        <f t="shared" si="20"/>
        <v>183</v>
      </c>
      <c r="F117">
        <f t="shared" si="21"/>
        <v>2261</v>
      </c>
      <c r="G117" s="2">
        <f t="shared" si="25"/>
        <v>36785.684109035086</v>
      </c>
      <c r="H117" s="2">
        <f t="shared" si="27"/>
        <v>177</v>
      </c>
      <c r="I117" s="5">
        <f t="shared" si="28"/>
        <v>226</v>
      </c>
      <c r="J117" s="6">
        <f t="shared" si="14"/>
        <v>1799</v>
      </c>
      <c r="K117" s="6"/>
      <c r="L117" s="1">
        <f t="shared" si="15"/>
        <v>44130</v>
      </c>
      <c r="M117">
        <f t="shared" si="29"/>
        <v>183</v>
      </c>
      <c r="N117">
        <f>RealData!B114</f>
        <v>242</v>
      </c>
      <c r="O117">
        <f>RealData!C114</f>
        <v>183.28571428571428</v>
      </c>
      <c r="R117">
        <f t="shared" si="13"/>
        <v>226</v>
      </c>
      <c r="S117">
        <f t="shared" si="13"/>
        <v>1799</v>
      </c>
      <c r="T117" s="12">
        <f t="shared" si="22"/>
        <v>1.1415929203539825</v>
      </c>
      <c r="U117" s="12">
        <f t="shared" si="22"/>
        <v>1.1819727891156462</v>
      </c>
      <c r="V117" s="23">
        <f t="shared" si="23"/>
        <v>2.6099670711660083</v>
      </c>
      <c r="W117" s="23">
        <f t="shared" si="24"/>
        <v>2.6649341463496894</v>
      </c>
      <c r="X117" s="16">
        <f t="shared" si="17"/>
        <v>617140</v>
      </c>
      <c r="Y117" s="15">
        <f t="shared" si="18"/>
        <v>6.230293091506079E-2</v>
      </c>
      <c r="Z117" s="16">
        <f>RealData!E114+$O$1</f>
        <v>577933</v>
      </c>
    </row>
    <row r="118" spans="1:26" x14ac:dyDescent="0.25">
      <c r="A118" s="1">
        <v>44131</v>
      </c>
      <c r="B118">
        <v>113</v>
      </c>
      <c r="C118">
        <v>2.5</v>
      </c>
      <c r="D118">
        <f t="shared" si="19"/>
        <v>36749.684109035086</v>
      </c>
      <c r="E118">
        <f t="shared" si="20"/>
        <v>204</v>
      </c>
      <c r="F118">
        <f t="shared" si="21"/>
        <v>2276</v>
      </c>
      <c r="G118" s="2">
        <f t="shared" si="25"/>
        <v>36749.684109035086</v>
      </c>
      <c r="H118" s="2">
        <f t="shared" si="27"/>
        <v>197</v>
      </c>
      <c r="I118" s="5">
        <f t="shared" si="28"/>
        <v>251</v>
      </c>
      <c r="J118" s="6">
        <f t="shared" si="14"/>
        <v>1768</v>
      </c>
      <c r="K118" s="6"/>
      <c r="L118" s="1">
        <f t="shared" si="15"/>
        <v>44131</v>
      </c>
      <c r="M118">
        <f t="shared" si="29"/>
        <v>204</v>
      </c>
      <c r="N118">
        <f>RealData!B115</f>
        <v>271</v>
      </c>
      <c r="O118">
        <f>RealData!C115</f>
        <v>204.42857142857142</v>
      </c>
      <c r="R118">
        <f t="shared" si="13"/>
        <v>251</v>
      </c>
      <c r="S118">
        <f t="shared" si="13"/>
        <v>1768</v>
      </c>
      <c r="T118" s="12">
        <f t="shared" si="22"/>
        <v>1.2032520325203251</v>
      </c>
      <c r="U118" s="12">
        <f t="shared" si="22"/>
        <v>1.2049306625577811</v>
      </c>
      <c r="V118" s="23">
        <f t="shared" si="23"/>
        <v>2.6939005052791991</v>
      </c>
      <c r="W118" s="23">
        <f t="shared" si="24"/>
        <v>2.6961855395377068</v>
      </c>
      <c r="X118" s="16">
        <f t="shared" si="17"/>
        <v>626231</v>
      </c>
      <c r="Y118" s="15">
        <f t="shared" si="18"/>
        <v>6.3220706371114238E-2</v>
      </c>
      <c r="Z118" s="16">
        <f>RealData!E115+$O$1</f>
        <v>582968</v>
      </c>
    </row>
    <row r="119" spans="1:26" s="10" customFormat="1" x14ac:dyDescent="0.25">
      <c r="A119" s="9">
        <v>44132</v>
      </c>
      <c r="B119" s="10">
        <v>114</v>
      </c>
      <c r="C119" s="10">
        <v>2.5</v>
      </c>
      <c r="D119" s="10">
        <f t="shared" si="19"/>
        <v>36709.684109035086</v>
      </c>
      <c r="E119" s="10">
        <f t="shared" si="20"/>
        <v>227</v>
      </c>
      <c r="F119" s="10">
        <f t="shared" si="21"/>
        <v>2293</v>
      </c>
      <c r="G119" s="10">
        <f t="shared" si="25"/>
        <v>36709.684109035086</v>
      </c>
      <c r="H119" s="10">
        <f t="shared" si="27"/>
        <v>219</v>
      </c>
      <c r="I119" s="10">
        <f t="shared" si="28"/>
        <v>279</v>
      </c>
      <c r="J119" s="6">
        <f t="shared" ref="J119:J132" si="30">J118+ROUND(($E$1/$D$2)*G118*(J118/$D$3),0)-ROUND(J118/$D$2,0)</f>
        <v>1738</v>
      </c>
      <c r="L119" s="9">
        <f t="shared" si="15"/>
        <v>44132</v>
      </c>
      <c r="M119" s="10">
        <f t="shared" si="29"/>
        <v>227</v>
      </c>
      <c r="N119" s="10">
        <f>RealData!B116</f>
        <v>292</v>
      </c>
      <c r="O119" s="10">
        <f>RealData!C116</f>
        <v>227</v>
      </c>
      <c r="R119" s="10">
        <f t="shared" ref="R119:R134" si="31">I119</f>
        <v>279</v>
      </c>
      <c r="S119" s="10">
        <f t="shared" ref="S119:S134" si="32">J119</f>
        <v>1738</v>
      </c>
      <c r="T119" s="12">
        <f t="shared" si="22"/>
        <v>1.1791044776119404</v>
      </c>
      <c r="U119" s="12">
        <f t="shared" si="22"/>
        <v>1.2100139082058416</v>
      </c>
      <c r="V119" s="23">
        <f t="shared" si="23"/>
        <v>2.6610296588189106</v>
      </c>
      <c r="W119" s="23">
        <f t="shared" si="24"/>
        <v>2.7031051050113648</v>
      </c>
      <c r="X119" s="16">
        <f t="shared" si="17"/>
        <v>636331</v>
      </c>
      <c r="Y119" s="15">
        <f t="shared" si="18"/>
        <v>6.4240344706406244E-2</v>
      </c>
      <c r="Z119" s="16">
        <f>RealData!E116+$O$1</f>
        <v>590526</v>
      </c>
    </row>
    <row r="120" spans="1:26" s="10" customFormat="1" x14ac:dyDescent="0.25">
      <c r="A120" s="9">
        <v>44133</v>
      </c>
      <c r="B120" s="10">
        <v>115</v>
      </c>
      <c r="C120" s="10">
        <v>2.5</v>
      </c>
      <c r="D120" s="10">
        <f t="shared" si="19"/>
        <v>36665.684109035086</v>
      </c>
      <c r="E120" s="10">
        <f t="shared" si="20"/>
        <v>252</v>
      </c>
      <c r="F120" s="10">
        <f t="shared" si="21"/>
        <v>2312</v>
      </c>
      <c r="G120" s="10">
        <f t="shared" si="25"/>
        <v>36665.684109035086</v>
      </c>
      <c r="H120" s="10">
        <f t="shared" si="27"/>
        <v>244</v>
      </c>
      <c r="I120" s="10">
        <f t="shared" si="28"/>
        <v>310</v>
      </c>
      <c r="J120" s="6">
        <f t="shared" si="30"/>
        <v>1708</v>
      </c>
      <c r="L120" s="9">
        <f t="shared" si="15"/>
        <v>44133</v>
      </c>
      <c r="M120" s="10">
        <f t="shared" si="29"/>
        <v>252</v>
      </c>
      <c r="N120" s="10">
        <f>RealData!B117</f>
        <v>345</v>
      </c>
      <c r="O120" s="10">
        <f>RealData!C117</f>
        <v>254</v>
      </c>
      <c r="R120" s="10">
        <f t="shared" si="31"/>
        <v>310</v>
      </c>
      <c r="S120" s="10">
        <f t="shared" si="32"/>
        <v>1708</v>
      </c>
      <c r="T120" s="12">
        <f t="shared" si="22"/>
        <v>1.2115384615384617</v>
      </c>
      <c r="U120" s="12">
        <f t="shared" si="22"/>
        <v>1.2141967621419676</v>
      </c>
      <c r="V120" s="23">
        <f t="shared" si="23"/>
        <v>2.7051804024361852</v>
      </c>
      <c r="W120" s="23">
        <f t="shared" si="24"/>
        <v>2.7087990127391599</v>
      </c>
      <c r="X120" s="16">
        <f t="shared" si="17"/>
        <v>647442</v>
      </c>
      <c r="Y120" s="15">
        <f t="shared" si="18"/>
        <v>6.5362047829518086E-2</v>
      </c>
      <c r="Z120" s="16">
        <f>RealData!E117+$O$1</f>
        <v>597865</v>
      </c>
    </row>
    <row r="121" spans="1:26" s="10" customFormat="1" x14ac:dyDescent="0.25">
      <c r="A121" s="9">
        <v>44134</v>
      </c>
      <c r="B121" s="10">
        <v>116</v>
      </c>
      <c r="C121" s="10">
        <v>2.5</v>
      </c>
      <c r="D121" s="10">
        <f t="shared" si="19"/>
        <v>36616.684109035086</v>
      </c>
      <c r="E121" s="10">
        <f t="shared" si="20"/>
        <v>280</v>
      </c>
      <c r="F121" s="10">
        <f t="shared" si="21"/>
        <v>2333</v>
      </c>
      <c r="G121" s="10">
        <f t="shared" si="25"/>
        <v>36616.684109035086</v>
      </c>
      <c r="H121" s="10">
        <f t="shared" si="27"/>
        <v>272</v>
      </c>
      <c r="I121" s="10">
        <f t="shared" si="28"/>
        <v>344</v>
      </c>
      <c r="J121" s="6">
        <f t="shared" si="30"/>
        <v>1679</v>
      </c>
      <c r="L121" s="9">
        <f t="shared" si="15"/>
        <v>44134</v>
      </c>
      <c r="M121" s="10">
        <f t="shared" si="29"/>
        <v>280</v>
      </c>
      <c r="N121" s="10">
        <f>RealData!B118</f>
        <v>370</v>
      </c>
      <c r="O121" s="10">
        <f>RealData!C118</f>
        <v>280.57142857142856</v>
      </c>
      <c r="R121" s="10">
        <f t="shared" si="31"/>
        <v>344</v>
      </c>
      <c r="S121" s="10">
        <f t="shared" si="32"/>
        <v>1679</v>
      </c>
      <c r="T121" s="12">
        <f t="shared" si="22"/>
        <v>1.0108695652173911</v>
      </c>
      <c r="U121" s="12">
        <f t="shared" si="22"/>
        <v>1.1441048034934496</v>
      </c>
      <c r="V121" s="23">
        <f t="shared" si="23"/>
        <v>2.4320199725147633</v>
      </c>
      <c r="W121" s="23">
        <f t="shared" si="24"/>
        <v>2.6133863707728162</v>
      </c>
      <c r="X121" s="16">
        <f t="shared" si="17"/>
        <v>659815</v>
      </c>
      <c r="Y121" s="15">
        <f t="shared" si="18"/>
        <v>6.661115526739611E-2</v>
      </c>
      <c r="Z121" s="16">
        <f>RealData!E118+$O$1</f>
        <v>606825</v>
      </c>
    </row>
    <row r="122" spans="1:26" s="10" customFormat="1" x14ac:dyDescent="0.25">
      <c r="A122" s="9">
        <v>44135</v>
      </c>
      <c r="B122" s="10">
        <v>117</v>
      </c>
      <c r="C122" s="10">
        <v>2.2000000000000002</v>
      </c>
      <c r="D122" s="10">
        <f t="shared" si="19"/>
        <v>36568.684109035086</v>
      </c>
      <c r="E122" s="10">
        <f t="shared" si="20"/>
        <v>305</v>
      </c>
      <c r="F122" s="10">
        <f t="shared" si="21"/>
        <v>2356</v>
      </c>
      <c r="G122" s="10">
        <f t="shared" si="25"/>
        <v>36568.684109035086</v>
      </c>
      <c r="H122" s="10">
        <f t="shared" si="27"/>
        <v>302</v>
      </c>
      <c r="I122" s="10">
        <f t="shared" si="28"/>
        <v>382</v>
      </c>
      <c r="J122" s="6">
        <f t="shared" si="30"/>
        <v>1650</v>
      </c>
      <c r="L122" s="9">
        <f t="shared" si="15"/>
        <v>44135</v>
      </c>
      <c r="M122" s="10">
        <f t="shared" si="29"/>
        <v>305</v>
      </c>
      <c r="N122" s="10">
        <f>RealData!B119</f>
        <v>392</v>
      </c>
      <c r="O122" s="10">
        <f>RealData!C119</f>
        <v>306.14285714285717</v>
      </c>
      <c r="R122" s="10">
        <f t="shared" si="31"/>
        <v>382</v>
      </c>
      <c r="S122" s="10">
        <f t="shared" si="32"/>
        <v>1650</v>
      </c>
      <c r="T122" s="12">
        <f t="shared" si="22"/>
        <v>0.84037558685446001</v>
      </c>
      <c r="U122" s="12">
        <f t="shared" si="22"/>
        <v>1.074540174249758</v>
      </c>
      <c r="V122" s="23">
        <f t="shared" si="23"/>
        <v>2.1999351338454147</v>
      </c>
      <c r="W122" s="23">
        <f t="shared" si="24"/>
        <v>2.518691555682353</v>
      </c>
      <c r="X122" s="16">
        <f t="shared" si="17"/>
        <v>671935</v>
      </c>
      <c r="Y122" s="15">
        <f t="shared" si="18"/>
        <v>6.7834721269746545E-2</v>
      </c>
      <c r="Z122" s="16">
        <f>RealData!E119+$O$1</f>
        <v>615744</v>
      </c>
    </row>
    <row r="123" spans="1:26" s="10" customFormat="1" x14ac:dyDescent="0.25">
      <c r="A123" s="9">
        <v>44136</v>
      </c>
      <c r="B123" s="10">
        <v>118</v>
      </c>
      <c r="C123" s="10">
        <v>2.2000000000000002</v>
      </c>
      <c r="D123" s="10">
        <f t="shared" si="19"/>
        <v>36516.684109035086</v>
      </c>
      <c r="E123" s="10">
        <f t="shared" si="20"/>
        <v>332</v>
      </c>
      <c r="F123" s="10">
        <f t="shared" si="21"/>
        <v>2381</v>
      </c>
      <c r="G123" s="10">
        <f t="shared" si="25"/>
        <v>36516.684109035086</v>
      </c>
      <c r="H123" s="10">
        <f t="shared" si="27"/>
        <v>336</v>
      </c>
      <c r="I123" s="10">
        <f t="shared" si="28"/>
        <v>424</v>
      </c>
      <c r="J123" s="6">
        <f t="shared" si="30"/>
        <v>1621</v>
      </c>
      <c r="L123" s="9">
        <f t="shared" si="15"/>
        <v>44136</v>
      </c>
      <c r="M123" s="10">
        <f t="shared" si="29"/>
        <v>332</v>
      </c>
      <c r="N123" s="10">
        <f>RealData!B120</f>
        <v>418</v>
      </c>
      <c r="O123" s="10">
        <f>RealData!C120</f>
        <v>332.85714285714283</v>
      </c>
      <c r="R123" s="10">
        <f t="shared" si="31"/>
        <v>424</v>
      </c>
      <c r="S123" s="10">
        <f t="shared" si="32"/>
        <v>1621</v>
      </c>
      <c r="T123" s="12">
        <f t="shared" si="22"/>
        <v>0.80952380952380953</v>
      </c>
      <c r="U123" s="12">
        <f t="shared" si="22"/>
        <v>1.0190641247833621</v>
      </c>
      <c r="V123" s="23">
        <f t="shared" si="23"/>
        <v>2.1579381681273375</v>
      </c>
      <c r="W123" s="23">
        <f t="shared" si="24"/>
        <v>2.4431748124281487</v>
      </c>
      <c r="X123" s="16">
        <f t="shared" si="17"/>
        <v>685066</v>
      </c>
      <c r="Y123" s="15">
        <f t="shared" si="18"/>
        <v>6.9160352059916774E-2</v>
      </c>
      <c r="Z123" s="16">
        <f>RealData!E120+$O$1</f>
        <v>624351</v>
      </c>
    </row>
    <row r="124" spans="1:26" s="10" customFormat="1" x14ac:dyDescent="0.25">
      <c r="A124" s="9">
        <v>44137</v>
      </c>
      <c r="B124" s="10">
        <v>119</v>
      </c>
      <c r="C124" s="10">
        <v>2.2000000000000002</v>
      </c>
      <c r="D124" s="10">
        <f t="shared" si="19"/>
        <v>36459.684109035086</v>
      </c>
      <c r="E124" s="10">
        <f t="shared" si="20"/>
        <v>361</v>
      </c>
      <c r="F124" s="10">
        <f t="shared" si="21"/>
        <v>2409</v>
      </c>
      <c r="G124" s="10">
        <f t="shared" si="25"/>
        <v>36459.684109035086</v>
      </c>
      <c r="H124" s="10">
        <f t="shared" si="27"/>
        <v>373</v>
      </c>
      <c r="I124" s="10">
        <f t="shared" si="28"/>
        <v>471</v>
      </c>
      <c r="J124" s="6">
        <f t="shared" si="30"/>
        <v>1593</v>
      </c>
      <c r="L124" s="9">
        <f t="shared" si="15"/>
        <v>44137</v>
      </c>
      <c r="M124" s="10">
        <f t="shared" si="29"/>
        <v>361</v>
      </c>
      <c r="N124" s="10">
        <f>RealData!B121</f>
        <v>435</v>
      </c>
      <c r="O124" s="10">
        <f>RealData!C121</f>
        <v>360.42857142857144</v>
      </c>
      <c r="R124" s="10">
        <f t="shared" si="31"/>
        <v>471</v>
      </c>
      <c r="S124" s="10">
        <f t="shared" si="32"/>
        <v>1593</v>
      </c>
      <c r="T124" s="12">
        <f t="shared" si="22"/>
        <v>0.79752066115702469</v>
      </c>
      <c r="U124" s="12">
        <f t="shared" si="22"/>
        <v>0.96648480124707725</v>
      </c>
      <c r="V124" s="23">
        <f t="shared" si="23"/>
        <v>2.1415988887054009</v>
      </c>
      <c r="W124" s="23">
        <f t="shared" si="24"/>
        <v>2.3716012358277725</v>
      </c>
      <c r="X124" s="16">
        <f t="shared" si="17"/>
        <v>699459</v>
      </c>
      <c r="Y124" s="15">
        <f t="shared" si="18"/>
        <v>7.0613387164853214E-2</v>
      </c>
      <c r="Z124" s="16">
        <f>RealData!E121+$O$1</f>
        <v>629629</v>
      </c>
    </row>
    <row r="125" spans="1:26" s="10" customFormat="1" x14ac:dyDescent="0.25">
      <c r="A125" s="9">
        <v>44138</v>
      </c>
      <c r="B125" s="10">
        <v>120</v>
      </c>
      <c r="C125" s="10">
        <v>2.2000000000000002</v>
      </c>
      <c r="D125" s="10">
        <f t="shared" si="19"/>
        <v>36397.684109035086</v>
      </c>
      <c r="E125" s="10">
        <f t="shared" si="20"/>
        <v>393</v>
      </c>
      <c r="F125" s="10">
        <f t="shared" si="21"/>
        <v>2439</v>
      </c>
      <c r="G125" s="10">
        <f t="shared" si="25"/>
        <v>36397.684109035086</v>
      </c>
      <c r="H125" s="10">
        <f t="shared" si="27"/>
        <v>414</v>
      </c>
      <c r="I125" s="10">
        <f>I124+ROUND(($D$1/$D$2)*G124*(I124/$D$3),0)-ROUND(I124/$D$2,0)</f>
        <v>523</v>
      </c>
      <c r="J125" s="6">
        <f t="shared" si="30"/>
        <v>1565</v>
      </c>
      <c r="K125" s="10">
        <f>N124+ROUND((C125/$D$2)*D124*(N124/$D$3),0)-ROUND(N124/$D$2,0)</f>
        <v>473</v>
      </c>
      <c r="L125" s="9">
        <f t="shared" si="15"/>
        <v>44138</v>
      </c>
      <c r="M125" s="10">
        <f t="shared" si="29"/>
        <v>393</v>
      </c>
      <c r="N125" s="10">
        <f>RealData!B122</f>
        <v>475</v>
      </c>
      <c r="O125" s="10">
        <f>RealData!C122</f>
        <v>389.57142857142856</v>
      </c>
      <c r="R125" s="10">
        <f t="shared" si="31"/>
        <v>523</v>
      </c>
      <c r="S125" s="10">
        <f t="shared" si="32"/>
        <v>1565</v>
      </c>
      <c r="T125" s="12">
        <f t="shared" si="22"/>
        <v>0.75276752767527677</v>
      </c>
      <c r="U125" s="12">
        <f t="shared" si="22"/>
        <v>0.90566037735849059</v>
      </c>
      <c r="V125" s="23">
        <f t="shared" si="23"/>
        <v>2.0806787092140793</v>
      </c>
      <c r="W125" s="23">
        <f t="shared" si="24"/>
        <v>2.288804020695113</v>
      </c>
      <c r="X125" s="16">
        <f t="shared" si="17"/>
        <v>715115</v>
      </c>
      <c r="Y125" s="15">
        <f t="shared" si="18"/>
        <v>7.2193927538846459E-2</v>
      </c>
      <c r="Z125" s="16">
        <f>RealData!E122+$O$1</f>
        <v>636433</v>
      </c>
    </row>
    <row r="126" spans="1:26" x14ac:dyDescent="0.25">
      <c r="A126" s="3">
        <v>44139</v>
      </c>
      <c r="B126" s="4">
        <v>121</v>
      </c>
      <c r="C126" s="4">
        <v>2</v>
      </c>
      <c r="D126" s="4">
        <f t="shared" si="19"/>
        <v>36336.684109035086</v>
      </c>
      <c r="E126" s="4">
        <f t="shared" si="20"/>
        <v>421</v>
      </c>
      <c r="F126" s="4">
        <f t="shared" si="21"/>
        <v>2472</v>
      </c>
      <c r="G126" s="2">
        <f t="shared" si="25"/>
        <v>36336.684109035086</v>
      </c>
      <c r="H126" s="2">
        <f t="shared" si="27"/>
        <v>459</v>
      </c>
      <c r="I126" s="5">
        <f t="shared" si="28"/>
        <v>580</v>
      </c>
      <c r="J126" s="6">
        <f t="shared" si="30"/>
        <v>1538</v>
      </c>
      <c r="K126" s="6">
        <f>N125+ROUND((C126/$D$2)*D125*(N125/$D$3),0)-ROUND(N125/$D$2,0)</f>
        <v>508</v>
      </c>
      <c r="L126" s="3">
        <f t="shared" si="15"/>
        <v>44139</v>
      </c>
      <c r="M126" s="4">
        <f t="shared" si="29"/>
        <v>421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31"/>
        <v>580</v>
      </c>
      <c r="S126" s="4">
        <f t="shared" si="32"/>
        <v>1538</v>
      </c>
      <c r="T126" s="12">
        <f t="shared" si="22"/>
        <v>0.73630136986301364</v>
      </c>
      <c r="U126" s="12">
        <f t="shared" si="22"/>
        <v>0.8514789175582127</v>
      </c>
      <c r="V126" s="23">
        <f t="shared" si="23"/>
        <v>2.0582641605241063</v>
      </c>
      <c r="W126" s="23">
        <f t="shared" si="24"/>
        <v>2.2150495369452559</v>
      </c>
      <c r="X126" s="16">
        <f t="shared" si="17"/>
        <v>730518</v>
      </c>
      <c r="Y126" s="15">
        <f t="shared" si="18"/>
        <v>7.3748926477312099E-2</v>
      </c>
      <c r="Z126" s="16">
        <f>RealData!E123+$O$1</f>
        <v>644191</v>
      </c>
    </row>
    <row r="127" spans="1:26" x14ac:dyDescent="0.25">
      <c r="A127" s="3">
        <v>44140</v>
      </c>
      <c r="B127" s="4">
        <v>122</v>
      </c>
      <c r="C127" s="4">
        <v>1.9</v>
      </c>
      <c r="D127" s="4">
        <f t="shared" si="19"/>
        <v>36274.684109035086</v>
      </c>
      <c r="E127" s="4">
        <f t="shared" si="20"/>
        <v>448</v>
      </c>
      <c r="F127" s="4">
        <f t="shared" si="21"/>
        <v>2507</v>
      </c>
      <c r="G127" s="2">
        <f t="shared" si="25"/>
        <v>36274.684109035086</v>
      </c>
      <c r="H127" s="2">
        <f t="shared" si="27"/>
        <v>510</v>
      </c>
      <c r="I127" s="5">
        <f t="shared" si="28"/>
        <v>644</v>
      </c>
      <c r="J127" s="6">
        <f t="shared" si="30"/>
        <v>1511</v>
      </c>
      <c r="K127" s="6">
        <f t="shared" ref="K127:K167" si="33">N126+ROUND((C127/$D$2)*D126*(N126/$D$3),0)-ROUND(N126/$D$2,0)</f>
        <v>539</v>
      </c>
      <c r="L127" s="3">
        <f t="shared" si="15"/>
        <v>44140</v>
      </c>
      <c r="M127" s="4">
        <f t="shared" si="29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31"/>
        <v>644</v>
      </c>
      <c r="S127" s="4">
        <f t="shared" si="32"/>
        <v>1511</v>
      </c>
      <c r="T127" s="12">
        <f t="shared" si="22"/>
        <v>0.51304347826086949</v>
      </c>
      <c r="U127" s="12">
        <f t="shared" si="22"/>
        <v>0.75421822272215966</v>
      </c>
      <c r="V127" s="23">
        <f t="shared" si="23"/>
        <v>1.7543544726180373</v>
      </c>
      <c r="W127" s="23">
        <f t="shared" si="24"/>
        <v>2.0826534670861583</v>
      </c>
      <c r="X127" s="16">
        <f t="shared" si="17"/>
        <v>746174</v>
      </c>
      <c r="Y127" s="15">
        <f t="shared" si="18"/>
        <v>7.5329466851305343E-2</v>
      </c>
      <c r="Z127" s="16">
        <f>RealData!E124+$O$1</f>
        <v>653013</v>
      </c>
    </row>
    <row r="128" spans="1:26" x14ac:dyDescent="0.25">
      <c r="A128" s="3">
        <v>44141</v>
      </c>
      <c r="B128" s="4">
        <v>123</v>
      </c>
      <c r="C128" s="4">
        <v>1.9</v>
      </c>
      <c r="D128" s="4">
        <f t="shared" si="19"/>
        <v>36208.684109035086</v>
      </c>
      <c r="E128" s="4">
        <f t="shared" si="20"/>
        <v>477</v>
      </c>
      <c r="F128" s="4">
        <f t="shared" si="21"/>
        <v>2544</v>
      </c>
      <c r="G128" s="2">
        <f t="shared" si="25"/>
        <v>36208.684109035086</v>
      </c>
      <c r="H128" s="2">
        <f t="shared" si="27"/>
        <v>565</v>
      </c>
      <c r="I128" s="5">
        <f t="shared" si="28"/>
        <v>714</v>
      </c>
      <c r="J128" s="6">
        <f t="shared" si="30"/>
        <v>1484</v>
      </c>
      <c r="K128" s="6">
        <f t="shared" si="33"/>
        <v>554</v>
      </c>
      <c r="L128" s="3">
        <f t="shared" si="15"/>
        <v>44141</v>
      </c>
      <c r="M128" s="4">
        <f t="shared" si="29"/>
        <v>477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31"/>
        <v>714</v>
      </c>
      <c r="S128" s="4">
        <f t="shared" si="32"/>
        <v>1484</v>
      </c>
      <c r="T128" s="12">
        <f t="shared" si="22"/>
        <v>0.54054054054054057</v>
      </c>
      <c r="U128" s="12">
        <f t="shared" si="22"/>
        <v>0.68991853360488808</v>
      </c>
      <c r="V128" s="23">
        <f t="shared" si="23"/>
        <v>1.7917848342315943</v>
      </c>
      <c r="W128" s="23">
        <f t="shared" si="24"/>
        <v>1.9951255489827715</v>
      </c>
      <c r="X128" s="16">
        <f t="shared" si="17"/>
        <v>762840</v>
      </c>
      <c r="Y128" s="15">
        <f t="shared" si="18"/>
        <v>7.7011971058827788E-2</v>
      </c>
      <c r="Z128" s="16">
        <f>RealData!E125+$O$1</f>
        <v>662947</v>
      </c>
    </row>
    <row r="129" spans="1:26" x14ac:dyDescent="0.25">
      <c r="A129" s="3">
        <v>44142</v>
      </c>
      <c r="B129" s="4">
        <v>124</v>
      </c>
      <c r="C129" s="4">
        <v>1.9</v>
      </c>
      <c r="D129" s="4">
        <f t="shared" si="19"/>
        <v>36138.684109035086</v>
      </c>
      <c r="E129" s="4">
        <f t="shared" si="20"/>
        <v>507</v>
      </c>
      <c r="F129" s="4">
        <f t="shared" si="21"/>
        <v>2584</v>
      </c>
      <c r="G129" s="2">
        <f t="shared" si="25"/>
        <v>36138.684109035086</v>
      </c>
      <c r="H129" s="2">
        <f t="shared" si="27"/>
        <v>627</v>
      </c>
      <c r="I129" s="5">
        <f t="shared" si="28"/>
        <v>791</v>
      </c>
      <c r="J129" s="6">
        <f t="shared" si="30"/>
        <v>1457</v>
      </c>
      <c r="K129" s="6">
        <f t="shared" si="33"/>
        <v>605</v>
      </c>
      <c r="L129" s="3">
        <f t="shared" si="15"/>
        <v>44142</v>
      </c>
      <c r="M129" s="4">
        <f t="shared" ref="M129" si="34">E129</f>
        <v>507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31"/>
        <v>791</v>
      </c>
      <c r="S129" s="4">
        <f t="shared" si="32"/>
        <v>1457</v>
      </c>
      <c r="T129" s="12">
        <f t="shared" si="22"/>
        <v>0.55612244897959173</v>
      </c>
      <c r="U129" s="12">
        <f t="shared" si="22"/>
        <v>0.6504899673355109</v>
      </c>
      <c r="V129" s="23">
        <f t="shared" si="23"/>
        <v>1.8129956989258282</v>
      </c>
      <c r="W129" s="23">
        <f t="shared" si="24"/>
        <v>1.9414534338180185</v>
      </c>
      <c r="X129" s="16">
        <f t="shared" si="17"/>
        <v>780516</v>
      </c>
      <c r="Y129" s="15">
        <f t="shared" si="18"/>
        <v>7.8796439099879434E-2</v>
      </c>
      <c r="Z129" s="16">
        <f>RealData!E126+$O$1</f>
        <v>674436</v>
      </c>
    </row>
    <row r="130" spans="1:26" x14ac:dyDescent="0.25">
      <c r="A130" s="3">
        <v>44143</v>
      </c>
      <c r="B130" s="4">
        <v>125</v>
      </c>
      <c r="C130" s="4">
        <v>1.9</v>
      </c>
      <c r="D130" s="4">
        <f t="shared" si="19"/>
        <v>36064.684109035086</v>
      </c>
      <c r="E130" s="4">
        <f t="shared" si="20"/>
        <v>539</v>
      </c>
      <c r="F130" s="4">
        <f t="shared" si="21"/>
        <v>2626</v>
      </c>
      <c r="G130" s="2">
        <f t="shared" si="25"/>
        <v>36064.684109035086</v>
      </c>
      <c r="H130" s="2">
        <f t="shared" si="27"/>
        <v>695</v>
      </c>
      <c r="I130" s="5">
        <f t="shared" si="28"/>
        <v>877</v>
      </c>
      <c r="J130" s="6">
        <f t="shared" si="30"/>
        <v>1431</v>
      </c>
      <c r="K130" s="6">
        <f t="shared" si="33"/>
        <v>648</v>
      </c>
      <c r="L130" s="3">
        <f t="shared" si="15"/>
        <v>44143</v>
      </c>
      <c r="M130" s="4">
        <f t="shared" ref="M130" si="35">E130</f>
        <v>539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31"/>
        <v>877</v>
      </c>
      <c r="S130" s="4">
        <f t="shared" si="32"/>
        <v>1431</v>
      </c>
      <c r="T130" s="12">
        <f t="shared" si="22"/>
        <v>0.55502392344497609</v>
      </c>
      <c r="U130" s="12">
        <f t="shared" si="22"/>
        <v>0.61759656652360539</v>
      </c>
      <c r="V130" s="23">
        <f t="shared" si="23"/>
        <v>1.8115003316177072</v>
      </c>
      <c r="W130" s="23">
        <f t="shared" si="24"/>
        <v>1.8966773092063525</v>
      </c>
      <c r="X130" s="16">
        <f t="shared" si="17"/>
        <v>799201</v>
      </c>
      <c r="Y130" s="15">
        <f t="shared" si="18"/>
        <v>8.0682770020169658E-2</v>
      </c>
      <c r="Z130" s="16">
        <f>RealData!E127+$O$1</f>
        <v>680754</v>
      </c>
    </row>
    <row r="131" spans="1:26" x14ac:dyDescent="0.25">
      <c r="A131" s="3">
        <v>44144</v>
      </c>
      <c r="B131" s="4">
        <v>126</v>
      </c>
      <c r="C131" s="4">
        <v>1.9</v>
      </c>
      <c r="D131" s="4">
        <f t="shared" si="19"/>
        <v>35986.684109035086</v>
      </c>
      <c r="E131" s="4">
        <f t="shared" si="20"/>
        <v>572</v>
      </c>
      <c r="F131" s="4">
        <f t="shared" si="21"/>
        <v>2671</v>
      </c>
      <c r="G131" s="2">
        <f t="shared" si="25"/>
        <v>35986.684109035086</v>
      </c>
      <c r="H131" s="2">
        <f t="shared" si="27"/>
        <v>770</v>
      </c>
      <c r="I131" s="5">
        <f t="shared" si="28"/>
        <v>972</v>
      </c>
      <c r="J131" s="6">
        <f t="shared" si="30"/>
        <v>1405</v>
      </c>
      <c r="K131" s="6">
        <f t="shared" si="33"/>
        <v>691</v>
      </c>
      <c r="L131" s="3">
        <f t="shared" si="15"/>
        <v>44144</v>
      </c>
      <c r="M131" s="4">
        <f t="shared" ref="M131:M132" si="36">E131</f>
        <v>572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31"/>
        <v>972</v>
      </c>
      <c r="S131" s="4">
        <f t="shared" si="32"/>
        <v>1405</v>
      </c>
      <c r="T131" s="12">
        <f t="shared" si="22"/>
        <v>0.54022988505747116</v>
      </c>
      <c r="U131" s="12">
        <f t="shared" si="22"/>
        <v>0.58699960364645265</v>
      </c>
      <c r="V131" s="23">
        <f t="shared" si="23"/>
        <v>1.7913619546181194</v>
      </c>
      <c r="W131" s="23">
        <f t="shared" si="24"/>
        <v>1.8550272095295188</v>
      </c>
      <c r="X131" s="16">
        <f t="shared" si="17"/>
        <v>818897</v>
      </c>
      <c r="Y131" s="15">
        <f t="shared" si="18"/>
        <v>8.2671165728279719E-2</v>
      </c>
      <c r="Z131" s="16">
        <f>RealData!E128+$O$1</f>
        <v>685531</v>
      </c>
    </row>
    <row r="132" spans="1:26" x14ac:dyDescent="0.25">
      <c r="A132" s="3">
        <v>44145</v>
      </c>
      <c r="B132" s="4">
        <v>127</v>
      </c>
      <c r="C132" s="4">
        <v>1.9</v>
      </c>
      <c r="D132" s="4">
        <f t="shared" si="19"/>
        <v>35903.684109035086</v>
      </c>
      <c r="E132" s="4">
        <f t="shared" si="20"/>
        <v>607</v>
      </c>
      <c r="F132" s="4">
        <f t="shared" si="21"/>
        <v>2719</v>
      </c>
      <c r="G132" s="2">
        <f t="shared" si="25"/>
        <v>35903.684109035086</v>
      </c>
      <c r="H132" s="2">
        <f t="shared" si="27"/>
        <v>853</v>
      </c>
      <c r="I132" s="5">
        <f t="shared" si="28"/>
        <v>1077</v>
      </c>
      <c r="J132" s="6">
        <f t="shared" si="30"/>
        <v>1379</v>
      </c>
      <c r="K132" s="6">
        <f t="shared" si="33"/>
        <v>711</v>
      </c>
      <c r="L132" s="3">
        <f t="shared" si="15"/>
        <v>44145</v>
      </c>
      <c r="M132" s="4">
        <f t="shared" si="36"/>
        <v>607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31"/>
        <v>1077</v>
      </c>
      <c r="S132" s="4">
        <f t="shared" si="32"/>
        <v>1379</v>
      </c>
      <c r="T132" s="12">
        <f t="shared" si="22"/>
        <v>0.4905263157894737</v>
      </c>
      <c r="U132" s="12">
        <f t="shared" si="22"/>
        <v>0.55372203887055393</v>
      </c>
      <c r="V132" s="23">
        <f t="shared" si="23"/>
        <v>1.7237029970079076</v>
      </c>
      <c r="W132" s="23">
        <f t="shared" si="24"/>
        <v>1.8097281419232552</v>
      </c>
      <c r="X132" s="16">
        <f t="shared" si="17"/>
        <v>839856</v>
      </c>
      <c r="Y132" s="15">
        <f t="shared" si="18"/>
        <v>8.4787066705446584E-2</v>
      </c>
      <c r="Z132" s="16">
        <f>RealData!E129+$O$1</f>
        <v>696486</v>
      </c>
    </row>
    <row r="133" spans="1:26" x14ac:dyDescent="0.25">
      <c r="A133" s="7">
        <v>44146</v>
      </c>
      <c r="B133" s="8">
        <v>128</v>
      </c>
      <c r="C133" s="8">
        <v>1.85</v>
      </c>
      <c r="D133" s="8">
        <f t="shared" si="19"/>
        <v>35817.684109035086</v>
      </c>
      <c r="E133" s="8">
        <f t="shared" si="20"/>
        <v>642</v>
      </c>
      <c r="F133" s="8">
        <f t="shared" si="21"/>
        <v>2770</v>
      </c>
      <c r="G133" s="2">
        <f t="shared" si="25"/>
        <v>35817.684109035086</v>
      </c>
      <c r="H133" s="2">
        <f t="shared" si="27"/>
        <v>945</v>
      </c>
      <c r="I133" s="5">
        <f t="shared" si="28"/>
        <v>1192</v>
      </c>
      <c r="J133" s="6">
        <f>J132+ROUND(($E$1/$D$2)*G132*(J132/$D$3),0)-ROUND(J132/$D$2,0)</f>
        <v>1353</v>
      </c>
      <c r="K133" s="6">
        <f t="shared" si="33"/>
        <v>749</v>
      </c>
      <c r="L133" s="7">
        <f t="shared" si="15"/>
        <v>44146</v>
      </c>
      <c r="M133" s="8">
        <f t="shared" ref="M133" si="37">E133</f>
        <v>642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31"/>
        <v>1192</v>
      </c>
      <c r="S133" s="8">
        <f t="shared" si="32"/>
        <v>1353</v>
      </c>
      <c r="T133" s="12">
        <f t="shared" si="22"/>
        <v>0.50690335305719914</v>
      </c>
      <c r="U133" s="12">
        <f t="shared" si="22"/>
        <v>0.5275322909585316</v>
      </c>
      <c r="V133" s="23">
        <f t="shared" si="23"/>
        <v>1.7459962304033478</v>
      </c>
      <c r="W133" s="23">
        <f t="shared" si="24"/>
        <v>1.7740773613073333</v>
      </c>
      <c r="X133" s="16">
        <f t="shared" si="17"/>
        <v>861572</v>
      </c>
      <c r="Y133" s="15">
        <f t="shared" si="18"/>
        <v>8.6979390080615032E-2</v>
      </c>
      <c r="Z133" s="16">
        <f>RealData!E130+$O$1</f>
        <v>704666</v>
      </c>
    </row>
    <row r="134" spans="1:26" x14ac:dyDescent="0.25">
      <c r="A134" s="7">
        <v>44147</v>
      </c>
      <c r="B134" s="8">
        <v>129</v>
      </c>
      <c r="C134" s="8">
        <v>1.85</v>
      </c>
      <c r="D134" s="8">
        <f t="shared" si="19"/>
        <v>35727.684109035086</v>
      </c>
      <c r="E134" s="8">
        <f t="shared" si="20"/>
        <v>678</v>
      </c>
      <c r="F134" s="8">
        <f t="shared" si="21"/>
        <v>2824</v>
      </c>
      <c r="G134" s="2">
        <f t="shared" si="25"/>
        <v>35727.684109035086</v>
      </c>
      <c r="H134" s="2">
        <f t="shared" si="27"/>
        <v>1046</v>
      </c>
      <c r="I134" s="5">
        <f t="shared" si="28"/>
        <v>1320</v>
      </c>
      <c r="J134" s="6">
        <f t="shared" ref="J134:J160" si="38">J133+ROUND(($E$1/$D$2)*G133*(J133/$D$3),0)-ROUND(J133/$D$2,0)</f>
        <v>1328</v>
      </c>
      <c r="K134" s="6">
        <f t="shared" si="33"/>
        <v>808</v>
      </c>
      <c r="L134" s="7">
        <f t="shared" si="15"/>
        <v>44147</v>
      </c>
      <c r="M134" s="8">
        <f t="shared" ref="M134:M137" si="39">E134</f>
        <v>678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31"/>
        <v>1320</v>
      </c>
      <c r="S134" s="8">
        <f t="shared" si="32"/>
        <v>1328</v>
      </c>
      <c r="T134" s="12">
        <f t="shared" si="22"/>
        <v>0.49808429118773945</v>
      </c>
      <c r="U134" s="12">
        <f t="shared" si="22"/>
        <v>0.52420647643475471</v>
      </c>
      <c r="V134" s="23">
        <f t="shared" si="23"/>
        <v>1.7339912870567176</v>
      </c>
      <c r="W134" s="23">
        <f t="shared" si="24"/>
        <v>1.7695500980303169</v>
      </c>
      <c r="X134" s="16">
        <f t="shared" si="17"/>
        <v>884298</v>
      </c>
      <c r="Y134" s="15">
        <f t="shared" si="18"/>
        <v>8.9273677289312695E-2</v>
      </c>
      <c r="Z134" s="16">
        <f>RealData!E131+$O$1</f>
        <v>713957</v>
      </c>
    </row>
    <row r="135" spans="1:26" x14ac:dyDescent="0.25">
      <c r="A135" s="7">
        <v>44148</v>
      </c>
      <c r="B135" s="8">
        <v>130</v>
      </c>
      <c r="C135" s="8">
        <v>1.8</v>
      </c>
      <c r="D135" s="8">
        <f t="shared" si="19"/>
        <v>35634.684109035086</v>
      </c>
      <c r="E135" s="8">
        <f t="shared" si="20"/>
        <v>714</v>
      </c>
      <c r="F135" s="8">
        <f t="shared" si="21"/>
        <v>2881</v>
      </c>
      <c r="G135" s="2">
        <f t="shared" si="25"/>
        <v>35634.684109035086</v>
      </c>
      <c r="H135" s="2">
        <f t="shared" si="27"/>
        <v>1157</v>
      </c>
      <c r="I135" s="5">
        <f t="shared" si="28"/>
        <v>1460</v>
      </c>
      <c r="J135" s="6">
        <f t="shared" si="38"/>
        <v>1303</v>
      </c>
      <c r="K135" s="6">
        <f t="shared" si="33"/>
        <v>824</v>
      </c>
      <c r="L135" s="7">
        <f t="shared" ref="L135:L139" si="40">A135</f>
        <v>44148</v>
      </c>
      <c r="M135" s="8">
        <f t="shared" si="39"/>
        <v>714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41">I135</f>
        <v>1460</v>
      </c>
      <c r="S135" s="8">
        <f t="shared" si="41"/>
        <v>1303</v>
      </c>
      <c r="T135" s="12">
        <f t="shared" si="22"/>
        <v>0.40526315789473677</v>
      </c>
      <c r="U135" s="12">
        <f t="shared" si="22"/>
        <v>0.50195842121120804</v>
      </c>
      <c r="V135" s="23">
        <f t="shared" si="23"/>
        <v>1.6076385680207688</v>
      </c>
      <c r="W135" s="23">
        <f t="shared" si="24"/>
        <v>1.7392649445202488</v>
      </c>
      <c r="X135" s="16">
        <f t="shared" ref="X135:X198" si="42">ROUND((E135+F135)/$K$1,0)</f>
        <v>907782</v>
      </c>
      <c r="Y135" s="15">
        <f t="shared" ref="Y135:Y198" si="43">X135*$K$1/$D$3</f>
        <v>9.1644487850302561E-2</v>
      </c>
      <c r="Z135" s="16">
        <f>RealData!E132+$O$1</f>
        <v>724591</v>
      </c>
    </row>
    <row r="136" spans="1:26" x14ac:dyDescent="0.25">
      <c r="A136" s="7">
        <v>44149</v>
      </c>
      <c r="B136" s="8">
        <v>131</v>
      </c>
      <c r="C136" s="8">
        <v>1.6</v>
      </c>
      <c r="D136" s="8">
        <f t="shared" ref="D136:D139" si="44">D135-ROUND((C136/$D$2)*D135*(E135/$D$3),0)</f>
        <v>35548.684109035086</v>
      </c>
      <c r="E136" s="8">
        <f t="shared" ref="E136:E139" si="45">E135+ROUND((C136/$D$2)*D135*(E135/$D$3),0)-ROUND(E135/$D$2,0)</f>
        <v>740</v>
      </c>
      <c r="F136" s="8">
        <f t="shared" ref="F136:F139" si="46">F135+ROUND(E135/$D$2,0)</f>
        <v>2941</v>
      </c>
      <c r="G136" s="2">
        <f t="shared" ref="G136:G139" si="47">D136</f>
        <v>35548.684109035086</v>
      </c>
      <c r="H136" s="2">
        <f t="shared" si="27"/>
        <v>1280</v>
      </c>
      <c r="I136" s="5">
        <f t="shared" si="28"/>
        <v>1614</v>
      </c>
      <c r="J136" s="6">
        <f t="shared" si="38"/>
        <v>1278</v>
      </c>
      <c r="K136" s="6">
        <f t="shared" si="33"/>
        <v>831</v>
      </c>
      <c r="L136" s="7">
        <f t="shared" si="40"/>
        <v>44149</v>
      </c>
      <c r="M136" s="8">
        <f t="shared" si="39"/>
        <v>740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41"/>
        <v>1614</v>
      </c>
      <c r="S136" s="8">
        <f t="shared" si="41"/>
        <v>1278</v>
      </c>
      <c r="T136" s="12">
        <f t="shared" si="22"/>
        <v>0.33934426229508197</v>
      </c>
      <c r="U136" s="12">
        <f t="shared" si="22"/>
        <v>0.46791065875035343</v>
      </c>
      <c r="V136" s="23">
        <f t="shared" si="23"/>
        <v>1.5179065059420662</v>
      </c>
      <c r="W136" s="23">
        <f t="shared" si="24"/>
        <v>1.6929174457190959</v>
      </c>
      <c r="X136" s="16">
        <f t="shared" si="42"/>
        <v>929498</v>
      </c>
      <c r="Y136" s="15">
        <f t="shared" si="43"/>
        <v>9.3836811225471009E-2</v>
      </c>
      <c r="Z136" s="16">
        <f>RealData!E133+$O$1</f>
        <v>732720</v>
      </c>
    </row>
    <row r="137" spans="1:26" x14ac:dyDescent="0.25">
      <c r="A137" s="7">
        <v>44150</v>
      </c>
      <c r="B137" s="8">
        <v>132</v>
      </c>
      <c r="C137" s="8">
        <v>1.6</v>
      </c>
      <c r="D137" s="8">
        <f t="shared" si="44"/>
        <v>35459.684109035086</v>
      </c>
      <c r="E137" s="8">
        <f t="shared" si="45"/>
        <v>767</v>
      </c>
      <c r="F137" s="8">
        <f t="shared" si="46"/>
        <v>3003</v>
      </c>
      <c r="G137" s="2">
        <f t="shared" si="47"/>
        <v>35459.684109035086</v>
      </c>
      <c r="H137" s="2">
        <f t="shared" si="27"/>
        <v>1415</v>
      </c>
      <c r="I137" s="5">
        <f t="shared" si="28"/>
        <v>1784</v>
      </c>
      <c r="J137" s="6">
        <f t="shared" si="38"/>
        <v>1253</v>
      </c>
      <c r="K137" s="6">
        <f t="shared" si="33"/>
        <v>848</v>
      </c>
      <c r="L137" s="7">
        <f t="shared" si="40"/>
        <v>44150</v>
      </c>
      <c r="M137" s="8">
        <f t="shared" si="39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41"/>
        <v>1784</v>
      </c>
      <c r="S137" s="8">
        <f t="shared" si="41"/>
        <v>1253</v>
      </c>
      <c r="T137" s="12">
        <f t="shared" si="22"/>
        <v>0.28769230769230769</v>
      </c>
      <c r="U137" s="12">
        <f t="shared" si="22"/>
        <v>0.42716901034757226</v>
      </c>
      <c r="V137" s="23">
        <f t="shared" si="23"/>
        <v>1.4475953098162813</v>
      </c>
      <c r="W137" s="23">
        <f t="shared" si="24"/>
        <v>1.6374578981885972</v>
      </c>
      <c r="X137" s="16">
        <f t="shared" si="42"/>
        <v>951971</v>
      </c>
      <c r="Y137" s="15">
        <f t="shared" si="43"/>
        <v>9.6105556998641067E-2</v>
      </c>
      <c r="Z137" s="16">
        <f>RealData!E134+$O$1</f>
        <v>740780</v>
      </c>
    </row>
    <row r="138" spans="1:26" x14ac:dyDescent="0.25">
      <c r="A138" s="7">
        <v>44151</v>
      </c>
      <c r="B138" s="8">
        <v>133</v>
      </c>
      <c r="C138" s="8">
        <v>1.6</v>
      </c>
      <c r="D138" s="8">
        <f t="shared" si="44"/>
        <v>35367.684109035086</v>
      </c>
      <c r="E138" s="8">
        <f t="shared" si="45"/>
        <v>795</v>
      </c>
      <c r="F138" s="8">
        <f t="shared" si="46"/>
        <v>3067</v>
      </c>
      <c r="G138" s="2">
        <f t="shared" si="47"/>
        <v>35367.684109035086</v>
      </c>
      <c r="H138" s="2">
        <f t="shared" si="27"/>
        <v>1563</v>
      </c>
      <c r="I138" s="5">
        <f t="shared" si="28"/>
        <v>1971</v>
      </c>
      <c r="J138" s="6">
        <f t="shared" si="38"/>
        <v>1229</v>
      </c>
      <c r="K138" s="6">
        <f t="shared" si="33"/>
        <v>868</v>
      </c>
      <c r="L138" s="7">
        <f t="shared" si="40"/>
        <v>44151</v>
      </c>
      <c r="M138" s="8">
        <f t="shared" ref="M138:M139" si="48">E138</f>
        <v>795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41"/>
        <v>1971</v>
      </c>
      <c r="S138" s="8">
        <f t="shared" si="41"/>
        <v>1229</v>
      </c>
      <c r="T138" s="12">
        <f t="shared" si="22"/>
        <v>0.27611940298507465</v>
      </c>
      <c r="U138" s="12">
        <f t="shared" si="22"/>
        <v>0.38961038961038974</v>
      </c>
      <c r="V138" s="23">
        <f t="shared" si="23"/>
        <v>1.4318416993503653</v>
      </c>
      <c r="W138" s="23">
        <f t="shared" si="24"/>
        <v>1.5863312453992724</v>
      </c>
      <c r="X138" s="16">
        <f t="shared" si="42"/>
        <v>975203</v>
      </c>
      <c r="Y138" s="15">
        <f t="shared" si="43"/>
        <v>9.8450927078393938E-2</v>
      </c>
      <c r="Z138" s="16">
        <f>RealData!E135+$O$1</f>
        <v>744908</v>
      </c>
    </row>
    <row r="139" spans="1:26" x14ac:dyDescent="0.25">
      <c r="A139" s="7">
        <v>44152</v>
      </c>
      <c r="B139" s="8">
        <v>134</v>
      </c>
      <c r="C139" s="8">
        <v>1.6</v>
      </c>
      <c r="D139" s="8">
        <f t="shared" si="44"/>
        <v>35271.684109035086</v>
      </c>
      <c r="E139" s="8">
        <f t="shared" si="45"/>
        <v>825</v>
      </c>
      <c r="F139" s="8">
        <f t="shared" si="46"/>
        <v>3133</v>
      </c>
      <c r="G139" s="2">
        <f t="shared" si="47"/>
        <v>35271.684109035086</v>
      </c>
      <c r="H139" s="2">
        <f t="shared" si="27"/>
        <v>1727</v>
      </c>
      <c r="I139" s="5">
        <f t="shared" si="28"/>
        <v>2177</v>
      </c>
      <c r="J139" s="6">
        <f t="shared" si="38"/>
        <v>1205</v>
      </c>
      <c r="K139" s="6">
        <f t="shared" si="33"/>
        <v>887</v>
      </c>
      <c r="L139" s="7">
        <f t="shared" si="40"/>
        <v>44152</v>
      </c>
      <c r="M139" s="8">
        <f t="shared" si="48"/>
        <v>825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41"/>
        <v>2177</v>
      </c>
      <c r="S139" s="8">
        <f t="shared" si="41"/>
        <v>1205</v>
      </c>
      <c r="T139" s="12">
        <f t="shared" si="22"/>
        <v>0.26271186440677963</v>
      </c>
      <c r="U139" s="12">
        <f t="shared" si="22"/>
        <v>0.35709228227519474</v>
      </c>
      <c r="V139" s="23">
        <f t="shared" si="23"/>
        <v>1.4135906944892271</v>
      </c>
      <c r="W139" s="23">
        <f t="shared" si="24"/>
        <v>1.5420659888360404</v>
      </c>
      <c r="X139" s="16">
        <f t="shared" si="42"/>
        <v>999444</v>
      </c>
      <c r="Y139" s="15">
        <f t="shared" si="43"/>
        <v>0.1008981600373854</v>
      </c>
      <c r="Z139" s="16">
        <f>RealData!E136+$O$1</f>
        <v>753356</v>
      </c>
    </row>
    <row r="140" spans="1:26" x14ac:dyDescent="0.25">
      <c r="A140" s="3">
        <v>44153</v>
      </c>
      <c r="B140" s="4">
        <v>134</v>
      </c>
      <c r="C140" s="4">
        <v>1.4</v>
      </c>
      <c r="D140" s="4">
        <f t="shared" ref="D140:D146" si="49">D139-ROUND((C140/$D$2)*D139*(E139/$D$3),0)</f>
        <v>35184.684109035086</v>
      </c>
      <c r="E140" s="4">
        <f t="shared" ref="E140:E146" si="50">E139+ROUND((C140/$D$2)*D139*(E139/$D$3),0)-ROUND(E139/$D$2,0)</f>
        <v>843</v>
      </c>
      <c r="F140" s="4">
        <f t="shared" ref="F140:F146" si="51">F139+ROUND(E139/$D$2,0)</f>
        <v>3202</v>
      </c>
      <c r="G140" s="2">
        <f t="shared" ref="G140:G146" si="52">D140</f>
        <v>35184.684109035086</v>
      </c>
      <c r="H140" s="2">
        <f t="shared" ref="H140:H146" si="53">H139+ROUND(($D$1/$D$2)*G139*(H139/$D$3),0)-ROUND(H139/$D$2,0)</f>
        <v>1907</v>
      </c>
      <c r="I140" s="5">
        <f t="shared" ref="I140:I146" si="54">I139+ROUND(($D$1/$D$2)*G139*(I139/$D$3),0)-ROUND(I139/$D$2,0)</f>
        <v>2404</v>
      </c>
      <c r="J140" s="6">
        <f t="shared" si="38"/>
        <v>1182</v>
      </c>
      <c r="K140" s="6">
        <f t="shared" si="33"/>
        <v>913</v>
      </c>
      <c r="L140" s="3">
        <f t="shared" ref="L140:L146" si="55">A140</f>
        <v>44153</v>
      </c>
      <c r="M140" s="4">
        <f t="shared" ref="M140" si="56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57">I140</f>
        <v>2404</v>
      </c>
      <c r="S140" s="4">
        <f t="shared" ref="S140:S146" si="58">J140</f>
        <v>1182</v>
      </c>
      <c r="T140" s="12">
        <f t="shared" si="22"/>
        <v>0.18193717277486909</v>
      </c>
      <c r="U140" s="12">
        <f t="shared" si="22"/>
        <v>0.31041388518024049</v>
      </c>
      <c r="V140" s="23">
        <f t="shared" si="23"/>
        <v>1.3036361878493947</v>
      </c>
      <c r="W140" s="23">
        <f t="shared" si="24"/>
        <v>1.4785250452605128</v>
      </c>
      <c r="X140" s="16">
        <f t="shared" si="42"/>
        <v>1021412</v>
      </c>
      <c r="Y140" s="15">
        <f t="shared" si="43"/>
        <v>0.10311592389379085</v>
      </c>
      <c r="Z140" s="16">
        <f>RealData!E137+$O$1</f>
        <v>760989</v>
      </c>
    </row>
    <row r="141" spans="1:26" x14ac:dyDescent="0.25">
      <c r="A141" s="3">
        <v>44154</v>
      </c>
      <c r="B141" s="4">
        <v>134</v>
      </c>
      <c r="C141" s="4">
        <v>1.4</v>
      </c>
      <c r="D141" s="4">
        <f t="shared" si="49"/>
        <v>35096.684109035086</v>
      </c>
      <c r="E141" s="4">
        <f t="shared" si="50"/>
        <v>861</v>
      </c>
      <c r="F141" s="4">
        <f t="shared" si="51"/>
        <v>3272</v>
      </c>
      <c r="G141" s="2">
        <f t="shared" si="52"/>
        <v>35096.684109035086</v>
      </c>
      <c r="H141" s="2">
        <f t="shared" si="53"/>
        <v>2104</v>
      </c>
      <c r="I141" s="5">
        <f t="shared" si="54"/>
        <v>2653</v>
      </c>
      <c r="J141" s="6">
        <f t="shared" si="38"/>
        <v>1158</v>
      </c>
      <c r="K141" s="6">
        <f t="shared" si="33"/>
        <v>922</v>
      </c>
      <c r="L141" s="3">
        <f t="shared" si="55"/>
        <v>44154</v>
      </c>
      <c r="M141" s="4">
        <f t="shared" ref="M141" si="59">E141</f>
        <v>861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57"/>
        <v>2653</v>
      </c>
      <c r="S141" s="4">
        <f t="shared" si="58"/>
        <v>1158</v>
      </c>
      <c r="T141" s="12">
        <f t="shared" si="22"/>
        <v>0.17007672634271098</v>
      </c>
      <c r="U141" s="12">
        <f t="shared" si="22"/>
        <v>0.26672275978123694</v>
      </c>
      <c r="V141" s="23">
        <f t="shared" si="23"/>
        <v>1.287491161361161</v>
      </c>
      <c r="W141" s="23">
        <f t="shared" si="24"/>
        <v>1.4190505237150957</v>
      </c>
      <c r="X141" s="16">
        <f t="shared" si="42"/>
        <v>1043633</v>
      </c>
      <c r="Y141" s="15">
        <f t="shared" si="43"/>
        <v>0.10535922918572391</v>
      </c>
      <c r="Z141" s="16">
        <f>RealData!E138+$O$1</f>
        <v>768442</v>
      </c>
    </row>
    <row r="142" spans="1:26" x14ac:dyDescent="0.25">
      <c r="A142" s="3">
        <v>44155</v>
      </c>
      <c r="B142" s="4">
        <v>134</v>
      </c>
      <c r="C142" s="4">
        <v>1.4</v>
      </c>
      <c r="D142" s="4">
        <f t="shared" si="49"/>
        <v>35006.684109035086</v>
      </c>
      <c r="E142" s="4">
        <f t="shared" si="50"/>
        <v>879</v>
      </c>
      <c r="F142" s="4">
        <f t="shared" si="51"/>
        <v>3344</v>
      </c>
      <c r="G142" s="2">
        <f t="shared" si="52"/>
        <v>35006.684109035086</v>
      </c>
      <c r="H142" s="2">
        <f t="shared" si="53"/>
        <v>2321</v>
      </c>
      <c r="I142" s="5">
        <f t="shared" si="54"/>
        <v>2927</v>
      </c>
      <c r="J142" s="6">
        <f t="shared" si="38"/>
        <v>1134</v>
      </c>
      <c r="K142" s="6">
        <f t="shared" si="33"/>
        <v>935</v>
      </c>
      <c r="L142" s="3">
        <f t="shared" si="55"/>
        <v>44155</v>
      </c>
      <c r="M142" s="4">
        <f t="shared" ref="M142" si="60">E142</f>
        <v>879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57"/>
        <v>2927</v>
      </c>
      <c r="S142" s="4">
        <f t="shared" si="58"/>
        <v>1134</v>
      </c>
      <c r="T142" s="12">
        <f t="shared" ref="T142:U195" si="61">N142/N135-1</f>
        <v>0.16104868913857673</v>
      </c>
      <c r="U142" s="12">
        <f t="shared" si="61"/>
        <v>0.23390170511534603</v>
      </c>
      <c r="V142" s="23">
        <f t="shared" ref="V142:V205" si="62">T142*$V$2+$V$1</f>
        <v>1.2752017504497555</v>
      </c>
      <c r="W142" s="23">
        <f t="shared" ref="W142:W205" si="63">U142*$V$2+$V$1</f>
        <v>1.3743728802567663</v>
      </c>
      <c r="X142" s="16">
        <f t="shared" si="42"/>
        <v>1066359</v>
      </c>
      <c r="Y142" s="15">
        <f t="shared" si="43"/>
        <v>0.10765351639442154</v>
      </c>
      <c r="Z142" s="16">
        <f>RealData!E139+$O$1</f>
        <v>777663</v>
      </c>
    </row>
    <row r="143" spans="1:26" x14ac:dyDescent="0.25">
      <c r="A143" s="3">
        <v>44156</v>
      </c>
      <c r="B143" s="4">
        <v>134</v>
      </c>
      <c r="C143" s="4">
        <v>1.4</v>
      </c>
      <c r="D143" s="4">
        <f t="shared" si="49"/>
        <v>34914.684109035086</v>
      </c>
      <c r="E143" s="4">
        <f t="shared" si="50"/>
        <v>898</v>
      </c>
      <c r="F143" s="4">
        <f t="shared" si="51"/>
        <v>3417</v>
      </c>
      <c r="G143" s="2">
        <f t="shared" si="52"/>
        <v>34914.684109035086</v>
      </c>
      <c r="H143" s="2">
        <f t="shared" si="53"/>
        <v>2560</v>
      </c>
      <c r="I143" s="5">
        <f t="shared" si="54"/>
        <v>3227</v>
      </c>
      <c r="J143" s="6">
        <f t="shared" si="38"/>
        <v>1111</v>
      </c>
      <c r="K143" s="6">
        <f t="shared" si="33"/>
        <v>949</v>
      </c>
      <c r="L143" s="3">
        <f t="shared" si="55"/>
        <v>44156</v>
      </c>
      <c r="M143" s="4">
        <f t="shared" ref="M143:M145" si="64">E143</f>
        <v>898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57"/>
        <v>3227</v>
      </c>
      <c r="S143" s="4">
        <f t="shared" si="58"/>
        <v>1111</v>
      </c>
      <c r="T143" s="12">
        <f t="shared" si="61"/>
        <v>0.14565483476132202</v>
      </c>
      <c r="U143" s="12">
        <f t="shared" si="61"/>
        <v>0.20762711864406791</v>
      </c>
      <c r="V143" s="23">
        <f t="shared" si="62"/>
        <v>1.2542468742485595</v>
      </c>
      <c r="W143" s="23">
        <f t="shared" si="63"/>
        <v>1.338606613196532</v>
      </c>
      <c r="X143" s="16">
        <f t="shared" si="42"/>
        <v>1089591</v>
      </c>
      <c r="Y143" s="15">
        <f t="shared" si="43"/>
        <v>0.10999888647417443</v>
      </c>
      <c r="Z143" s="16">
        <f>RealData!E140+$O$1</f>
        <v>786516</v>
      </c>
    </row>
    <row r="144" spans="1:26" x14ac:dyDescent="0.25">
      <c r="A144" s="3">
        <v>44157</v>
      </c>
      <c r="B144" s="4">
        <v>134</v>
      </c>
      <c r="C144" s="4">
        <v>1.3</v>
      </c>
      <c r="D144" s="4">
        <f t="shared" si="49"/>
        <v>34827.684109035086</v>
      </c>
      <c r="E144" s="4">
        <f t="shared" si="50"/>
        <v>910</v>
      </c>
      <c r="F144" s="4">
        <f t="shared" si="51"/>
        <v>3492</v>
      </c>
      <c r="G144" s="2">
        <f t="shared" si="52"/>
        <v>34827.684109035086</v>
      </c>
      <c r="H144" s="2">
        <f t="shared" si="53"/>
        <v>2822</v>
      </c>
      <c r="I144" s="5">
        <f t="shared" si="54"/>
        <v>3556</v>
      </c>
      <c r="J144" s="6">
        <f t="shared" si="38"/>
        <v>1088</v>
      </c>
      <c r="K144" s="6">
        <f t="shared" si="33"/>
        <v>948</v>
      </c>
      <c r="L144" s="3">
        <f t="shared" si="55"/>
        <v>44157</v>
      </c>
      <c r="M144" s="4">
        <f t="shared" si="64"/>
        <v>910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57"/>
        <v>3556</v>
      </c>
      <c r="S144" s="4">
        <f t="shared" si="58"/>
        <v>1088</v>
      </c>
      <c r="T144" s="12">
        <f t="shared" si="61"/>
        <v>0.13381123058542421</v>
      </c>
      <c r="U144" s="12">
        <f t="shared" si="61"/>
        <v>0.18646588585238888</v>
      </c>
      <c r="V144" s="23">
        <f t="shared" si="62"/>
        <v>1.238124774272831</v>
      </c>
      <c r="W144" s="23">
        <f t="shared" si="63"/>
        <v>1.3098008961521044</v>
      </c>
      <c r="X144" s="16">
        <f t="shared" si="42"/>
        <v>1111559</v>
      </c>
      <c r="Y144" s="15">
        <f t="shared" si="43"/>
        <v>0.11221665033057987</v>
      </c>
      <c r="Z144" s="16">
        <f>RealData!E141+$O$1</f>
        <v>791610</v>
      </c>
    </row>
    <row r="145" spans="1:26" x14ac:dyDescent="0.25">
      <c r="A145" s="3">
        <v>44158</v>
      </c>
      <c r="B145" s="4">
        <v>134</v>
      </c>
      <c r="C145" s="4">
        <v>1.3</v>
      </c>
      <c r="D145" s="4">
        <f t="shared" si="49"/>
        <v>34739.684109035086</v>
      </c>
      <c r="E145" s="4">
        <f t="shared" si="50"/>
        <v>922</v>
      </c>
      <c r="F145" s="4">
        <f t="shared" si="51"/>
        <v>3568</v>
      </c>
      <c r="G145" s="2">
        <f t="shared" si="52"/>
        <v>34739.684109035086</v>
      </c>
      <c r="H145" s="2">
        <f t="shared" si="53"/>
        <v>3109</v>
      </c>
      <c r="I145" s="5">
        <f t="shared" si="54"/>
        <v>3918</v>
      </c>
      <c r="J145" s="6">
        <f t="shared" si="38"/>
        <v>1065</v>
      </c>
      <c r="K145" s="6">
        <f t="shared" si="33"/>
        <v>961</v>
      </c>
      <c r="L145" s="3">
        <f t="shared" si="55"/>
        <v>44158</v>
      </c>
      <c r="M145" s="4">
        <f t="shared" si="64"/>
        <v>922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57"/>
        <v>3918</v>
      </c>
      <c r="S145" s="4">
        <f t="shared" si="58"/>
        <v>1065</v>
      </c>
      <c r="T145" s="12">
        <f t="shared" si="61"/>
        <v>0.10526315789473695</v>
      </c>
      <c r="U145" s="12">
        <f t="shared" si="61"/>
        <v>0.16319194823867722</v>
      </c>
      <c r="V145" s="23">
        <f t="shared" si="62"/>
        <v>1.1992637252882441</v>
      </c>
      <c r="W145" s="23">
        <f t="shared" si="63"/>
        <v>1.2781192607762173</v>
      </c>
      <c r="X145" s="16">
        <f t="shared" si="42"/>
        <v>1133780</v>
      </c>
      <c r="Y145" s="15">
        <f t="shared" si="43"/>
        <v>0.11445995562251293</v>
      </c>
      <c r="Z145" s="16">
        <f>RealData!E142+$O$1</f>
        <v>796899</v>
      </c>
    </row>
    <row r="146" spans="1:26" x14ac:dyDescent="0.25">
      <c r="A146" s="3">
        <v>44159</v>
      </c>
      <c r="B146" s="4">
        <v>134</v>
      </c>
      <c r="C146" s="4">
        <v>1.3</v>
      </c>
      <c r="D146" s="4">
        <f t="shared" si="49"/>
        <v>34651.684109035086</v>
      </c>
      <c r="E146" s="4">
        <f t="shared" si="50"/>
        <v>933</v>
      </c>
      <c r="F146" s="4">
        <f t="shared" si="51"/>
        <v>3645</v>
      </c>
      <c r="G146" s="2">
        <f t="shared" si="52"/>
        <v>34651.684109035086</v>
      </c>
      <c r="H146" s="2">
        <f t="shared" si="53"/>
        <v>3424</v>
      </c>
      <c r="I146" s="5">
        <f t="shared" si="54"/>
        <v>4314</v>
      </c>
      <c r="J146" s="6">
        <f t="shared" si="38"/>
        <v>1043</v>
      </c>
      <c r="K146" s="6">
        <f t="shared" si="33"/>
        <v>957</v>
      </c>
      <c r="L146" s="3">
        <f t="shared" si="55"/>
        <v>44159</v>
      </c>
      <c r="M146" s="4">
        <f t="shared" ref="M146" si="65">E146</f>
        <v>933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57"/>
        <v>4314</v>
      </c>
      <c r="S146" s="4">
        <f t="shared" si="58"/>
        <v>1043</v>
      </c>
      <c r="T146" s="12">
        <f t="shared" si="61"/>
        <v>4.2505592841163287E-2</v>
      </c>
      <c r="U146" s="12">
        <f t="shared" si="61"/>
        <v>0.13217391304347825</v>
      </c>
      <c r="V146" s="23">
        <f t="shared" si="62"/>
        <v>1.1138350227581462</v>
      </c>
      <c r="W146" s="23">
        <f t="shared" si="63"/>
        <v>1.2358959766271798</v>
      </c>
      <c r="X146" s="16">
        <f t="shared" si="42"/>
        <v>1156001</v>
      </c>
      <c r="Y146" s="15">
        <f t="shared" si="43"/>
        <v>0.11670326091444599</v>
      </c>
      <c r="Z146" s="16">
        <f>RealData!E143+$O$1</f>
        <v>801785</v>
      </c>
    </row>
    <row r="147" spans="1:26" x14ac:dyDescent="0.25">
      <c r="A147" s="7">
        <v>44160</v>
      </c>
      <c r="B147" s="8">
        <v>134</v>
      </c>
      <c r="C147" s="8">
        <v>1.2</v>
      </c>
      <c r="D147" s="8">
        <f t="shared" ref="D147:D174" si="66">D146-ROUND((C147/$D$2)*D146*(E146/$D$3),0)</f>
        <v>34569.684109035086</v>
      </c>
      <c r="E147" s="8">
        <f t="shared" ref="E147:E174" si="67">E146+ROUND((C147/$D$2)*D146*(E146/$D$3),0)-ROUND(E146/$D$2,0)</f>
        <v>937</v>
      </c>
      <c r="F147" s="8">
        <f t="shared" ref="F147:F174" si="68">F146+ROUND(E146/$D$2,0)</f>
        <v>3723</v>
      </c>
      <c r="G147" s="2">
        <f t="shared" ref="G147:G174" si="69">D147</f>
        <v>34569.684109035086</v>
      </c>
      <c r="H147" s="2">
        <f t="shared" ref="H147:H174" si="70">H146+ROUND(($D$1/$D$2)*G146*(H146/$D$3),0)-ROUND(H146/$D$2,0)</f>
        <v>3769</v>
      </c>
      <c r="I147" s="5">
        <f t="shared" ref="I147:I174" si="71">I146+ROUND(($D$1/$D$2)*G146*(I146/$D$3),0)-ROUND(I146/$D$2,0)</f>
        <v>4748</v>
      </c>
      <c r="J147" s="6">
        <f t="shared" si="38"/>
        <v>1021</v>
      </c>
      <c r="K147" s="6">
        <f t="shared" si="33"/>
        <v>936</v>
      </c>
      <c r="L147" s="7">
        <f t="shared" ref="L147:L174" si="72">A147</f>
        <v>44160</v>
      </c>
      <c r="M147" s="8">
        <f>E147</f>
        <v>937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73">I147</f>
        <v>4748</v>
      </c>
      <c r="S147" s="8">
        <f t="shared" ref="S147:S174" si="74">J147</f>
        <v>1021</v>
      </c>
      <c r="T147" s="12">
        <f t="shared" si="61"/>
        <v>4.3189368770764069E-2</v>
      </c>
      <c r="U147" s="12">
        <f t="shared" si="61"/>
        <v>0.1120733571064696</v>
      </c>
      <c r="V147" s="23">
        <f t="shared" si="62"/>
        <v>1.1147658123838629</v>
      </c>
      <c r="W147" s="23">
        <f t="shared" si="63"/>
        <v>1.2085341053951391</v>
      </c>
      <c r="X147" s="16">
        <f t="shared" si="42"/>
        <v>1176707</v>
      </c>
      <c r="Y147" s="15">
        <f t="shared" si="43"/>
        <v>0.11879362045608524</v>
      </c>
      <c r="Z147" s="16">
        <f>RealData!E144+$O$1</f>
        <v>806958</v>
      </c>
    </row>
    <row r="148" spans="1:26" x14ac:dyDescent="0.25">
      <c r="A148" s="7">
        <v>44161</v>
      </c>
      <c r="B148" s="8">
        <v>134</v>
      </c>
      <c r="C148" s="8">
        <v>1.1499999999999999</v>
      </c>
      <c r="D148" s="8">
        <f t="shared" si="66"/>
        <v>34490.684109035086</v>
      </c>
      <c r="E148" s="8">
        <f t="shared" si="67"/>
        <v>938</v>
      </c>
      <c r="F148" s="8">
        <f t="shared" si="68"/>
        <v>3801</v>
      </c>
      <c r="G148" s="2">
        <f t="shared" si="69"/>
        <v>34490.684109035086</v>
      </c>
      <c r="H148" s="2">
        <f t="shared" si="70"/>
        <v>4147</v>
      </c>
      <c r="I148" s="5">
        <f t="shared" si="71"/>
        <v>5224</v>
      </c>
      <c r="J148" s="6">
        <f t="shared" si="38"/>
        <v>1000</v>
      </c>
      <c r="K148" s="6">
        <f t="shared" si="33"/>
        <v>943</v>
      </c>
      <c r="L148" s="7">
        <f t="shared" si="72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73"/>
        <v>5224</v>
      </c>
      <c r="S148" s="8">
        <f t="shared" si="74"/>
        <v>1000</v>
      </c>
      <c r="T148" s="12">
        <f t="shared" si="61"/>
        <v>2.0765027322404261E-2</v>
      </c>
      <c r="U148" s="12">
        <f t="shared" si="61"/>
        <v>9.0667552308203225E-2</v>
      </c>
      <c r="V148" s="23">
        <f t="shared" si="62"/>
        <v>1.0842406893426817</v>
      </c>
      <c r="W148" s="23">
        <f t="shared" si="63"/>
        <v>1.1793954648349552</v>
      </c>
      <c r="X148" s="16">
        <f t="shared" si="42"/>
        <v>1196656</v>
      </c>
      <c r="Y148" s="15">
        <f t="shared" si="43"/>
        <v>0.12080755759972291</v>
      </c>
      <c r="Z148" s="16">
        <f>RealData!E145+$O$1</f>
        <v>812655</v>
      </c>
    </row>
    <row r="149" spans="1:26" x14ac:dyDescent="0.25">
      <c r="A149" s="7">
        <v>44162</v>
      </c>
      <c r="B149" s="8">
        <v>134</v>
      </c>
      <c r="C149" s="8">
        <v>1.1000000000000001</v>
      </c>
      <c r="D149" s="8">
        <f t="shared" si="66"/>
        <v>34414.684109035086</v>
      </c>
      <c r="E149" s="8">
        <f t="shared" si="67"/>
        <v>936</v>
      </c>
      <c r="F149" s="8">
        <f t="shared" si="68"/>
        <v>3879</v>
      </c>
      <c r="G149" s="2">
        <f t="shared" si="69"/>
        <v>34414.684109035086</v>
      </c>
      <c r="H149" s="2">
        <f t="shared" si="70"/>
        <v>4561</v>
      </c>
      <c r="I149" s="5">
        <f t="shared" si="71"/>
        <v>5746</v>
      </c>
      <c r="J149" s="6">
        <f t="shared" si="38"/>
        <v>979</v>
      </c>
      <c r="K149" s="6">
        <f t="shared" si="33"/>
        <v>931</v>
      </c>
      <c r="L149" s="7">
        <f t="shared" si="72"/>
        <v>44162</v>
      </c>
      <c r="M149" s="8">
        <f t="shared" ref="M149:M152" si="75">E149</f>
        <v>936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73"/>
        <v>5746</v>
      </c>
      <c r="S149" s="8">
        <f t="shared" si="74"/>
        <v>979</v>
      </c>
      <c r="T149" s="12">
        <f t="shared" si="61"/>
        <v>-5.3763440860215006E-3</v>
      </c>
      <c r="U149" s="12">
        <f t="shared" si="61"/>
        <v>6.6980978702650074E-2</v>
      </c>
      <c r="V149" s="23">
        <f t="shared" si="62"/>
        <v>1.0486557612169203</v>
      </c>
      <c r="W149" s="23">
        <f t="shared" si="63"/>
        <v>1.1471521289314879</v>
      </c>
      <c r="X149" s="16">
        <f t="shared" si="42"/>
        <v>1215847</v>
      </c>
      <c r="Y149" s="15">
        <f t="shared" si="43"/>
        <v>0.12274497139106835</v>
      </c>
      <c r="Z149" s="16">
        <f>RealData!E146+$O$1</f>
        <v>818044</v>
      </c>
    </row>
    <row r="150" spans="1:26" x14ac:dyDescent="0.25">
      <c r="A150" s="7">
        <v>44163</v>
      </c>
      <c r="B150" s="8">
        <v>134</v>
      </c>
      <c r="C150" s="8">
        <v>1.1000000000000001</v>
      </c>
      <c r="D150" s="8">
        <f t="shared" si="66"/>
        <v>34339.684109035086</v>
      </c>
      <c r="E150" s="8">
        <f t="shared" si="67"/>
        <v>933</v>
      </c>
      <c r="F150" s="8">
        <f t="shared" si="68"/>
        <v>3957</v>
      </c>
      <c r="G150" s="2">
        <f t="shared" si="69"/>
        <v>34339.684109035086</v>
      </c>
      <c r="H150" s="2">
        <f t="shared" si="70"/>
        <v>5015</v>
      </c>
      <c r="I150" s="5">
        <f t="shared" si="71"/>
        <v>6317</v>
      </c>
      <c r="J150" s="6">
        <f t="shared" si="38"/>
        <v>958</v>
      </c>
      <c r="K150" s="6">
        <f t="shared" si="33"/>
        <v>922</v>
      </c>
      <c r="L150" s="7">
        <f t="shared" si="72"/>
        <v>44163</v>
      </c>
      <c r="M150" s="8">
        <f t="shared" si="75"/>
        <v>933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73"/>
        <v>6317</v>
      </c>
      <c r="S150" s="8">
        <f t="shared" si="74"/>
        <v>958</v>
      </c>
      <c r="T150" s="12">
        <f t="shared" si="61"/>
        <v>-1.8162393162393209E-2</v>
      </c>
      <c r="U150" s="12">
        <f t="shared" si="61"/>
        <v>4.4019138755980958E-2</v>
      </c>
      <c r="V150" s="23">
        <f t="shared" si="62"/>
        <v>1.0312507586144748</v>
      </c>
      <c r="W150" s="23">
        <f t="shared" si="63"/>
        <v>1.1158953363412534</v>
      </c>
      <c r="X150" s="16">
        <f t="shared" si="42"/>
        <v>1234785</v>
      </c>
      <c r="Y150" s="15">
        <f t="shared" si="43"/>
        <v>0.1246568437468862</v>
      </c>
      <c r="Z150" s="16">
        <f>RealData!E147+$O$1</f>
        <v>822659</v>
      </c>
    </row>
    <row r="151" spans="1:26" x14ac:dyDescent="0.25">
      <c r="A151" s="7">
        <v>44164</v>
      </c>
      <c r="B151" s="8">
        <v>134</v>
      </c>
      <c r="C151" s="8">
        <v>1.1000000000000001</v>
      </c>
      <c r="D151" s="8">
        <f t="shared" si="66"/>
        <v>34264.684109035086</v>
      </c>
      <c r="E151" s="8">
        <f t="shared" si="67"/>
        <v>930</v>
      </c>
      <c r="F151" s="8">
        <f t="shared" si="68"/>
        <v>4035</v>
      </c>
      <c r="G151" s="2">
        <f t="shared" si="69"/>
        <v>34264.684109035086</v>
      </c>
      <c r="H151" s="2">
        <f t="shared" si="70"/>
        <v>5512</v>
      </c>
      <c r="I151" s="5">
        <f t="shared" si="71"/>
        <v>6943</v>
      </c>
      <c r="J151" s="6">
        <f t="shared" si="38"/>
        <v>937</v>
      </c>
      <c r="K151" s="6">
        <f t="shared" si="33"/>
        <v>916</v>
      </c>
      <c r="L151" s="7">
        <f t="shared" si="72"/>
        <v>44164</v>
      </c>
      <c r="M151" s="8">
        <f t="shared" si="75"/>
        <v>930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73"/>
        <v>6943</v>
      </c>
      <c r="S151" s="8">
        <f t="shared" si="74"/>
        <v>937</v>
      </c>
      <c r="T151" s="12">
        <f t="shared" si="61"/>
        <v>-4.425711275026345E-2</v>
      </c>
      <c r="U151" s="12">
        <f t="shared" si="61"/>
        <v>1.9116264493889146E-2</v>
      </c>
      <c r="V151" s="23">
        <f t="shared" si="62"/>
        <v>0.99572933525498875</v>
      </c>
      <c r="W151" s="23">
        <f t="shared" si="63"/>
        <v>1.081996311806688</v>
      </c>
      <c r="X151" s="16">
        <f t="shared" si="42"/>
        <v>1253724</v>
      </c>
      <c r="Y151" s="15">
        <f t="shared" si="43"/>
        <v>0.12656881705699466</v>
      </c>
      <c r="Z151" s="16">
        <f>RealData!E148+$O$1</f>
        <v>825862</v>
      </c>
    </row>
    <row r="152" spans="1:26" x14ac:dyDescent="0.25">
      <c r="A152" s="7">
        <v>44165</v>
      </c>
      <c r="B152" s="8">
        <v>134</v>
      </c>
      <c r="C152" s="8">
        <v>1.05</v>
      </c>
      <c r="D152" s="8">
        <f t="shared" si="66"/>
        <v>34193.684109035086</v>
      </c>
      <c r="E152" s="8">
        <f t="shared" si="67"/>
        <v>923</v>
      </c>
      <c r="F152" s="8">
        <f t="shared" si="68"/>
        <v>4113</v>
      </c>
      <c r="G152" s="2">
        <f t="shared" si="69"/>
        <v>34193.684109035086</v>
      </c>
      <c r="H152" s="2">
        <f t="shared" si="70"/>
        <v>6056</v>
      </c>
      <c r="I152" s="5">
        <f t="shared" si="71"/>
        <v>7627</v>
      </c>
      <c r="J152" s="6">
        <f t="shared" si="38"/>
        <v>917</v>
      </c>
      <c r="K152" s="6">
        <f t="shared" si="33"/>
        <v>900</v>
      </c>
      <c r="L152" s="7">
        <f t="shared" si="72"/>
        <v>44165</v>
      </c>
      <c r="M152" s="8">
        <f t="shared" si="75"/>
        <v>923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73"/>
        <v>7627</v>
      </c>
      <c r="S152" s="8">
        <f t="shared" si="74"/>
        <v>917</v>
      </c>
      <c r="T152" s="12">
        <f t="shared" si="61"/>
        <v>-4.1269841269841234E-2</v>
      </c>
      <c r="U152" s="12">
        <f t="shared" si="61"/>
        <v>-1.0815822002472331E-3</v>
      </c>
      <c r="V152" s="23">
        <f t="shared" si="62"/>
        <v>0.9997957569917113</v>
      </c>
      <c r="W152" s="23">
        <f t="shared" si="63"/>
        <v>1.0545020035825095</v>
      </c>
      <c r="X152" s="16">
        <f t="shared" si="42"/>
        <v>1271652</v>
      </c>
      <c r="Y152" s="15">
        <f t="shared" si="43"/>
        <v>0.12837872557928329</v>
      </c>
      <c r="Z152" s="16">
        <f>RealData!E149+$O$1</f>
        <v>827791</v>
      </c>
    </row>
    <row r="153" spans="1:26" x14ac:dyDescent="0.25">
      <c r="A153" s="7">
        <v>44166</v>
      </c>
      <c r="B153" s="8">
        <v>134</v>
      </c>
      <c r="C153" s="8">
        <v>1</v>
      </c>
      <c r="D153" s="8">
        <f t="shared" si="66"/>
        <v>34126.684109035086</v>
      </c>
      <c r="E153" s="8">
        <f t="shared" si="67"/>
        <v>913</v>
      </c>
      <c r="F153" s="8">
        <f t="shared" si="68"/>
        <v>4190</v>
      </c>
      <c r="G153" s="2">
        <f t="shared" si="69"/>
        <v>34126.684109035086</v>
      </c>
      <c r="H153" s="2">
        <f t="shared" si="70"/>
        <v>6651</v>
      </c>
      <c r="I153" s="5">
        <f t="shared" si="71"/>
        <v>8376</v>
      </c>
      <c r="J153" s="6">
        <f t="shared" si="38"/>
        <v>898</v>
      </c>
      <c r="K153" s="6">
        <f t="shared" si="33"/>
        <v>896</v>
      </c>
      <c r="L153" s="7">
        <f t="shared" si="72"/>
        <v>44166</v>
      </c>
      <c r="M153" s="8">
        <f t="shared" ref="M153:M168" si="76">E153</f>
        <v>913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73"/>
        <v>8376</v>
      </c>
      <c r="S153" s="8">
        <f t="shared" si="74"/>
        <v>898</v>
      </c>
      <c r="T153" s="12">
        <f t="shared" si="61"/>
        <v>-6.0085836909871237E-2</v>
      </c>
      <c r="U153" s="12">
        <f t="shared" si="61"/>
        <v>-1.5514592933947746E-2</v>
      </c>
      <c r="V153" s="23">
        <f t="shared" si="62"/>
        <v>0.97418249279053426</v>
      </c>
      <c r="W153" s="23">
        <f t="shared" si="63"/>
        <v>1.0348550752874033</v>
      </c>
      <c r="X153" s="16">
        <f t="shared" si="42"/>
        <v>1288570</v>
      </c>
      <c r="Y153" s="15">
        <f t="shared" si="43"/>
        <v>0.13008667026804274</v>
      </c>
      <c r="Z153" s="16">
        <f>RealData!E150+$O$1</f>
        <v>831839</v>
      </c>
    </row>
    <row r="154" spans="1:26" x14ac:dyDescent="0.25">
      <c r="A154" s="3">
        <v>44167</v>
      </c>
      <c r="B154" s="4">
        <v>134</v>
      </c>
      <c r="C154" s="4">
        <v>1</v>
      </c>
      <c r="D154" s="4">
        <f t="shared" si="66"/>
        <v>34060.684109035086</v>
      </c>
      <c r="E154" s="4">
        <f t="shared" si="67"/>
        <v>903</v>
      </c>
      <c r="F154" s="4">
        <f t="shared" si="68"/>
        <v>4266</v>
      </c>
      <c r="G154" s="2">
        <f t="shared" si="69"/>
        <v>34060.684109035086</v>
      </c>
      <c r="H154" s="2">
        <f t="shared" si="70"/>
        <v>7302</v>
      </c>
      <c r="I154" s="5">
        <f t="shared" si="71"/>
        <v>9196</v>
      </c>
      <c r="J154" s="6">
        <f t="shared" si="38"/>
        <v>878</v>
      </c>
      <c r="K154" s="6">
        <f t="shared" si="33"/>
        <v>867</v>
      </c>
      <c r="L154" s="3">
        <f t="shared" si="72"/>
        <v>44167</v>
      </c>
      <c r="M154" s="4">
        <f t="shared" si="76"/>
        <v>903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73"/>
        <v>9196</v>
      </c>
      <c r="S154" s="4">
        <f t="shared" si="74"/>
        <v>878</v>
      </c>
      <c r="T154" s="12">
        <f t="shared" si="61"/>
        <v>-9.2356687898089151E-2</v>
      </c>
      <c r="U154" s="12">
        <f t="shared" si="61"/>
        <v>-3.4661780424492306E-2</v>
      </c>
      <c r="V154" s="23">
        <f t="shared" si="62"/>
        <v>0.93025381380000671</v>
      </c>
      <c r="W154" s="23">
        <f t="shared" si="63"/>
        <v>1.0087909763533323</v>
      </c>
      <c r="X154" s="16">
        <f t="shared" si="42"/>
        <v>1305236</v>
      </c>
      <c r="Y154" s="15">
        <f t="shared" si="43"/>
        <v>0.13176917447556519</v>
      </c>
      <c r="Z154" s="16">
        <f>RealData!E151+$O$1</f>
        <v>835264</v>
      </c>
    </row>
    <row r="155" spans="1:26" x14ac:dyDescent="0.25">
      <c r="A155" s="3">
        <v>44168</v>
      </c>
      <c r="B155" s="4">
        <v>134</v>
      </c>
      <c r="C155" s="4">
        <v>0.92</v>
      </c>
      <c r="D155" s="4">
        <f t="shared" si="66"/>
        <v>34000.684109035086</v>
      </c>
      <c r="E155" s="4">
        <f t="shared" si="67"/>
        <v>888</v>
      </c>
      <c r="F155" s="4">
        <f t="shared" si="68"/>
        <v>4341</v>
      </c>
      <c r="G155" s="2">
        <f t="shared" si="69"/>
        <v>34000.684109035086</v>
      </c>
      <c r="H155" s="2">
        <f t="shared" si="70"/>
        <v>8014</v>
      </c>
      <c r="I155" s="5">
        <f t="shared" si="71"/>
        <v>10093</v>
      </c>
      <c r="J155" s="6">
        <f t="shared" si="38"/>
        <v>859</v>
      </c>
      <c r="K155" s="6">
        <f t="shared" si="33"/>
        <v>841</v>
      </c>
      <c r="L155" s="3">
        <f t="shared" si="72"/>
        <v>44168</v>
      </c>
      <c r="M155" s="4">
        <f t="shared" si="76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73"/>
        <v>10093</v>
      </c>
      <c r="S155" s="4">
        <f t="shared" si="74"/>
        <v>859</v>
      </c>
      <c r="T155" s="12">
        <f t="shared" si="61"/>
        <v>-0.10492505353319059</v>
      </c>
      <c r="U155" s="12">
        <f t="shared" si="61"/>
        <v>-5.2375152253349655E-2</v>
      </c>
      <c r="V155" s="23">
        <f t="shared" si="62"/>
        <v>0.91314513266787534</v>
      </c>
      <c r="W155" s="23">
        <f t="shared" si="63"/>
        <v>0.98467865823709122</v>
      </c>
      <c r="X155" s="16">
        <f t="shared" si="42"/>
        <v>1320387</v>
      </c>
      <c r="Y155" s="15">
        <f t="shared" si="43"/>
        <v>0.13329873293279385</v>
      </c>
      <c r="Z155" s="16">
        <f>RealData!E152+$O$1</f>
        <v>839015</v>
      </c>
    </row>
    <row r="156" spans="1:26" x14ac:dyDescent="0.25">
      <c r="A156" s="3">
        <v>44169</v>
      </c>
      <c r="B156" s="4">
        <v>134</v>
      </c>
      <c r="C156" s="4">
        <v>0.92</v>
      </c>
      <c r="D156" s="4">
        <f t="shared" si="66"/>
        <v>33941.684109035086</v>
      </c>
      <c r="E156" s="4">
        <f t="shared" si="67"/>
        <v>873</v>
      </c>
      <c r="F156" s="4">
        <f t="shared" si="68"/>
        <v>4415</v>
      </c>
      <c r="G156" s="2">
        <f t="shared" si="69"/>
        <v>33941.684109035086</v>
      </c>
      <c r="H156" s="2">
        <f t="shared" si="70"/>
        <v>8793</v>
      </c>
      <c r="I156" s="5">
        <f t="shared" si="71"/>
        <v>11075</v>
      </c>
      <c r="J156" s="6">
        <f t="shared" si="38"/>
        <v>840</v>
      </c>
      <c r="K156" s="6">
        <f t="shared" si="33"/>
        <v>822</v>
      </c>
      <c r="L156" s="3">
        <f t="shared" si="72"/>
        <v>44169</v>
      </c>
      <c r="M156" s="4">
        <f t="shared" si="76"/>
        <v>873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73"/>
        <v>11075</v>
      </c>
      <c r="S156" s="4">
        <f t="shared" si="74"/>
        <v>840</v>
      </c>
      <c r="T156" s="12">
        <f t="shared" si="61"/>
        <v>-0.11135135135135132</v>
      </c>
      <c r="U156" s="12">
        <f t="shared" si="61"/>
        <v>-6.7347249733353598E-2</v>
      </c>
      <c r="V156" s="23">
        <f t="shared" si="62"/>
        <v>0.90439733813172951</v>
      </c>
      <c r="W156" s="23">
        <f t="shared" si="63"/>
        <v>0.96429789839118241</v>
      </c>
      <c r="X156" s="16">
        <f t="shared" si="42"/>
        <v>1335285</v>
      </c>
      <c r="Y156" s="15">
        <f t="shared" si="43"/>
        <v>0.13480274995449484</v>
      </c>
      <c r="Z156" s="16">
        <f>RealData!E153+$O$1</f>
        <v>843548</v>
      </c>
    </row>
    <row r="157" spans="1:26" x14ac:dyDescent="0.25">
      <c r="A157" s="3">
        <v>44170</v>
      </c>
      <c r="B157" s="4">
        <v>134</v>
      </c>
      <c r="C157" s="4">
        <v>0.92</v>
      </c>
      <c r="D157" s="4">
        <f t="shared" si="66"/>
        <v>33883.684109035086</v>
      </c>
      <c r="E157" s="4">
        <f t="shared" si="67"/>
        <v>858</v>
      </c>
      <c r="F157" s="4">
        <f t="shared" si="68"/>
        <v>4488</v>
      </c>
      <c r="G157" s="2">
        <f t="shared" si="69"/>
        <v>33883.684109035086</v>
      </c>
      <c r="H157" s="2">
        <f t="shared" si="70"/>
        <v>9645</v>
      </c>
      <c r="I157" s="5">
        <f t="shared" si="71"/>
        <v>12148</v>
      </c>
      <c r="J157" s="6">
        <f t="shared" si="38"/>
        <v>821</v>
      </c>
      <c r="K157" s="6">
        <f t="shared" si="33"/>
        <v>808</v>
      </c>
      <c r="L157" s="3">
        <f t="shared" si="72"/>
        <v>44170</v>
      </c>
      <c r="M157" s="4">
        <f t="shared" si="76"/>
        <v>858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73"/>
        <v>12148</v>
      </c>
      <c r="S157" s="4">
        <f t="shared" si="74"/>
        <v>821</v>
      </c>
      <c r="T157" s="12">
        <f t="shared" si="61"/>
        <v>-0.12404787812840046</v>
      </c>
      <c r="U157" s="12">
        <f t="shared" si="61"/>
        <v>-8.2340360525511747E-2</v>
      </c>
      <c r="V157" s="23">
        <f t="shared" si="62"/>
        <v>0.88711419771230704</v>
      </c>
      <c r="W157" s="23">
        <f t="shared" si="63"/>
        <v>0.94388853418511931</v>
      </c>
      <c r="X157" s="16">
        <f t="shared" si="42"/>
        <v>1349931</v>
      </c>
      <c r="Y157" s="15">
        <f t="shared" si="43"/>
        <v>0.13628132649495892</v>
      </c>
      <c r="Z157" s="16">
        <f>RealData!E154+$O$1</f>
        <v>846696</v>
      </c>
    </row>
    <row r="158" spans="1:26" x14ac:dyDescent="0.25">
      <c r="A158" s="3">
        <v>44171</v>
      </c>
      <c r="B158" s="4">
        <v>134</v>
      </c>
      <c r="C158" s="4">
        <v>0.92</v>
      </c>
      <c r="D158" s="4">
        <f t="shared" si="66"/>
        <v>33826.684109035086</v>
      </c>
      <c r="E158" s="4">
        <f t="shared" si="67"/>
        <v>843</v>
      </c>
      <c r="F158" s="4">
        <f t="shared" si="68"/>
        <v>4560</v>
      </c>
      <c r="G158" s="2">
        <f t="shared" si="69"/>
        <v>33826.684109035086</v>
      </c>
      <c r="H158" s="2">
        <f t="shared" si="70"/>
        <v>10577</v>
      </c>
      <c r="I158" s="5">
        <f t="shared" si="71"/>
        <v>13322</v>
      </c>
      <c r="J158" s="6">
        <f t="shared" si="38"/>
        <v>803</v>
      </c>
      <c r="K158" s="6">
        <f t="shared" si="33"/>
        <v>791</v>
      </c>
      <c r="L158" s="3">
        <f t="shared" si="72"/>
        <v>44171</v>
      </c>
      <c r="M158" s="4">
        <f t="shared" si="76"/>
        <v>843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73"/>
        <v>13322</v>
      </c>
      <c r="S158" s="4">
        <f t="shared" si="74"/>
        <v>803</v>
      </c>
      <c r="T158" s="12">
        <f t="shared" si="61"/>
        <v>-0.1102535832414554</v>
      </c>
      <c r="U158" s="12">
        <f t="shared" si="61"/>
        <v>-9.1789667896678862E-2</v>
      </c>
      <c r="V158" s="23">
        <f t="shared" si="62"/>
        <v>0.90589167439584795</v>
      </c>
      <c r="W158" s="23">
        <f t="shared" si="63"/>
        <v>0.93102566947968046</v>
      </c>
      <c r="X158" s="16">
        <f t="shared" si="42"/>
        <v>1364324</v>
      </c>
      <c r="Y158" s="15">
        <f t="shared" si="43"/>
        <v>0.13773436159989536</v>
      </c>
      <c r="Z158" s="16">
        <f>RealData!E155+$O$1</f>
        <v>849109</v>
      </c>
    </row>
    <row r="159" spans="1:26" x14ac:dyDescent="0.25">
      <c r="A159" s="3">
        <v>44172</v>
      </c>
      <c r="B159" s="4">
        <v>134</v>
      </c>
      <c r="C159" s="4">
        <v>0.91</v>
      </c>
      <c r="D159" s="4">
        <f t="shared" si="66"/>
        <v>33771.684109035086</v>
      </c>
      <c r="E159" s="4">
        <f t="shared" si="67"/>
        <v>828</v>
      </c>
      <c r="F159" s="4">
        <f t="shared" si="68"/>
        <v>4630</v>
      </c>
      <c r="G159" s="2">
        <f t="shared" si="69"/>
        <v>33771.684109035086</v>
      </c>
      <c r="H159" s="2">
        <f t="shared" si="70"/>
        <v>11596</v>
      </c>
      <c r="I159" s="5">
        <f t="shared" si="71"/>
        <v>14605</v>
      </c>
      <c r="J159" s="6">
        <f t="shared" si="38"/>
        <v>785</v>
      </c>
      <c r="K159" s="6">
        <f t="shared" si="33"/>
        <v>793</v>
      </c>
      <c r="L159" s="3">
        <f t="shared" si="72"/>
        <v>44172</v>
      </c>
      <c r="M159" s="4">
        <f t="shared" si="76"/>
        <v>828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73"/>
        <v>14605</v>
      </c>
      <c r="S159" s="4">
        <f t="shared" si="74"/>
        <v>785</v>
      </c>
      <c r="T159" s="12">
        <f t="shared" si="61"/>
        <v>-0.13796909492273735</v>
      </c>
      <c r="U159" s="12">
        <f t="shared" si="61"/>
        <v>-0.10564578499613297</v>
      </c>
      <c r="V159" s="23">
        <f t="shared" si="62"/>
        <v>0.8681639486488647</v>
      </c>
      <c r="W159" s="23">
        <f t="shared" si="63"/>
        <v>0.91216403734177043</v>
      </c>
      <c r="X159" s="16">
        <f t="shared" si="42"/>
        <v>1378212</v>
      </c>
      <c r="Y159" s="15">
        <f t="shared" si="43"/>
        <v>0.13913641478806715</v>
      </c>
      <c r="Z159" s="16">
        <f>RealData!E156+$O$1</f>
        <v>850671</v>
      </c>
    </row>
    <row r="160" spans="1:26" x14ac:dyDescent="0.25">
      <c r="A160" s="3">
        <v>44173</v>
      </c>
      <c r="B160" s="4">
        <v>134</v>
      </c>
      <c r="C160" s="4">
        <v>0.91</v>
      </c>
      <c r="D160" s="4">
        <f t="shared" si="66"/>
        <v>33717.684109035086</v>
      </c>
      <c r="E160" s="4">
        <f t="shared" si="67"/>
        <v>813</v>
      </c>
      <c r="F160" s="4">
        <f t="shared" si="68"/>
        <v>4699</v>
      </c>
      <c r="G160" s="2">
        <f t="shared" si="69"/>
        <v>33717.684109035086</v>
      </c>
      <c r="H160" s="2">
        <f t="shared" si="70"/>
        <v>12710</v>
      </c>
      <c r="I160" s="5">
        <f t="shared" si="71"/>
        <v>16008</v>
      </c>
      <c r="J160" s="6">
        <f t="shared" si="38"/>
        <v>768</v>
      </c>
      <c r="K160" s="6">
        <f t="shared" si="33"/>
        <v>767</v>
      </c>
      <c r="L160" s="3">
        <f t="shared" si="72"/>
        <v>44173</v>
      </c>
      <c r="M160" s="4">
        <f t="shared" si="76"/>
        <v>813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73"/>
        <v>16008</v>
      </c>
      <c r="S160" s="4">
        <f t="shared" si="74"/>
        <v>768</v>
      </c>
      <c r="T160" s="12">
        <f t="shared" si="61"/>
        <v>-0.12442922374429222</v>
      </c>
      <c r="U160" s="12">
        <f t="shared" si="61"/>
        <v>-0.11483850834763609</v>
      </c>
      <c r="V160" s="23">
        <f t="shared" si="62"/>
        <v>0.88659509119258528</v>
      </c>
      <c r="W160" s="23">
        <f t="shared" si="63"/>
        <v>0.89965044749859147</v>
      </c>
      <c r="X160" s="16">
        <f t="shared" si="42"/>
        <v>1391848</v>
      </c>
      <c r="Y160" s="15">
        <f t="shared" si="43"/>
        <v>0.14051302749500202</v>
      </c>
      <c r="Z160" s="16">
        <f>RealData!E157+$O$1</f>
        <v>852327</v>
      </c>
    </row>
    <row r="161" spans="1:26" x14ac:dyDescent="0.25">
      <c r="A161" s="7">
        <v>44174</v>
      </c>
      <c r="B161" s="8">
        <v>128</v>
      </c>
      <c r="C161" s="8">
        <v>0.91</v>
      </c>
      <c r="D161" s="8">
        <f t="shared" si="66"/>
        <v>33664.684109035086</v>
      </c>
      <c r="E161" s="8">
        <f t="shared" si="67"/>
        <v>798</v>
      </c>
      <c r="F161" s="8">
        <f t="shared" si="68"/>
        <v>4767</v>
      </c>
      <c r="G161" s="2">
        <f t="shared" si="69"/>
        <v>33664.684109035086</v>
      </c>
      <c r="H161" s="2">
        <f t="shared" si="70"/>
        <v>13927</v>
      </c>
      <c r="I161" s="5">
        <f t="shared" si="71"/>
        <v>17541</v>
      </c>
      <c r="J161" s="6">
        <f>J160+ROUND(($E$1/$D$2)*G160*(J160/$D$3),0)-ROUND(J160/$D$2,0)</f>
        <v>751</v>
      </c>
      <c r="K161" s="6">
        <f t="shared" si="33"/>
        <v>753</v>
      </c>
      <c r="L161" s="7">
        <f t="shared" si="72"/>
        <v>44174</v>
      </c>
      <c r="M161" s="8">
        <f t="shared" si="76"/>
        <v>798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73"/>
        <v>17541</v>
      </c>
      <c r="S161" s="8">
        <f t="shared" si="74"/>
        <v>751</v>
      </c>
      <c r="T161" s="12">
        <f t="shared" si="61"/>
        <v>-0.10409356725146202</v>
      </c>
      <c r="U161" s="12">
        <f t="shared" si="61"/>
        <v>-0.11673521037646317</v>
      </c>
      <c r="V161" s="23">
        <f t="shared" si="62"/>
        <v>0.91427699293299258</v>
      </c>
      <c r="W161" s="23">
        <f t="shared" si="63"/>
        <v>0.897068562856149</v>
      </c>
      <c r="X161" s="16">
        <f t="shared" si="42"/>
        <v>1405231</v>
      </c>
      <c r="Y161" s="15">
        <f t="shared" si="43"/>
        <v>0.14186409876640924</v>
      </c>
      <c r="Z161" s="16">
        <f>RealData!E158+$O$1</f>
        <v>853560</v>
      </c>
    </row>
    <row r="162" spans="1:26" x14ac:dyDescent="0.25">
      <c r="A162" s="7">
        <v>44175</v>
      </c>
      <c r="B162" s="8">
        <v>129</v>
      </c>
      <c r="C162" s="8">
        <v>0.92</v>
      </c>
      <c r="D162" s="8">
        <f t="shared" si="66"/>
        <v>33611.684109035086</v>
      </c>
      <c r="E162" s="8">
        <f t="shared" si="67"/>
        <v>784</v>
      </c>
      <c r="F162" s="8">
        <f t="shared" si="68"/>
        <v>4834</v>
      </c>
      <c r="G162" s="2">
        <f t="shared" si="69"/>
        <v>33611.684109035086</v>
      </c>
      <c r="H162" s="2">
        <f t="shared" si="70"/>
        <v>15256</v>
      </c>
      <c r="I162" s="5">
        <f t="shared" si="71"/>
        <v>19215</v>
      </c>
      <c r="J162" s="6">
        <f t="shared" ref="J162:J181" si="77">J161+ROUND(($E$1/$D$2)*G161*(J161/$D$3),0)-ROUND(J161/$D$2,0)</f>
        <v>734</v>
      </c>
      <c r="K162" s="6">
        <f t="shared" si="33"/>
        <v>752</v>
      </c>
      <c r="L162" s="7">
        <f t="shared" si="72"/>
        <v>44175</v>
      </c>
      <c r="M162" s="8">
        <f t="shared" si="76"/>
        <v>784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73"/>
        <v>19215</v>
      </c>
      <c r="S162" s="8">
        <f t="shared" si="74"/>
        <v>734</v>
      </c>
      <c r="T162" s="12">
        <f t="shared" si="61"/>
        <v>-0.10526315789473684</v>
      </c>
      <c r="U162" s="12">
        <f t="shared" si="61"/>
        <v>-0.11696658097686374</v>
      </c>
      <c r="V162" s="23">
        <f t="shared" si="62"/>
        <v>0.91268488828296324</v>
      </c>
      <c r="W162" s="23">
        <f t="shared" si="63"/>
        <v>0.89675360974764395</v>
      </c>
      <c r="X162" s="16">
        <f t="shared" si="42"/>
        <v>1418614</v>
      </c>
      <c r="Y162" s="15">
        <f t="shared" si="43"/>
        <v>0.14321517003781647</v>
      </c>
      <c r="Z162" s="16">
        <f>RealData!E159+$O$1</f>
        <v>855653</v>
      </c>
    </row>
    <row r="163" spans="1:26" x14ac:dyDescent="0.25">
      <c r="A163" s="7">
        <v>44176</v>
      </c>
      <c r="B163" s="8">
        <v>130</v>
      </c>
      <c r="C163" s="8">
        <v>0.92</v>
      </c>
      <c r="D163" s="8">
        <f t="shared" si="66"/>
        <v>33559.684109035086</v>
      </c>
      <c r="E163" s="8">
        <f t="shared" si="67"/>
        <v>771</v>
      </c>
      <c r="F163" s="8">
        <f t="shared" si="68"/>
        <v>4899</v>
      </c>
      <c r="G163" s="2">
        <f t="shared" si="69"/>
        <v>33559.684109035086</v>
      </c>
      <c r="H163" s="2">
        <f t="shared" si="70"/>
        <v>16708</v>
      </c>
      <c r="I163" s="5">
        <f t="shared" si="71"/>
        <v>21044</v>
      </c>
      <c r="J163" s="6">
        <f t="shared" si="77"/>
        <v>718</v>
      </c>
      <c r="K163" s="6">
        <f t="shared" si="33"/>
        <v>735</v>
      </c>
      <c r="L163" s="7">
        <f t="shared" si="72"/>
        <v>44176</v>
      </c>
      <c r="M163" s="8">
        <f t="shared" si="76"/>
        <v>771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73"/>
        <v>21044</v>
      </c>
      <c r="S163" s="8">
        <f t="shared" si="74"/>
        <v>718</v>
      </c>
      <c r="T163" s="12">
        <f t="shared" si="61"/>
        <v>-0.1082725060827251</v>
      </c>
      <c r="U163" s="12">
        <f t="shared" si="61"/>
        <v>-0.11664760660022877</v>
      </c>
      <c r="V163" s="23">
        <f t="shared" si="62"/>
        <v>0.90858841463963946</v>
      </c>
      <c r="W163" s="23">
        <f t="shared" si="63"/>
        <v>0.89718781345062404</v>
      </c>
      <c r="X163" s="16">
        <f t="shared" si="42"/>
        <v>1431745</v>
      </c>
      <c r="Y163" s="15">
        <f t="shared" si="43"/>
        <v>0.1445408008279867</v>
      </c>
      <c r="Z163" s="16">
        <f>RealData!E160+$O$1</f>
        <v>858591</v>
      </c>
    </row>
    <row r="164" spans="1:26" x14ac:dyDescent="0.25">
      <c r="A164" s="7">
        <v>44177</v>
      </c>
      <c r="B164" s="8">
        <v>131</v>
      </c>
      <c r="C164" s="8">
        <v>0.92</v>
      </c>
      <c r="D164" s="8">
        <f t="shared" si="66"/>
        <v>33508.684109035086</v>
      </c>
      <c r="E164" s="8">
        <f t="shared" si="67"/>
        <v>758</v>
      </c>
      <c r="F164" s="8">
        <f t="shared" si="68"/>
        <v>4963</v>
      </c>
      <c r="G164" s="2">
        <f t="shared" si="69"/>
        <v>33508.684109035086</v>
      </c>
      <c r="H164" s="2">
        <f t="shared" si="70"/>
        <v>18294</v>
      </c>
      <c r="I164" s="5">
        <f t="shared" si="71"/>
        <v>23041</v>
      </c>
      <c r="J164" s="6">
        <f t="shared" si="77"/>
        <v>702</v>
      </c>
      <c r="K164" s="6">
        <f t="shared" si="33"/>
        <v>720</v>
      </c>
      <c r="L164" s="7">
        <f t="shared" si="72"/>
        <v>44177</v>
      </c>
      <c r="M164" s="8">
        <f t="shared" si="76"/>
        <v>758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73"/>
        <v>23041</v>
      </c>
      <c r="S164" s="8">
        <f t="shared" si="74"/>
        <v>702</v>
      </c>
      <c r="T164" s="12">
        <f t="shared" si="61"/>
        <v>-0.10931677018633545</v>
      </c>
      <c r="U164" s="12">
        <f t="shared" si="61"/>
        <v>-0.11453304478108861</v>
      </c>
      <c r="V164" s="23">
        <f t="shared" si="62"/>
        <v>0.90716691067602917</v>
      </c>
      <c r="W164" s="23">
        <f t="shared" si="63"/>
        <v>0.90006625961842257</v>
      </c>
      <c r="X164" s="16">
        <f t="shared" si="42"/>
        <v>1444623</v>
      </c>
      <c r="Y164" s="15">
        <f t="shared" si="43"/>
        <v>0.14584089018262933</v>
      </c>
      <c r="Z164" s="16">
        <f>RealData!E161+$O$1</f>
        <v>861327</v>
      </c>
    </row>
    <row r="165" spans="1:26" x14ac:dyDescent="0.25">
      <c r="A165" s="7">
        <v>44178</v>
      </c>
      <c r="B165" s="8">
        <v>132</v>
      </c>
      <c r="C165" s="8">
        <v>0.92</v>
      </c>
      <c r="D165" s="8">
        <f t="shared" si="66"/>
        <v>33458.684109035086</v>
      </c>
      <c r="E165" s="8">
        <f t="shared" si="67"/>
        <v>745</v>
      </c>
      <c r="F165" s="8">
        <f t="shared" si="68"/>
        <v>5026</v>
      </c>
      <c r="G165" s="2">
        <f t="shared" si="69"/>
        <v>33458.684109035086</v>
      </c>
      <c r="H165" s="2">
        <f t="shared" si="70"/>
        <v>20025</v>
      </c>
      <c r="I165" s="5">
        <f t="shared" si="71"/>
        <v>25221</v>
      </c>
      <c r="J165" s="6">
        <f t="shared" si="77"/>
        <v>685</v>
      </c>
      <c r="K165" s="6">
        <f t="shared" si="33"/>
        <v>704</v>
      </c>
      <c r="L165" s="7">
        <f t="shared" si="72"/>
        <v>44178</v>
      </c>
      <c r="M165" s="8">
        <f t="shared" si="76"/>
        <v>745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73"/>
        <v>25221</v>
      </c>
      <c r="S165" s="8">
        <f t="shared" si="74"/>
        <v>685</v>
      </c>
      <c r="T165" s="12">
        <f t="shared" si="61"/>
        <v>-0.11524163568773238</v>
      </c>
      <c r="U165" s="12">
        <f t="shared" si="61"/>
        <v>-0.11528694768918235</v>
      </c>
      <c r="V165" s="23">
        <f t="shared" si="62"/>
        <v>0.89910169061821477</v>
      </c>
      <c r="W165" s="23">
        <f t="shared" si="63"/>
        <v>0.89904000967999464</v>
      </c>
      <c r="X165" s="16">
        <f t="shared" si="42"/>
        <v>1457249</v>
      </c>
      <c r="Y165" s="15">
        <f t="shared" si="43"/>
        <v>0.147115539056035</v>
      </c>
      <c r="Z165" s="16">
        <f>RealData!E162+$O$1</f>
        <v>863662</v>
      </c>
    </row>
    <row r="166" spans="1:26" x14ac:dyDescent="0.25">
      <c r="A166" s="7">
        <v>44179</v>
      </c>
      <c r="B166" s="8">
        <v>133</v>
      </c>
      <c r="C166" s="8">
        <v>0.92</v>
      </c>
      <c r="D166" s="8">
        <f t="shared" si="66"/>
        <v>33409.684109035086</v>
      </c>
      <c r="E166" s="8">
        <f t="shared" si="67"/>
        <v>732</v>
      </c>
      <c r="F166" s="8">
        <f t="shared" si="68"/>
        <v>5088</v>
      </c>
      <c r="G166" s="2">
        <f t="shared" si="69"/>
        <v>33409.684109035086</v>
      </c>
      <c r="H166" s="2">
        <f t="shared" si="70"/>
        <v>21914</v>
      </c>
      <c r="I166" s="5">
        <f t="shared" si="71"/>
        <v>27601</v>
      </c>
      <c r="J166" s="6">
        <f t="shared" si="77"/>
        <v>669</v>
      </c>
      <c r="K166" s="6">
        <f t="shared" si="33"/>
        <v>701</v>
      </c>
      <c r="L166" s="7">
        <f t="shared" si="72"/>
        <v>44179</v>
      </c>
      <c r="M166" s="8">
        <f t="shared" si="76"/>
        <v>732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73"/>
        <v>27601</v>
      </c>
      <c r="S166" s="8">
        <f t="shared" si="74"/>
        <v>669</v>
      </c>
      <c r="T166" s="12">
        <f t="shared" si="61"/>
        <v>-0.12291933418693979</v>
      </c>
      <c r="U166" s="12">
        <f t="shared" si="61"/>
        <v>-0.11276374956762358</v>
      </c>
      <c r="V166" s="23">
        <f t="shared" si="62"/>
        <v>0.88865042756100954</v>
      </c>
      <c r="W166" s="23">
        <f t="shared" si="63"/>
        <v>0.90247471180024319</v>
      </c>
      <c r="X166" s="16">
        <f t="shared" si="42"/>
        <v>1469622</v>
      </c>
      <c r="Y166" s="15">
        <f t="shared" si="43"/>
        <v>0.14836464649391301</v>
      </c>
      <c r="Z166" s="16">
        <f>RealData!E163+$O$1</f>
        <v>864607</v>
      </c>
    </row>
    <row r="167" spans="1:26" x14ac:dyDescent="0.25">
      <c r="A167" s="7">
        <v>44180</v>
      </c>
      <c r="B167" s="8">
        <v>134</v>
      </c>
      <c r="C167" s="8">
        <v>0.92</v>
      </c>
      <c r="D167" s="8">
        <f t="shared" si="66"/>
        <v>33361.684109035086</v>
      </c>
      <c r="E167" s="8">
        <f t="shared" si="67"/>
        <v>719</v>
      </c>
      <c r="F167" s="8">
        <f t="shared" si="68"/>
        <v>5149</v>
      </c>
      <c r="G167" s="2">
        <f t="shared" si="69"/>
        <v>33361.684109035086</v>
      </c>
      <c r="H167" s="2">
        <f t="shared" si="70"/>
        <v>23976</v>
      </c>
      <c r="I167" s="5">
        <f t="shared" si="71"/>
        <v>30198</v>
      </c>
      <c r="J167" s="6">
        <f t="shared" si="77"/>
        <v>653</v>
      </c>
      <c r="K167" s="6">
        <f t="shared" si="33"/>
        <v>673</v>
      </c>
      <c r="L167" s="7">
        <f t="shared" si="72"/>
        <v>44180</v>
      </c>
      <c r="M167" s="8">
        <f t="shared" si="76"/>
        <v>719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73"/>
        <v>30198</v>
      </c>
      <c r="S167" s="8">
        <f t="shared" si="74"/>
        <v>653</v>
      </c>
      <c r="T167" s="12">
        <f t="shared" si="61"/>
        <v>-0.14471968709256844</v>
      </c>
      <c r="U167" s="12">
        <f t="shared" si="61"/>
        <v>-0.11528291909042832</v>
      </c>
      <c r="V167" s="23">
        <f t="shared" si="62"/>
        <v>0.85897470859651071</v>
      </c>
      <c r="W167" s="23">
        <f t="shared" si="63"/>
        <v>0.89904549360793673</v>
      </c>
      <c r="X167" s="16">
        <f t="shared" si="42"/>
        <v>1481742</v>
      </c>
      <c r="Y167" s="15">
        <f t="shared" si="43"/>
        <v>0.14958821249626345</v>
      </c>
      <c r="Z167" s="16">
        <f>RealData!E164+$O$1</f>
        <v>867011</v>
      </c>
    </row>
    <row r="168" spans="1:26" x14ac:dyDescent="0.25">
      <c r="A168" s="3">
        <v>44181</v>
      </c>
      <c r="B168" s="4">
        <v>134</v>
      </c>
      <c r="C168" s="4">
        <v>0.76</v>
      </c>
      <c r="D168" s="4">
        <f t="shared" si="66"/>
        <v>33322.684109035086</v>
      </c>
      <c r="E168" s="4">
        <f t="shared" si="67"/>
        <v>698</v>
      </c>
      <c r="F168" s="4">
        <f t="shared" si="68"/>
        <v>5209</v>
      </c>
      <c r="G168" s="2">
        <f t="shared" si="69"/>
        <v>33322.684109035086</v>
      </c>
      <c r="H168" s="2">
        <f t="shared" si="70"/>
        <v>26226</v>
      </c>
      <c r="I168" s="5">
        <f t="shared" si="71"/>
        <v>33031</v>
      </c>
      <c r="J168" s="6">
        <f t="shared" si="77"/>
        <v>638</v>
      </c>
      <c r="K168" s="6">
        <f>N167+ROUND((C168/$D$2)*D167*(N167/$D$3),0)-ROUND(N167/$D$2,0)</f>
        <v>636</v>
      </c>
      <c r="L168" s="3">
        <f t="shared" si="72"/>
        <v>44181</v>
      </c>
      <c r="M168" s="4">
        <f t="shared" si="76"/>
        <v>698</v>
      </c>
      <c r="N168" s="4">
        <f>RealData!B165</f>
        <v>629</v>
      </c>
      <c r="O168" s="4">
        <f>RealData!C165</f>
        <v>697.42857142857144</v>
      </c>
      <c r="P168" s="4"/>
      <c r="Q168" s="4"/>
      <c r="R168" s="4">
        <f t="shared" si="73"/>
        <v>33031</v>
      </c>
      <c r="S168" s="4">
        <f t="shared" si="74"/>
        <v>638</v>
      </c>
      <c r="T168" s="12">
        <f t="shared" si="61"/>
        <v>-0.1788511749347258</v>
      </c>
      <c r="U168" s="12">
        <f t="shared" si="61"/>
        <v>-0.12571633237822344</v>
      </c>
      <c r="V168" s="23">
        <f t="shared" si="62"/>
        <v>0.81251323866395042</v>
      </c>
      <c r="W168" s="23">
        <f t="shared" si="63"/>
        <v>0.8848430152393808</v>
      </c>
      <c r="X168" s="16">
        <f t="shared" si="42"/>
        <v>1491590</v>
      </c>
      <c r="Y168" s="15">
        <f t="shared" si="43"/>
        <v>0.15058241035031847</v>
      </c>
      <c r="Z168" s="16">
        <f>RealData!E165+$O$1</f>
        <v>870005</v>
      </c>
    </row>
    <row r="169" spans="1:26" x14ac:dyDescent="0.25">
      <c r="A169" s="3">
        <v>44182</v>
      </c>
      <c r="B169" s="4">
        <v>134</v>
      </c>
      <c r="C169" s="4">
        <v>0.76</v>
      </c>
      <c r="D169" s="4">
        <f t="shared" si="66"/>
        <v>33284.684109035086</v>
      </c>
      <c r="E169" s="4">
        <f>E168+ROUND((C169/$D$2)*D168*(E168/$D$3),0)-ROUND(E168/$D$2,0)</f>
        <v>678</v>
      </c>
      <c r="F169" s="4">
        <f t="shared" si="68"/>
        <v>5267</v>
      </c>
      <c r="G169" s="2">
        <f t="shared" si="69"/>
        <v>33284.684109035086</v>
      </c>
      <c r="H169" s="2">
        <f t="shared" si="70"/>
        <v>28681</v>
      </c>
      <c r="I169" s="5">
        <f t="shared" si="71"/>
        <v>36124</v>
      </c>
      <c r="J169" s="6">
        <f t="shared" si="77"/>
        <v>623</v>
      </c>
      <c r="K169" s="6">
        <f t="shared" ref="K169:K188" si="78">N168+ROUND((C169/$D$2)*D168*(N168/$D$3),0)-ROUND(N168/$D$2,0)</f>
        <v>611</v>
      </c>
      <c r="L169" s="3">
        <f t="shared" si="72"/>
        <v>44182</v>
      </c>
      <c r="M169" s="4">
        <f t="shared" ref="M169:M182" si="79">E169</f>
        <v>678</v>
      </c>
      <c r="N169" s="4">
        <f>RealData!B166</f>
        <v>611</v>
      </c>
      <c r="O169" s="4">
        <f>RealData!C166</f>
        <v>677.85714285714289</v>
      </c>
      <c r="P169" s="4"/>
      <c r="Q169" s="4"/>
      <c r="R169" s="4">
        <f t="shared" si="73"/>
        <v>36124</v>
      </c>
      <c r="S169" s="4">
        <f t="shared" si="74"/>
        <v>623</v>
      </c>
      <c r="T169" s="12">
        <f t="shared" si="61"/>
        <v>-0.1831550802139037</v>
      </c>
      <c r="U169" s="12">
        <f t="shared" si="61"/>
        <v>-0.13664483260553117</v>
      </c>
      <c r="V169" s="23">
        <f t="shared" si="62"/>
        <v>0.80665454985888385</v>
      </c>
      <c r="W169" s="23">
        <f t="shared" si="63"/>
        <v>0.86996660003395032</v>
      </c>
      <c r="X169" s="16">
        <f t="shared" si="42"/>
        <v>1501186</v>
      </c>
      <c r="Y169" s="15">
        <f t="shared" si="43"/>
        <v>0.15155116772313651</v>
      </c>
      <c r="Z169" s="16">
        <f>RealData!E166+$O$1</f>
        <v>872735</v>
      </c>
    </row>
    <row r="170" spans="1:26" x14ac:dyDescent="0.25">
      <c r="A170" s="3">
        <v>44183</v>
      </c>
      <c r="B170" s="4">
        <v>134</v>
      </c>
      <c r="C170" s="4">
        <v>0.76</v>
      </c>
      <c r="D170" s="4">
        <f t="shared" si="66"/>
        <v>33248.684109035086</v>
      </c>
      <c r="E170" s="4">
        <f t="shared" si="67"/>
        <v>657</v>
      </c>
      <c r="F170" s="4">
        <f t="shared" si="68"/>
        <v>5324</v>
      </c>
      <c r="G170" s="2">
        <f t="shared" si="69"/>
        <v>33248.684109035086</v>
      </c>
      <c r="H170" s="2">
        <f t="shared" si="70"/>
        <v>31361</v>
      </c>
      <c r="I170" s="5">
        <f t="shared" si="71"/>
        <v>39500</v>
      </c>
      <c r="J170" s="6">
        <f t="shared" si="77"/>
        <v>608</v>
      </c>
      <c r="K170" s="6">
        <f t="shared" si="78"/>
        <v>593</v>
      </c>
      <c r="L170" s="3">
        <f t="shared" si="72"/>
        <v>44183</v>
      </c>
      <c r="M170" s="4">
        <f t="shared" si="79"/>
        <v>657</v>
      </c>
      <c r="N170" s="4">
        <f>RealData!B167</f>
        <v>602</v>
      </c>
      <c r="O170" s="4">
        <f>RealData!C167</f>
        <v>659.14285714285711</v>
      </c>
      <c r="P170" s="4"/>
      <c r="Q170" s="4"/>
      <c r="R170" s="4">
        <f t="shared" si="73"/>
        <v>39500</v>
      </c>
      <c r="S170" s="4">
        <f t="shared" si="74"/>
        <v>608</v>
      </c>
      <c r="T170" s="12">
        <f t="shared" si="61"/>
        <v>-0.17871759890859484</v>
      </c>
      <c r="U170" s="12">
        <f t="shared" si="61"/>
        <v>-0.14666173478823752</v>
      </c>
      <c r="V170" s="23">
        <f t="shared" si="62"/>
        <v>0.81269506895949728</v>
      </c>
      <c r="W170" s="23">
        <f t="shared" si="63"/>
        <v>0.85633109718885092</v>
      </c>
      <c r="X170" s="16">
        <f t="shared" si="42"/>
        <v>1510276</v>
      </c>
      <c r="Y170" s="15">
        <f t="shared" si="43"/>
        <v>0.15246884222489931</v>
      </c>
      <c r="Z170" s="16">
        <f>RealData!E167+$O$1</f>
        <v>875479</v>
      </c>
    </row>
    <row r="171" spans="1:26" x14ac:dyDescent="0.25">
      <c r="A171" s="3">
        <v>44184</v>
      </c>
      <c r="B171" s="4">
        <v>134</v>
      </c>
      <c r="C171" s="4">
        <v>0.8</v>
      </c>
      <c r="D171" s="4">
        <f t="shared" si="66"/>
        <v>33211.684109035086</v>
      </c>
      <c r="E171" s="4">
        <f t="shared" si="67"/>
        <v>639</v>
      </c>
      <c r="F171" s="4">
        <f t="shared" si="68"/>
        <v>5379</v>
      </c>
      <c r="G171" s="2">
        <f t="shared" si="69"/>
        <v>33211.684109035086</v>
      </c>
      <c r="H171" s="2">
        <f t="shared" si="70"/>
        <v>34286</v>
      </c>
      <c r="I171" s="5">
        <f t="shared" si="71"/>
        <v>43183</v>
      </c>
      <c r="J171" s="6">
        <f>J170+ROUND(($E$1/$D$2)*G170*(J170/$D$3),0)-ROUND(J170/$D$2,0)</f>
        <v>594</v>
      </c>
      <c r="K171" s="6">
        <f t="shared" si="78"/>
        <v>586</v>
      </c>
      <c r="L171" s="3">
        <f t="shared" si="72"/>
        <v>44184</v>
      </c>
      <c r="M171" s="4">
        <f t="shared" si="79"/>
        <v>639</v>
      </c>
      <c r="N171" s="4">
        <f>RealData!B168</f>
        <v>592</v>
      </c>
      <c r="O171" s="4">
        <f>RealData!C168</f>
        <v>641.28571428571433</v>
      </c>
      <c r="P171" s="4"/>
      <c r="Q171" s="4"/>
      <c r="R171" s="4">
        <f t="shared" si="73"/>
        <v>43183</v>
      </c>
      <c r="S171" s="4">
        <f t="shared" si="74"/>
        <v>594</v>
      </c>
      <c r="T171" s="12">
        <f t="shared" si="61"/>
        <v>-0.1743375174337517</v>
      </c>
      <c r="U171" s="12">
        <f t="shared" si="61"/>
        <v>-0.15604436924233878</v>
      </c>
      <c r="V171" s="23">
        <f t="shared" si="62"/>
        <v>0.81865745257097966</v>
      </c>
      <c r="W171" s="23">
        <f t="shared" si="63"/>
        <v>0.84355899095681641</v>
      </c>
      <c r="X171" s="16">
        <f t="shared" si="42"/>
        <v>1519619</v>
      </c>
      <c r="Y171" s="15">
        <f t="shared" si="43"/>
        <v>0.15341205816218975</v>
      </c>
      <c r="Z171" s="16">
        <f>RealData!E168+$O$1</f>
        <v>877423</v>
      </c>
    </row>
    <row r="172" spans="1:26" x14ac:dyDescent="0.25">
      <c r="A172" s="3">
        <v>44185</v>
      </c>
      <c r="B172" s="4">
        <v>134</v>
      </c>
      <c r="C172" s="4">
        <v>0.8</v>
      </c>
      <c r="D172" s="4">
        <f t="shared" si="66"/>
        <v>33175.684109035086</v>
      </c>
      <c r="E172" s="4">
        <f t="shared" si="67"/>
        <v>622</v>
      </c>
      <c r="F172" s="4">
        <f t="shared" si="68"/>
        <v>5432</v>
      </c>
      <c r="G172" s="2">
        <f t="shared" si="69"/>
        <v>33175.684109035086</v>
      </c>
      <c r="H172" s="2">
        <f t="shared" si="70"/>
        <v>37476</v>
      </c>
      <c r="I172" s="5">
        <f t="shared" si="71"/>
        <v>47201</v>
      </c>
      <c r="J172" s="6">
        <f t="shared" si="77"/>
        <v>580</v>
      </c>
      <c r="K172" s="6">
        <f t="shared" si="78"/>
        <v>576</v>
      </c>
      <c r="L172" s="3">
        <f t="shared" si="72"/>
        <v>44185</v>
      </c>
      <c r="M172" s="4">
        <f t="shared" si="79"/>
        <v>622</v>
      </c>
      <c r="N172" s="4">
        <f>RealData!B169</f>
        <v>583</v>
      </c>
      <c r="O172" s="4">
        <f>RealData!C169</f>
        <v>622.57142857142856</v>
      </c>
      <c r="P172" s="4"/>
      <c r="Q172" s="4"/>
      <c r="R172" s="4">
        <f t="shared" si="73"/>
        <v>47201</v>
      </c>
      <c r="S172" s="4">
        <f t="shared" si="74"/>
        <v>580</v>
      </c>
      <c r="T172" s="12">
        <f t="shared" si="61"/>
        <v>-0.18347338935574231</v>
      </c>
      <c r="U172" s="12">
        <f t="shared" si="61"/>
        <v>-0.16609261385380791</v>
      </c>
      <c r="V172" s="23">
        <f t="shared" si="62"/>
        <v>0.80622125170642167</v>
      </c>
      <c r="W172" s="23">
        <f t="shared" si="63"/>
        <v>0.8298808232469943</v>
      </c>
      <c r="X172" s="16">
        <f t="shared" si="42"/>
        <v>1528710</v>
      </c>
      <c r="Y172" s="15">
        <f t="shared" si="43"/>
        <v>0.15432983361824318</v>
      </c>
      <c r="Z172" s="16">
        <f>RealData!E169+$O$1</f>
        <v>879218</v>
      </c>
    </row>
    <row r="173" spans="1:26" x14ac:dyDescent="0.25">
      <c r="A173" s="3">
        <v>44186</v>
      </c>
      <c r="B173" s="4">
        <v>134</v>
      </c>
      <c r="C173" s="4">
        <v>0.8</v>
      </c>
      <c r="D173" s="4">
        <f t="shared" si="66"/>
        <v>33140.684109035086</v>
      </c>
      <c r="E173" s="4">
        <f t="shared" si="67"/>
        <v>605</v>
      </c>
      <c r="F173" s="4">
        <f t="shared" si="68"/>
        <v>5484</v>
      </c>
      <c r="G173" s="2">
        <f t="shared" si="69"/>
        <v>33140.684109035086</v>
      </c>
      <c r="H173" s="2">
        <f t="shared" si="70"/>
        <v>40956</v>
      </c>
      <c r="I173" s="5">
        <f t="shared" si="71"/>
        <v>51584</v>
      </c>
      <c r="J173" s="6">
        <f t="shared" si="77"/>
        <v>567</v>
      </c>
      <c r="K173" s="6">
        <f t="shared" si="78"/>
        <v>567</v>
      </c>
      <c r="L173" s="3">
        <f t="shared" si="72"/>
        <v>44186</v>
      </c>
      <c r="M173" s="4">
        <f t="shared" si="79"/>
        <v>605</v>
      </c>
      <c r="N173" s="4">
        <f>RealData!B170</f>
        <v>561</v>
      </c>
      <c r="O173" s="4">
        <f>RealData!C170</f>
        <v>604.85714285714289</v>
      </c>
      <c r="P173" s="4"/>
      <c r="Q173" s="4"/>
      <c r="R173" s="4">
        <f t="shared" si="73"/>
        <v>51584</v>
      </c>
      <c r="S173" s="4">
        <f t="shared" si="74"/>
        <v>567</v>
      </c>
      <c r="T173" s="12">
        <f t="shared" si="61"/>
        <v>-0.18102189781021893</v>
      </c>
      <c r="U173" s="12">
        <f t="shared" si="61"/>
        <v>-0.17465886939571151</v>
      </c>
      <c r="V173" s="23">
        <f t="shared" si="62"/>
        <v>0.80955834328763232</v>
      </c>
      <c r="W173" s="23">
        <f t="shared" si="63"/>
        <v>0.81822001238122255</v>
      </c>
      <c r="X173" s="16">
        <f t="shared" si="42"/>
        <v>1537547</v>
      </c>
      <c r="Y173" s="15">
        <f t="shared" si="43"/>
        <v>0.15522196668447838</v>
      </c>
      <c r="Z173" s="16">
        <f>RealData!E170+$O$1</f>
        <v>880168</v>
      </c>
    </row>
    <row r="174" spans="1:26" x14ac:dyDescent="0.25">
      <c r="A174" s="3">
        <v>44187</v>
      </c>
      <c r="B174" s="4">
        <v>134</v>
      </c>
      <c r="C174" s="4">
        <v>0.8</v>
      </c>
      <c r="D174" s="4">
        <f t="shared" si="66"/>
        <v>33106.684109035086</v>
      </c>
      <c r="E174" s="4">
        <f t="shared" si="67"/>
        <v>589</v>
      </c>
      <c r="F174" s="4">
        <f t="shared" si="68"/>
        <v>5534</v>
      </c>
      <c r="G174" s="2">
        <f t="shared" si="69"/>
        <v>33106.684109035086</v>
      </c>
      <c r="H174" s="2">
        <f t="shared" si="70"/>
        <v>44752</v>
      </c>
      <c r="I174" s="5">
        <f t="shared" si="71"/>
        <v>56364</v>
      </c>
      <c r="J174" s="6">
        <f t="shared" si="77"/>
        <v>554</v>
      </c>
      <c r="K174" s="6">
        <f t="shared" si="78"/>
        <v>546</v>
      </c>
      <c r="L174" s="3">
        <f t="shared" si="72"/>
        <v>44187</v>
      </c>
      <c r="M174" s="4">
        <f t="shared" si="79"/>
        <v>589</v>
      </c>
      <c r="N174" s="4">
        <f>RealData!B171</f>
        <v>540</v>
      </c>
      <c r="O174" s="4">
        <f>RealData!C171</f>
        <v>588.28571428571433</v>
      </c>
      <c r="P174" s="4"/>
      <c r="Q174" s="4"/>
      <c r="R174" s="4">
        <f t="shared" si="73"/>
        <v>56364</v>
      </c>
      <c r="S174" s="4">
        <f t="shared" si="74"/>
        <v>554</v>
      </c>
      <c r="T174" s="12">
        <f t="shared" si="61"/>
        <v>-0.17682926829268297</v>
      </c>
      <c r="U174" s="12">
        <f t="shared" si="61"/>
        <v>-0.1795178322374974</v>
      </c>
      <c r="V174" s="23">
        <f t="shared" si="62"/>
        <v>0.81526555802049738</v>
      </c>
      <c r="W174" s="23">
        <f t="shared" si="63"/>
        <v>0.81160575176003091</v>
      </c>
      <c r="X174" s="16">
        <f t="shared" si="42"/>
        <v>1546133</v>
      </c>
      <c r="Y174" s="15">
        <f t="shared" si="43"/>
        <v>0.15608876022376719</v>
      </c>
      <c r="Z174" s="16">
        <f>RealData!E171+$O$1</f>
        <v>882446</v>
      </c>
    </row>
    <row r="175" spans="1:26" x14ac:dyDescent="0.25">
      <c r="A175" s="7">
        <v>44188</v>
      </c>
      <c r="B175" s="8">
        <v>134</v>
      </c>
      <c r="C175" s="8">
        <v>0.85</v>
      </c>
      <c r="D175" s="8">
        <f t="shared" ref="D175:D188" si="80">D174-ROUND((C175/$D$2)*D174*(E174/$D$3),0)</f>
        <v>33071.684109035086</v>
      </c>
      <c r="E175" s="8">
        <f t="shared" ref="E175:E182" si="81">E174+ROUND((C175/$D$2)*D174*(E174/$D$3),0)-ROUND(E174/$D$2,0)</f>
        <v>575</v>
      </c>
      <c r="F175" s="8">
        <f t="shared" ref="F175:F188" si="82">F174+ROUND(E174/$D$2,0)</f>
        <v>5583</v>
      </c>
      <c r="G175" s="2">
        <f t="shared" ref="G175:G188" si="83">D175</f>
        <v>33071.684109035086</v>
      </c>
      <c r="H175" s="2">
        <f t="shared" ref="H175:H188" si="84">H174+ROUND(($D$1/$D$2)*G174*(H174/$D$3),0)-ROUND(H174/$D$2,0)</f>
        <v>48892</v>
      </c>
      <c r="I175" s="5">
        <f t="shared" ref="I175:I188" si="85">I174+ROUND(($D$1/$D$2)*G174*(I174/$D$3),0)-ROUND(I174/$D$2,0)</f>
        <v>61577</v>
      </c>
      <c r="J175" s="6">
        <f t="shared" si="77"/>
        <v>541</v>
      </c>
      <c r="K175" s="6">
        <f t="shared" si="78"/>
        <v>527</v>
      </c>
      <c r="L175" s="7">
        <f t="shared" ref="L175:L188" si="86">A175</f>
        <v>44188</v>
      </c>
      <c r="M175" s="8">
        <f t="shared" si="79"/>
        <v>575</v>
      </c>
      <c r="N175" s="8">
        <f>RealData!B172</f>
        <v>536</v>
      </c>
      <c r="O175" s="8">
        <f>RealData!C172</f>
        <v>575</v>
      </c>
      <c r="P175" s="8"/>
      <c r="Q175" s="8"/>
      <c r="R175" s="8">
        <f t="shared" ref="R175:R188" si="87">I175</f>
        <v>61577</v>
      </c>
      <c r="S175" s="8">
        <f t="shared" ref="S175:S188" si="88">J175</f>
        <v>541</v>
      </c>
      <c r="T175" s="12">
        <f t="shared" si="61"/>
        <v>-0.14785373608903019</v>
      </c>
      <c r="U175" s="12">
        <f t="shared" si="61"/>
        <v>-0.17554281032363783</v>
      </c>
      <c r="V175" s="23">
        <f t="shared" si="62"/>
        <v>0.85470848604302374</v>
      </c>
      <c r="W175" s="23">
        <f t="shared" si="63"/>
        <v>0.81701674825646675</v>
      </c>
      <c r="X175" s="16">
        <f t="shared" si="42"/>
        <v>1554971</v>
      </c>
      <c r="Y175" s="15">
        <f t="shared" si="43"/>
        <v>0.15698099424429304</v>
      </c>
      <c r="Z175" s="16">
        <f>RealData!E172+$O$1</f>
        <v>884599</v>
      </c>
    </row>
    <row r="176" spans="1:26" x14ac:dyDescent="0.25">
      <c r="A176" s="7">
        <v>44189</v>
      </c>
      <c r="B176" s="8">
        <v>134</v>
      </c>
      <c r="C176" s="8">
        <v>0.85</v>
      </c>
      <c r="D176" s="8">
        <f t="shared" si="80"/>
        <v>33037.684109035086</v>
      </c>
      <c r="E176" s="8">
        <f t="shared" si="81"/>
        <v>561</v>
      </c>
      <c r="F176" s="8">
        <f t="shared" si="82"/>
        <v>5631</v>
      </c>
      <c r="G176" s="2">
        <f t="shared" si="83"/>
        <v>33037.684109035086</v>
      </c>
      <c r="H176" s="2">
        <f t="shared" si="84"/>
        <v>53405</v>
      </c>
      <c r="I176" s="5">
        <f t="shared" si="85"/>
        <v>67261</v>
      </c>
      <c r="J176" s="6">
        <f t="shared" si="77"/>
        <v>528</v>
      </c>
      <c r="K176" s="6">
        <f t="shared" si="78"/>
        <v>523</v>
      </c>
      <c r="L176" s="7">
        <f t="shared" si="86"/>
        <v>44189</v>
      </c>
      <c r="M176" s="8">
        <f t="shared" si="79"/>
        <v>561</v>
      </c>
      <c r="N176" s="8">
        <f>RealData!B173</f>
        <v>521</v>
      </c>
      <c r="O176" s="8">
        <f>RealData!C173</f>
        <v>562.14285714285711</v>
      </c>
      <c r="P176" s="8"/>
      <c r="Q176" s="8"/>
      <c r="R176" s="8">
        <f t="shared" si="87"/>
        <v>67261</v>
      </c>
      <c r="S176" s="8">
        <f t="shared" si="88"/>
        <v>528</v>
      </c>
      <c r="T176" s="12">
        <f t="shared" si="61"/>
        <v>-0.14729950900163669</v>
      </c>
      <c r="U176" s="12">
        <f t="shared" si="61"/>
        <v>-0.17070600632244481</v>
      </c>
      <c r="V176" s="23">
        <f t="shared" si="62"/>
        <v>0.85546292737519847</v>
      </c>
      <c r="W176" s="23">
        <f t="shared" si="63"/>
        <v>0.82360084516751753</v>
      </c>
      <c r="X176" s="16">
        <f t="shared" si="42"/>
        <v>1563556</v>
      </c>
      <c r="Y176" s="15">
        <f t="shared" si="43"/>
        <v>0.15784768682929126</v>
      </c>
      <c r="Z176" s="16">
        <f>RealData!E173+$O$1</f>
        <v>887255</v>
      </c>
    </row>
    <row r="177" spans="1:26" x14ac:dyDescent="0.25">
      <c r="A177" s="7">
        <v>44190</v>
      </c>
      <c r="B177" s="8">
        <v>134</v>
      </c>
      <c r="C177" s="8">
        <v>0.9</v>
      </c>
      <c r="D177" s="8">
        <f t="shared" si="80"/>
        <v>33002.684109035086</v>
      </c>
      <c r="E177" s="8">
        <f t="shared" si="81"/>
        <v>549</v>
      </c>
      <c r="F177" s="8">
        <f t="shared" si="82"/>
        <v>5678</v>
      </c>
      <c r="G177" s="2">
        <f t="shared" si="83"/>
        <v>33002.684109035086</v>
      </c>
      <c r="H177" s="2">
        <f t="shared" si="84"/>
        <v>58325</v>
      </c>
      <c r="I177" s="5">
        <f t="shared" si="85"/>
        <v>73458</v>
      </c>
      <c r="J177" s="6">
        <f t="shared" si="77"/>
        <v>515</v>
      </c>
      <c r="K177" s="6">
        <f t="shared" si="78"/>
        <v>511</v>
      </c>
      <c r="L177" s="7">
        <f t="shared" si="86"/>
        <v>44190</v>
      </c>
      <c r="M177" s="8">
        <f t="shared" si="79"/>
        <v>549</v>
      </c>
      <c r="N177" s="8">
        <f>RealData!B174</f>
        <v>522</v>
      </c>
      <c r="O177" s="8">
        <f>RealData!C174</f>
        <v>550.71428571428567</v>
      </c>
      <c r="P177" s="8"/>
      <c r="Q177" s="8"/>
      <c r="R177" s="8">
        <f t="shared" si="87"/>
        <v>73458</v>
      </c>
      <c r="S177" s="8">
        <f t="shared" si="88"/>
        <v>515</v>
      </c>
      <c r="T177" s="12">
        <f t="shared" si="61"/>
        <v>-0.13289036544850497</v>
      </c>
      <c r="U177" s="12">
        <f t="shared" si="61"/>
        <v>-0.16449934980494152</v>
      </c>
      <c r="V177" s="23">
        <f t="shared" si="62"/>
        <v>0.87507736648326695</v>
      </c>
      <c r="W177" s="23">
        <f t="shared" si="63"/>
        <v>0.83204965309828494</v>
      </c>
      <c r="X177" s="16">
        <f t="shared" si="42"/>
        <v>1572394</v>
      </c>
      <c r="Y177" s="15">
        <f t="shared" si="43"/>
        <v>0.15873992084981706</v>
      </c>
      <c r="Z177" s="16">
        <f>RealData!E174+$O$1</f>
        <v>889883</v>
      </c>
    </row>
    <row r="178" spans="1:26" x14ac:dyDescent="0.25">
      <c r="A178" s="7">
        <v>44191</v>
      </c>
      <c r="B178" s="8">
        <v>134</v>
      </c>
      <c r="C178" s="8">
        <v>0.9</v>
      </c>
      <c r="D178" s="8">
        <f t="shared" si="80"/>
        <v>32967.684109035086</v>
      </c>
      <c r="E178" s="8">
        <f t="shared" si="81"/>
        <v>538</v>
      </c>
      <c r="F178" s="8">
        <f t="shared" si="82"/>
        <v>5724</v>
      </c>
      <c r="G178" s="2">
        <f t="shared" si="83"/>
        <v>32967.684109035086</v>
      </c>
      <c r="H178" s="2">
        <f t="shared" si="84"/>
        <v>63688</v>
      </c>
      <c r="I178" s="5">
        <f t="shared" si="85"/>
        <v>80211</v>
      </c>
      <c r="J178" s="6">
        <f t="shared" si="77"/>
        <v>503</v>
      </c>
      <c r="K178" s="6">
        <f t="shared" si="78"/>
        <v>511</v>
      </c>
      <c r="L178" s="7">
        <f t="shared" si="86"/>
        <v>44191</v>
      </c>
      <c r="M178" s="8">
        <f t="shared" si="79"/>
        <v>538</v>
      </c>
      <c r="N178" s="8">
        <f>RealData!B175</f>
        <v>513</v>
      </c>
      <c r="O178" s="8">
        <f>RealData!C175</f>
        <v>539.42857142857144</v>
      </c>
      <c r="P178" s="8"/>
      <c r="Q178" s="8"/>
      <c r="R178" s="8">
        <f t="shared" si="87"/>
        <v>80211</v>
      </c>
      <c r="S178" s="8">
        <f t="shared" si="88"/>
        <v>503</v>
      </c>
      <c r="T178" s="12">
        <f t="shared" si="61"/>
        <v>-0.13344594594594594</v>
      </c>
      <c r="U178" s="12">
        <f t="shared" si="61"/>
        <v>-0.15883270216083767</v>
      </c>
      <c r="V178" s="23">
        <f t="shared" si="62"/>
        <v>0.87432108282237464</v>
      </c>
      <c r="W178" s="23">
        <f t="shared" si="63"/>
        <v>0.83976337423322334</v>
      </c>
      <c r="X178" s="16">
        <f t="shared" si="42"/>
        <v>1581232</v>
      </c>
      <c r="Y178" s="15">
        <f t="shared" si="43"/>
        <v>0.15963215487034288</v>
      </c>
      <c r="Z178" s="16">
        <f>RealData!E175+$O$1</f>
        <v>891489</v>
      </c>
    </row>
    <row r="179" spans="1:26" x14ac:dyDescent="0.25">
      <c r="A179" s="7">
        <v>44192</v>
      </c>
      <c r="B179" s="8">
        <v>134</v>
      </c>
      <c r="C179" s="8">
        <v>0.95</v>
      </c>
      <c r="D179" s="8">
        <f t="shared" si="80"/>
        <v>32931.684109035086</v>
      </c>
      <c r="E179" s="8">
        <f t="shared" si="81"/>
        <v>529</v>
      </c>
      <c r="F179" s="8">
        <f t="shared" si="82"/>
        <v>5769</v>
      </c>
      <c r="G179" s="2">
        <f t="shared" si="83"/>
        <v>32931.684109035086</v>
      </c>
      <c r="H179" s="2">
        <f t="shared" si="84"/>
        <v>69532</v>
      </c>
      <c r="I179" s="5">
        <f t="shared" si="85"/>
        <v>87571</v>
      </c>
      <c r="J179" s="6">
        <f t="shared" si="77"/>
        <v>491</v>
      </c>
      <c r="K179" s="6">
        <f t="shared" si="78"/>
        <v>504</v>
      </c>
      <c r="L179" s="7">
        <f t="shared" si="86"/>
        <v>44192</v>
      </c>
      <c r="M179" s="8">
        <f t="shared" si="79"/>
        <v>529</v>
      </c>
      <c r="N179" s="8">
        <f>RealData!B176</f>
        <v>508</v>
      </c>
      <c r="O179" s="8">
        <f>RealData!C176</f>
        <v>528.71428571428567</v>
      </c>
      <c r="P179" s="8"/>
      <c r="Q179" s="8"/>
      <c r="R179" s="8">
        <f t="shared" si="87"/>
        <v>87571</v>
      </c>
      <c r="S179" s="8">
        <f t="shared" si="88"/>
        <v>491</v>
      </c>
      <c r="T179" s="12">
        <f t="shared" si="61"/>
        <v>-0.1286449399656947</v>
      </c>
      <c r="U179" s="12">
        <f t="shared" si="61"/>
        <v>-0.15075722808627812</v>
      </c>
      <c r="V179" s="23">
        <f t="shared" si="62"/>
        <v>0.8808564496961846</v>
      </c>
      <c r="W179" s="23">
        <f t="shared" si="63"/>
        <v>0.85075610908385291</v>
      </c>
      <c r="X179" s="16">
        <f t="shared" si="42"/>
        <v>1590323</v>
      </c>
      <c r="Y179" s="15">
        <f t="shared" si="43"/>
        <v>0.16054993032639633</v>
      </c>
      <c r="Z179" s="16">
        <f>RealData!E176+$O$1</f>
        <v>891955</v>
      </c>
    </row>
    <row r="180" spans="1:26" x14ac:dyDescent="0.25">
      <c r="A180" s="7">
        <v>44193</v>
      </c>
      <c r="B180" s="8">
        <v>134</v>
      </c>
      <c r="C180" s="8">
        <v>1</v>
      </c>
      <c r="D180" s="8">
        <f t="shared" si="80"/>
        <v>32894.684109035086</v>
      </c>
      <c r="E180" s="8">
        <f t="shared" si="81"/>
        <v>522</v>
      </c>
      <c r="F180" s="8">
        <f t="shared" si="82"/>
        <v>5813</v>
      </c>
      <c r="G180" s="2">
        <f t="shared" si="83"/>
        <v>32894.684109035086</v>
      </c>
      <c r="H180" s="2">
        <f t="shared" si="84"/>
        <v>75899</v>
      </c>
      <c r="I180" s="5">
        <f t="shared" si="85"/>
        <v>95589</v>
      </c>
      <c r="J180" s="6">
        <f t="shared" si="77"/>
        <v>479</v>
      </c>
      <c r="K180" s="6">
        <f t="shared" si="78"/>
        <v>502</v>
      </c>
      <c r="L180" s="7">
        <f t="shared" si="86"/>
        <v>44193</v>
      </c>
      <c r="M180" s="8">
        <f t="shared" si="79"/>
        <v>522</v>
      </c>
      <c r="N180" s="8">
        <f>RealData!B177</f>
        <v>512</v>
      </c>
      <c r="O180" s="8">
        <f>RealData!C177</f>
        <v>521.71428571428567</v>
      </c>
      <c r="P180" s="8"/>
      <c r="Q180" s="8"/>
      <c r="R180" s="8">
        <f t="shared" si="87"/>
        <v>95589</v>
      </c>
      <c r="S180" s="8">
        <f t="shared" si="88"/>
        <v>479</v>
      </c>
      <c r="T180" s="12">
        <f t="shared" si="61"/>
        <v>-8.7344028520499162E-2</v>
      </c>
      <c r="U180" s="12">
        <f t="shared" si="61"/>
        <v>-0.1374586679263109</v>
      </c>
      <c r="V180" s="23">
        <f t="shared" si="62"/>
        <v>0.93707729374999016</v>
      </c>
      <c r="W180" s="23">
        <f t="shared" si="63"/>
        <v>0.86885876713017163</v>
      </c>
      <c r="X180" s="16">
        <f t="shared" si="42"/>
        <v>1599665</v>
      </c>
      <c r="Y180" s="15">
        <f t="shared" si="43"/>
        <v>0.16149304530939612</v>
      </c>
      <c r="Z180" s="16">
        <f>RealData!E177+$O$1</f>
        <v>892528</v>
      </c>
    </row>
    <row r="181" spans="1:26" x14ac:dyDescent="0.25">
      <c r="A181" s="7">
        <v>44194</v>
      </c>
      <c r="B181" s="8">
        <v>134</v>
      </c>
      <c r="C181" s="8">
        <v>1</v>
      </c>
      <c r="D181" s="8">
        <f t="shared" si="80"/>
        <v>32858.684109035086</v>
      </c>
      <c r="E181" s="8">
        <f t="shared" si="81"/>
        <v>514</v>
      </c>
      <c r="F181" s="8">
        <f t="shared" si="82"/>
        <v>5857</v>
      </c>
      <c r="G181" s="2">
        <f t="shared" si="83"/>
        <v>32858.684109035086</v>
      </c>
      <c r="H181" s="2">
        <f t="shared" si="84"/>
        <v>82834</v>
      </c>
      <c r="I181" s="5">
        <f t="shared" si="85"/>
        <v>104322</v>
      </c>
      <c r="J181" s="6">
        <f t="shared" si="77"/>
        <v>467</v>
      </c>
      <c r="K181" s="6">
        <f t="shared" si="78"/>
        <v>505</v>
      </c>
      <c r="L181" s="7">
        <f t="shared" si="86"/>
        <v>44194</v>
      </c>
      <c r="M181" s="8">
        <f t="shared" si="79"/>
        <v>514</v>
      </c>
      <c r="N181" s="8">
        <f>RealData!B178</f>
        <v>498</v>
      </c>
      <c r="O181" s="8">
        <f>RealData!C178</f>
        <v>515.71428571428567</v>
      </c>
      <c r="P181" s="8"/>
      <c r="Q181" s="8"/>
      <c r="R181" s="8">
        <f t="shared" si="87"/>
        <v>104322</v>
      </c>
      <c r="S181" s="8">
        <f t="shared" si="88"/>
        <v>467</v>
      </c>
      <c r="T181" s="12">
        <f t="shared" si="61"/>
        <v>-7.7777777777777724E-2</v>
      </c>
      <c r="U181" s="12">
        <f t="shared" si="61"/>
        <v>-0.12336085478387582</v>
      </c>
      <c r="V181" s="23">
        <f t="shared" si="62"/>
        <v>0.95009934755865277</v>
      </c>
      <c r="W181" s="23">
        <f t="shared" si="63"/>
        <v>0.8880494078798864</v>
      </c>
      <c r="X181" s="16">
        <f t="shared" si="42"/>
        <v>1608756</v>
      </c>
      <c r="Y181" s="15">
        <f t="shared" si="43"/>
        <v>0.16241082076544958</v>
      </c>
      <c r="Z181" s="16">
        <f>RealData!E178+$O$1</f>
        <v>893371</v>
      </c>
    </row>
    <row r="182" spans="1:26" x14ac:dyDescent="0.25">
      <c r="A182" s="3">
        <v>44195</v>
      </c>
      <c r="B182" s="4">
        <v>134</v>
      </c>
      <c r="C182" s="4">
        <v>1</v>
      </c>
      <c r="D182" s="4">
        <f t="shared" si="80"/>
        <v>32822.684109035086</v>
      </c>
      <c r="E182" s="4">
        <f t="shared" si="81"/>
        <v>507</v>
      </c>
      <c r="F182" s="4">
        <f t="shared" si="82"/>
        <v>5900</v>
      </c>
      <c r="G182" s="2">
        <f t="shared" si="83"/>
        <v>32822.684109035086</v>
      </c>
      <c r="H182" s="2">
        <f t="shared" si="84"/>
        <v>90386</v>
      </c>
      <c r="I182" s="5">
        <f t="shared" si="85"/>
        <v>113833</v>
      </c>
      <c r="J182" s="6">
        <f t="shared" ref="J182:J184" si="89">J181+ROUND(($E$1/$D$2)*G181*(J181/$D$3),0)-ROUND(J181/$D$2,0)</f>
        <v>456</v>
      </c>
      <c r="K182" s="6">
        <f t="shared" si="78"/>
        <v>491</v>
      </c>
      <c r="L182" s="3">
        <f t="shared" si="86"/>
        <v>44195</v>
      </c>
      <c r="M182" s="4">
        <f t="shared" si="79"/>
        <v>507</v>
      </c>
      <c r="N182" s="4">
        <f>RealData!B179</f>
        <v>481</v>
      </c>
      <c r="O182" s="4">
        <f>RealData!C179</f>
        <v>507.85714285714283</v>
      </c>
      <c r="P182" s="4"/>
      <c r="Q182" s="4"/>
      <c r="R182" s="4">
        <f t="shared" si="87"/>
        <v>113833</v>
      </c>
      <c r="S182" s="4">
        <f t="shared" si="88"/>
        <v>456</v>
      </c>
      <c r="T182" s="12">
        <f t="shared" si="61"/>
        <v>-0.10261194029850751</v>
      </c>
      <c r="U182" s="12">
        <f t="shared" si="61"/>
        <v>-0.11677018633540381</v>
      </c>
      <c r="V182" s="23">
        <f t="shared" si="62"/>
        <v>0.91629385684599607</v>
      </c>
      <c r="W182" s="23">
        <f t="shared" si="63"/>
        <v>0.89702095185037634</v>
      </c>
      <c r="X182" s="16">
        <f t="shared" si="42"/>
        <v>1617846</v>
      </c>
      <c r="Y182" s="15">
        <f t="shared" si="43"/>
        <v>0.16332849526721238</v>
      </c>
      <c r="Z182" s="16">
        <f>RealData!E179+$O$1</f>
        <v>895044</v>
      </c>
    </row>
    <row r="183" spans="1:26" x14ac:dyDescent="0.25">
      <c r="A183" s="3">
        <v>44196</v>
      </c>
      <c r="B183" s="4">
        <v>134</v>
      </c>
      <c r="C183" s="4">
        <v>1.07</v>
      </c>
      <c r="D183" s="4">
        <f t="shared" si="80"/>
        <v>32784.684109035086</v>
      </c>
      <c r="E183" s="4">
        <f>E182+ROUND((C183/$D$2)*D182*(E182/$D$3),0)-ROUND(E182/$D$2,0)</f>
        <v>503</v>
      </c>
      <c r="F183" s="4">
        <f t="shared" si="82"/>
        <v>5942</v>
      </c>
      <c r="G183" s="2">
        <f t="shared" si="83"/>
        <v>32784.684109035086</v>
      </c>
      <c r="H183" s="2">
        <f t="shared" si="84"/>
        <v>98610</v>
      </c>
      <c r="I183" s="5">
        <f t="shared" si="85"/>
        <v>124190</v>
      </c>
      <c r="J183" s="6">
        <f t="shared" si="89"/>
        <v>445</v>
      </c>
      <c r="K183" s="6">
        <f t="shared" si="78"/>
        <v>477</v>
      </c>
      <c r="L183" s="3">
        <f t="shared" si="86"/>
        <v>44196</v>
      </c>
      <c r="M183" s="4">
        <f t="shared" ref="M183:M190" si="90">E183</f>
        <v>503</v>
      </c>
      <c r="N183" s="4">
        <f>RealData!B180</f>
        <v>489</v>
      </c>
      <c r="O183" s="4">
        <f>RealData!C180</f>
        <v>503.28571428571428</v>
      </c>
      <c r="P183" s="4"/>
      <c r="Q183" s="4"/>
      <c r="R183" s="4">
        <f t="shared" si="87"/>
        <v>124190</v>
      </c>
      <c r="S183" s="4">
        <f t="shared" si="88"/>
        <v>445</v>
      </c>
      <c r="T183" s="12">
        <f t="shared" si="61"/>
        <v>-6.1420345489443418E-2</v>
      </c>
      <c r="U183" s="12">
        <f t="shared" si="61"/>
        <v>-0.10470139771283349</v>
      </c>
      <c r="V183" s="23">
        <f t="shared" si="62"/>
        <v>0.97236589368617421</v>
      </c>
      <c r="W183" s="23">
        <f t="shared" si="63"/>
        <v>0.91344958403609056</v>
      </c>
      <c r="X183" s="16">
        <f t="shared" si="42"/>
        <v>1627442</v>
      </c>
      <c r="Y183" s="15">
        <f t="shared" si="43"/>
        <v>0.16429725264003042</v>
      </c>
      <c r="Z183" s="16">
        <f>RealData!E180+$O$1</f>
        <v>898903</v>
      </c>
    </row>
    <row r="184" spans="1:26" x14ac:dyDescent="0.25">
      <c r="A184" s="3">
        <v>44197</v>
      </c>
      <c r="B184" s="4">
        <v>134</v>
      </c>
      <c r="C184" s="4">
        <v>1.07</v>
      </c>
      <c r="D184" s="4">
        <f t="shared" si="80"/>
        <v>32747.684109035086</v>
      </c>
      <c r="E184" s="4">
        <f t="shared" ref="E184:E196" si="91">E183+ROUND((C184/$D$2)*D183*(E183/$D$3),0)-ROUND(E183/$D$2,0)</f>
        <v>498</v>
      </c>
      <c r="F184" s="4">
        <f t="shared" si="82"/>
        <v>5984</v>
      </c>
      <c r="G184" s="2">
        <f t="shared" si="83"/>
        <v>32747.684109035086</v>
      </c>
      <c r="H184" s="2">
        <f t="shared" si="84"/>
        <v>107562</v>
      </c>
      <c r="I184" s="5">
        <f t="shared" si="85"/>
        <v>135464</v>
      </c>
      <c r="J184" s="6">
        <f t="shared" si="89"/>
        <v>434</v>
      </c>
      <c r="K184" s="6">
        <f t="shared" si="78"/>
        <v>484</v>
      </c>
      <c r="L184" s="3">
        <f t="shared" si="86"/>
        <v>44197</v>
      </c>
      <c r="M184" s="4">
        <f t="shared" si="90"/>
        <v>498</v>
      </c>
      <c r="N184" s="4">
        <f>RealData!B181</f>
        <v>487</v>
      </c>
      <c r="O184" s="4">
        <f>RealData!C181</f>
        <v>498.28571428571428</v>
      </c>
      <c r="P184" s="4"/>
      <c r="Q184" s="4"/>
      <c r="R184" s="4">
        <f t="shared" si="87"/>
        <v>135464</v>
      </c>
      <c r="S184" s="4">
        <f t="shared" si="88"/>
        <v>434</v>
      </c>
      <c r="T184" s="12">
        <f t="shared" si="61"/>
        <v>-6.7049808429118785E-2</v>
      </c>
      <c r="U184" s="12">
        <f t="shared" si="61"/>
        <v>-9.5201037613488859E-2</v>
      </c>
      <c r="V184" s="23">
        <f t="shared" si="62"/>
        <v>0.96470279021064587</v>
      </c>
      <c r="W184" s="23">
        <f t="shared" si="63"/>
        <v>0.92638194424099785</v>
      </c>
      <c r="X184" s="16">
        <f t="shared" si="42"/>
        <v>1636785</v>
      </c>
      <c r="Y184" s="15">
        <f t="shared" si="43"/>
        <v>0.16524046857732086</v>
      </c>
      <c r="Z184" s="16">
        <f>RealData!E181+$O$1</f>
        <v>901959</v>
      </c>
    </row>
    <row r="185" spans="1:26" x14ac:dyDescent="0.25">
      <c r="A185" s="3">
        <v>44198</v>
      </c>
      <c r="B185" s="4">
        <v>134</v>
      </c>
      <c r="C185" s="4">
        <v>1.1100000000000001</v>
      </c>
      <c r="D185" s="4">
        <f t="shared" si="80"/>
        <v>32709.684109035086</v>
      </c>
      <c r="E185" s="4">
        <f t="shared" si="91"/>
        <v>494</v>
      </c>
      <c r="F185" s="4">
        <f t="shared" si="82"/>
        <v>6026</v>
      </c>
      <c r="G185" s="2">
        <f t="shared" si="83"/>
        <v>32709.684109035086</v>
      </c>
      <c r="H185" s="2">
        <f t="shared" si="84"/>
        <v>117305</v>
      </c>
      <c r="I185" s="5">
        <f t="shared" si="85"/>
        <v>147735</v>
      </c>
      <c r="J185" s="6">
        <f>J184+ROUND(($E$1/$D$2)*G184*(J184/$D$3),0)-ROUND(J184/$D$2,0)</f>
        <v>424</v>
      </c>
      <c r="K185" s="6">
        <f>N184+ROUND((C185/$D$2)*D184*(N184/$D$3),0)-ROUND(N184/$D$2,0)</f>
        <v>484</v>
      </c>
      <c r="L185" s="3">
        <f t="shared" si="86"/>
        <v>44198</v>
      </c>
      <c r="M185" s="4">
        <f t="shared" si="90"/>
        <v>494</v>
      </c>
      <c r="N185" s="4">
        <f>RealData!B182</f>
        <v>491</v>
      </c>
      <c r="O185" s="4">
        <f>RealData!C182</f>
        <v>495.14285714285717</v>
      </c>
      <c r="P185" s="4"/>
      <c r="Q185" s="4"/>
      <c r="R185" s="4">
        <f t="shared" si="87"/>
        <v>147735</v>
      </c>
      <c r="S185" s="4">
        <f t="shared" si="88"/>
        <v>424</v>
      </c>
      <c r="T185" s="12">
        <f t="shared" si="61"/>
        <v>-4.2884990253411304E-2</v>
      </c>
      <c r="U185" s="12">
        <f t="shared" si="61"/>
        <v>-8.209745762711862E-2</v>
      </c>
      <c r="V185" s="23">
        <f t="shared" si="62"/>
        <v>0.99759713628452784</v>
      </c>
      <c r="W185" s="23">
        <f t="shared" si="63"/>
        <v>0.94421918562822127</v>
      </c>
      <c r="X185" s="16">
        <f t="shared" si="42"/>
        <v>1646380</v>
      </c>
      <c r="Y185" s="15">
        <f t="shared" si="43"/>
        <v>0.16620912499584825</v>
      </c>
      <c r="Z185" s="16">
        <f>RealData!E182+$O$1</f>
        <v>903361</v>
      </c>
    </row>
    <row r="186" spans="1:26" x14ac:dyDescent="0.25">
      <c r="A186" s="3">
        <v>44199</v>
      </c>
      <c r="B186" s="4">
        <v>134</v>
      </c>
      <c r="C186" s="4">
        <v>1.1100000000000001</v>
      </c>
      <c r="D186" s="4">
        <f t="shared" si="80"/>
        <v>32671.684109035086</v>
      </c>
      <c r="E186" s="4">
        <f t="shared" si="91"/>
        <v>491</v>
      </c>
      <c r="F186" s="4">
        <f t="shared" si="82"/>
        <v>6067</v>
      </c>
      <c r="G186" s="2">
        <f t="shared" si="83"/>
        <v>32671.684109035086</v>
      </c>
      <c r="H186" s="2">
        <f t="shared" si="84"/>
        <v>127908</v>
      </c>
      <c r="I186" s="5">
        <f t="shared" si="85"/>
        <v>161088</v>
      </c>
      <c r="J186" s="6">
        <f t="shared" ref="J186:J198" si="92">J185+ROUND(($E$1/$D$2)*G185*(J185/$D$3),0)-ROUND(J185/$D$2,0)</f>
        <v>414</v>
      </c>
      <c r="K186" s="6">
        <f t="shared" si="78"/>
        <v>488</v>
      </c>
      <c r="L186" s="3">
        <f t="shared" si="86"/>
        <v>44199</v>
      </c>
      <c r="M186" s="4">
        <f t="shared" si="90"/>
        <v>491</v>
      </c>
      <c r="N186" s="4">
        <f>RealData!B183</f>
        <v>489</v>
      </c>
      <c r="O186" s="4">
        <f>RealData!C183</f>
        <v>492.42857142857144</v>
      </c>
      <c r="P186" s="4"/>
      <c r="Q186" s="4"/>
      <c r="R186" s="4">
        <f t="shared" si="87"/>
        <v>161088</v>
      </c>
      <c r="S186" s="4">
        <f t="shared" si="88"/>
        <v>414</v>
      </c>
      <c r="T186" s="12">
        <f t="shared" si="61"/>
        <v>-3.7401574803149651E-2</v>
      </c>
      <c r="U186" s="12">
        <f t="shared" si="61"/>
        <v>-6.8630099972980196E-2</v>
      </c>
      <c r="V186" s="23">
        <f t="shared" si="62"/>
        <v>1.0050614326916536</v>
      </c>
      <c r="W186" s="23">
        <f t="shared" si="63"/>
        <v>0.96255161917499277</v>
      </c>
      <c r="X186" s="16">
        <f t="shared" si="42"/>
        <v>1655976</v>
      </c>
      <c r="Y186" s="15">
        <f t="shared" si="43"/>
        <v>0.16717788236866629</v>
      </c>
      <c r="Z186" s="16">
        <f>RealData!E183+$O$1</f>
        <v>905070</v>
      </c>
    </row>
    <row r="187" spans="1:26" x14ac:dyDescent="0.25">
      <c r="A187" s="3">
        <v>44200</v>
      </c>
      <c r="B187" s="4">
        <v>134</v>
      </c>
      <c r="C187" s="4">
        <v>1.1100000000000001</v>
      </c>
      <c r="D187" s="4">
        <f t="shared" si="80"/>
        <v>32633.684109035086</v>
      </c>
      <c r="E187" s="4">
        <f t="shared" si="91"/>
        <v>488</v>
      </c>
      <c r="F187" s="4">
        <f t="shared" si="82"/>
        <v>6108</v>
      </c>
      <c r="G187" s="2">
        <f t="shared" si="83"/>
        <v>32633.684109035086</v>
      </c>
      <c r="H187" s="2">
        <f t="shared" si="84"/>
        <v>139443</v>
      </c>
      <c r="I187" s="5">
        <f t="shared" si="85"/>
        <v>175615</v>
      </c>
      <c r="J187" s="6">
        <f t="shared" si="92"/>
        <v>403</v>
      </c>
      <c r="K187" s="6">
        <f t="shared" si="78"/>
        <v>486</v>
      </c>
      <c r="L187" s="3">
        <f t="shared" si="86"/>
        <v>44200</v>
      </c>
      <c r="M187" s="4">
        <f t="shared" si="90"/>
        <v>488</v>
      </c>
      <c r="N187" s="4">
        <f>RealData!B184</f>
        <v>484</v>
      </c>
      <c r="O187" s="4">
        <f>RealData!C184</f>
        <v>488.42857142857144</v>
      </c>
      <c r="P187" s="4"/>
      <c r="Q187" s="4"/>
      <c r="R187" s="4">
        <f t="shared" si="87"/>
        <v>175615</v>
      </c>
      <c r="S187" s="4">
        <f t="shared" si="88"/>
        <v>403</v>
      </c>
      <c r="T187" s="12">
        <f t="shared" si="61"/>
        <v>-5.46875E-2</v>
      </c>
      <c r="U187" s="12">
        <f t="shared" si="61"/>
        <v>-6.3800657174151065E-2</v>
      </c>
      <c r="V187" s="23">
        <f t="shared" si="62"/>
        <v>0.98153097607915374</v>
      </c>
      <c r="W187" s="23">
        <f t="shared" si="63"/>
        <v>0.96912569565318463</v>
      </c>
      <c r="X187" s="16">
        <f t="shared" si="42"/>
        <v>1665571</v>
      </c>
      <c r="Y187" s="15">
        <f t="shared" si="43"/>
        <v>0.16814653878719371</v>
      </c>
      <c r="Z187" s="16">
        <f>RealData!E184+$O$1</f>
        <v>905933</v>
      </c>
    </row>
    <row r="188" spans="1:26" x14ac:dyDescent="0.25">
      <c r="A188" s="3">
        <v>44201</v>
      </c>
      <c r="B188" s="4">
        <v>134</v>
      </c>
      <c r="C188" s="4">
        <v>1.1100000000000001</v>
      </c>
      <c r="D188" s="4">
        <f t="shared" si="80"/>
        <v>32595.684109035086</v>
      </c>
      <c r="E188" s="4">
        <f t="shared" si="91"/>
        <v>485</v>
      </c>
      <c r="F188" s="4">
        <f t="shared" si="82"/>
        <v>6149</v>
      </c>
      <c r="G188" s="2">
        <f t="shared" si="83"/>
        <v>32595.684109035086</v>
      </c>
      <c r="H188" s="2">
        <f t="shared" si="84"/>
        <v>151990</v>
      </c>
      <c r="I188" s="5">
        <f t="shared" si="85"/>
        <v>191416</v>
      </c>
      <c r="J188" s="6">
        <f t="shared" si="92"/>
        <v>393</v>
      </c>
      <c r="K188" s="6">
        <f t="shared" si="78"/>
        <v>481</v>
      </c>
      <c r="L188" s="3">
        <f t="shared" si="86"/>
        <v>44201</v>
      </c>
      <c r="M188" s="4">
        <f t="shared" si="90"/>
        <v>485</v>
      </c>
      <c r="N188" s="4">
        <f>RealData!B185</f>
        <v>475</v>
      </c>
      <c r="O188" s="4">
        <f>RealData!C185</f>
        <v>485.14285714285717</v>
      </c>
      <c r="P188" s="4"/>
      <c r="Q188" s="4"/>
      <c r="R188" s="4">
        <f t="shared" si="87"/>
        <v>191416</v>
      </c>
      <c r="S188" s="4">
        <f t="shared" si="88"/>
        <v>393</v>
      </c>
      <c r="T188" s="12">
        <f t="shared" si="61"/>
        <v>-4.6184738955823312E-2</v>
      </c>
      <c r="U188" s="12">
        <f t="shared" si="61"/>
        <v>-5.9279778393351634E-2</v>
      </c>
      <c r="V188" s="23">
        <f t="shared" si="62"/>
        <v>0.99310535509317999</v>
      </c>
      <c r="W188" s="23">
        <f t="shared" si="63"/>
        <v>0.97527973952359059</v>
      </c>
      <c r="X188" s="16">
        <f t="shared" si="42"/>
        <v>1675167</v>
      </c>
      <c r="Y188" s="15">
        <f t="shared" si="43"/>
        <v>0.16911529616001175</v>
      </c>
      <c r="Z188" s="16">
        <f>RealData!E185+$O$1</f>
        <v>907271</v>
      </c>
    </row>
    <row r="189" spans="1:26" x14ac:dyDescent="0.25">
      <c r="A189" s="7">
        <v>44202</v>
      </c>
      <c r="B189" s="8">
        <v>134</v>
      </c>
      <c r="C189" s="8">
        <v>1.1200000000000001</v>
      </c>
      <c r="D189" s="8">
        <f t="shared" ref="D189:D202" si="93">D188-ROUND((C189/$D$2)*D188*(E188/$D$3),0)</f>
        <v>32557.684109035086</v>
      </c>
      <c r="E189" s="8">
        <f t="shared" si="91"/>
        <v>483</v>
      </c>
      <c r="F189" s="8">
        <f t="shared" ref="F189:F202" si="94">F188+ROUND(E188/$D$2,0)</f>
        <v>6189</v>
      </c>
      <c r="G189" s="2">
        <f t="shared" ref="G189:G202" si="95">D189</f>
        <v>32557.684109035086</v>
      </c>
      <c r="H189" s="2">
        <f t="shared" ref="H189:H202" si="96">H188+ROUND(($D$1/$D$2)*G188*(H188/$D$3),0)-ROUND(H188/$D$2,0)</f>
        <v>165635</v>
      </c>
      <c r="I189" s="5">
        <f t="shared" ref="I189:I202" si="97">I188+ROUND(($D$1/$D$2)*G188*(I188/$D$3),0)-ROUND(I188/$D$2,0)</f>
        <v>208601</v>
      </c>
      <c r="J189" s="6">
        <f t="shared" si="92"/>
        <v>383</v>
      </c>
      <c r="K189" s="6">
        <f>N188+ROUND((C189/$D$2)*D188*(N188/$D$3),0)-ROUND(N188/$D$2,0)</f>
        <v>472</v>
      </c>
      <c r="L189" s="7">
        <f t="shared" ref="L189:L202" si="98">A189</f>
        <v>44202</v>
      </c>
      <c r="M189" s="8">
        <f t="shared" si="90"/>
        <v>483</v>
      </c>
      <c r="N189" s="8">
        <f>RealData!B186</f>
        <v>471</v>
      </c>
      <c r="O189" s="8">
        <f>RealData!C186</f>
        <v>483.71428571428572</v>
      </c>
      <c r="P189" s="8"/>
      <c r="Q189" s="8"/>
      <c r="R189" s="8">
        <f t="shared" ref="R189:R202" si="99">I189</f>
        <v>208601</v>
      </c>
      <c r="S189" s="8">
        <f t="shared" ref="S189:S202" si="100">J189</f>
        <v>383</v>
      </c>
      <c r="T189" s="12">
        <f t="shared" si="61"/>
        <v>-2.0790020790020791E-2</v>
      </c>
      <c r="U189" s="12">
        <f t="shared" si="61"/>
        <v>-4.7538677918424699E-2</v>
      </c>
      <c r="V189" s="23">
        <f t="shared" si="62"/>
        <v>1.0276739018838348</v>
      </c>
      <c r="W189" s="23">
        <f t="shared" si="63"/>
        <v>0.99126230639010737</v>
      </c>
      <c r="X189" s="16">
        <f t="shared" si="42"/>
        <v>1684762</v>
      </c>
      <c r="Y189" s="15">
        <f t="shared" si="43"/>
        <v>0.17008395257853917</v>
      </c>
      <c r="Z189" s="16">
        <f>RealData!E186+$O$1</f>
        <v>910223</v>
      </c>
    </row>
    <row r="190" spans="1:26" x14ac:dyDescent="0.25">
      <c r="A190" s="7">
        <v>44203</v>
      </c>
      <c r="B190" s="8">
        <v>134</v>
      </c>
      <c r="C190" s="8">
        <v>1.1200000000000001</v>
      </c>
      <c r="D190" s="8">
        <f t="shared" si="93"/>
        <v>32520.684109035086</v>
      </c>
      <c r="E190" s="8">
        <f t="shared" si="91"/>
        <v>480</v>
      </c>
      <c r="F190" s="8">
        <f t="shared" si="94"/>
        <v>6229</v>
      </c>
      <c r="G190" s="2">
        <f t="shared" si="95"/>
        <v>32520.684109035086</v>
      </c>
      <c r="H190" s="2">
        <f t="shared" si="96"/>
        <v>180472</v>
      </c>
      <c r="I190" s="5">
        <f t="shared" si="97"/>
        <v>227287</v>
      </c>
      <c r="J190" s="6">
        <f t="shared" si="92"/>
        <v>374</v>
      </c>
      <c r="K190" s="6">
        <f t="shared" ref="K190:K196" si="101">N189+ROUND((C190/$D$2)*D189*(N189/$D$3),0)-ROUND(N189/$D$2,0)</f>
        <v>468</v>
      </c>
      <c r="L190" s="7">
        <f t="shared" si="98"/>
        <v>44203</v>
      </c>
      <c r="M190" s="8">
        <f t="shared" si="90"/>
        <v>480</v>
      </c>
      <c r="N190" s="8">
        <f>RealData!B187</f>
        <v>473</v>
      </c>
      <c r="O190" s="8">
        <f>RealData!C187</f>
        <v>481.42857142857144</v>
      </c>
      <c r="P190" s="8">
        <f t="shared" ref="P190:P196" si="102">K190</f>
        <v>468</v>
      </c>
      <c r="Q190" s="8">
        <f t="shared" ref="Q190:Q195" si="103">E190</f>
        <v>480</v>
      </c>
      <c r="R190" s="8">
        <f t="shared" si="99"/>
        <v>227287</v>
      </c>
      <c r="S190" s="8">
        <f t="shared" si="100"/>
        <v>374</v>
      </c>
      <c r="T190" s="12">
        <f t="shared" si="61"/>
        <v>-3.2719836400817992E-2</v>
      </c>
      <c r="U190" s="12">
        <f t="shared" si="61"/>
        <v>-4.3428895827419711E-2</v>
      </c>
      <c r="V190" s="23">
        <f t="shared" si="62"/>
        <v>1.0114344466375436</v>
      </c>
      <c r="W190" s="23">
        <f t="shared" si="63"/>
        <v>0.99685674510703781</v>
      </c>
      <c r="X190" s="16">
        <f t="shared" si="42"/>
        <v>1694105</v>
      </c>
      <c r="Y190" s="15">
        <f t="shared" si="43"/>
        <v>0.17102716851582961</v>
      </c>
      <c r="Z190" s="16">
        <f>RealData!E187+$O$1</f>
        <v>913022</v>
      </c>
    </row>
    <row r="191" spans="1:26" x14ac:dyDescent="0.25">
      <c r="A191" s="7">
        <v>44204</v>
      </c>
      <c r="B191" s="8">
        <v>134</v>
      </c>
      <c r="C191" s="8">
        <v>1.1200000000000001</v>
      </c>
      <c r="D191" s="8">
        <f t="shared" si="93"/>
        <v>32483.684109035086</v>
      </c>
      <c r="E191" s="8">
        <f t="shared" si="91"/>
        <v>477</v>
      </c>
      <c r="F191" s="8">
        <f t="shared" si="94"/>
        <v>6269</v>
      </c>
      <c r="G191" s="2">
        <f t="shared" si="95"/>
        <v>32483.684109035086</v>
      </c>
      <c r="H191" s="2">
        <f t="shared" si="96"/>
        <v>196603</v>
      </c>
      <c r="I191" s="5">
        <f t="shared" si="97"/>
        <v>247601</v>
      </c>
      <c r="J191" s="6">
        <f t="shared" si="92"/>
        <v>365</v>
      </c>
      <c r="K191" s="6">
        <f t="shared" si="101"/>
        <v>471</v>
      </c>
      <c r="L191" s="7">
        <f t="shared" si="98"/>
        <v>44204</v>
      </c>
      <c r="M191" s="8">
        <f t="shared" ref="M191:M193" si="104">E191</f>
        <v>477</v>
      </c>
      <c r="N191" s="8">
        <f>RealData!B188</f>
        <v>466</v>
      </c>
      <c r="O191" s="8">
        <f>RealData!C188</f>
        <v>478.42857142857144</v>
      </c>
      <c r="P191" s="8">
        <f>K191</f>
        <v>471</v>
      </c>
      <c r="Q191" s="8">
        <f t="shared" si="103"/>
        <v>477</v>
      </c>
      <c r="R191" s="8">
        <f t="shared" si="99"/>
        <v>247601</v>
      </c>
      <c r="S191" s="8">
        <f t="shared" si="100"/>
        <v>365</v>
      </c>
      <c r="T191" s="12">
        <f t="shared" si="61"/>
        <v>-4.3121149897330624E-2</v>
      </c>
      <c r="U191" s="12">
        <f t="shared" si="61"/>
        <v>-3.9850917431192623E-2</v>
      </c>
      <c r="V191" s="23">
        <f t="shared" si="62"/>
        <v>0.99727566409304347</v>
      </c>
      <c r="W191" s="23">
        <f t="shared" si="63"/>
        <v>1.0017272663232364</v>
      </c>
      <c r="X191" s="16">
        <f t="shared" si="42"/>
        <v>1703448</v>
      </c>
      <c r="Y191" s="15">
        <f t="shared" si="43"/>
        <v>0.17197038445312002</v>
      </c>
      <c r="Z191" s="16">
        <f>RealData!E188+$O$1</f>
        <v>914985</v>
      </c>
    </row>
    <row r="192" spans="1:26" x14ac:dyDescent="0.25">
      <c r="A192" s="7">
        <v>44205</v>
      </c>
      <c r="B192" s="8">
        <v>134</v>
      </c>
      <c r="C192" s="8">
        <v>1.1000000000000001</v>
      </c>
      <c r="D192" s="8">
        <f t="shared" si="93"/>
        <v>32447.684109035086</v>
      </c>
      <c r="E192" s="8">
        <f t="shared" si="91"/>
        <v>473</v>
      </c>
      <c r="F192" s="8">
        <f t="shared" si="94"/>
        <v>6309</v>
      </c>
      <c r="G192" s="2">
        <f t="shared" si="95"/>
        <v>32447.684109035086</v>
      </c>
      <c r="H192" s="2">
        <f t="shared" si="96"/>
        <v>214136</v>
      </c>
      <c r="I192" s="5">
        <f t="shared" si="97"/>
        <v>269683</v>
      </c>
      <c r="J192" s="6">
        <f t="shared" si="92"/>
        <v>356</v>
      </c>
      <c r="K192" s="6">
        <f t="shared" si="101"/>
        <v>462</v>
      </c>
      <c r="L192" s="7">
        <f t="shared" si="98"/>
        <v>44205</v>
      </c>
      <c r="M192" s="8">
        <f t="shared" si="104"/>
        <v>473</v>
      </c>
      <c r="N192" s="8">
        <f>RealData!B189</f>
        <v>456</v>
      </c>
      <c r="O192" s="8">
        <f>RealData!C189</f>
        <v>473.42857142857144</v>
      </c>
      <c r="P192" s="8">
        <f t="shared" si="102"/>
        <v>462</v>
      </c>
      <c r="Q192" s="8">
        <f t="shared" si="103"/>
        <v>473</v>
      </c>
      <c r="R192" s="8">
        <f t="shared" si="99"/>
        <v>269683</v>
      </c>
      <c r="S192" s="8">
        <f t="shared" si="100"/>
        <v>356</v>
      </c>
      <c r="T192" s="12">
        <f t="shared" si="61"/>
        <v>-7.1283095723014278E-2</v>
      </c>
      <c r="U192" s="12">
        <f t="shared" si="61"/>
        <v>-4.3854587420657842E-2</v>
      </c>
      <c r="V192" s="23">
        <f t="shared" si="62"/>
        <v>0.95894023010102525</v>
      </c>
      <c r="W192" s="23">
        <f t="shared" si="63"/>
        <v>0.99627727264890054</v>
      </c>
      <c r="X192" s="16">
        <f t="shared" si="42"/>
        <v>1712538</v>
      </c>
      <c r="Y192" s="15">
        <f t="shared" si="43"/>
        <v>0.17288805895488285</v>
      </c>
      <c r="Z192" s="16">
        <f>RealData!E189+$O$1</f>
        <v>917491</v>
      </c>
    </row>
    <row r="193" spans="1:26" x14ac:dyDescent="0.25">
      <c r="A193" s="7">
        <v>44206</v>
      </c>
      <c r="B193" s="8">
        <v>134</v>
      </c>
      <c r="C193" s="8">
        <v>1.1000000000000001</v>
      </c>
      <c r="D193" s="8">
        <f t="shared" si="93"/>
        <v>32411.684109035086</v>
      </c>
      <c r="E193" s="8">
        <f t="shared" si="91"/>
        <v>470</v>
      </c>
      <c r="F193" s="8">
        <f t="shared" si="94"/>
        <v>6348</v>
      </c>
      <c r="G193" s="2">
        <f t="shared" si="95"/>
        <v>32411.684109035086</v>
      </c>
      <c r="H193" s="2">
        <f t="shared" si="96"/>
        <v>233192</v>
      </c>
      <c r="I193" s="5">
        <f t="shared" si="97"/>
        <v>293682</v>
      </c>
      <c r="J193" s="6">
        <f t="shared" si="92"/>
        <v>347</v>
      </c>
      <c r="K193" s="6">
        <f t="shared" si="101"/>
        <v>453</v>
      </c>
      <c r="L193" s="7">
        <f t="shared" si="98"/>
        <v>44206</v>
      </c>
      <c r="M193" s="8">
        <f t="shared" si="104"/>
        <v>470</v>
      </c>
      <c r="N193" s="8">
        <f>RealData!B190</f>
        <v>459</v>
      </c>
      <c r="O193" s="8">
        <f>RealData!C190</f>
        <v>469.14285714285717</v>
      </c>
      <c r="P193" s="8">
        <f t="shared" si="102"/>
        <v>453</v>
      </c>
      <c r="Q193" s="8">
        <f t="shared" si="103"/>
        <v>470</v>
      </c>
      <c r="R193" s="8">
        <f t="shared" si="99"/>
        <v>293682</v>
      </c>
      <c r="S193" s="8">
        <f t="shared" si="100"/>
        <v>347</v>
      </c>
      <c r="T193" s="12">
        <f t="shared" si="61"/>
        <v>-6.1349693251533721E-2</v>
      </c>
      <c r="U193" s="12">
        <f t="shared" si="61"/>
        <v>-4.7287496373658255E-2</v>
      </c>
      <c r="V193" s="23">
        <f t="shared" si="62"/>
        <v>0.97246206900799115</v>
      </c>
      <c r="W193" s="23">
        <f t="shared" si="63"/>
        <v>0.99160422713624508</v>
      </c>
      <c r="X193" s="16">
        <f t="shared" si="42"/>
        <v>1721629</v>
      </c>
      <c r="Y193" s="15">
        <f t="shared" si="43"/>
        <v>0.17380583441093628</v>
      </c>
      <c r="Z193" s="16">
        <f>RealData!E190+$O$1</f>
        <v>920758</v>
      </c>
    </row>
    <row r="194" spans="1:26" x14ac:dyDescent="0.25">
      <c r="A194" s="7">
        <v>44207</v>
      </c>
      <c r="B194" s="8">
        <v>134</v>
      </c>
      <c r="C194" s="8">
        <v>1.1000000000000001</v>
      </c>
      <c r="D194" s="8">
        <f t="shared" si="93"/>
        <v>32375.684109035086</v>
      </c>
      <c r="E194" s="8">
        <f t="shared" si="91"/>
        <v>467</v>
      </c>
      <c r="F194" s="8">
        <f t="shared" si="94"/>
        <v>6387</v>
      </c>
      <c r="G194" s="2">
        <f t="shared" si="95"/>
        <v>32375.684109035086</v>
      </c>
      <c r="H194" s="2">
        <f t="shared" si="96"/>
        <v>253899</v>
      </c>
      <c r="I194" s="5">
        <f t="shared" si="97"/>
        <v>319761</v>
      </c>
      <c r="J194" s="6">
        <f t="shared" si="92"/>
        <v>338</v>
      </c>
      <c r="K194" s="6">
        <f t="shared" si="101"/>
        <v>456</v>
      </c>
      <c r="L194" s="7">
        <f t="shared" si="98"/>
        <v>44207</v>
      </c>
      <c r="M194" s="8">
        <f t="shared" ref="M194:M195" si="105">E194</f>
        <v>467</v>
      </c>
      <c r="N194" s="8">
        <f>RealData!B191</f>
        <v>462</v>
      </c>
      <c r="O194" s="8">
        <f>RealData!C191</f>
        <v>466</v>
      </c>
      <c r="P194" s="8">
        <f t="shared" si="102"/>
        <v>456</v>
      </c>
      <c r="Q194" s="8">
        <f t="shared" si="103"/>
        <v>467</v>
      </c>
      <c r="R194" s="8">
        <f t="shared" si="99"/>
        <v>319761</v>
      </c>
      <c r="S194" s="8">
        <f t="shared" si="100"/>
        <v>338</v>
      </c>
      <c r="T194" s="12">
        <f t="shared" si="61"/>
        <v>-4.5454545454545414E-2</v>
      </c>
      <c r="U194" s="12">
        <f t="shared" si="61"/>
        <v>-4.5919859608072544E-2</v>
      </c>
      <c r="V194" s="23">
        <f t="shared" si="62"/>
        <v>0.9940993306140089</v>
      </c>
      <c r="W194" s="23">
        <f t="shared" si="63"/>
        <v>0.99346592196644945</v>
      </c>
      <c r="X194" s="16">
        <f t="shared" si="42"/>
        <v>1730719</v>
      </c>
      <c r="Y194" s="15">
        <f t="shared" si="43"/>
        <v>0.17472350891269908</v>
      </c>
      <c r="Z194" s="16">
        <f>RealData!E191+$O$1</f>
        <v>922246</v>
      </c>
    </row>
    <row r="195" spans="1:26" x14ac:dyDescent="0.25">
      <c r="A195" s="7">
        <v>44208</v>
      </c>
      <c r="B195" s="8">
        <v>134</v>
      </c>
      <c r="C195" s="8">
        <v>1.1499999999999999</v>
      </c>
      <c r="D195" s="8">
        <f t="shared" si="93"/>
        <v>32338.684109035086</v>
      </c>
      <c r="E195" s="8">
        <f t="shared" si="91"/>
        <v>465</v>
      </c>
      <c r="F195" s="8">
        <f t="shared" si="94"/>
        <v>6426</v>
      </c>
      <c r="G195" s="2">
        <f t="shared" si="95"/>
        <v>32338.684109035086</v>
      </c>
      <c r="H195" s="2">
        <f t="shared" si="96"/>
        <v>276397</v>
      </c>
      <c r="I195" s="5">
        <f t="shared" si="97"/>
        <v>348095</v>
      </c>
      <c r="J195" s="6">
        <f t="shared" si="92"/>
        <v>330</v>
      </c>
      <c r="K195" s="6">
        <f t="shared" si="101"/>
        <v>460</v>
      </c>
      <c r="L195" s="7">
        <f t="shared" si="98"/>
        <v>44208</v>
      </c>
      <c r="M195" s="8">
        <f t="shared" si="105"/>
        <v>465</v>
      </c>
      <c r="N195" s="8">
        <f>RealData!B192</f>
        <v>466</v>
      </c>
      <c r="O195" s="8">
        <f>RealData!C192</f>
        <v>464.71428571428572</v>
      </c>
      <c r="P195" s="8">
        <f>K195</f>
        <v>460</v>
      </c>
      <c r="Q195" s="8">
        <f t="shared" si="103"/>
        <v>465</v>
      </c>
      <c r="R195" s="8">
        <f t="shared" si="99"/>
        <v>348095</v>
      </c>
      <c r="S195" s="8">
        <f t="shared" si="100"/>
        <v>330</v>
      </c>
      <c r="T195" s="12">
        <f t="shared" si="61"/>
        <v>-1.8947368421052602E-2</v>
      </c>
      <c r="U195" s="12">
        <f t="shared" si="61"/>
        <v>-4.2108362779740949E-2</v>
      </c>
      <c r="V195" s="23">
        <f t="shared" si="62"/>
        <v>1.0301822114551284</v>
      </c>
      <c r="W195" s="23">
        <f t="shared" si="63"/>
        <v>0.99865432002593413</v>
      </c>
      <c r="X195" s="16">
        <f t="shared" si="42"/>
        <v>1740062</v>
      </c>
      <c r="Y195" s="15">
        <f t="shared" si="43"/>
        <v>0.17566672484998949</v>
      </c>
      <c r="Z195" s="16">
        <f>RealData!E192+$O$1</f>
        <v>923392</v>
      </c>
    </row>
    <row r="196" spans="1:26" x14ac:dyDescent="0.25">
      <c r="A196" s="3">
        <v>44209</v>
      </c>
      <c r="B196" s="4">
        <v>134</v>
      </c>
      <c r="C196" s="4">
        <v>1.1499999999999999</v>
      </c>
      <c r="D196" s="4">
        <f t="shared" si="93"/>
        <v>32301.684109035086</v>
      </c>
      <c r="E196" s="4">
        <f t="shared" si="91"/>
        <v>463</v>
      </c>
      <c r="F196" s="4">
        <f t="shared" si="94"/>
        <v>6465</v>
      </c>
      <c r="G196" s="2">
        <f t="shared" si="95"/>
        <v>32301.684109035086</v>
      </c>
      <c r="H196" s="2">
        <f t="shared" si="96"/>
        <v>300834</v>
      </c>
      <c r="I196" s="5">
        <f t="shared" si="97"/>
        <v>378871</v>
      </c>
      <c r="J196" s="6">
        <f t="shared" si="92"/>
        <v>321</v>
      </c>
      <c r="K196" s="6">
        <f t="shared" si="101"/>
        <v>464</v>
      </c>
      <c r="L196" s="3">
        <f t="shared" si="98"/>
        <v>44209</v>
      </c>
      <c r="M196" s="4"/>
      <c r="N196" s="4"/>
      <c r="O196" s="4"/>
      <c r="P196" s="4">
        <f t="shared" si="102"/>
        <v>464</v>
      </c>
      <c r="Q196" s="4">
        <f>E196</f>
        <v>463</v>
      </c>
      <c r="R196" s="4">
        <f t="shared" si="99"/>
        <v>378871</v>
      </c>
      <c r="S196" s="4">
        <f t="shared" si="100"/>
        <v>321</v>
      </c>
      <c r="T196" s="22"/>
      <c r="U196" s="12"/>
      <c r="V196" s="23">
        <f t="shared" si="62"/>
        <v>1.0559743067856036</v>
      </c>
      <c r="W196" s="23">
        <f t="shared" si="63"/>
        <v>1.0559743067856036</v>
      </c>
      <c r="X196" s="16">
        <f t="shared" si="42"/>
        <v>1749405</v>
      </c>
      <c r="Y196" s="15">
        <f t="shared" si="43"/>
        <v>0.17660994078727993</v>
      </c>
      <c r="Z196" s="16"/>
    </row>
    <row r="197" spans="1:26" x14ac:dyDescent="0.25">
      <c r="A197" s="3">
        <v>44210</v>
      </c>
      <c r="B197" s="4">
        <v>134</v>
      </c>
      <c r="C197" s="4">
        <v>1.1499999999999999</v>
      </c>
      <c r="D197" s="4">
        <f t="shared" si="93"/>
        <v>32264.684109035086</v>
      </c>
      <c r="E197" s="4">
        <f>E196+ROUND((C197/$D$2)*D196*(E196/$D$3),0)-ROUND(E196/$D$2,0)</f>
        <v>461</v>
      </c>
      <c r="F197" s="4">
        <f t="shared" si="94"/>
        <v>6504</v>
      </c>
      <c r="G197" s="2">
        <f t="shared" si="95"/>
        <v>32264.684109035086</v>
      </c>
      <c r="H197" s="2">
        <f t="shared" si="96"/>
        <v>327372</v>
      </c>
      <c r="I197" s="5">
        <f t="shared" si="97"/>
        <v>412293</v>
      </c>
      <c r="J197" s="6">
        <f t="shared" si="92"/>
        <v>313</v>
      </c>
      <c r="K197" s="6">
        <f t="shared" ref="K197:K201" si="106">K196+ROUND((C197/$D$2)*D196*(K196/$D$3),0)-ROUND(K196/$D$2,0)</f>
        <v>462</v>
      </c>
      <c r="L197" s="3">
        <f t="shared" si="98"/>
        <v>44210</v>
      </c>
      <c r="M197" s="4"/>
      <c r="N197" s="4"/>
      <c r="O197" s="4"/>
      <c r="P197" s="4">
        <f>K197</f>
        <v>462</v>
      </c>
      <c r="Q197" s="4">
        <f t="shared" ref="Q197:Q209" si="107">E197</f>
        <v>461</v>
      </c>
      <c r="R197" s="4">
        <f t="shared" si="99"/>
        <v>412293</v>
      </c>
      <c r="S197" s="4">
        <f t="shared" si="100"/>
        <v>313</v>
      </c>
      <c r="T197" s="22"/>
      <c r="U197" s="12"/>
      <c r="V197" s="23">
        <f t="shared" si="62"/>
        <v>1.0559743067856036</v>
      </c>
      <c r="W197" s="23">
        <f t="shared" si="63"/>
        <v>1.0559743067856036</v>
      </c>
      <c r="X197" s="16">
        <f t="shared" si="42"/>
        <v>1758748</v>
      </c>
      <c r="Y197" s="15">
        <f t="shared" si="43"/>
        <v>0.17755315672457034</v>
      </c>
      <c r="Z197" s="16"/>
    </row>
    <row r="198" spans="1:26" x14ac:dyDescent="0.25">
      <c r="A198" s="3">
        <v>44211</v>
      </c>
      <c r="B198" s="4">
        <v>134</v>
      </c>
      <c r="C198" s="4">
        <v>1.1499999999999999</v>
      </c>
      <c r="D198" s="4">
        <f t="shared" si="93"/>
        <v>32228.684109035086</v>
      </c>
      <c r="E198" s="4">
        <f t="shared" ref="E198:E209" si="108">E197+ROUND((C198/$D$2)*D197*(E197/$D$3),0)-ROUND(E197/$D$2,0)</f>
        <v>459</v>
      </c>
      <c r="F198" s="4">
        <f t="shared" si="94"/>
        <v>6542</v>
      </c>
      <c r="G198" s="2">
        <f t="shared" si="95"/>
        <v>32228.684109035086</v>
      </c>
      <c r="H198" s="2">
        <f t="shared" si="96"/>
        <v>356187</v>
      </c>
      <c r="I198" s="5">
        <f t="shared" si="97"/>
        <v>448583</v>
      </c>
      <c r="J198" s="6">
        <f t="shared" si="92"/>
        <v>305</v>
      </c>
      <c r="K198" s="6">
        <f t="shared" si="106"/>
        <v>459</v>
      </c>
      <c r="L198" s="3">
        <f t="shared" si="98"/>
        <v>44211</v>
      </c>
      <c r="M198" s="4"/>
      <c r="N198" s="4"/>
      <c r="O198" s="4"/>
      <c r="P198" s="4">
        <f t="shared" ref="P198:P204" si="109">K198</f>
        <v>459</v>
      </c>
      <c r="Q198" s="4">
        <f t="shared" si="107"/>
        <v>459</v>
      </c>
      <c r="R198" s="4">
        <f t="shared" si="99"/>
        <v>448583</v>
      </c>
      <c r="S198" s="4">
        <f t="shared" si="100"/>
        <v>305</v>
      </c>
      <c r="T198" s="22"/>
      <c r="U198" s="12"/>
      <c r="V198" s="23">
        <f t="shared" si="62"/>
        <v>1.0559743067856036</v>
      </c>
      <c r="W198" s="23">
        <f t="shared" si="63"/>
        <v>1.0559743067856036</v>
      </c>
      <c r="X198" s="16">
        <f t="shared" si="42"/>
        <v>1767839</v>
      </c>
      <c r="Y198" s="15">
        <f t="shared" si="43"/>
        <v>0.17847093218062379</v>
      </c>
      <c r="Z198" s="16"/>
    </row>
    <row r="199" spans="1:26" x14ac:dyDescent="0.25">
      <c r="A199" s="3">
        <v>44212</v>
      </c>
      <c r="B199" s="4">
        <v>134</v>
      </c>
      <c r="C199" s="4">
        <v>1.1499999999999999</v>
      </c>
      <c r="D199" s="4">
        <f t="shared" si="93"/>
        <v>32192.684109035086</v>
      </c>
      <c r="E199" s="4">
        <f t="shared" si="108"/>
        <v>457</v>
      </c>
      <c r="F199" s="4">
        <f t="shared" si="94"/>
        <v>6580</v>
      </c>
      <c r="G199" s="2">
        <f t="shared" si="95"/>
        <v>32192.684109035086</v>
      </c>
      <c r="H199" s="2">
        <f t="shared" si="96"/>
        <v>387471</v>
      </c>
      <c r="I199" s="5">
        <f t="shared" si="97"/>
        <v>487982</v>
      </c>
      <c r="J199" s="6">
        <f>J198+ROUND(($E$1/$D$2)*G198*(J198/$D$3),0)-ROUND(J198/$D$2,0)</f>
        <v>298</v>
      </c>
      <c r="K199" s="6">
        <f t="shared" si="106"/>
        <v>457</v>
      </c>
      <c r="L199" s="3">
        <f t="shared" si="98"/>
        <v>44212</v>
      </c>
      <c r="M199" s="4"/>
      <c r="N199" s="4"/>
      <c r="O199" s="4"/>
      <c r="P199" s="4">
        <f t="shared" si="109"/>
        <v>457</v>
      </c>
      <c r="Q199" s="4">
        <f t="shared" si="107"/>
        <v>457</v>
      </c>
      <c r="R199" s="4">
        <f t="shared" si="99"/>
        <v>487982</v>
      </c>
      <c r="S199" s="4">
        <f t="shared" si="100"/>
        <v>298</v>
      </c>
      <c r="T199" s="22"/>
      <c r="U199" s="12"/>
      <c r="V199" s="23">
        <f t="shared" si="62"/>
        <v>1.0559743067856036</v>
      </c>
      <c r="W199" s="23">
        <f t="shared" si="63"/>
        <v>1.0559743067856036</v>
      </c>
      <c r="X199" s="16">
        <f t="shared" ref="X199:X209" si="110">ROUND((E199+F199)/$K$1,0)</f>
        <v>1776929</v>
      </c>
      <c r="Y199" s="15">
        <f t="shared" ref="Y199:Y209" si="111">X199*$K$1/$D$3</f>
        <v>0.1793886066823866</v>
      </c>
      <c r="Z199" s="16"/>
    </row>
    <row r="200" spans="1:26" x14ac:dyDescent="0.25">
      <c r="A200" s="3">
        <v>44213</v>
      </c>
      <c r="B200" s="4">
        <v>134</v>
      </c>
      <c r="C200" s="4">
        <v>1.1499999999999999</v>
      </c>
      <c r="D200" s="4">
        <f t="shared" si="93"/>
        <v>32156.684109035086</v>
      </c>
      <c r="E200" s="4">
        <f t="shared" si="108"/>
        <v>455</v>
      </c>
      <c r="F200" s="4">
        <f t="shared" si="94"/>
        <v>6618</v>
      </c>
      <c r="G200" s="2">
        <f t="shared" si="95"/>
        <v>32156.684109035086</v>
      </c>
      <c r="H200" s="2">
        <f t="shared" si="96"/>
        <v>421428</v>
      </c>
      <c r="I200" s="5">
        <f t="shared" si="97"/>
        <v>530748</v>
      </c>
      <c r="J200" s="6">
        <f t="shared" ref="J200:J209" si="112">J199+ROUND(($E$1/$D$2)*G199*(J199/$D$3),0)-ROUND(J199/$D$2,0)</f>
        <v>290</v>
      </c>
      <c r="K200" s="6">
        <f t="shared" si="106"/>
        <v>455</v>
      </c>
      <c r="L200" s="3">
        <f t="shared" si="98"/>
        <v>44213</v>
      </c>
      <c r="M200" s="4"/>
      <c r="N200" s="4"/>
      <c r="O200" s="4"/>
      <c r="P200" s="4">
        <f t="shared" si="109"/>
        <v>455</v>
      </c>
      <c r="Q200" s="4">
        <f t="shared" si="107"/>
        <v>455</v>
      </c>
      <c r="R200" s="4">
        <f t="shared" si="99"/>
        <v>530748</v>
      </c>
      <c r="S200" s="4">
        <f t="shared" si="100"/>
        <v>290</v>
      </c>
      <c r="T200" s="22"/>
      <c r="U200" s="12"/>
      <c r="V200" s="23">
        <f t="shared" si="62"/>
        <v>1.0559743067856036</v>
      </c>
      <c r="W200" s="23">
        <f t="shared" si="63"/>
        <v>1.0559743067856036</v>
      </c>
      <c r="X200" s="16">
        <f t="shared" si="110"/>
        <v>1786020</v>
      </c>
      <c r="Y200" s="15">
        <f t="shared" si="111"/>
        <v>0.18030638213844002</v>
      </c>
      <c r="Z200" s="16"/>
    </row>
    <row r="201" spans="1:26" x14ac:dyDescent="0.25">
      <c r="A201" s="3">
        <v>44214</v>
      </c>
      <c r="B201" s="4">
        <v>134</v>
      </c>
      <c r="C201" s="4">
        <v>1.1499999999999999</v>
      </c>
      <c r="D201" s="4">
        <f t="shared" si="93"/>
        <v>32120.684109035086</v>
      </c>
      <c r="E201" s="4">
        <f t="shared" si="108"/>
        <v>453</v>
      </c>
      <c r="F201" s="4">
        <f t="shared" si="94"/>
        <v>6656</v>
      </c>
      <c r="G201" s="2">
        <f t="shared" si="95"/>
        <v>32120.684109035086</v>
      </c>
      <c r="H201" s="2">
        <f t="shared" si="96"/>
        <v>458281</v>
      </c>
      <c r="I201" s="5">
        <f t="shared" si="97"/>
        <v>577160</v>
      </c>
      <c r="J201" s="6">
        <f t="shared" si="112"/>
        <v>283</v>
      </c>
      <c r="K201" s="6">
        <f t="shared" si="106"/>
        <v>453</v>
      </c>
      <c r="L201" s="3">
        <f t="shared" si="98"/>
        <v>44214</v>
      </c>
      <c r="M201" s="4"/>
      <c r="N201" s="4"/>
      <c r="O201" s="4"/>
      <c r="P201" s="4">
        <f t="shared" si="109"/>
        <v>453</v>
      </c>
      <c r="Q201" s="4">
        <f t="shared" si="107"/>
        <v>453</v>
      </c>
      <c r="R201" s="4">
        <f t="shared" si="99"/>
        <v>577160</v>
      </c>
      <c r="S201" s="4">
        <f t="shared" si="100"/>
        <v>283</v>
      </c>
      <c r="T201" s="12"/>
      <c r="U201" s="12"/>
      <c r="V201" s="23">
        <f t="shared" si="62"/>
        <v>1.0559743067856036</v>
      </c>
      <c r="W201" s="23">
        <f t="shared" si="63"/>
        <v>1.0559743067856036</v>
      </c>
      <c r="X201" s="16">
        <f t="shared" si="110"/>
        <v>1795110</v>
      </c>
      <c r="Y201" s="15">
        <f t="shared" si="111"/>
        <v>0.18122405664020286</v>
      </c>
      <c r="Z201" s="16"/>
    </row>
    <row r="202" spans="1:26" x14ac:dyDescent="0.25">
      <c r="A202" s="3">
        <v>44215</v>
      </c>
      <c r="B202" s="4">
        <v>134</v>
      </c>
      <c r="C202" s="4">
        <v>1.1499999999999999</v>
      </c>
      <c r="D202" s="4">
        <f t="shared" si="93"/>
        <v>32084.684109035086</v>
      </c>
      <c r="E202" s="4">
        <f t="shared" si="108"/>
        <v>451</v>
      </c>
      <c r="F202" s="4">
        <f t="shared" si="94"/>
        <v>6694</v>
      </c>
      <c r="G202" s="2">
        <f t="shared" si="95"/>
        <v>32084.684109035086</v>
      </c>
      <c r="H202" s="2">
        <f t="shared" si="96"/>
        <v>498269</v>
      </c>
      <c r="I202" s="5">
        <f t="shared" si="97"/>
        <v>627520</v>
      </c>
      <c r="J202" s="6">
        <f t="shared" si="112"/>
        <v>275</v>
      </c>
      <c r="K202" s="6">
        <f>K201+ROUND((C202/$D$2)*D201*(K201/$D$3),0)-ROUND(K201/$D$2,0)</f>
        <v>451</v>
      </c>
      <c r="L202" s="3">
        <f t="shared" si="98"/>
        <v>44215</v>
      </c>
      <c r="M202" s="4"/>
      <c r="N202" s="4"/>
      <c r="O202" s="4"/>
      <c r="P202" s="4">
        <f t="shared" si="109"/>
        <v>451</v>
      </c>
      <c r="Q202" s="4">
        <f t="shared" si="107"/>
        <v>451</v>
      </c>
      <c r="R202" s="4">
        <f t="shared" si="99"/>
        <v>627520</v>
      </c>
      <c r="S202" s="4">
        <f t="shared" si="100"/>
        <v>275</v>
      </c>
      <c r="T202" s="12"/>
      <c r="U202" s="12"/>
      <c r="V202" s="23">
        <f t="shared" si="62"/>
        <v>1.0559743067856036</v>
      </c>
      <c r="W202" s="23">
        <f t="shared" si="63"/>
        <v>1.0559743067856036</v>
      </c>
      <c r="X202" s="16">
        <f t="shared" si="110"/>
        <v>1804200</v>
      </c>
      <c r="Y202" s="15">
        <f t="shared" si="111"/>
        <v>0.18214173114196566</v>
      </c>
      <c r="Z202" s="16"/>
    </row>
    <row r="203" spans="1:26" x14ac:dyDescent="0.25">
      <c r="A203" s="7">
        <v>44216</v>
      </c>
      <c r="B203" s="8">
        <v>134</v>
      </c>
      <c r="C203" s="8">
        <v>1.1499999999999999</v>
      </c>
      <c r="D203" s="8">
        <f t="shared" ref="D203:D209" si="113">D202-ROUND((C203/$D$2)*D202*(E202/$D$3),0)</f>
        <v>32049.684109035086</v>
      </c>
      <c r="E203" s="8">
        <f t="shared" si="108"/>
        <v>448</v>
      </c>
      <c r="F203" s="8">
        <f t="shared" ref="F203:F209" si="114">F202+ROUND(E202/$D$2,0)</f>
        <v>6732</v>
      </c>
      <c r="G203" s="2">
        <f t="shared" ref="G203:G209" si="115">D203</f>
        <v>32049.684109035086</v>
      </c>
      <c r="H203" s="2">
        <f t="shared" ref="H203:H209" si="116">H202+ROUND(($D$1/$D$2)*G202*(H202/$D$3),0)-ROUND(H202/$D$2,0)</f>
        <v>541651</v>
      </c>
      <c r="I203" s="5">
        <f t="shared" ref="I203:I209" si="117">I202+ROUND(($D$1/$D$2)*G202*(I202/$D$3),0)-ROUND(I202/$D$2,0)</f>
        <v>682155</v>
      </c>
      <c r="J203" s="6">
        <f t="shared" si="112"/>
        <v>268</v>
      </c>
      <c r="K203" s="6">
        <f t="shared" ref="K203:K209" si="118">K202+ROUND((C203/$D$2)*D202*(K202/$D$3),0)-ROUND(K202/$D$2,0)</f>
        <v>448</v>
      </c>
      <c r="L203" s="7">
        <f t="shared" ref="L203:L209" si="119">A203</f>
        <v>44216</v>
      </c>
      <c r="M203" s="8"/>
      <c r="N203" s="8"/>
      <c r="O203" s="8"/>
      <c r="P203" s="8">
        <f t="shared" si="109"/>
        <v>448</v>
      </c>
      <c r="Q203" s="8">
        <f t="shared" si="107"/>
        <v>448</v>
      </c>
      <c r="R203" s="8">
        <f t="shared" ref="R203:R209" si="120">I203</f>
        <v>682155</v>
      </c>
      <c r="S203" s="8">
        <f t="shared" ref="S203:S209" si="121">J203</f>
        <v>268</v>
      </c>
      <c r="T203" s="12"/>
      <c r="U203" s="12"/>
      <c r="V203" s="23">
        <f t="shared" si="62"/>
        <v>1.0559743067856036</v>
      </c>
      <c r="W203" s="23">
        <f t="shared" si="63"/>
        <v>1.0559743067856036</v>
      </c>
      <c r="X203" s="16">
        <f t="shared" si="110"/>
        <v>1813038</v>
      </c>
      <c r="Y203" s="15">
        <f t="shared" si="111"/>
        <v>0.18303396516249149</v>
      </c>
      <c r="Z203" s="16"/>
    </row>
    <row r="204" spans="1:26" x14ac:dyDescent="0.25">
      <c r="A204" s="7">
        <v>44217</v>
      </c>
      <c r="B204" s="8">
        <v>134</v>
      </c>
      <c r="C204" s="8">
        <v>1.1499999999999999</v>
      </c>
      <c r="D204" s="8">
        <f t="shared" si="113"/>
        <v>32014.684109035086</v>
      </c>
      <c r="E204" s="8">
        <f t="shared" si="108"/>
        <v>446</v>
      </c>
      <c r="F204" s="8">
        <f t="shared" si="114"/>
        <v>6769</v>
      </c>
      <c r="G204" s="2">
        <f t="shared" si="115"/>
        <v>32014.684109035086</v>
      </c>
      <c r="H204" s="2">
        <f t="shared" si="116"/>
        <v>588708</v>
      </c>
      <c r="I204" s="5">
        <f t="shared" si="117"/>
        <v>741420</v>
      </c>
      <c r="J204" s="6">
        <f t="shared" si="112"/>
        <v>262</v>
      </c>
      <c r="K204" s="6">
        <f t="shared" si="118"/>
        <v>446</v>
      </c>
      <c r="L204" s="7">
        <f t="shared" si="119"/>
        <v>44217</v>
      </c>
      <c r="M204" s="8"/>
      <c r="N204" s="8"/>
      <c r="O204" s="8"/>
      <c r="P204" s="8">
        <f t="shared" si="109"/>
        <v>446</v>
      </c>
      <c r="Q204" s="8">
        <f t="shared" si="107"/>
        <v>446</v>
      </c>
      <c r="R204" s="8">
        <f t="shared" si="120"/>
        <v>741420</v>
      </c>
      <c r="S204" s="8">
        <f t="shared" si="121"/>
        <v>262</v>
      </c>
      <c r="T204" s="12"/>
      <c r="U204" s="12"/>
      <c r="V204" s="23">
        <f t="shared" si="62"/>
        <v>1.0559743067856036</v>
      </c>
      <c r="W204" s="23">
        <f t="shared" si="63"/>
        <v>1.0559743067856036</v>
      </c>
      <c r="X204" s="16">
        <f t="shared" si="110"/>
        <v>1821876</v>
      </c>
      <c r="Y204" s="15">
        <f t="shared" si="111"/>
        <v>0.18392619918301734</v>
      </c>
      <c r="Z204" s="16"/>
    </row>
    <row r="205" spans="1:26" x14ac:dyDescent="0.25">
      <c r="A205" s="7">
        <v>44218</v>
      </c>
      <c r="B205" s="8">
        <v>134</v>
      </c>
      <c r="C205" s="8">
        <v>1.1499999999999999</v>
      </c>
      <c r="D205" s="8">
        <f t="shared" si="113"/>
        <v>31979.684109035086</v>
      </c>
      <c r="E205" s="8">
        <f t="shared" si="108"/>
        <v>444</v>
      </c>
      <c r="F205" s="8">
        <f t="shared" si="114"/>
        <v>6806</v>
      </c>
      <c r="G205" s="2">
        <f t="shared" si="115"/>
        <v>31979.684109035086</v>
      </c>
      <c r="H205" s="2">
        <f t="shared" si="116"/>
        <v>639745</v>
      </c>
      <c r="I205" s="5">
        <f t="shared" si="117"/>
        <v>805696</v>
      </c>
      <c r="J205" s="6">
        <f t="shared" si="112"/>
        <v>255</v>
      </c>
      <c r="K205" s="6">
        <f t="shared" si="118"/>
        <v>444</v>
      </c>
      <c r="L205" s="7">
        <f t="shared" si="119"/>
        <v>44218</v>
      </c>
      <c r="M205" s="8"/>
      <c r="N205" s="8"/>
      <c r="O205" s="8"/>
      <c r="P205" s="8">
        <f>K205</f>
        <v>444</v>
      </c>
      <c r="Q205" s="8">
        <f t="shared" si="107"/>
        <v>444</v>
      </c>
      <c r="R205" s="8">
        <f t="shared" si="120"/>
        <v>805696</v>
      </c>
      <c r="S205" s="8">
        <f t="shared" si="121"/>
        <v>255</v>
      </c>
      <c r="T205" s="12"/>
      <c r="U205" s="12"/>
      <c r="V205" s="23">
        <f t="shared" si="62"/>
        <v>1.0559743067856036</v>
      </c>
      <c r="W205" s="23">
        <f t="shared" si="63"/>
        <v>1.0559743067856036</v>
      </c>
      <c r="X205" s="16">
        <f t="shared" si="110"/>
        <v>1830714</v>
      </c>
      <c r="Y205" s="15">
        <f t="shared" si="111"/>
        <v>0.18481843320354313</v>
      </c>
      <c r="Z205" s="16"/>
    </row>
    <row r="206" spans="1:26" x14ac:dyDescent="0.25">
      <c r="A206" s="7">
        <v>44219</v>
      </c>
      <c r="B206" s="8">
        <v>134</v>
      </c>
      <c r="C206" s="8">
        <v>1.1499999999999999</v>
      </c>
      <c r="D206" s="8">
        <f t="shared" si="113"/>
        <v>31944.684109035086</v>
      </c>
      <c r="E206" s="8">
        <f t="shared" si="108"/>
        <v>442</v>
      </c>
      <c r="F206" s="8">
        <f t="shared" si="114"/>
        <v>6843</v>
      </c>
      <c r="G206" s="2">
        <f t="shared" si="115"/>
        <v>31944.684109035086</v>
      </c>
      <c r="H206" s="2">
        <f t="shared" si="116"/>
        <v>695087</v>
      </c>
      <c r="I206" s="5">
        <f t="shared" si="117"/>
        <v>875394</v>
      </c>
      <c r="J206" s="6">
        <f t="shared" si="112"/>
        <v>249</v>
      </c>
      <c r="K206" s="6">
        <f t="shared" si="118"/>
        <v>442</v>
      </c>
      <c r="L206" s="7">
        <f t="shared" si="119"/>
        <v>44219</v>
      </c>
      <c r="M206" s="8"/>
      <c r="N206" s="8"/>
      <c r="O206" s="8"/>
      <c r="P206" s="8">
        <f t="shared" ref="P206:P209" si="122">K206</f>
        <v>442</v>
      </c>
      <c r="Q206" s="8">
        <f t="shared" si="107"/>
        <v>442</v>
      </c>
      <c r="R206" s="8">
        <f t="shared" si="120"/>
        <v>875394</v>
      </c>
      <c r="S206" s="8">
        <f t="shared" si="121"/>
        <v>249</v>
      </c>
      <c r="T206" s="12"/>
      <c r="U206" s="12"/>
      <c r="V206" s="23">
        <f t="shared" ref="V206:V209" si="123">T206*$V$2+$V$1</f>
        <v>1.0559743067856036</v>
      </c>
      <c r="W206" s="23">
        <f t="shared" ref="W206:W209" si="124">U206*$V$2+$V$1</f>
        <v>1.0559743067856036</v>
      </c>
      <c r="X206" s="16">
        <f t="shared" si="110"/>
        <v>1839552</v>
      </c>
      <c r="Y206" s="15">
        <f t="shared" si="111"/>
        <v>0.18571066722406895</v>
      </c>
      <c r="Z206" s="16"/>
    </row>
    <row r="207" spans="1:26" x14ac:dyDescent="0.25">
      <c r="A207" s="7">
        <v>44220</v>
      </c>
      <c r="B207" s="8">
        <v>134</v>
      </c>
      <c r="C207" s="8">
        <v>1.1499999999999999</v>
      </c>
      <c r="D207" s="8">
        <f t="shared" si="113"/>
        <v>31910.684109035086</v>
      </c>
      <c r="E207" s="8">
        <f t="shared" si="108"/>
        <v>439</v>
      </c>
      <c r="F207" s="8">
        <f t="shared" si="114"/>
        <v>6880</v>
      </c>
      <c r="G207" s="2">
        <f t="shared" si="115"/>
        <v>31910.684109035086</v>
      </c>
      <c r="H207" s="2">
        <f t="shared" si="116"/>
        <v>755087</v>
      </c>
      <c r="I207" s="5">
        <f t="shared" si="117"/>
        <v>950958</v>
      </c>
      <c r="J207" s="6">
        <f t="shared" si="112"/>
        <v>242</v>
      </c>
      <c r="K207" s="6">
        <f t="shared" si="118"/>
        <v>439</v>
      </c>
      <c r="L207" s="7">
        <f t="shared" si="119"/>
        <v>44220</v>
      </c>
      <c r="M207" s="8"/>
      <c r="N207" s="8"/>
      <c r="O207" s="8"/>
      <c r="P207" s="8">
        <f t="shared" si="122"/>
        <v>439</v>
      </c>
      <c r="Q207" s="8">
        <f t="shared" si="107"/>
        <v>439</v>
      </c>
      <c r="R207" s="8">
        <f t="shared" si="120"/>
        <v>950958</v>
      </c>
      <c r="S207" s="8">
        <f t="shared" si="121"/>
        <v>242</v>
      </c>
      <c r="T207" s="12"/>
      <c r="U207" s="12"/>
      <c r="V207" s="23">
        <f t="shared" si="123"/>
        <v>1.0559743067856036</v>
      </c>
      <c r="W207" s="23">
        <f t="shared" si="124"/>
        <v>1.0559743067856036</v>
      </c>
      <c r="X207" s="16">
        <f t="shared" si="110"/>
        <v>1848138</v>
      </c>
      <c r="Y207" s="15">
        <f t="shared" si="111"/>
        <v>0.18657746076335779</v>
      </c>
      <c r="Z207" s="16"/>
    </row>
    <row r="208" spans="1:26" x14ac:dyDescent="0.25">
      <c r="A208" s="7">
        <v>44221</v>
      </c>
      <c r="B208" s="8">
        <v>134</v>
      </c>
      <c r="C208" s="8">
        <v>1.1499999999999999</v>
      </c>
      <c r="D208" s="8">
        <f t="shared" si="113"/>
        <v>31876.684109035086</v>
      </c>
      <c r="E208" s="8">
        <f t="shared" si="108"/>
        <v>436</v>
      </c>
      <c r="F208" s="8">
        <f t="shared" si="114"/>
        <v>6917</v>
      </c>
      <c r="G208" s="2">
        <f t="shared" si="115"/>
        <v>31876.684109035086</v>
      </c>
      <c r="H208" s="2">
        <f t="shared" si="116"/>
        <v>820130</v>
      </c>
      <c r="I208" s="5">
        <f t="shared" si="117"/>
        <v>1032873</v>
      </c>
      <c r="J208" s="6">
        <f t="shared" si="112"/>
        <v>236</v>
      </c>
      <c r="K208" s="6">
        <f t="shared" si="118"/>
        <v>436</v>
      </c>
      <c r="L208" s="7">
        <f t="shared" si="119"/>
        <v>44221</v>
      </c>
      <c r="M208" s="8"/>
      <c r="N208" s="8"/>
      <c r="O208" s="8"/>
      <c r="P208" s="8">
        <f t="shared" si="122"/>
        <v>436</v>
      </c>
      <c r="Q208" s="8">
        <f t="shared" si="107"/>
        <v>436</v>
      </c>
      <c r="R208" s="8">
        <f t="shared" si="120"/>
        <v>1032873</v>
      </c>
      <c r="S208" s="8">
        <f t="shared" si="121"/>
        <v>236</v>
      </c>
      <c r="T208" s="12"/>
      <c r="U208" s="12"/>
      <c r="V208" s="23">
        <f t="shared" si="123"/>
        <v>1.0559743067856036</v>
      </c>
      <c r="W208" s="23">
        <f t="shared" si="124"/>
        <v>1.0559743067856036</v>
      </c>
      <c r="X208" s="16">
        <f t="shared" si="110"/>
        <v>1856723</v>
      </c>
      <c r="Y208" s="15">
        <f t="shared" si="111"/>
        <v>0.18744415334835601</v>
      </c>
      <c r="Z208" s="16"/>
    </row>
    <row r="209" spans="1:26" x14ac:dyDescent="0.25">
      <c r="A209" s="7">
        <v>44222</v>
      </c>
      <c r="B209" s="8">
        <v>134</v>
      </c>
      <c r="C209" s="8">
        <v>1.1499999999999999</v>
      </c>
      <c r="D209" s="8">
        <f t="shared" si="113"/>
        <v>31842.684109035086</v>
      </c>
      <c r="E209" s="8">
        <f t="shared" si="108"/>
        <v>434</v>
      </c>
      <c r="F209" s="8">
        <f t="shared" si="114"/>
        <v>6953</v>
      </c>
      <c r="G209" s="2">
        <f t="shared" si="115"/>
        <v>31842.684109035086</v>
      </c>
      <c r="H209" s="2">
        <f t="shared" si="116"/>
        <v>890628</v>
      </c>
      <c r="I209" s="5">
        <f t="shared" si="117"/>
        <v>1121658</v>
      </c>
      <c r="J209" s="6">
        <f t="shared" si="112"/>
        <v>230</v>
      </c>
      <c r="K209" s="6">
        <f t="shared" si="118"/>
        <v>434</v>
      </c>
      <c r="L209" s="7">
        <f t="shared" si="119"/>
        <v>44222</v>
      </c>
      <c r="M209" s="8"/>
      <c r="N209" s="8"/>
      <c r="O209" s="8"/>
      <c r="P209" s="8">
        <f t="shared" si="122"/>
        <v>434</v>
      </c>
      <c r="Q209" s="8">
        <f t="shared" si="107"/>
        <v>434</v>
      </c>
      <c r="R209" s="8">
        <f t="shared" si="120"/>
        <v>1121658</v>
      </c>
      <c r="S209" s="8">
        <f t="shared" si="121"/>
        <v>230</v>
      </c>
      <c r="T209" s="12"/>
      <c r="U209" s="12"/>
      <c r="V209" s="23">
        <f t="shared" si="123"/>
        <v>1.0559743067856036</v>
      </c>
      <c r="W209" s="23">
        <f t="shared" si="124"/>
        <v>1.0559743067856036</v>
      </c>
      <c r="X209" s="16">
        <f t="shared" si="110"/>
        <v>1865308</v>
      </c>
      <c r="Y209" s="15">
        <f t="shared" si="111"/>
        <v>0.1883108459333542</v>
      </c>
      <c r="Z209" s="16"/>
    </row>
  </sheetData>
  <mergeCells count="9">
    <mergeCell ref="Q1:R1"/>
    <mergeCell ref="Q2:R2"/>
    <mergeCell ref="Q3:R3"/>
    <mergeCell ref="I3:J3"/>
    <mergeCell ref="G1:J1"/>
    <mergeCell ref="I2:J2"/>
    <mergeCell ref="M1:N1"/>
    <mergeCell ref="M2:N2"/>
    <mergeCell ref="M3:N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2021-01-13T14:31:56Z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