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47045a2401bd0a/Metodos Num/"/>
    </mc:Choice>
  </mc:AlternateContent>
  <xr:revisionPtr revIDLastSave="2" documentId="8_{35F1740F-8625-46F2-90DF-984940F33055}" xr6:coauthVersionLast="45" xr6:coauthVersionMax="45" xr10:uidLastSave="{FB2E08DE-C8F5-40B2-AFC8-0D68A014C9E8}"/>
  <bookViews>
    <workbookView xWindow="-108" yWindow="-108" windowWidth="23256" windowHeight="12576" xr2:uid="{247BF5EA-ED25-478D-B421-8D9E29F024E1}"/>
  </bookViews>
  <sheets>
    <sheet name="GaussSeidel" sheetId="2" r:id="rId1"/>
    <sheet name="Ej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2" i="2" l="1"/>
  <c r="S22" i="2"/>
  <c r="Q22" i="2"/>
  <c r="O22" i="2"/>
  <c r="U21" i="2"/>
  <c r="S21" i="2"/>
  <c r="Q21" i="2"/>
  <c r="O21" i="2"/>
  <c r="U20" i="2"/>
  <c r="S20" i="2"/>
  <c r="Q20" i="2"/>
  <c r="O20" i="2"/>
  <c r="I20" i="2"/>
  <c r="U19" i="2"/>
  <c r="S19" i="2"/>
  <c r="Q19" i="2"/>
  <c r="O19" i="2"/>
  <c r="I19" i="2"/>
  <c r="I18" i="2"/>
  <c r="I17" i="2"/>
  <c r="I15" i="2"/>
  <c r="I14" i="2"/>
  <c r="I13" i="2"/>
  <c r="I12" i="2"/>
  <c r="C22" i="2" s="1"/>
  <c r="P7" i="2"/>
  <c r="Q7" i="2" s="1"/>
  <c r="O7" i="2"/>
  <c r="P25" i="1"/>
  <c r="N25" i="1"/>
  <c r="L25" i="1"/>
  <c r="P24" i="1"/>
  <c r="N24" i="1"/>
  <c r="L24" i="1"/>
  <c r="P23" i="1"/>
  <c r="N23" i="1"/>
  <c r="L23" i="1"/>
  <c r="I17" i="1"/>
  <c r="I16" i="1"/>
  <c r="I15" i="1"/>
  <c r="I13" i="1"/>
  <c r="I12" i="1"/>
  <c r="I11" i="1"/>
  <c r="C20" i="1" s="1"/>
  <c r="L7" i="1"/>
  <c r="R7" i="2" l="1"/>
  <c r="O8" i="2" s="1"/>
  <c r="M7" i="1"/>
  <c r="S8" i="2" l="1"/>
  <c r="P8" i="2"/>
  <c r="Q8" i="2" s="1"/>
  <c r="U8" i="2" s="1"/>
  <c r="N7" i="1"/>
  <c r="L8" i="1" s="1"/>
  <c r="T8" i="2" l="1"/>
  <c r="R8" i="2"/>
  <c r="V8" i="2" s="1"/>
  <c r="M8" i="1"/>
  <c r="N8" i="1"/>
  <c r="Q8" i="1" s="1"/>
  <c r="O8" i="1"/>
  <c r="O9" i="2" l="1"/>
  <c r="P8" i="1"/>
  <c r="L9" i="1"/>
  <c r="S9" i="2" l="1"/>
  <c r="P9" i="2"/>
  <c r="R9" i="2" s="1"/>
  <c r="V9" i="2" s="1"/>
  <c r="Q9" i="2"/>
  <c r="U9" i="2" s="1"/>
  <c r="O9" i="1"/>
  <c r="M9" i="1"/>
  <c r="O10" i="2" l="1"/>
  <c r="T9" i="2"/>
  <c r="P9" i="1"/>
  <c r="N9" i="1"/>
  <c r="Q9" i="1" s="1"/>
  <c r="S10" i="2" l="1"/>
  <c r="P10" i="2"/>
  <c r="L10" i="1"/>
  <c r="Q10" i="2" l="1"/>
  <c r="U10" i="2" s="1"/>
  <c r="T10" i="2"/>
  <c r="O10" i="1"/>
  <c r="M10" i="1"/>
  <c r="R10" i="2" l="1"/>
  <c r="P10" i="1"/>
  <c r="N10" i="1"/>
  <c r="Q10" i="1" s="1"/>
  <c r="V10" i="2" l="1"/>
  <c r="O11" i="2"/>
  <c r="L11" i="1"/>
  <c r="S11" i="2" l="1"/>
  <c r="P11" i="2"/>
  <c r="M11" i="1"/>
  <c r="O11" i="1"/>
  <c r="N11" i="1"/>
  <c r="Q11" i="1" s="1"/>
  <c r="Q11" i="2" l="1"/>
  <c r="U11" i="2" s="1"/>
  <c r="T11" i="2"/>
  <c r="P11" i="1"/>
  <c r="L12" i="1"/>
  <c r="R11" i="2" l="1"/>
  <c r="O12" i="1"/>
  <c r="M12" i="1"/>
  <c r="V11" i="2" l="1"/>
  <c r="O12" i="2"/>
  <c r="P12" i="1"/>
  <c r="N12" i="1"/>
  <c r="Q12" i="1" s="1"/>
  <c r="P12" i="2" l="1"/>
  <c r="S12" i="2"/>
  <c r="L13" i="1"/>
  <c r="T12" i="2" l="1"/>
  <c r="Q12" i="2"/>
  <c r="U12" i="2" s="1"/>
  <c r="R12" i="2"/>
  <c r="V12" i="2" s="1"/>
  <c r="O13" i="1"/>
  <c r="M13" i="1"/>
  <c r="N13" i="1" s="1"/>
  <c r="Q13" i="1" s="1"/>
  <c r="O13" i="2" l="1"/>
  <c r="L14" i="1"/>
  <c r="P13" i="1"/>
  <c r="S13" i="2" l="1"/>
  <c r="P13" i="2"/>
  <c r="O14" i="1"/>
  <c r="M14" i="1"/>
  <c r="T13" i="2" l="1"/>
  <c r="Q13" i="2"/>
  <c r="P14" i="1"/>
  <c r="N14" i="1"/>
  <c r="Q14" i="1" s="1"/>
  <c r="U13" i="2" l="1"/>
  <c r="R13" i="2"/>
  <c r="V13" i="2" s="1"/>
  <c r="O14" i="2"/>
  <c r="L15" i="1"/>
  <c r="P14" i="2" l="1"/>
  <c r="S14" i="2"/>
  <c r="Q14" i="2"/>
  <c r="U14" i="2" s="1"/>
  <c r="O15" i="1"/>
  <c r="M15" i="1"/>
  <c r="N15" i="1" s="1"/>
  <c r="Q15" i="1" s="1"/>
  <c r="R14" i="2" l="1"/>
  <c r="V14" i="2" s="1"/>
  <c r="O15" i="2"/>
  <c r="T14" i="2"/>
  <c r="L16" i="1"/>
  <c r="P15" i="1"/>
  <c r="P15" i="2" l="1"/>
  <c r="Q15" i="2" s="1"/>
  <c r="S15" i="2"/>
  <c r="O16" i="1"/>
  <c r="M16" i="1"/>
  <c r="N16" i="1" s="1"/>
  <c r="Q16" i="1" s="1"/>
  <c r="U15" i="2" l="1"/>
  <c r="R15" i="2"/>
  <c r="V15" i="2" s="1"/>
  <c r="T15" i="2"/>
  <c r="P16" i="1"/>
  <c r="L17" i="1"/>
  <c r="O16" i="2" l="1"/>
  <c r="M25" i="1"/>
  <c r="O17" i="1"/>
  <c r="M23" i="1"/>
  <c r="M24" i="1"/>
  <c r="M17" i="1"/>
  <c r="N17" i="1" s="1"/>
  <c r="P16" i="2" l="1"/>
  <c r="S16" i="2"/>
  <c r="Q24" i="1"/>
  <c r="Q17" i="1"/>
  <c r="Q23" i="1"/>
  <c r="Q25" i="1"/>
  <c r="O23" i="1"/>
  <c r="R23" i="1" s="1"/>
  <c r="P17" i="1"/>
  <c r="O24" i="1"/>
  <c r="R24" i="1" s="1"/>
  <c r="L18" i="1"/>
  <c r="O25" i="1"/>
  <c r="R25" i="1"/>
  <c r="T16" i="2" l="1"/>
  <c r="Q16" i="2"/>
  <c r="O18" i="1"/>
  <c r="M18" i="1"/>
  <c r="U16" i="2" l="1"/>
  <c r="R16" i="2"/>
  <c r="V16" i="2" s="1"/>
  <c r="O17" i="2"/>
  <c r="P18" i="1"/>
  <c r="N18" i="1"/>
  <c r="Q18" i="1" s="1"/>
  <c r="P21" i="2" l="1"/>
  <c r="P20" i="2"/>
  <c r="P22" i="2"/>
  <c r="S17" i="2"/>
  <c r="P19" i="2"/>
  <c r="P17" i="2"/>
  <c r="L19" i="1"/>
  <c r="R20" i="2" l="1"/>
  <c r="R21" i="2"/>
  <c r="R19" i="2"/>
  <c r="T17" i="2"/>
  <c r="R22" i="2"/>
  <c r="Q17" i="2"/>
  <c r="R17" i="2"/>
  <c r="M19" i="1"/>
  <c r="N19" i="1"/>
  <c r="Q19" i="1" s="1"/>
  <c r="O19" i="1"/>
  <c r="V17" i="2" l="1"/>
  <c r="V22" i="2"/>
  <c r="V21" i="2"/>
  <c r="V19" i="2"/>
  <c r="V20" i="2"/>
  <c r="T19" i="2"/>
  <c r="W19" i="2" s="1"/>
  <c r="T20" i="2"/>
  <c r="W20" i="2" s="1"/>
  <c r="U17" i="2"/>
  <c r="T22" i="2"/>
  <c r="W22" i="2" s="1"/>
  <c r="T21" i="2"/>
  <c r="P19" i="1"/>
  <c r="L20" i="1"/>
  <c r="W21" i="2" l="1"/>
  <c r="M20" i="1"/>
  <c r="P20" i="1" s="1"/>
  <c r="O20" i="1"/>
  <c r="N20" i="1" l="1"/>
  <c r="Q20" i="1" s="1"/>
</calcChain>
</file>

<file path=xl/sharedStrings.xml><?xml version="1.0" encoding="utf-8"?>
<sst xmlns="http://schemas.openxmlformats.org/spreadsheetml/2006/main" count="98" uniqueCount="29">
  <si>
    <t>Metódo de Gauss-Seidel</t>
  </si>
  <si>
    <t xml:space="preserve">Sistema a solucionar </t>
  </si>
  <si>
    <t>b</t>
  </si>
  <si>
    <t>x</t>
  </si>
  <si>
    <t>y</t>
  </si>
  <si>
    <t>z</t>
  </si>
  <si>
    <t>=</t>
  </si>
  <si>
    <t>No. Iter</t>
  </si>
  <si>
    <t>err x</t>
  </si>
  <si>
    <t xml:space="preserve">err y </t>
  </si>
  <si>
    <t>err z</t>
  </si>
  <si>
    <t xml:space="preserve">x inicial </t>
  </si>
  <si>
    <t xml:space="preserve">Verificamos que la matriz sea </t>
  </si>
  <si>
    <t xml:space="preserve">diagonal dominante </t>
  </si>
  <si>
    <t>Fila 1</t>
  </si>
  <si>
    <t>Valor inicial</t>
  </si>
  <si>
    <t xml:space="preserve">Fila 2 </t>
  </si>
  <si>
    <t>Fila 3</t>
  </si>
  <si>
    <t>Suma valores restantes</t>
  </si>
  <si>
    <t>Fila 2</t>
  </si>
  <si>
    <t xml:space="preserve">Situación </t>
  </si>
  <si>
    <t>COMP EC1</t>
  </si>
  <si>
    <t>COMP EC2</t>
  </si>
  <si>
    <t>COMP EC3</t>
  </si>
  <si>
    <t>w</t>
  </si>
  <si>
    <t>err w</t>
  </si>
  <si>
    <t>Fila 4</t>
  </si>
  <si>
    <t>COMP EC4</t>
  </si>
  <si>
    <t>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</si>
</sst>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00000"/>
    <numFmt numFmtId="165" formatCode="0.000000000"/>
    <numFmt numFmtId="166" formatCode="0.0000000"/>
    <numFmt numFmtId="167" formatCode="_-* #,##0.000000_-;\-* #,##0.000000_-;_-* &quot;-&quot;??_-;_-@_-"/>
    <numFmt numFmtId="168" formatCode="_-* #,##0.000_-;\-* #,##0.0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0" fillId="2" borderId="0" xfId="0" applyFill="1"/>
    <xf numFmtId="164" fontId="0" fillId="0" borderId="0" xfId="0" applyNumberFormat="1"/>
    <xf numFmtId="165" fontId="2" fillId="0" borderId="0" xfId="0" applyNumberFormat="1" applyFont="1"/>
    <xf numFmtId="0" fontId="3" fillId="0" borderId="0" xfId="0" applyFont="1"/>
    <xf numFmtId="0" fontId="3" fillId="3" borderId="0" xfId="0" applyFont="1" applyFill="1"/>
    <xf numFmtId="0" fontId="4" fillId="0" borderId="0" xfId="0" applyFont="1"/>
    <xf numFmtId="1" fontId="0" fillId="0" borderId="0" xfId="0" applyNumberFormat="1"/>
    <xf numFmtId="168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4" borderId="0" xfId="0" applyFill="1"/>
    <xf numFmtId="0" fontId="0" fillId="0" borderId="0" xfId="0" applyFill="1"/>
    <xf numFmtId="164" fontId="0" fillId="0" borderId="1" xfId="0" applyNumberFormat="1" applyBorder="1"/>
    <xf numFmtId="165" fontId="0" fillId="0" borderId="1" xfId="0" applyNumberFormat="1" applyBorder="1"/>
    <xf numFmtId="0" fontId="0" fillId="5" borderId="0" xfId="0" applyFill="1"/>
    <xf numFmtId="165" fontId="3" fillId="6" borderId="0" xfId="0" applyNumberFormat="1" applyFont="1" applyFill="1"/>
    <xf numFmtId="165" fontId="3" fillId="7" borderId="1" xfId="0" applyNumberFormat="1" applyFont="1" applyFill="1" applyBorder="1"/>
    <xf numFmtId="0" fontId="0" fillId="5" borderId="1" xfId="0" applyFill="1" applyBorder="1"/>
    <xf numFmtId="166" fontId="0" fillId="0" borderId="1" xfId="0" applyNumberFormat="1" applyBorder="1"/>
    <xf numFmtId="167" fontId="0" fillId="0" borderId="1" xfId="1" applyNumberFormat="1" applyFont="1" applyBorder="1"/>
    <xf numFmtId="164" fontId="3" fillId="8" borderId="1" xfId="0" applyNumberFormat="1" applyFont="1" applyFill="1" applyBorder="1"/>
    <xf numFmtId="166" fontId="3" fillId="8" borderId="1" xfId="0" applyNumberFormat="1" applyFont="1" applyFill="1" applyBorder="1"/>
    <xf numFmtId="167" fontId="3" fillId="8" borderId="1" xfId="1" applyNumberFormat="1" applyFont="1" applyFill="1" applyBorder="1"/>
    <xf numFmtId="0" fontId="0" fillId="8" borderId="0" xfId="0" applyFill="1"/>
    <xf numFmtId="0" fontId="0" fillId="8" borderId="1" xfId="0" applyFill="1" applyBorder="1"/>
    <xf numFmtId="166" fontId="3" fillId="9" borderId="0" xfId="0" applyNumberFormat="1" applyFont="1" applyFill="1"/>
    <xf numFmtId="0" fontId="0" fillId="9" borderId="1" xfId="0" applyFill="1" applyBorder="1"/>
    <xf numFmtId="0" fontId="3" fillId="10" borderId="0" xfId="0" applyFont="1" applyFill="1"/>
    <xf numFmtId="0" fontId="0" fillId="10" borderId="1" xfId="0" applyFill="1" applyBorder="1"/>
    <xf numFmtId="167" fontId="0" fillId="11" borderId="0" xfId="1" applyNumberFormat="1" applyFont="1" applyFill="1"/>
    <xf numFmtId="0" fontId="0" fillId="11" borderId="1" xfId="0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23</xdr:row>
      <xdr:rowOff>0</xdr:rowOff>
    </xdr:from>
    <xdr:to>
      <xdr:col>6</xdr:col>
      <xdr:colOff>556260</xdr:colOff>
      <xdr:row>35</xdr:row>
      <xdr:rowOff>182228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9FE83AB-CBE6-4A02-BA7C-D85413346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1560" y="4206240"/>
          <a:ext cx="4518660" cy="23767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67A50-852A-4C58-A6D9-6332150AEDBD}">
  <dimension ref="A1:W22"/>
  <sheetViews>
    <sheetView tabSelected="1" workbookViewId="0">
      <selection activeCell="I25" sqref="I25"/>
    </sheetView>
  </sheetViews>
  <sheetFormatPr baseColWidth="10" defaultRowHeight="14.4" x14ac:dyDescent="0.3"/>
  <cols>
    <col min="1" max="1" width="15.33203125" customWidth="1"/>
  </cols>
  <sheetData>
    <row r="1" spans="1:22" x14ac:dyDescent="0.3">
      <c r="A1" s="1" t="s">
        <v>28</v>
      </c>
      <c r="B1" s="1" t="s">
        <v>0</v>
      </c>
      <c r="C1" s="1"/>
    </row>
    <row r="3" spans="1:22" x14ac:dyDescent="0.3">
      <c r="B3" s="9" t="s">
        <v>1</v>
      </c>
      <c r="C3" s="9"/>
      <c r="D3" s="9"/>
      <c r="E3" s="9"/>
      <c r="F3" s="9"/>
      <c r="G3" s="9"/>
      <c r="H3" s="9"/>
      <c r="I3" s="9"/>
      <c r="J3" s="9"/>
      <c r="K3" s="9" t="s">
        <v>2</v>
      </c>
    </row>
    <row r="4" spans="1:22" x14ac:dyDescent="0.3">
      <c r="B4" s="18">
        <v>10</v>
      </c>
      <c r="C4" s="9" t="s">
        <v>3</v>
      </c>
      <c r="D4" s="9">
        <v>1</v>
      </c>
      <c r="E4" s="9" t="s">
        <v>4</v>
      </c>
      <c r="F4" s="9">
        <v>2</v>
      </c>
      <c r="G4" s="9" t="s">
        <v>5</v>
      </c>
      <c r="H4" s="9">
        <v>-1</v>
      </c>
      <c r="I4" s="9" t="s">
        <v>24</v>
      </c>
      <c r="J4" s="9" t="s">
        <v>6</v>
      </c>
      <c r="K4" s="9">
        <v>3</v>
      </c>
    </row>
    <row r="5" spans="1:22" x14ac:dyDescent="0.3">
      <c r="B5" s="9">
        <v>-2</v>
      </c>
      <c r="C5" s="9" t="s">
        <v>3</v>
      </c>
      <c r="D5" s="18">
        <v>10</v>
      </c>
      <c r="E5" s="9" t="s">
        <v>4</v>
      </c>
      <c r="F5" s="9">
        <v>1</v>
      </c>
      <c r="G5" s="9" t="s">
        <v>5</v>
      </c>
      <c r="H5" s="9">
        <v>-1</v>
      </c>
      <c r="I5" s="9" t="s">
        <v>24</v>
      </c>
      <c r="J5" s="9" t="s">
        <v>6</v>
      </c>
      <c r="K5" s="9">
        <v>4</v>
      </c>
      <c r="N5" s="9" t="s">
        <v>7</v>
      </c>
      <c r="O5" s="9" t="s">
        <v>3</v>
      </c>
      <c r="P5" s="9" t="s">
        <v>4</v>
      </c>
      <c r="Q5" s="9" t="s">
        <v>5</v>
      </c>
      <c r="R5" s="9" t="s">
        <v>24</v>
      </c>
      <c r="S5" s="9" t="s">
        <v>8</v>
      </c>
      <c r="T5" s="9" t="s">
        <v>9</v>
      </c>
      <c r="U5" s="9" t="s">
        <v>10</v>
      </c>
      <c r="V5" s="9" t="s">
        <v>25</v>
      </c>
    </row>
    <row r="6" spans="1:22" x14ac:dyDescent="0.3">
      <c r="B6" s="9">
        <v>2</v>
      </c>
      <c r="C6" s="9" t="s">
        <v>3</v>
      </c>
      <c r="D6" s="9">
        <v>1</v>
      </c>
      <c r="E6" s="9" t="s">
        <v>4</v>
      </c>
      <c r="F6" s="18">
        <v>-10</v>
      </c>
      <c r="G6" s="9" t="s">
        <v>5</v>
      </c>
      <c r="H6" s="9">
        <v>-2</v>
      </c>
      <c r="I6" s="9" t="s">
        <v>24</v>
      </c>
      <c r="J6" s="9" t="s">
        <v>6</v>
      </c>
      <c r="K6" s="9">
        <v>-7</v>
      </c>
      <c r="N6" s="9"/>
      <c r="O6" s="9">
        <v>0</v>
      </c>
      <c r="P6" s="9">
        <v>0</v>
      </c>
      <c r="Q6" s="9">
        <v>0</v>
      </c>
      <c r="R6" s="9">
        <v>0</v>
      </c>
      <c r="S6" s="9" t="s">
        <v>11</v>
      </c>
      <c r="T6" s="9"/>
      <c r="U6" s="9"/>
      <c r="V6" s="9"/>
    </row>
    <row r="7" spans="1:22" x14ac:dyDescent="0.3">
      <c r="B7" s="9">
        <v>3</v>
      </c>
      <c r="C7" s="9" t="s">
        <v>3</v>
      </c>
      <c r="D7" s="9">
        <v>-2</v>
      </c>
      <c r="E7" s="9" t="s">
        <v>4</v>
      </c>
      <c r="F7" s="9">
        <v>4</v>
      </c>
      <c r="G7" s="9" t="s">
        <v>5</v>
      </c>
      <c r="H7" s="18">
        <v>10</v>
      </c>
      <c r="I7" s="9" t="s">
        <v>24</v>
      </c>
      <c r="J7" s="9" t="s">
        <v>6</v>
      </c>
      <c r="K7" s="9">
        <v>4</v>
      </c>
      <c r="N7" s="9">
        <v>1</v>
      </c>
      <c r="O7" s="9">
        <f>($K$4-$D$4*P6-$F$4*Q6-$H$4*R6)/$B$4</f>
        <v>0.3</v>
      </c>
      <c r="P7" s="9">
        <f>($K$5-$B$5*O7-$F$5*Q6-$H$5*R6)/$D$5</f>
        <v>0.45999999999999996</v>
      </c>
      <c r="Q7" s="9">
        <f>($K$6-$B$6*O7-$D$6*P7-$H$6*R6)/$F$6</f>
        <v>0.80599999999999983</v>
      </c>
      <c r="R7" s="9">
        <f>($K$7-$B$7*O7-$D$7*P7-$F$7*Q7)/$H$7</f>
        <v>7.9600000000000032E-2</v>
      </c>
      <c r="S7" s="9"/>
      <c r="T7" s="9"/>
      <c r="U7" s="9"/>
      <c r="V7" s="9"/>
    </row>
    <row r="8" spans="1:22" x14ac:dyDescent="0.3">
      <c r="N8" s="9">
        <v>2</v>
      </c>
      <c r="O8" s="9">
        <f t="shared" ref="O8:O17" si="0">($K$4-$D$4*P7-$F$4*Q7-$H$4*R7)/$B$4</f>
        <v>0.10076000000000004</v>
      </c>
      <c r="P8" s="9">
        <f t="shared" ref="P8:P17" si="1">($K$5-$B$5*O8-$F$5*Q7-$H$5*R7)/$D$5</f>
        <v>0.34751200000000004</v>
      </c>
      <c r="Q8" s="9">
        <f t="shared" ref="Q8:Q17" si="2">($K$6-$B$6*O8-$D$6*P8-$H$6*R7)/$F$6</f>
        <v>0.73898320000000006</v>
      </c>
      <c r="R8" s="9">
        <f t="shared" ref="R8:R17" si="3">($K$7-$B$7*O8-$D$7*P8-$F$7*Q8)/$H$7</f>
        <v>0.14368112000000002</v>
      </c>
      <c r="S8" s="13">
        <f>ABS(O8-O7)/O8</f>
        <v>1.9773719730051593</v>
      </c>
      <c r="T8" s="19">
        <f>ABS(P8-P7)/P8</f>
        <v>0.32369529685305803</v>
      </c>
      <c r="U8" s="19">
        <f>ABS(Q8-Q7)/Q8</f>
        <v>9.0687853255662323E-2</v>
      </c>
      <c r="V8" s="20">
        <f>ABS(R8-R7)/R8</f>
        <v>0.44599540983533525</v>
      </c>
    </row>
    <row r="9" spans="1:22" x14ac:dyDescent="0.3">
      <c r="B9" t="s">
        <v>12</v>
      </c>
      <c r="N9" s="9">
        <v>3</v>
      </c>
      <c r="O9" s="9">
        <f t="shared" si="0"/>
        <v>0.13182027199999999</v>
      </c>
      <c r="P9" s="9">
        <f t="shared" si="1"/>
        <v>0.36683384640000005</v>
      </c>
      <c r="Q9" s="9">
        <f t="shared" si="2"/>
        <v>0.73431121503999996</v>
      </c>
      <c r="R9" s="9">
        <f t="shared" si="3"/>
        <v>0.14009620166400003</v>
      </c>
      <c r="S9" s="13">
        <f t="shared" ref="S9:V17" si="4">ABS(O9-O8)/O9</f>
        <v>0.23562591344068801</v>
      </c>
      <c r="T9" s="19">
        <f t="shared" si="4"/>
        <v>5.2671929238861007E-2</v>
      </c>
      <c r="U9" s="19">
        <f t="shared" si="4"/>
        <v>6.3624044741650877E-3</v>
      </c>
      <c r="V9" s="20">
        <f t="shared" si="4"/>
        <v>2.5588975956663648E-2</v>
      </c>
    </row>
    <row r="10" spans="1:22" x14ac:dyDescent="0.3">
      <c r="B10" t="s">
        <v>13</v>
      </c>
      <c r="N10" s="9">
        <v>4</v>
      </c>
      <c r="O10" s="9">
        <f t="shared" si="0"/>
        <v>0.13046399251839999</v>
      </c>
      <c r="P10" s="9">
        <f t="shared" si="1"/>
        <v>0.36667129716608005</v>
      </c>
      <c r="Q10" s="9">
        <f t="shared" si="2"/>
        <v>0.73474068788748803</v>
      </c>
      <c r="R10" s="9">
        <f t="shared" si="3"/>
        <v>0.14029878652270078</v>
      </c>
      <c r="S10" s="13">
        <f t="shared" si="4"/>
        <v>1.0395814626083247E-2</v>
      </c>
      <c r="T10" s="19">
        <f t="shared" si="4"/>
        <v>4.4331049410279116E-4</v>
      </c>
      <c r="U10" s="19">
        <f t="shared" si="4"/>
        <v>5.8452302229631235E-4</v>
      </c>
      <c r="V10" s="20">
        <f t="shared" si="4"/>
        <v>1.4439530356734496E-3</v>
      </c>
    </row>
    <row r="11" spans="1:22" x14ac:dyDescent="0.3">
      <c r="N11" s="9">
        <v>5</v>
      </c>
      <c r="O11" s="9">
        <f t="shared" si="0"/>
        <v>0.13041461135816448</v>
      </c>
      <c r="P11" s="9">
        <f t="shared" si="1"/>
        <v>0.36663873213515419</v>
      </c>
      <c r="Q11" s="9">
        <f t="shared" si="2"/>
        <v>0.73468703818060821</v>
      </c>
      <c r="R11" s="9">
        <f t="shared" si="3"/>
        <v>0.14032854774733824</v>
      </c>
      <c r="S11" s="13">
        <f t="shared" si="4"/>
        <v>3.7864745154887953E-4</v>
      </c>
      <c r="T11" s="19">
        <f t="shared" si="4"/>
        <v>8.882048750335773E-5</v>
      </c>
      <c r="U11" s="19">
        <f t="shared" si="4"/>
        <v>7.3023891931836001E-5</v>
      </c>
      <c r="V11" s="20">
        <f t="shared" si="4"/>
        <v>2.1208246728990373E-4</v>
      </c>
    </row>
    <row r="12" spans="1:22" x14ac:dyDescent="0.3">
      <c r="B12" t="s">
        <v>14</v>
      </c>
      <c r="C12" t="s">
        <v>15</v>
      </c>
      <c r="I12">
        <f>ABS(B4)</f>
        <v>10</v>
      </c>
      <c r="N12" s="9">
        <v>6</v>
      </c>
      <c r="O12" s="9">
        <f t="shared" si="0"/>
        <v>0.13043157392509674</v>
      </c>
      <c r="P12" s="9">
        <f t="shared" si="1"/>
        <v>0.36665046574169236</v>
      </c>
      <c r="Q12" s="9">
        <f t="shared" si="2"/>
        <v>0.7346856518097209</v>
      </c>
      <c r="R12" s="9">
        <f t="shared" si="3"/>
        <v>0.14032636024692105</v>
      </c>
      <c r="S12" s="13">
        <f t="shared" si="4"/>
        <v>1.3004954568746925E-4</v>
      </c>
      <c r="T12" s="19">
        <f t="shared" si="4"/>
        <v>3.2002159098396454E-5</v>
      </c>
      <c r="U12" s="19">
        <f t="shared" si="4"/>
        <v>1.8870259462642025E-6</v>
      </c>
      <c r="V12" s="20">
        <f t="shared" si="4"/>
        <v>1.558866355077792E-5</v>
      </c>
    </row>
    <row r="13" spans="1:22" x14ac:dyDescent="0.3">
      <c r="B13" t="s">
        <v>16</v>
      </c>
      <c r="C13" t="s">
        <v>15</v>
      </c>
      <c r="I13">
        <f>ABS(D5)</f>
        <v>10</v>
      </c>
      <c r="N13" s="9">
        <v>7</v>
      </c>
      <c r="O13" s="9">
        <f t="shared" si="0"/>
        <v>0.1304304590885787</v>
      </c>
      <c r="P13" s="9">
        <f t="shared" si="1"/>
        <v>0.3666501626614358</v>
      </c>
      <c r="Q13" s="9">
        <f t="shared" si="2"/>
        <v>0.73468583603447501</v>
      </c>
      <c r="R13" s="9">
        <f t="shared" si="3"/>
        <v>0.14032656039192348</v>
      </c>
      <c r="S13" s="21">
        <f t="shared" si="4"/>
        <v>8.5473632910290274E-6</v>
      </c>
      <c r="T13" s="22">
        <f t="shared" si="4"/>
        <v>8.2661972480376654E-7</v>
      </c>
      <c r="U13" s="22">
        <f t="shared" si="4"/>
        <v>2.5075310436465899E-7</v>
      </c>
      <c r="V13" s="23">
        <f t="shared" si="4"/>
        <v>1.4262802556657188E-6</v>
      </c>
    </row>
    <row r="14" spans="1:22" x14ac:dyDescent="0.3">
      <c r="B14" t="s">
        <v>17</v>
      </c>
      <c r="C14" t="s">
        <v>15</v>
      </c>
      <c r="I14">
        <f>ABS(F6)</f>
        <v>10</v>
      </c>
      <c r="N14" s="9">
        <v>8</v>
      </c>
      <c r="O14" s="9">
        <f t="shared" si="0"/>
        <v>0.13043047256615375</v>
      </c>
      <c r="P14" s="9">
        <f t="shared" si="1"/>
        <v>0.36665016694897556</v>
      </c>
      <c r="Q14" s="9">
        <f t="shared" si="2"/>
        <v>0.73468579912974363</v>
      </c>
      <c r="R14" s="9">
        <f t="shared" si="3"/>
        <v>0.14032657196805148</v>
      </c>
      <c r="S14" s="21">
        <f t="shared" si="4"/>
        <v>1.0333148987979802E-7</v>
      </c>
      <c r="T14" s="22">
        <f t="shared" si="4"/>
        <v>1.1693816488193186E-8</v>
      </c>
      <c r="U14" s="22">
        <f t="shared" si="4"/>
        <v>5.0231992268904579E-8</v>
      </c>
      <c r="V14" s="23">
        <f t="shared" si="4"/>
        <v>8.2494197914695803E-8</v>
      </c>
    </row>
    <row r="15" spans="1:22" x14ac:dyDescent="0.3">
      <c r="B15" t="s">
        <v>26</v>
      </c>
      <c r="C15" t="s">
        <v>15</v>
      </c>
      <c r="I15">
        <f>ABS(H7)</f>
        <v>10</v>
      </c>
      <c r="N15" s="9">
        <v>9</v>
      </c>
      <c r="O15" s="9">
        <f t="shared" si="0"/>
        <v>0.13043048067595889</v>
      </c>
      <c r="P15" s="9">
        <f t="shared" si="1"/>
        <v>0.36665017341902262</v>
      </c>
      <c r="Q15" s="9">
        <f t="shared" si="2"/>
        <v>0.73468579908348386</v>
      </c>
      <c r="R15" s="9">
        <f t="shared" si="3"/>
        <v>0.14032657084762326</v>
      </c>
      <c r="S15" s="21">
        <f t="shared" si="4"/>
        <v>6.2177223383406621E-8</v>
      </c>
      <c r="T15" s="22">
        <f t="shared" si="4"/>
        <v>1.7646376635640376E-8</v>
      </c>
      <c r="U15" s="22">
        <f t="shared" si="4"/>
        <v>6.2965384450152233E-11</v>
      </c>
      <c r="V15" s="23">
        <f t="shared" si="4"/>
        <v>7.9844338506620281E-9</v>
      </c>
    </row>
    <row r="16" spans="1:22" x14ac:dyDescent="0.3">
      <c r="M16" s="6"/>
      <c r="N16" s="9">
        <v>10</v>
      </c>
      <c r="O16" s="9">
        <f t="shared" si="0"/>
        <v>0.1304304799261633</v>
      </c>
      <c r="P16" s="9">
        <f t="shared" si="1"/>
        <v>0.36665017316164661</v>
      </c>
      <c r="Q16" s="9">
        <f t="shared" si="2"/>
        <v>0.73468579913187271</v>
      </c>
      <c r="R16" s="9">
        <f t="shared" si="3"/>
        <v>0.14032657100173127</v>
      </c>
      <c r="S16" s="21">
        <f t="shared" si="4"/>
        <v>5.748622462741663E-9</v>
      </c>
      <c r="T16" s="22">
        <f t="shared" si="4"/>
        <v>7.019661471162717E-10</v>
      </c>
      <c r="U16" s="22">
        <f t="shared" si="4"/>
        <v>6.5863323533489107E-11</v>
      </c>
      <c r="V16" s="23">
        <f t="shared" si="4"/>
        <v>1.0982097191965244E-9</v>
      </c>
    </row>
    <row r="17" spans="2:23" x14ac:dyDescent="0.3">
      <c r="B17" t="s">
        <v>14</v>
      </c>
      <c r="C17" t="s">
        <v>18</v>
      </c>
      <c r="I17">
        <f>ABS(D4)+ABS(F4)+ABS(H4)</f>
        <v>4</v>
      </c>
      <c r="N17" s="9">
        <v>11</v>
      </c>
      <c r="O17" s="25">
        <f t="shared" si="0"/>
        <v>0.1304304799576339</v>
      </c>
      <c r="P17" s="27">
        <f t="shared" si="1"/>
        <v>0.36665017317851267</v>
      </c>
      <c r="Q17" s="29">
        <f t="shared" si="2"/>
        <v>0.73468579910903187</v>
      </c>
      <c r="R17" s="31">
        <f t="shared" si="3"/>
        <v>0.14032657100479967</v>
      </c>
      <c r="S17" s="21">
        <f t="shared" si="4"/>
        <v>2.4128258909153605E-10</v>
      </c>
      <c r="T17" s="22">
        <f t="shared" si="4"/>
        <v>4.6000425841020587E-11</v>
      </c>
      <c r="U17" s="22">
        <f t="shared" si="4"/>
        <v>3.1089263407456375E-11</v>
      </c>
      <c r="V17" s="23">
        <f t="shared" si="4"/>
        <v>2.1866184129721529E-11</v>
      </c>
    </row>
    <row r="18" spans="2:23" x14ac:dyDescent="0.3">
      <c r="B18" t="s">
        <v>19</v>
      </c>
      <c r="C18" t="s">
        <v>18</v>
      </c>
      <c r="I18">
        <f>ABS(B5)+ABS(F5)+ABS(H5)</f>
        <v>4</v>
      </c>
    </row>
    <row r="19" spans="2:23" x14ac:dyDescent="0.3">
      <c r="B19" t="s">
        <v>17</v>
      </c>
      <c r="C19" t="s">
        <v>18</v>
      </c>
      <c r="I19">
        <f>ABS(B6)+ABS(D6)+ABS(H6)</f>
        <v>5</v>
      </c>
      <c r="N19" t="s">
        <v>21</v>
      </c>
      <c r="O19">
        <f>B4</f>
        <v>10</v>
      </c>
      <c r="P19" s="24">
        <f>$O$17</f>
        <v>0.1304304799576339</v>
      </c>
      <c r="Q19">
        <f>D4</f>
        <v>1</v>
      </c>
      <c r="R19" s="26">
        <f>$P$17</f>
        <v>0.36665017317851267</v>
      </c>
      <c r="S19" s="4">
        <f>F4</f>
        <v>2</v>
      </c>
      <c r="T19" s="28">
        <f>$Q$17</f>
        <v>0.73468579910903187</v>
      </c>
      <c r="U19" s="7">
        <f>H4</f>
        <v>-1</v>
      </c>
      <c r="V19" s="30">
        <f>$R$17</f>
        <v>0.14032657100479967</v>
      </c>
      <c r="W19" s="8">
        <f>O19*P19+Q19*R19+S19*T19+U19*V19</f>
        <v>2.9999999999681157</v>
      </c>
    </row>
    <row r="20" spans="2:23" x14ac:dyDescent="0.3">
      <c r="B20" t="s">
        <v>26</v>
      </c>
      <c r="C20" t="s">
        <v>18</v>
      </c>
      <c r="I20">
        <f>ABS(B7)+ABS(D7)+ABS(F7)</f>
        <v>9</v>
      </c>
      <c r="N20" t="s">
        <v>22</v>
      </c>
      <c r="O20">
        <f>B5</f>
        <v>-2</v>
      </c>
      <c r="P20" s="24">
        <f t="shared" ref="P20:P22" si="5">$O$17</f>
        <v>0.1304304799576339</v>
      </c>
      <c r="Q20">
        <f t="shared" ref="Q20:Q22" si="6">D5</f>
        <v>10</v>
      </c>
      <c r="R20" s="26">
        <f t="shared" ref="R20:R22" si="7">$P$17</f>
        <v>0.36665017317851267</v>
      </c>
      <c r="S20" s="4">
        <f t="shared" ref="S20:S22" si="8">F5</f>
        <v>1</v>
      </c>
      <c r="T20" s="28">
        <f t="shared" ref="T20:T22" si="9">$Q$17</f>
        <v>0.73468579910903187</v>
      </c>
      <c r="U20" s="7">
        <f t="shared" ref="U20:U22" si="10">H5</f>
        <v>-1</v>
      </c>
      <c r="V20" s="30">
        <f t="shared" ref="V20:V22" si="11">$R$17</f>
        <v>0.14032657100479967</v>
      </c>
      <c r="W20" s="8">
        <f t="shared" ref="W20:W22" si="12">O20*P20+Q20*R20+S20*T20+U20*V20</f>
        <v>3.9999999999740909</v>
      </c>
    </row>
    <row r="21" spans="2:23" x14ac:dyDescent="0.3">
      <c r="N21" t="s">
        <v>23</v>
      </c>
      <c r="O21">
        <f>B6</f>
        <v>2</v>
      </c>
      <c r="P21" s="24">
        <f t="shared" si="5"/>
        <v>0.1304304799576339</v>
      </c>
      <c r="Q21">
        <f t="shared" si="6"/>
        <v>1</v>
      </c>
      <c r="R21" s="26">
        <f t="shared" si="7"/>
        <v>0.36665017317851267</v>
      </c>
      <c r="S21" s="4">
        <f t="shared" si="8"/>
        <v>-10</v>
      </c>
      <c r="T21" s="28">
        <f t="shared" si="9"/>
        <v>0.73468579910903187</v>
      </c>
      <c r="U21" s="7">
        <f t="shared" si="10"/>
        <v>-2</v>
      </c>
      <c r="V21" s="30">
        <f t="shared" si="11"/>
        <v>0.14032657100479967</v>
      </c>
      <c r="W21" s="8">
        <f t="shared" si="12"/>
        <v>-7.0000000000061382</v>
      </c>
    </row>
    <row r="22" spans="2:23" x14ac:dyDescent="0.3">
      <c r="B22" t="s">
        <v>20</v>
      </c>
      <c r="C22" s="15" t="str">
        <f>IF(AND(I12&gt;=I17,I13&gt;=I18,I14&gt;=I19,I15&gt;=I20), "MATRIZ DIAGONAL DOMINANTE", "NO DOMINANTE")</f>
        <v>MATRIZ DIAGONAL DOMINANTE</v>
      </c>
      <c r="D22" s="15"/>
      <c r="E22" s="15"/>
      <c r="F22" s="12"/>
      <c r="G22" s="12"/>
      <c r="H22" s="12"/>
      <c r="N22" t="s">
        <v>27</v>
      </c>
      <c r="O22">
        <f>B7</f>
        <v>3</v>
      </c>
      <c r="P22" s="24">
        <f t="shared" si="5"/>
        <v>0.1304304799576339</v>
      </c>
      <c r="Q22">
        <f t="shared" si="6"/>
        <v>-2</v>
      </c>
      <c r="R22" s="26">
        <f t="shared" si="7"/>
        <v>0.36665017317851267</v>
      </c>
      <c r="S22" s="4">
        <f t="shared" si="8"/>
        <v>4</v>
      </c>
      <c r="T22" s="28">
        <f t="shared" si="9"/>
        <v>0.73468579910903187</v>
      </c>
      <c r="U22" s="7">
        <f t="shared" si="10"/>
        <v>10</v>
      </c>
      <c r="V22" s="30">
        <f t="shared" si="11"/>
        <v>0.14032657100479967</v>
      </c>
      <c r="W22" s="8">
        <f t="shared" si="12"/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5650B-99DF-453D-ACAC-9F8F38095D3B}">
  <dimension ref="B1:R25"/>
  <sheetViews>
    <sheetView workbookViewId="0">
      <selection activeCell="B1" sqref="B1"/>
    </sheetView>
  </sheetViews>
  <sheetFormatPr baseColWidth="10" defaultRowHeight="14.4" x14ac:dyDescent="0.3"/>
  <cols>
    <col min="1" max="1" width="2.77734375" customWidth="1"/>
    <col min="2" max="2" width="23.77734375" customWidth="1"/>
  </cols>
  <sheetData>
    <row r="1" spans="2:17" x14ac:dyDescent="0.3">
      <c r="B1" s="1" t="s">
        <v>0</v>
      </c>
    </row>
    <row r="3" spans="2:17" x14ac:dyDescent="0.3">
      <c r="B3" s="9" t="s">
        <v>1</v>
      </c>
      <c r="C3" s="9"/>
      <c r="D3" s="9"/>
      <c r="E3" s="9"/>
      <c r="F3" s="9"/>
      <c r="G3" s="9"/>
      <c r="H3" s="9"/>
      <c r="I3" s="9" t="s">
        <v>2</v>
      </c>
    </row>
    <row r="4" spans="2:17" x14ac:dyDescent="0.3">
      <c r="B4" s="10">
        <v>8</v>
      </c>
      <c r="C4" s="9" t="s">
        <v>3</v>
      </c>
      <c r="D4" s="9">
        <v>-4</v>
      </c>
      <c r="E4" s="9" t="s">
        <v>4</v>
      </c>
      <c r="F4" s="9">
        <v>-3</v>
      </c>
      <c r="G4" s="9" t="s">
        <v>5</v>
      </c>
      <c r="H4" s="9" t="s">
        <v>6</v>
      </c>
      <c r="I4" s="9">
        <v>14</v>
      </c>
    </row>
    <row r="5" spans="2:17" x14ac:dyDescent="0.3">
      <c r="B5" s="9">
        <v>2</v>
      </c>
      <c r="C5" s="9" t="s">
        <v>3</v>
      </c>
      <c r="D5" s="10">
        <v>-5</v>
      </c>
      <c r="E5" s="9" t="s">
        <v>4</v>
      </c>
      <c r="F5" s="9">
        <v>3</v>
      </c>
      <c r="G5" s="9" t="s">
        <v>5</v>
      </c>
      <c r="H5" s="9" t="s">
        <v>6</v>
      </c>
      <c r="I5" s="9">
        <v>-1</v>
      </c>
      <c r="K5" s="9" t="s">
        <v>7</v>
      </c>
      <c r="L5" s="9" t="s">
        <v>3</v>
      </c>
      <c r="M5" s="9" t="s">
        <v>4</v>
      </c>
      <c r="N5" s="9" t="s">
        <v>5</v>
      </c>
      <c r="O5" s="9" t="s">
        <v>8</v>
      </c>
      <c r="P5" s="9" t="s">
        <v>9</v>
      </c>
      <c r="Q5" s="9" t="s">
        <v>10</v>
      </c>
    </row>
    <row r="6" spans="2:17" x14ac:dyDescent="0.3">
      <c r="B6" s="9">
        <v>-3</v>
      </c>
      <c r="C6" s="9" t="s">
        <v>3</v>
      </c>
      <c r="D6" s="9">
        <v>1</v>
      </c>
      <c r="E6" s="9" t="s">
        <v>4</v>
      </c>
      <c r="F6" s="10">
        <v>9</v>
      </c>
      <c r="G6" s="9" t="s">
        <v>5</v>
      </c>
      <c r="H6" s="9" t="s">
        <v>6</v>
      </c>
      <c r="I6" s="9">
        <v>9</v>
      </c>
      <c r="K6" s="9">
        <v>0</v>
      </c>
      <c r="L6" s="9">
        <v>0</v>
      </c>
      <c r="M6" s="9">
        <v>0</v>
      </c>
      <c r="N6" s="9">
        <v>0</v>
      </c>
      <c r="O6" s="9" t="s">
        <v>11</v>
      </c>
      <c r="P6" s="9"/>
      <c r="Q6" s="9"/>
    </row>
    <row r="7" spans="2:17" x14ac:dyDescent="0.3">
      <c r="K7" s="9">
        <v>1</v>
      </c>
      <c r="L7" s="9">
        <f>($I$4-$D$4*M6-$F$4*N6)/$B$4</f>
        <v>1.75</v>
      </c>
      <c r="M7" s="9">
        <f>($I$5-$B$5*L7-$F$5*N6)/$D$5</f>
        <v>0.9</v>
      </c>
      <c r="N7" s="13">
        <f>($I$6-$B$6*L7-$D$6*M7)/$F$6</f>
        <v>1.4833333333333334</v>
      </c>
      <c r="O7" s="9"/>
      <c r="P7" s="9"/>
      <c r="Q7" s="9"/>
    </row>
    <row r="8" spans="2:17" x14ac:dyDescent="0.3">
      <c r="B8" t="s">
        <v>12</v>
      </c>
      <c r="K8" s="9">
        <v>2</v>
      </c>
      <c r="L8" s="9">
        <f>($I$4-$D$4*M7-$F$4*N7)/$B$4</f>
        <v>2.7562500000000001</v>
      </c>
      <c r="M8" s="9">
        <f t="shared" ref="M8:M20" si="0">($I$5-$B$5*L8-$F$5*N7)/$D$5</f>
        <v>2.1924999999999999</v>
      </c>
      <c r="N8" s="13">
        <f t="shared" ref="N8:N20" si="1">($I$6-$B$6*L8-$D$6*M8)/$F$6</f>
        <v>1.6751388888888892</v>
      </c>
      <c r="O8" s="14">
        <f>ABS(L8-L7)/L8</f>
        <v>0.36507936507936511</v>
      </c>
      <c r="P8" s="14">
        <f t="shared" ref="P8:Q20" si="2">ABS(M8-M7)/M8</f>
        <v>0.58950969213226911</v>
      </c>
      <c r="Q8" s="14">
        <f t="shared" si="2"/>
        <v>0.11450128513390277</v>
      </c>
    </row>
    <row r="9" spans="2:17" x14ac:dyDescent="0.3">
      <c r="B9" t="s">
        <v>13</v>
      </c>
      <c r="K9" s="9">
        <v>3</v>
      </c>
      <c r="L9" s="9">
        <f t="shared" ref="L9:L20" si="3">($I$4-$D$4*M8-$F$4*N8)/$B$4</f>
        <v>3.4744270833333335</v>
      </c>
      <c r="M9" s="9">
        <f t="shared" si="0"/>
        <v>2.5948541666666669</v>
      </c>
      <c r="N9" s="13">
        <f t="shared" si="1"/>
        <v>1.8698252314814816</v>
      </c>
      <c r="O9" s="14">
        <f t="shared" ref="O9:O20" si="4">ABS(L9-L8)/L9</f>
        <v>0.20670374312311685</v>
      </c>
      <c r="P9" s="14">
        <f t="shared" si="2"/>
        <v>0.15505848915722636</v>
      </c>
      <c r="Q9" s="14">
        <f t="shared" si="2"/>
        <v>0.10412007460095105</v>
      </c>
    </row>
    <row r="10" spans="2:17" x14ac:dyDescent="0.3">
      <c r="K10" s="9">
        <v>4</v>
      </c>
      <c r="L10" s="9">
        <f t="shared" si="3"/>
        <v>3.7486115451388891</v>
      </c>
      <c r="M10" s="9">
        <f t="shared" si="0"/>
        <v>2.8213397569444445</v>
      </c>
      <c r="N10" s="13">
        <f t="shared" si="1"/>
        <v>1.9360549864969139</v>
      </c>
      <c r="O10" s="14">
        <f t="shared" si="4"/>
        <v>7.3142937992898061E-2</v>
      </c>
      <c r="P10" s="14">
        <f t="shared" si="2"/>
        <v>8.0275900738401337E-2</v>
      </c>
      <c r="Q10" s="14">
        <f t="shared" si="2"/>
        <v>3.4208612605196705E-2</v>
      </c>
    </row>
    <row r="11" spans="2:17" x14ac:dyDescent="0.3">
      <c r="B11" t="s">
        <v>14</v>
      </c>
      <c r="C11" t="s">
        <v>15</v>
      </c>
      <c r="I11">
        <f>ABS(B4)</f>
        <v>8</v>
      </c>
      <c r="K11" s="9">
        <v>5</v>
      </c>
      <c r="L11" s="9">
        <f t="shared" si="3"/>
        <v>3.8866904984085653</v>
      </c>
      <c r="M11" s="9">
        <f t="shared" si="0"/>
        <v>2.9163091912615746</v>
      </c>
      <c r="N11" s="13">
        <f t="shared" si="1"/>
        <v>1.9715291448849019</v>
      </c>
      <c r="O11" s="14">
        <f t="shared" si="4"/>
        <v>3.5526099473630252E-2</v>
      </c>
      <c r="P11" s="14">
        <f t="shared" si="2"/>
        <v>3.2564940165362585E-2</v>
      </c>
      <c r="Q11" s="14">
        <f t="shared" si="2"/>
        <v>1.7993220379229569E-2</v>
      </c>
    </row>
    <row r="12" spans="2:17" x14ac:dyDescent="0.3">
      <c r="B12" t="s">
        <v>16</v>
      </c>
      <c r="C12" t="s">
        <v>15</v>
      </c>
      <c r="I12">
        <f>ABS(D5)</f>
        <v>5</v>
      </c>
      <c r="K12" s="9">
        <v>6</v>
      </c>
      <c r="L12" s="9">
        <f t="shared" si="3"/>
        <v>3.9474780249626256</v>
      </c>
      <c r="M12" s="9">
        <f t="shared" si="0"/>
        <v>2.9619086969159918</v>
      </c>
      <c r="N12" s="13">
        <f t="shared" si="1"/>
        <v>1.9867250419968761</v>
      </c>
      <c r="O12" s="14">
        <f t="shared" si="4"/>
        <v>1.5399079151209666E-2</v>
      </c>
      <c r="P12" s="14">
        <f t="shared" si="2"/>
        <v>1.5395311037742804E-2</v>
      </c>
      <c r="Q12" s="14">
        <f t="shared" si="2"/>
        <v>7.6487167528228117E-3</v>
      </c>
    </row>
    <row r="13" spans="2:17" x14ac:dyDescent="0.3">
      <c r="B13" t="s">
        <v>17</v>
      </c>
      <c r="C13" t="s">
        <v>15</v>
      </c>
      <c r="I13">
        <f>ABS(F6)</f>
        <v>9</v>
      </c>
      <c r="K13" s="9">
        <v>7</v>
      </c>
      <c r="L13" s="9">
        <f t="shared" si="3"/>
        <v>3.9759762392068243</v>
      </c>
      <c r="M13" s="9">
        <f t="shared" si="0"/>
        <v>2.982425520880855</v>
      </c>
      <c r="N13" s="13">
        <f t="shared" si="1"/>
        <v>1.9939447996377355</v>
      </c>
      <c r="O13" s="14">
        <f t="shared" si="4"/>
        <v>7.1676017485164615E-3</v>
      </c>
      <c r="P13" s="14">
        <f t="shared" si="2"/>
        <v>6.8792410141405953E-3</v>
      </c>
      <c r="Q13" s="14">
        <f t="shared" si="2"/>
        <v>3.620841280145354E-3</v>
      </c>
    </row>
    <row r="14" spans="2:17" x14ac:dyDescent="0.3">
      <c r="K14" s="9">
        <v>8</v>
      </c>
      <c r="L14" s="9">
        <f t="shared" si="3"/>
        <v>3.9889420603045784</v>
      </c>
      <c r="M14" s="9">
        <f t="shared" si="0"/>
        <v>2.991943703904473</v>
      </c>
      <c r="N14" s="13">
        <f t="shared" si="1"/>
        <v>1.9972091641121403</v>
      </c>
      <c r="O14" s="14">
        <f t="shared" si="4"/>
        <v>3.2504410697717962E-3</v>
      </c>
      <c r="P14" s="14">
        <f t="shared" si="2"/>
        <v>3.1812707609427172E-3</v>
      </c>
      <c r="Q14" s="14">
        <f t="shared" si="2"/>
        <v>1.6344629961959876E-3</v>
      </c>
    </row>
    <row r="15" spans="2:17" x14ac:dyDescent="0.3">
      <c r="B15" t="s">
        <v>14</v>
      </c>
      <c r="C15" t="s">
        <v>18</v>
      </c>
      <c r="I15">
        <f>ABS(D4)+ABS(F4)</f>
        <v>7</v>
      </c>
      <c r="K15" s="9">
        <v>9</v>
      </c>
      <c r="L15" s="9">
        <f t="shared" si="3"/>
        <v>3.9949252884942892</v>
      </c>
      <c r="M15" s="9">
        <f t="shared" si="0"/>
        <v>2.9962956138650001</v>
      </c>
      <c r="N15" s="13">
        <f t="shared" si="1"/>
        <v>1.9987200279575406</v>
      </c>
      <c r="O15" s="17">
        <f t="shared" si="4"/>
        <v>1.4977071553610626E-3</v>
      </c>
      <c r="P15" s="17">
        <f t="shared" si="2"/>
        <v>1.4524301074931329E-3</v>
      </c>
      <c r="Q15" s="17">
        <f t="shared" si="2"/>
        <v>7.5591569818017504E-4</v>
      </c>
    </row>
    <row r="16" spans="2:17" x14ac:dyDescent="0.3">
      <c r="B16" t="s">
        <v>19</v>
      </c>
      <c r="C16" t="s">
        <v>18</v>
      </c>
      <c r="I16">
        <f>ABS(B5)+ABS(F5)</f>
        <v>5</v>
      </c>
      <c r="K16" s="9">
        <v>10</v>
      </c>
      <c r="L16" s="9">
        <f t="shared" si="3"/>
        <v>3.9976678174165774</v>
      </c>
      <c r="M16" s="9">
        <f t="shared" si="0"/>
        <v>2.9982991437411548</v>
      </c>
      <c r="N16" s="13">
        <f t="shared" si="1"/>
        <v>1.9994115898342864</v>
      </c>
      <c r="O16" s="17">
        <f t="shared" si="4"/>
        <v>6.8603221867006528E-4</v>
      </c>
      <c r="P16" s="17">
        <f t="shared" si="2"/>
        <v>6.6822214198906981E-4</v>
      </c>
      <c r="Q16" s="17">
        <f t="shared" si="2"/>
        <v>3.4588269882096252E-4</v>
      </c>
    </row>
    <row r="17" spans="2:18" x14ac:dyDescent="0.3">
      <c r="B17" t="s">
        <v>17</v>
      </c>
      <c r="C17" t="s">
        <v>18</v>
      </c>
      <c r="I17">
        <f>ABS(B6)+ABS(D6)</f>
        <v>4</v>
      </c>
      <c r="K17" s="9">
        <v>11</v>
      </c>
      <c r="L17" s="9">
        <f t="shared" si="3"/>
        <v>3.9989289180584349</v>
      </c>
      <c r="M17" s="9">
        <f t="shared" si="0"/>
        <v>2.9992185211239457</v>
      </c>
      <c r="N17" s="13">
        <f t="shared" si="1"/>
        <v>1.999729803672373</v>
      </c>
      <c r="O17" s="17">
        <f t="shared" si="4"/>
        <v>3.1535960445872648E-4</v>
      </c>
      <c r="P17" s="17">
        <f t="shared" si="2"/>
        <v>3.0653897884252057E-4</v>
      </c>
      <c r="Q17" s="17">
        <f t="shared" si="2"/>
        <v>1.5912841700025315E-4</v>
      </c>
    </row>
    <row r="18" spans="2:18" x14ac:dyDescent="0.3">
      <c r="K18" s="9">
        <v>12</v>
      </c>
      <c r="L18" s="9">
        <f t="shared" si="3"/>
        <v>3.9995079369391124</v>
      </c>
      <c r="M18" s="9">
        <f t="shared" si="0"/>
        <v>2.9996410569790686</v>
      </c>
      <c r="N18" s="13">
        <f t="shared" si="1"/>
        <v>1.9998758615375856</v>
      </c>
      <c r="O18" s="17">
        <f t="shared" si="4"/>
        <v>1.4477252947288948E-4</v>
      </c>
      <c r="P18" s="17">
        <f t="shared" si="2"/>
        <v>1.4086213886817443E-4</v>
      </c>
      <c r="Q18" s="17">
        <f t="shared" si="2"/>
        <v>7.3033465737371212E-5</v>
      </c>
    </row>
    <row r="19" spans="2:18" x14ac:dyDescent="0.3">
      <c r="K19" s="9">
        <v>13</v>
      </c>
      <c r="L19" s="9">
        <f t="shared" si="3"/>
        <v>3.9997739765661291</v>
      </c>
      <c r="M19" s="9">
        <f t="shared" si="0"/>
        <v>2.9998351075490026</v>
      </c>
      <c r="N19" s="13">
        <f t="shared" si="1"/>
        <v>1.9999429802388207</v>
      </c>
      <c r="O19" s="17">
        <f t="shared" si="4"/>
        <v>6.6513665165914162E-5</v>
      </c>
      <c r="P19" s="17">
        <f t="shared" si="2"/>
        <v>6.4687078781671249E-5</v>
      </c>
      <c r="Q19" s="17">
        <f t="shared" si="2"/>
        <v>3.3560307417908367E-5</v>
      </c>
    </row>
    <row r="20" spans="2:18" x14ac:dyDescent="0.3">
      <c r="B20" t="s">
        <v>20</v>
      </c>
      <c r="C20" s="11" t="str">
        <f>IF(AND(I11&gt;=I15,I12&gt;=I16,I13&gt;=I17), "MATRIZ DIAGONAL DOMINANTE", "NO DOMINANTE")</f>
        <v>MATRIZ DIAGONAL DOMINANTE</v>
      </c>
      <c r="D20" s="11"/>
      <c r="E20" s="11"/>
      <c r="F20" s="12"/>
      <c r="G20" s="12"/>
      <c r="H20" s="12"/>
      <c r="K20" s="9">
        <v>14</v>
      </c>
      <c r="L20" s="9">
        <f t="shared" si="3"/>
        <v>3.9998961713640591</v>
      </c>
      <c r="M20" s="9">
        <f t="shared" si="0"/>
        <v>2.9999242566889159</v>
      </c>
      <c r="N20" s="13">
        <f t="shared" si="1"/>
        <v>1.99997380637814</v>
      </c>
      <c r="O20" s="17">
        <f t="shared" si="4"/>
        <v>3.0549492460523778E-5</v>
      </c>
      <c r="P20" s="17">
        <f t="shared" si="2"/>
        <v>2.9717130262385246E-5</v>
      </c>
      <c r="Q20" s="17">
        <f t="shared" si="2"/>
        <v>1.541327152438955E-5</v>
      </c>
    </row>
    <row r="21" spans="2:18" x14ac:dyDescent="0.3">
      <c r="N21" s="2"/>
      <c r="O21" s="3"/>
      <c r="P21" s="3"/>
      <c r="Q21" s="3"/>
    </row>
    <row r="23" spans="2:18" x14ac:dyDescent="0.3">
      <c r="K23" t="s">
        <v>21</v>
      </c>
      <c r="L23">
        <f>B4</f>
        <v>8</v>
      </c>
      <c r="M23" s="15">
        <f>L17</f>
        <v>3.9989289180584349</v>
      </c>
      <c r="N23">
        <f>D4</f>
        <v>-4</v>
      </c>
      <c r="O23" s="16">
        <f>$M$17</f>
        <v>2.9992185211239457</v>
      </c>
      <c r="P23" s="4">
        <f>F4</f>
        <v>-3</v>
      </c>
      <c r="Q23" s="5">
        <f>$N$17</f>
        <v>1.999729803672373</v>
      </c>
      <c r="R23">
        <f>L23*M23+N23*O23+P23*Q23</f>
        <v>13.995367848954578</v>
      </c>
    </row>
    <row r="24" spans="2:18" x14ac:dyDescent="0.3">
      <c r="K24" t="s">
        <v>22</v>
      </c>
      <c r="L24">
        <f>B5</f>
        <v>2</v>
      </c>
      <c r="M24" s="15">
        <f>L17</f>
        <v>3.9989289180584349</v>
      </c>
      <c r="N24">
        <f>D5</f>
        <v>-5</v>
      </c>
      <c r="O24" s="16">
        <f t="shared" ref="O24:O25" si="5">$M$17</f>
        <v>2.9992185211239457</v>
      </c>
      <c r="P24" s="4">
        <f>F5</f>
        <v>3</v>
      </c>
      <c r="Q24" s="5">
        <f t="shared" ref="Q24:Q25" si="6">$N$17</f>
        <v>1.999729803672373</v>
      </c>
      <c r="R24">
        <f t="shared" ref="R24:R25" si="7">L24*M24+N24*O24+P24*Q24</f>
        <v>-0.99904535848574127</v>
      </c>
    </row>
    <row r="25" spans="2:18" x14ac:dyDescent="0.3">
      <c r="K25" t="s">
        <v>23</v>
      </c>
      <c r="L25">
        <f>B6</f>
        <v>-3</v>
      </c>
      <c r="M25" s="15">
        <f>L17</f>
        <v>3.9989289180584349</v>
      </c>
      <c r="N25">
        <f>D6</f>
        <v>1</v>
      </c>
      <c r="O25" s="16">
        <f t="shared" si="5"/>
        <v>2.9992185211239457</v>
      </c>
      <c r="P25" s="4">
        <f>F6</f>
        <v>9</v>
      </c>
      <c r="Q25" s="5">
        <f t="shared" si="6"/>
        <v>1.999729803672373</v>
      </c>
      <c r="R25">
        <f t="shared" si="7"/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GaussSeidel</vt:lpstr>
      <vt:lpstr>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Muñoz</dc:creator>
  <cp:lastModifiedBy>Andrea Muñoz</cp:lastModifiedBy>
  <dcterms:created xsi:type="dcterms:W3CDTF">2020-10-13T20:03:47Z</dcterms:created>
  <dcterms:modified xsi:type="dcterms:W3CDTF">2020-10-13T20:10:07Z</dcterms:modified>
</cp:coreProperties>
</file>