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Zusammenfassung" sheetId="1" r:id="rId4"/>
    <sheet name="Leagues" sheetId="2" r:id="rId5"/>
    <sheet name="Readme" sheetId="3" r:id="rId6"/>
    <sheet name="Players" sheetId="4" r:id="rId7"/>
    <sheet name="Matches" sheetId="5" r:id="rId8"/>
    <sheet name="Table" sheetId="6" r:id="rId9"/>
    <sheet name="Links" sheetId="7" r:id="rId10"/>
    <sheet name="tmpLinks" sheetId="8" r:id="rId11"/>
    <sheet name="Progress" sheetId="9" r:id="rId12"/>
    <sheet name="Profilseiten" sheetId="10" r:id="rId13"/>
    <sheet name="App-Matches" sheetId="11" r:id="rId14"/>
    <sheet name="App-Table" sheetId="12" r:id="rId15"/>
    <sheet name="Tournament win prognosis" sheetId="13" r:id="rId16"/>
    <sheet name="Match win prognosis" sheetId="14" r:id="rId17"/>
    <sheet name="Rockwell-Kazaross MET" sheetId="15" r:id="rId18"/>
  </sheets>
</workbook>
</file>

<file path=xl/sharedStrings.xml><?xml version="1.0" encoding="utf-8"?>
<sst xmlns="http://schemas.openxmlformats.org/spreadsheetml/2006/main" uniqueCount="386">
  <si>
    <t>Dieses Dokument wurde aus Numbers exportiert und jede Tabelle in ein Excel-Arbeitsblatt umgewandelt. Alle anderen Objekte der einzelnen Numbers-Blätter wurden auf eigene Arbeitsblätter übertragen. Beachte, dass die Formelberechnungen in Excel möglicherweise anders sind.</t>
  </si>
  <si>
    <t>Name des Numbers-Blatts</t>
  </si>
  <si>
    <t>Numbers-Tabellenname</t>
  </si>
  <si>
    <t>Name des Excel-Arbeitsblatts</t>
  </si>
  <si>
    <t>Leagues</t>
  </si>
  <si>
    <t>Tabelle 1</t>
  </si>
  <si>
    <t>League</t>
  </si>
  <si>
    <t>No. of promotions</t>
  </si>
  <si>
    <t>No. Of relegations</t>
  </si>
  <si>
    <t>MaxPlayers</t>
  </si>
  <si>
    <t>Readme</t>
  </si>
  <si>
    <t>The following keyboard-shortcuts are usefull, to manage this group sheet:</t>
  </si>
  <si>
    <t>Ctrl + d</t>
  </si>
  <si>
    <t>In the sheet "Links" this will enter a match-link into a selected cell for player a vs. player b, that you have copied from the corresponding "review-link" of a players profile.
Please take care, to tell A vs. B by looking at the link. If the link contains ".../0/..." it's the match the player you look at has invited. If it contains ".../1/..." his opponent has invited. 
By using this macro-shortcut the links will be inserted in a stardised syntax, that will show the invitor on the left side of the match list and as well add the anchour "#end" to the link, so you don't have to scroll to see the last move.
Please pay attention, for double invitations and contact the players involved, to tell, how to deal with it.</t>
  </si>
  <si>
    <t>Ctrl + m</t>
  </si>
  <si>
    <t>This shortcut will open every unfinished match in your browser, so you may easily "see" current scores and update them manually in the sheet "Matches". This is necessary to publish current tables until the web-app hasn't imported the match links for the groups. As soon as the web-app shows them, you don't need this shortcut any more.</t>
  </si>
  <si>
    <t>Ctrl + u</t>
  </si>
  <si>
    <t>This shortcut will open every user profile, linked in the sheet "Players". This is useful, to check profiles for matches that have been invited and accepted, so you may get the match-links and enter them into the links-sheet with Ctrl+d.</t>
  </si>
  <si>
    <t>Ctrl + r</t>
  </si>
  <si>
    <t>This shortcut opens dialogs, to guide you, to import matches and tables from the web app into your group excells. You only need this, if you want to keep your group table up to date or if you need all group scores to generate the overview in xxxx_Backgammon-championships.xlsm</t>
  </si>
  <si>
    <t>Ctrl + i</t>
  </si>
  <si>
    <t>This is an experimental prototype!!!
By pressing Ctrl+i, all player profiles of the group will be opened and all match-links (active, finished and resigned) of the groups will be gathered in a sheet called "tmpLinks".
Once this sheet is created, the macro can be repetively be used, to collect further match-links that haven't been started in the first time.
To tell new findings from those gathered before, you may look at the column "Fetch time".
Wrong links, double invitations still have to be checked manually as well as resigned matches have to be told from those who have finished regularly.
If all works smoothly, the links that shall count for the tournament may be copied via Ctrl+c and entered via Ctrl+v in the correct rows / columns in the regular "Links" Sheet. 
Thereby the manual gathering of match-links from user profiles will hopefully become obsolete in future.</t>
  </si>
  <si>
    <t>Players</t>
  </si>
  <si>
    <t>Enter DG-Nick</t>
  </si>
  <si>
    <t>Select group:</t>
  </si>
  <si>
    <t>4d</t>
  </si>
  <si>
    <t>Finished</t>
  </si>
  <si>
    <r>
      <rPr>
        <u val="single"/>
        <sz val="11"/>
        <color indexed="15"/>
        <rFont val="Calibri"/>
      </rPr>
      <t>Alex H</t>
    </r>
  </si>
  <si>
    <t>Important: Enter Player names in column A and sort alphabetically</t>
  </si>
  <si>
    <r>
      <rPr>
        <u val="single"/>
        <sz val="11"/>
        <color indexed="15"/>
        <rFont val="Calibri"/>
      </rPr>
      <t>Dao</t>
    </r>
  </si>
  <si>
    <r>
      <rPr>
        <u val="single"/>
        <sz val="11"/>
        <color indexed="15"/>
        <rFont val="Calibri"/>
      </rPr>
      <t>hoodie</t>
    </r>
  </si>
  <si>
    <r>
      <rPr>
        <u val="single"/>
        <sz val="11"/>
        <color indexed="15"/>
        <rFont val="Calibri"/>
      </rPr>
      <t>Huey</t>
    </r>
  </si>
  <si>
    <r>
      <rPr>
        <u val="single"/>
        <sz val="11"/>
        <color indexed="15"/>
        <rFont val="Calibri"/>
      </rPr>
      <t>izzak</t>
    </r>
  </si>
  <si>
    <r>
      <rPr>
        <u val="single"/>
        <sz val="11"/>
        <color indexed="15"/>
        <rFont val="Calibri"/>
      </rPr>
      <t>klic</t>
    </r>
  </si>
  <si>
    <r>
      <rPr>
        <u val="single"/>
        <sz val="11"/>
        <color indexed="15"/>
        <rFont val="Calibri"/>
      </rPr>
      <t>LuckyDog</t>
    </r>
  </si>
  <si>
    <r>
      <rPr>
        <u val="single"/>
        <sz val="11"/>
        <color indexed="15"/>
        <rFont val="Calibri"/>
      </rPr>
      <t>lucylucy</t>
    </r>
  </si>
  <si>
    <r>
      <rPr>
        <u val="single"/>
        <sz val="11"/>
        <color indexed="15"/>
        <rFont val="Calibri"/>
      </rPr>
      <t>Richie.Adams</t>
    </r>
  </si>
  <si>
    <r>
      <rPr>
        <u val="single"/>
        <sz val="11"/>
        <color indexed="15"/>
        <rFont val="Calibri"/>
      </rPr>
      <t>star62</t>
    </r>
  </si>
  <si>
    <t>Matches</t>
  </si>
  <si>
    <t>Horizontal</t>
  </si>
  <si>
    <t>Horizontal + Vertical</t>
  </si>
  <si>
    <t>all</t>
  </si>
  <si>
    <t>finished</t>
  </si>
  <si>
    <t>total</t>
  </si>
  <si>
    <t>+</t>
  </si>
  <si>
    <t>-</t>
  </si>
  <si>
    <t>lost</t>
  </si>
  <si>
    <t>won</t>
  </si>
  <si>
    <t>Progress via Max</t>
  </si>
  <si>
    <t>Progress via Turz</t>
  </si>
  <si>
    <t>Punkte absolut</t>
  </si>
  <si>
    <t>Punkte beendete</t>
  </si>
  <si>
    <t>Verlorene/Siege</t>
  </si>
  <si>
    <t>Table</t>
  </si>
  <si>
    <t>all matches</t>
  </si>
  <si>
    <t>finished matches</t>
  </si>
  <si>
    <t>Player</t>
  </si>
  <si>
    <t>finished %</t>
  </si>
  <si>
    <t>promotion 1
relegation -1
remain 0</t>
  </si>
  <si>
    <t>max won</t>
  </si>
  <si>
    <t>finished at</t>
  </si>
  <si>
    <t>won
(ME-Prognosis)</t>
  </si>
  <si>
    <t>Empty</t>
  </si>
  <si>
    <t>0/18</t>
  </si>
  <si>
    <t>Group</t>
  </si>
  <si>
    <t>0/90</t>
  </si>
  <si>
    <t>First finished</t>
  </si>
  <si>
    <t>Promotion candidate</t>
  </si>
  <si>
    <t>Relegation</t>
  </si>
  <si>
    <t>Links</t>
  </si>
  <si>
    <t>@echo off</t>
  </si>
  <si>
    <t>Z</t>
  </si>
  <si>
    <t>tmpLinks</t>
  </si>
  <si>
    <t>Player A</t>
  </si>
  <si>
    <t>Player B</t>
  </si>
  <si>
    <t>Match-Link</t>
  </si>
  <si>
    <t>Multiple Invitation</t>
  </si>
  <si>
    <t>Active</t>
  </si>
  <si>
    <t>Decision</t>
  </si>
  <si>
    <t>Fetch time</t>
  </si>
  <si>
    <t>API</t>
  </si>
  <si>
    <t>Blueser</t>
  </si>
  <si>
    <t>copied</t>
  </si>
  <si>
    <t>Cafeplayer</t>
  </si>
  <si>
    <t>Captnblaubaer</t>
  </si>
  <si>
    <t>DrummieMilo</t>
  </si>
  <si>
    <t>hcc1670</t>
  </si>
  <si>
    <t>Mattias Roos</t>
  </si>
  <si>
    <t>Rasp</t>
  </si>
  <si>
    <t>Willie Wonka</t>
  </si>
  <si>
    <t>Zenswang</t>
  </si>
  <si>
    <t>resigned</t>
  </si>
  <si>
    <t>Progress</t>
  </si>
  <si>
    <t>No. Of Players</t>
  </si>
  <si>
    <t>Matches / Player</t>
  </si>
  <si>
    <t>Total Matches</t>
  </si>
  <si>
    <t>Finished Matches</t>
  </si>
  <si>
    <t>Finished Matches %</t>
  </si>
  <si>
    <t>All</t>
  </si>
  <si>
    <t>Profilseiten</t>
  </si>
  <si>
    <t>Nr.</t>
  </si>
  <si>
    <t>Gruppe</t>
  </si>
  <si>
    <t>Grace</t>
  </si>
  <si>
    <t>Pool</t>
  </si>
  <si>
    <t>Gap</t>
  </si>
  <si>
    <t>Points</t>
  </si>
  <si>
    <t>Player A (site)</t>
  </si>
  <si>
    <t>Player B (site)</t>
  </si>
  <si>
    <t>Partie</t>
  </si>
  <si>
    <t>Hinspiel</t>
  </si>
  <si>
    <t>Url</t>
  </si>
  <si>
    <t>20.</t>
  </si>
  <si>
    <t>30th-season-1a</t>
  </si>
  <si>
    <r>
      <rPr>
        <u val="single"/>
        <sz val="11"/>
        <color indexed="15"/>
        <rFont val="Calibri"/>
      </rPr>
      <t>API</t>
    </r>
  </si>
  <si>
    <r>
      <rPr>
        <u val="single"/>
        <sz val="11"/>
        <color indexed="15"/>
        <rFont val="Calibri"/>
      </rPr>
      <t>Review</t>
    </r>
  </si>
  <si>
    <t>Animalj</t>
  </si>
  <si>
    <r>
      <rPr>
        <u val="single"/>
        <sz val="11"/>
        <color indexed="15"/>
        <rFont val="Calibri"/>
      </rPr>
      <t>API</t>
    </r>
    <r>
      <rPr>
        <sz val="11"/>
        <color indexed="8"/>
        <rFont val="Calibri"/>
      </rPr>
      <t xml:space="preserve"> vs. </t>
    </r>
    <r>
      <rPr>
        <u val="single"/>
        <sz val="11"/>
        <color indexed="15"/>
        <rFont val="Calibri"/>
      </rPr>
      <t>Animalj</t>
    </r>
  </si>
  <si>
    <r>
      <rPr>
        <u val="single"/>
        <sz val="11"/>
        <color indexed="15"/>
        <rFont val="Calibri"/>
      </rPr>
      <t>Animalj</t>
    </r>
  </si>
  <si>
    <t>24.</t>
  </si>
  <si>
    <r>
      <rPr>
        <u val="single"/>
        <sz val="11"/>
        <color indexed="15"/>
        <rFont val="Calibri"/>
      </rPr>
      <t>Cafeplayer</t>
    </r>
  </si>
  <si>
    <r>
      <rPr>
        <u val="single"/>
        <sz val="11"/>
        <color indexed="15"/>
        <rFont val="Calibri"/>
      </rPr>
      <t>Cafeplayer</t>
    </r>
    <r>
      <rPr>
        <sz val="11"/>
        <color indexed="8"/>
        <rFont val="Calibri"/>
      </rPr>
      <t xml:space="preserve"> vs. </t>
    </r>
    <r>
      <rPr>
        <u val="single"/>
        <sz val="11"/>
        <color indexed="15"/>
        <rFont val="Calibri"/>
      </rPr>
      <t>Animalj</t>
    </r>
  </si>
  <si>
    <t>22.</t>
  </si>
  <si>
    <r>
      <rPr>
        <u val="single"/>
        <sz val="11"/>
        <color indexed="15"/>
        <rFont val="Calibri"/>
      </rPr>
      <t>dzsobacsi</t>
    </r>
  </si>
  <si>
    <r>
      <rPr>
        <u val="single"/>
        <sz val="11"/>
        <color indexed="15"/>
        <rFont val="Calibri"/>
      </rPr>
      <t>dzsobacsi</t>
    </r>
    <r>
      <rPr>
        <sz val="11"/>
        <color indexed="8"/>
        <rFont val="Calibri"/>
      </rPr>
      <t xml:space="preserve"> vs. </t>
    </r>
    <r>
      <rPr>
        <u val="single"/>
        <sz val="11"/>
        <color indexed="15"/>
        <rFont val="Calibri"/>
      </rPr>
      <t>Animalj</t>
    </r>
  </si>
  <si>
    <t>12.</t>
  </si>
  <si>
    <r>
      <rPr>
        <u val="single"/>
        <sz val="11"/>
        <color indexed="15"/>
        <rFont val="Calibri"/>
      </rPr>
      <t>hcc1670</t>
    </r>
  </si>
  <si>
    <r>
      <rPr>
        <u val="single"/>
        <sz val="11"/>
        <color indexed="15"/>
        <rFont val="Calibri"/>
      </rPr>
      <t>hcc1670</t>
    </r>
    <r>
      <rPr>
        <sz val="11"/>
        <color indexed="8"/>
        <rFont val="Calibri"/>
      </rPr>
      <t xml:space="preserve"> vs. </t>
    </r>
    <r>
      <rPr>
        <u val="single"/>
        <sz val="11"/>
        <color indexed="15"/>
        <rFont val="Calibri"/>
      </rPr>
      <t>Animalj</t>
    </r>
  </si>
  <si>
    <t>23.</t>
  </si>
  <si>
    <r>
      <rPr>
        <u val="single"/>
        <sz val="11"/>
        <color indexed="15"/>
        <rFont val="Calibri"/>
      </rPr>
      <t>Mattias Roos</t>
    </r>
  </si>
  <si>
    <r>
      <rPr>
        <u val="single"/>
        <sz val="11"/>
        <color indexed="15"/>
        <rFont val="Calibri"/>
      </rPr>
      <t>Mattias Roos</t>
    </r>
    <r>
      <rPr>
        <sz val="11"/>
        <color indexed="8"/>
        <rFont val="Calibri"/>
      </rPr>
      <t xml:space="preserve"> vs. </t>
    </r>
    <r>
      <rPr>
        <u val="single"/>
        <sz val="11"/>
        <color indexed="15"/>
        <rFont val="Calibri"/>
      </rPr>
      <t>Animalj</t>
    </r>
  </si>
  <si>
    <t>17.</t>
  </si>
  <si>
    <r>
      <rPr>
        <u val="single"/>
        <sz val="11"/>
        <color indexed="15"/>
        <rFont val="Calibri"/>
      </rPr>
      <t>phinneas</t>
    </r>
  </si>
  <si>
    <r>
      <rPr>
        <u val="single"/>
        <sz val="11"/>
        <color indexed="15"/>
        <rFont val="Calibri"/>
      </rPr>
      <t>phinneas</t>
    </r>
    <r>
      <rPr>
        <sz val="11"/>
        <color indexed="8"/>
        <rFont val="Calibri"/>
      </rPr>
      <t xml:space="preserve"> vs. </t>
    </r>
    <r>
      <rPr>
        <u val="single"/>
        <sz val="11"/>
        <color indexed="15"/>
        <rFont val="Calibri"/>
      </rPr>
      <t>Animalj</t>
    </r>
  </si>
  <si>
    <t>21.</t>
  </si>
  <si>
    <r>
      <rPr>
        <u val="single"/>
        <sz val="11"/>
        <color indexed="15"/>
        <rFont val="Calibri"/>
      </rPr>
      <t>Sandr</t>
    </r>
  </si>
  <si>
    <r>
      <rPr>
        <u val="single"/>
        <sz val="11"/>
        <color indexed="15"/>
        <rFont val="Calibri"/>
      </rPr>
      <t>Sandr</t>
    </r>
    <r>
      <rPr>
        <sz val="11"/>
        <color indexed="8"/>
        <rFont val="Calibri"/>
      </rPr>
      <t xml:space="preserve"> vs. </t>
    </r>
    <r>
      <rPr>
        <u val="single"/>
        <sz val="11"/>
        <color indexed="15"/>
        <rFont val="Calibri"/>
      </rPr>
      <t>Animalj</t>
    </r>
  </si>
  <si>
    <t>18.</t>
  </si>
  <si>
    <r>
      <rPr>
        <u val="single"/>
        <sz val="11"/>
        <color indexed="15"/>
        <rFont val="Calibri"/>
      </rPr>
      <t>skonaman</t>
    </r>
  </si>
  <si>
    <r>
      <rPr>
        <u val="single"/>
        <sz val="11"/>
        <color indexed="15"/>
        <rFont val="Calibri"/>
      </rPr>
      <t>skonaman</t>
    </r>
    <r>
      <rPr>
        <sz val="11"/>
        <color indexed="8"/>
        <rFont val="Calibri"/>
      </rPr>
      <t xml:space="preserve"> vs. </t>
    </r>
    <r>
      <rPr>
        <u val="single"/>
        <sz val="11"/>
        <color indexed="15"/>
        <rFont val="Calibri"/>
      </rPr>
      <t>Animalj</t>
    </r>
  </si>
  <si>
    <t>19.</t>
  </si>
  <si>
    <r>
      <rPr>
        <u val="single"/>
        <sz val="11"/>
        <color indexed="15"/>
        <rFont val="Calibri"/>
      </rPr>
      <t>Zenswang</t>
    </r>
  </si>
  <si>
    <r>
      <rPr>
        <u val="single"/>
        <sz val="11"/>
        <color indexed="15"/>
        <rFont val="Calibri"/>
      </rPr>
      <t>Zenswang</t>
    </r>
    <r>
      <rPr>
        <sz val="11"/>
        <color indexed="8"/>
        <rFont val="Calibri"/>
      </rPr>
      <t xml:space="preserve"> vs. </t>
    </r>
    <r>
      <rPr>
        <u val="single"/>
        <sz val="11"/>
        <color indexed="15"/>
        <rFont val="Calibri"/>
      </rPr>
      <t>Animalj</t>
    </r>
  </si>
  <si>
    <t>25.</t>
  </si>
  <si>
    <t>n/a</t>
  </si>
  <si>
    <r>
      <rPr>
        <u val="single"/>
        <sz val="11"/>
        <color indexed="15"/>
        <rFont val="Calibri"/>
      </rPr>
      <t>Animalj</t>
    </r>
    <r>
      <rPr>
        <sz val="11"/>
        <color indexed="8"/>
        <rFont val="Calibri"/>
      </rPr>
      <t xml:space="preserve"> vs. </t>
    </r>
    <r>
      <rPr>
        <u val="single"/>
        <sz val="11"/>
        <color indexed="15"/>
        <rFont val="Calibri"/>
      </rPr>
      <t>API</t>
    </r>
  </si>
  <si>
    <r>
      <rPr>
        <u val="single"/>
        <sz val="11"/>
        <color indexed="15"/>
        <rFont val="Calibri"/>
      </rPr>
      <t>Cafeplayer</t>
    </r>
    <r>
      <rPr>
        <sz val="11"/>
        <color indexed="8"/>
        <rFont val="Calibri"/>
      </rPr>
      <t xml:space="preserve"> vs. </t>
    </r>
    <r>
      <rPr>
        <u val="single"/>
        <sz val="11"/>
        <color indexed="15"/>
        <rFont val="Calibri"/>
      </rPr>
      <t>API</t>
    </r>
  </si>
  <si>
    <r>
      <rPr>
        <u val="single"/>
        <sz val="11"/>
        <color indexed="15"/>
        <rFont val="Calibri"/>
      </rPr>
      <t>dzsobacsi</t>
    </r>
    <r>
      <rPr>
        <sz val="11"/>
        <color indexed="8"/>
        <rFont val="Calibri"/>
      </rPr>
      <t xml:space="preserve"> vs. </t>
    </r>
    <r>
      <rPr>
        <u val="single"/>
        <sz val="11"/>
        <color indexed="15"/>
        <rFont val="Calibri"/>
      </rPr>
      <t>API</t>
    </r>
  </si>
  <si>
    <r>
      <rPr>
        <u val="single"/>
        <sz val="11"/>
        <color indexed="15"/>
        <rFont val="Calibri"/>
      </rPr>
      <t>hcc1670</t>
    </r>
    <r>
      <rPr>
        <sz val="11"/>
        <color indexed="8"/>
        <rFont val="Calibri"/>
      </rPr>
      <t xml:space="preserve"> vs. </t>
    </r>
    <r>
      <rPr>
        <u val="single"/>
        <sz val="11"/>
        <color indexed="15"/>
        <rFont val="Calibri"/>
      </rPr>
      <t>API</t>
    </r>
  </si>
  <si>
    <r>
      <rPr>
        <u val="single"/>
        <sz val="11"/>
        <color indexed="15"/>
        <rFont val="Calibri"/>
      </rPr>
      <t>Mattias Roos</t>
    </r>
    <r>
      <rPr>
        <sz val="11"/>
        <color indexed="8"/>
        <rFont val="Calibri"/>
      </rPr>
      <t xml:space="preserve"> vs. </t>
    </r>
    <r>
      <rPr>
        <u val="single"/>
        <sz val="11"/>
        <color indexed="15"/>
        <rFont val="Calibri"/>
      </rPr>
      <t>API</t>
    </r>
  </si>
  <si>
    <r>
      <rPr>
        <u val="single"/>
        <sz val="11"/>
        <color indexed="15"/>
        <rFont val="Calibri"/>
      </rPr>
      <t>phinneas</t>
    </r>
    <r>
      <rPr>
        <sz val="11"/>
        <color indexed="8"/>
        <rFont val="Calibri"/>
      </rPr>
      <t xml:space="preserve"> vs. </t>
    </r>
    <r>
      <rPr>
        <u val="single"/>
        <sz val="11"/>
        <color indexed="15"/>
        <rFont val="Calibri"/>
      </rPr>
      <t>API</t>
    </r>
  </si>
  <si>
    <r>
      <rPr>
        <u val="single"/>
        <sz val="11"/>
        <color indexed="15"/>
        <rFont val="Calibri"/>
      </rPr>
      <t>Sandr</t>
    </r>
    <r>
      <rPr>
        <sz val="11"/>
        <color indexed="8"/>
        <rFont val="Calibri"/>
      </rPr>
      <t xml:space="preserve"> vs. </t>
    </r>
    <r>
      <rPr>
        <u val="single"/>
        <sz val="11"/>
        <color indexed="15"/>
        <rFont val="Calibri"/>
      </rPr>
      <t>API</t>
    </r>
  </si>
  <si>
    <t>16.</t>
  </si>
  <si>
    <r>
      <rPr>
        <u val="single"/>
        <sz val="11"/>
        <color indexed="15"/>
        <rFont val="Calibri"/>
      </rPr>
      <t>skonaman</t>
    </r>
    <r>
      <rPr>
        <sz val="11"/>
        <color indexed="8"/>
        <rFont val="Calibri"/>
      </rPr>
      <t xml:space="preserve"> vs. </t>
    </r>
    <r>
      <rPr>
        <u val="single"/>
        <sz val="11"/>
        <color indexed="15"/>
        <rFont val="Calibri"/>
      </rPr>
      <t>API</t>
    </r>
  </si>
  <si>
    <r>
      <rPr>
        <u val="single"/>
        <sz val="11"/>
        <color indexed="15"/>
        <rFont val="Calibri"/>
      </rPr>
      <t>Zenswang</t>
    </r>
    <r>
      <rPr>
        <sz val="11"/>
        <color indexed="8"/>
        <rFont val="Calibri"/>
      </rPr>
      <t xml:space="preserve"> vs. </t>
    </r>
    <r>
      <rPr>
        <u val="single"/>
        <sz val="11"/>
        <color indexed="15"/>
        <rFont val="Calibri"/>
      </rPr>
      <t>API</t>
    </r>
  </si>
  <si>
    <t>46.</t>
  </si>
  <si>
    <r>
      <rPr>
        <u val="single"/>
        <sz val="11"/>
        <color indexed="15"/>
        <rFont val="Calibri"/>
      </rPr>
      <t>Animalj</t>
    </r>
    <r>
      <rPr>
        <sz val="11"/>
        <color indexed="8"/>
        <rFont val="Calibri"/>
      </rPr>
      <t xml:space="preserve"> vs. </t>
    </r>
    <r>
      <rPr>
        <u val="single"/>
        <sz val="11"/>
        <color indexed="15"/>
        <rFont val="Calibri"/>
      </rPr>
      <t>Cafeplayer</t>
    </r>
  </si>
  <si>
    <t>47.</t>
  </si>
  <si>
    <r>
      <rPr>
        <u val="single"/>
        <sz val="11"/>
        <color indexed="15"/>
        <rFont val="Calibri"/>
      </rPr>
      <t>API</t>
    </r>
    <r>
      <rPr>
        <sz val="11"/>
        <color indexed="8"/>
        <rFont val="Calibri"/>
      </rPr>
      <t xml:space="preserve"> vs. </t>
    </r>
    <r>
      <rPr>
        <u val="single"/>
        <sz val="11"/>
        <color indexed="15"/>
        <rFont val="Calibri"/>
      </rPr>
      <t>Cafeplayer</t>
    </r>
  </si>
  <si>
    <t>42.</t>
  </si>
  <si>
    <r>
      <rPr>
        <u val="single"/>
        <sz val="11"/>
        <color indexed="15"/>
        <rFont val="Calibri"/>
      </rPr>
      <t>dzsobacsi</t>
    </r>
    <r>
      <rPr>
        <sz val="11"/>
        <color indexed="8"/>
        <rFont val="Calibri"/>
      </rPr>
      <t xml:space="preserve"> vs. </t>
    </r>
    <r>
      <rPr>
        <u val="single"/>
        <sz val="11"/>
        <color indexed="15"/>
        <rFont val="Calibri"/>
      </rPr>
      <t>Cafeplayer</t>
    </r>
  </si>
  <si>
    <t>43.</t>
  </si>
  <si>
    <r>
      <rPr>
        <u val="single"/>
        <sz val="11"/>
        <color indexed="15"/>
        <rFont val="Calibri"/>
      </rPr>
      <t>hcc1670</t>
    </r>
    <r>
      <rPr>
        <sz val="11"/>
        <color indexed="8"/>
        <rFont val="Calibri"/>
      </rPr>
      <t xml:space="preserve"> vs. </t>
    </r>
    <r>
      <rPr>
        <u val="single"/>
        <sz val="11"/>
        <color indexed="15"/>
        <rFont val="Calibri"/>
      </rPr>
      <t>Cafeplayer</t>
    </r>
  </si>
  <si>
    <t>48.</t>
  </si>
  <si>
    <r>
      <rPr>
        <u val="single"/>
        <sz val="11"/>
        <color indexed="15"/>
        <rFont val="Calibri"/>
      </rPr>
      <t>Mattias Roos</t>
    </r>
    <r>
      <rPr>
        <sz val="11"/>
        <color indexed="8"/>
        <rFont val="Calibri"/>
      </rPr>
      <t xml:space="preserve"> vs. </t>
    </r>
    <r>
      <rPr>
        <u val="single"/>
        <sz val="11"/>
        <color indexed="15"/>
        <rFont val="Calibri"/>
      </rPr>
      <t>Cafeplayer</t>
    </r>
  </si>
  <si>
    <t>40.</t>
  </si>
  <si>
    <r>
      <rPr>
        <u val="single"/>
        <sz val="11"/>
        <color indexed="15"/>
        <rFont val="Calibri"/>
      </rPr>
      <t>phinneas</t>
    </r>
    <r>
      <rPr>
        <sz val="11"/>
        <color indexed="8"/>
        <rFont val="Calibri"/>
      </rPr>
      <t xml:space="preserve"> vs. </t>
    </r>
    <r>
      <rPr>
        <u val="single"/>
        <sz val="11"/>
        <color indexed="15"/>
        <rFont val="Calibri"/>
      </rPr>
      <t>Cafeplayer</t>
    </r>
  </si>
  <si>
    <t>45.</t>
  </si>
  <si>
    <r>
      <rPr>
        <u val="single"/>
        <sz val="11"/>
        <color indexed="15"/>
        <rFont val="Calibri"/>
      </rPr>
      <t>Sandr</t>
    </r>
    <r>
      <rPr>
        <sz val="11"/>
        <color indexed="8"/>
        <rFont val="Calibri"/>
      </rPr>
      <t xml:space="preserve"> vs. </t>
    </r>
    <r>
      <rPr>
        <u val="single"/>
        <sz val="11"/>
        <color indexed="15"/>
        <rFont val="Calibri"/>
      </rPr>
      <t>Cafeplayer</t>
    </r>
  </si>
  <si>
    <t>44.</t>
  </si>
  <si>
    <r>
      <rPr>
        <u val="single"/>
        <sz val="11"/>
        <color indexed="15"/>
        <rFont val="Calibri"/>
      </rPr>
      <t>skonaman</t>
    </r>
    <r>
      <rPr>
        <sz val="11"/>
        <color indexed="8"/>
        <rFont val="Calibri"/>
      </rPr>
      <t xml:space="preserve"> vs. </t>
    </r>
    <r>
      <rPr>
        <u val="single"/>
        <sz val="11"/>
        <color indexed="15"/>
        <rFont val="Calibri"/>
      </rPr>
      <t>Cafeplayer</t>
    </r>
  </si>
  <si>
    <t>41.</t>
  </si>
  <si>
    <r>
      <rPr>
        <u val="single"/>
        <sz val="11"/>
        <color indexed="15"/>
        <rFont val="Calibri"/>
      </rPr>
      <t>Zenswang</t>
    </r>
    <r>
      <rPr>
        <sz val="11"/>
        <color indexed="8"/>
        <rFont val="Calibri"/>
      </rPr>
      <t xml:space="preserve"> vs. </t>
    </r>
    <r>
      <rPr>
        <u val="single"/>
        <sz val="11"/>
        <color indexed="15"/>
        <rFont val="Calibri"/>
      </rPr>
      <t>Cafeplayer</t>
    </r>
  </si>
  <si>
    <t>33.</t>
  </si>
  <si>
    <r>
      <rPr>
        <u val="single"/>
        <sz val="11"/>
        <color indexed="15"/>
        <rFont val="Calibri"/>
      </rPr>
      <t>Animalj</t>
    </r>
    <r>
      <rPr>
        <sz val="11"/>
        <color indexed="8"/>
        <rFont val="Calibri"/>
      </rPr>
      <t xml:space="preserve"> vs. </t>
    </r>
    <r>
      <rPr>
        <u val="single"/>
        <sz val="11"/>
        <color indexed="15"/>
        <rFont val="Calibri"/>
      </rPr>
      <t>dzsobacsi</t>
    </r>
  </si>
  <si>
    <t>29.</t>
  </si>
  <si>
    <r>
      <rPr>
        <u val="single"/>
        <sz val="11"/>
        <color indexed="15"/>
        <rFont val="Calibri"/>
      </rPr>
      <t>API</t>
    </r>
    <r>
      <rPr>
        <sz val="11"/>
        <color indexed="8"/>
        <rFont val="Calibri"/>
      </rPr>
      <t xml:space="preserve"> vs. </t>
    </r>
    <r>
      <rPr>
        <u val="single"/>
        <sz val="11"/>
        <color indexed="15"/>
        <rFont val="Calibri"/>
      </rPr>
      <t>dzsobacsi</t>
    </r>
  </si>
  <si>
    <t>34.</t>
  </si>
  <si>
    <r>
      <rPr>
        <u val="single"/>
        <sz val="11"/>
        <color indexed="15"/>
        <rFont val="Calibri"/>
      </rPr>
      <t>Cafeplayer</t>
    </r>
    <r>
      <rPr>
        <sz val="11"/>
        <color indexed="8"/>
        <rFont val="Calibri"/>
      </rPr>
      <t xml:space="preserve"> vs. </t>
    </r>
    <r>
      <rPr>
        <u val="single"/>
        <sz val="11"/>
        <color indexed="15"/>
        <rFont val="Calibri"/>
      </rPr>
      <t>dzsobacsi</t>
    </r>
  </si>
  <si>
    <t>32.</t>
  </si>
  <si>
    <r>
      <rPr>
        <u val="single"/>
        <sz val="11"/>
        <color indexed="15"/>
        <rFont val="Calibri"/>
      </rPr>
      <t>hcc1670</t>
    </r>
    <r>
      <rPr>
        <sz val="11"/>
        <color indexed="8"/>
        <rFont val="Calibri"/>
      </rPr>
      <t xml:space="preserve"> vs. </t>
    </r>
    <r>
      <rPr>
        <u val="single"/>
        <sz val="11"/>
        <color indexed="15"/>
        <rFont val="Calibri"/>
      </rPr>
      <t>dzsobacsi</t>
    </r>
  </si>
  <si>
    <t>31.</t>
  </si>
  <si>
    <r>
      <rPr>
        <u val="single"/>
        <sz val="11"/>
        <color indexed="15"/>
        <rFont val="Calibri"/>
      </rPr>
      <t>Mattias Roos</t>
    </r>
    <r>
      <rPr>
        <sz val="11"/>
        <color indexed="8"/>
        <rFont val="Calibri"/>
      </rPr>
      <t xml:space="preserve"> vs. </t>
    </r>
    <r>
      <rPr>
        <u val="single"/>
        <sz val="11"/>
        <color indexed="15"/>
        <rFont val="Calibri"/>
      </rPr>
      <t>dzsobacsi</t>
    </r>
  </si>
  <si>
    <t>28.</t>
  </si>
  <si>
    <r>
      <rPr>
        <u val="single"/>
        <sz val="11"/>
        <color indexed="15"/>
        <rFont val="Calibri"/>
      </rPr>
      <t>Sandr</t>
    </r>
    <r>
      <rPr>
        <sz val="11"/>
        <color indexed="8"/>
        <rFont val="Calibri"/>
      </rPr>
      <t xml:space="preserve"> vs. </t>
    </r>
    <r>
      <rPr>
        <u val="single"/>
        <sz val="11"/>
        <color indexed="15"/>
        <rFont val="Calibri"/>
      </rPr>
      <t>dzsobacsi</t>
    </r>
  </si>
  <si>
    <t>35.</t>
  </si>
  <si>
    <r>
      <rPr>
        <u val="single"/>
        <sz val="11"/>
        <color indexed="15"/>
        <rFont val="Calibri"/>
      </rPr>
      <t>skonaman</t>
    </r>
    <r>
      <rPr>
        <sz val="11"/>
        <color indexed="8"/>
        <rFont val="Calibri"/>
      </rPr>
      <t xml:space="preserve"> vs. </t>
    </r>
    <r>
      <rPr>
        <u val="single"/>
        <sz val="11"/>
        <color indexed="15"/>
        <rFont val="Calibri"/>
      </rPr>
      <t>dzsobacsi</t>
    </r>
  </si>
  <si>
    <t>30.</t>
  </si>
  <si>
    <r>
      <rPr>
        <u val="single"/>
        <sz val="11"/>
        <color indexed="15"/>
        <rFont val="Calibri"/>
      </rPr>
      <t>Zenswang</t>
    </r>
    <r>
      <rPr>
        <sz val="11"/>
        <color indexed="8"/>
        <rFont val="Calibri"/>
      </rPr>
      <t xml:space="preserve"> vs. </t>
    </r>
    <r>
      <rPr>
        <u val="single"/>
        <sz val="11"/>
        <color indexed="15"/>
        <rFont val="Calibri"/>
      </rPr>
      <t>dzsobacsi</t>
    </r>
  </si>
  <si>
    <t>11.</t>
  </si>
  <si>
    <r>
      <rPr>
        <u val="single"/>
        <sz val="11"/>
        <color indexed="15"/>
        <rFont val="Calibri"/>
      </rPr>
      <t>Animalj</t>
    </r>
    <r>
      <rPr>
        <sz val="11"/>
        <color indexed="8"/>
        <rFont val="Calibri"/>
      </rPr>
      <t xml:space="preserve"> vs. </t>
    </r>
    <r>
      <rPr>
        <u val="single"/>
        <sz val="11"/>
        <color indexed="15"/>
        <rFont val="Calibri"/>
      </rPr>
      <t>hcc1670</t>
    </r>
  </si>
  <si>
    <t>4.</t>
  </si>
  <si>
    <r>
      <rPr>
        <u val="single"/>
        <sz val="11"/>
        <color indexed="15"/>
        <rFont val="Calibri"/>
      </rPr>
      <t>API</t>
    </r>
    <r>
      <rPr>
        <sz val="11"/>
        <color indexed="8"/>
        <rFont val="Calibri"/>
      </rPr>
      <t xml:space="preserve"> vs. </t>
    </r>
    <r>
      <rPr>
        <u val="single"/>
        <sz val="11"/>
        <color indexed="15"/>
        <rFont val="Calibri"/>
      </rPr>
      <t>hcc1670</t>
    </r>
  </si>
  <si>
    <r>
      <rPr>
        <u val="single"/>
        <sz val="11"/>
        <color indexed="15"/>
        <rFont val="Calibri"/>
      </rPr>
      <t>Cafeplayer</t>
    </r>
    <r>
      <rPr>
        <sz val="11"/>
        <color indexed="8"/>
        <rFont val="Calibri"/>
      </rPr>
      <t xml:space="preserve"> vs. </t>
    </r>
    <r>
      <rPr>
        <u val="single"/>
        <sz val="11"/>
        <color indexed="15"/>
        <rFont val="Calibri"/>
      </rPr>
      <t>hcc1670</t>
    </r>
  </si>
  <si>
    <t>7.</t>
  </si>
  <si>
    <r>
      <rPr>
        <u val="single"/>
        <sz val="11"/>
        <color indexed="15"/>
        <rFont val="Calibri"/>
      </rPr>
      <t>dzsobacsi</t>
    </r>
    <r>
      <rPr>
        <sz val="11"/>
        <color indexed="8"/>
        <rFont val="Calibri"/>
      </rPr>
      <t xml:space="preserve"> vs. </t>
    </r>
    <r>
      <rPr>
        <u val="single"/>
        <sz val="11"/>
        <color indexed="15"/>
        <rFont val="Calibri"/>
      </rPr>
      <t>hcc1670</t>
    </r>
  </si>
  <si>
    <t>14.</t>
  </si>
  <si>
    <r>
      <rPr>
        <u val="single"/>
        <sz val="11"/>
        <color indexed="15"/>
        <rFont val="Calibri"/>
      </rPr>
      <t>Mattias Roos</t>
    </r>
    <r>
      <rPr>
        <sz val="11"/>
        <color indexed="8"/>
        <rFont val="Calibri"/>
      </rPr>
      <t xml:space="preserve"> vs. </t>
    </r>
    <r>
      <rPr>
        <u val="single"/>
        <sz val="11"/>
        <color indexed="15"/>
        <rFont val="Calibri"/>
      </rPr>
      <t>hcc1670</t>
    </r>
  </si>
  <si>
    <t>6.</t>
  </si>
  <si>
    <r>
      <rPr>
        <u val="single"/>
        <sz val="11"/>
        <color indexed="15"/>
        <rFont val="Calibri"/>
      </rPr>
      <t>phinneas</t>
    </r>
    <r>
      <rPr>
        <sz val="11"/>
        <color indexed="8"/>
        <rFont val="Calibri"/>
      </rPr>
      <t xml:space="preserve"> vs. </t>
    </r>
    <r>
      <rPr>
        <u val="single"/>
        <sz val="11"/>
        <color indexed="15"/>
        <rFont val="Calibri"/>
      </rPr>
      <t>hcc1670</t>
    </r>
  </si>
  <si>
    <t>13.</t>
  </si>
  <si>
    <r>
      <rPr>
        <u val="single"/>
        <sz val="11"/>
        <color indexed="15"/>
        <rFont val="Calibri"/>
      </rPr>
      <t>Sandr</t>
    </r>
    <r>
      <rPr>
        <sz val="11"/>
        <color indexed="8"/>
        <rFont val="Calibri"/>
      </rPr>
      <t xml:space="preserve"> vs. </t>
    </r>
    <r>
      <rPr>
        <u val="single"/>
        <sz val="11"/>
        <color indexed="15"/>
        <rFont val="Calibri"/>
      </rPr>
      <t>hcc1670</t>
    </r>
  </si>
  <si>
    <t>5.</t>
  </si>
  <si>
    <r>
      <rPr>
        <u val="single"/>
        <sz val="11"/>
        <color indexed="15"/>
        <rFont val="Calibri"/>
      </rPr>
      <t>skonaman</t>
    </r>
    <r>
      <rPr>
        <sz val="11"/>
        <color indexed="8"/>
        <rFont val="Calibri"/>
      </rPr>
      <t xml:space="preserve"> vs. </t>
    </r>
    <r>
      <rPr>
        <u val="single"/>
        <sz val="11"/>
        <color indexed="15"/>
        <rFont val="Calibri"/>
      </rPr>
      <t>hcc1670</t>
    </r>
  </si>
  <si>
    <t>8.</t>
  </si>
  <si>
    <r>
      <rPr>
        <u val="single"/>
        <sz val="11"/>
        <color indexed="15"/>
        <rFont val="Calibri"/>
      </rPr>
      <t>Zenswang</t>
    </r>
    <r>
      <rPr>
        <sz val="11"/>
        <color indexed="8"/>
        <rFont val="Calibri"/>
      </rPr>
      <t xml:space="preserve"> vs. </t>
    </r>
    <r>
      <rPr>
        <u val="single"/>
        <sz val="11"/>
        <color indexed="15"/>
        <rFont val="Calibri"/>
      </rPr>
      <t>hcc1670</t>
    </r>
  </si>
  <si>
    <r>
      <rPr>
        <u val="single"/>
        <sz val="11"/>
        <color indexed="15"/>
        <rFont val="Calibri"/>
      </rPr>
      <t>Animalj</t>
    </r>
    <r>
      <rPr>
        <sz val="11"/>
        <color indexed="8"/>
        <rFont val="Calibri"/>
      </rPr>
      <t xml:space="preserve"> vs. </t>
    </r>
    <r>
      <rPr>
        <u val="single"/>
        <sz val="11"/>
        <color indexed="15"/>
        <rFont val="Calibri"/>
      </rPr>
      <t>Mattias Roos</t>
    </r>
  </si>
  <si>
    <t>10.</t>
  </si>
  <si>
    <r>
      <rPr>
        <u val="single"/>
        <sz val="11"/>
        <color indexed="15"/>
        <rFont val="Calibri"/>
      </rPr>
      <t>API</t>
    </r>
    <r>
      <rPr>
        <sz val="11"/>
        <color indexed="8"/>
        <rFont val="Calibri"/>
      </rPr>
      <t xml:space="preserve"> vs. </t>
    </r>
    <r>
      <rPr>
        <u val="single"/>
        <sz val="11"/>
        <color indexed="15"/>
        <rFont val="Calibri"/>
      </rPr>
      <t>Mattias Roos</t>
    </r>
  </si>
  <si>
    <r>
      <rPr>
        <u val="single"/>
        <sz val="11"/>
        <color indexed="15"/>
        <rFont val="Calibri"/>
      </rPr>
      <t>Cafeplayer</t>
    </r>
    <r>
      <rPr>
        <sz val="11"/>
        <color indexed="8"/>
        <rFont val="Calibri"/>
      </rPr>
      <t xml:space="preserve"> vs. </t>
    </r>
    <r>
      <rPr>
        <u val="single"/>
        <sz val="11"/>
        <color indexed="15"/>
        <rFont val="Calibri"/>
      </rPr>
      <t>Mattias Roos</t>
    </r>
  </si>
  <si>
    <t>15.</t>
  </si>
  <si>
    <r>
      <rPr>
        <u val="single"/>
        <sz val="11"/>
        <color indexed="15"/>
        <rFont val="Calibri"/>
      </rPr>
      <t>dzsobacsi</t>
    </r>
    <r>
      <rPr>
        <sz val="11"/>
        <color indexed="8"/>
        <rFont val="Calibri"/>
      </rPr>
      <t xml:space="preserve"> vs. </t>
    </r>
    <r>
      <rPr>
        <u val="single"/>
        <sz val="11"/>
        <color indexed="15"/>
        <rFont val="Calibri"/>
      </rPr>
      <t>Mattias Roos</t>
    </r>
  </si>
  <si>
    <r>
      <rPr>
        <u val="single"/>
        <sz val="11"/>
        <color indexed="15"/>
        <rFont val="Calibri"/>
      </rPr>
      <t>hcc1670</t>
    </r>
    <r>
      <rPr>
        <sz val="11"/>
        <color indexed="8"/>
        <rFont val="Calibri"/>
      </rPr>
      <t xml:space="preserve"> vs. </t>
    </r>
    <r>
      <rPr>
        <u val="single"/>
        <sz val="11"/>
        <color indexed="15"/>
        <rFont val="Calibri"/>
      </rPr>
      <t>Mattias Roos</t>
    </r>
  </si>
  <si>
    <t>9.</t>
  </si>
  <si>
    <r>
      <rPr>
        <u val="single"/>
        <sz val="11"/>
        <color indexed="15"/>
        <rFont val="Calibri"/>
      </rPr>
      <t>phinneas</t>
    </r>
    <r>
      <rPr>
        <sz val="11"/>
        <color indexed="8"/>
        <rFont val="Calibri"/>
      </rPr>
      <t xml:space="preserve"> vs. </t>
    </r>
    <r>
      <rPr>
        <u val="single"/>
        <sz val="11"/>
        <color indexed="15"/>
        <rFont val="Calibri"/>
      </rPr>
      <t>Mattias Roos</t>
    </r>
  </si>
  <si>
    <r>
      <rPr>
        <u val="single"/>
        <sz val="11"/>
        <color indexed="15"/>
        <rFont val="Calibri"/>
      </rPr>
      <t>Sandr</t>
    </r>
    <r>
      <rPr>
        <sz val="11"/>
        <color indexed="8"/>
        <rFont val="Calibri"/>
      </rPr>
      <t xml:space="preserve"> vs. </t>
    </r>
    <r>
      <rPr>
        <u val="single"/>
        <sz val="11"/>
        <color indexed="15"/>
        <rFont val="Calibri"/>
      </rPr>
      <t>Mattias Roos</t>
    </r>
  </si>
  <si>
    <r>
      <rPr>
        <u val="single"/>
        <sz val="11"/>
        <color indexed="15"/>
        <rFont val="Calibri"/>
      </rPr>
      <t>skonaman</t>
    </r>
    <r>
      <rPr>
        <sz val="11"/>
        <color indexed="8"/>
        <rFont val="Calibri"/>
      </rPr>
      <t xml:space="preserve"> vs. </t>
    </r>
    <r>
      <rPr>
        <u val="single"/>
        <sz val="11"/>
        <color indexed="15"/>
        <rFont val="Calibri"/>
      </rPr>
      <t>Mattias Roos</t>
    </r>
  </si>
  <si>
    <r>
      <rPr>
        <u val="single"/>
        <sz val="11"/>
        <color indexed="15"/>
        <rFont val="Calibri"/>
      </rPr>
      <t>Zenswang</t>
    </r>
    <r>
      <rPr>
        <sz val="11"/>
        <color indexed="8"/>
        <rFont val="Calibri"/>
      </rPr>
      <t xml:space="preserve"> vs. </t>
    </r>
    <r>
      <rPr>
        <u val="single"/>
        <sz val="11"/>
        <color indexed="15"/>
        <rFont val="Calibri"/>
      </rPr>
      <t>Mattias Roos</t>
    </r>
  </si>
  <si>
    <r>
      <rPr>
        <u val="single"/>
        <sz val="11"/>
        <color indexed="15"/>
        <rFont val="Calibri"/>
      </rPr>
      <t>Animalj</t>
    </r>
    <r>
      <rPr>
        <sz val="11"/>
        <color indexed="8"/>
        <rFont val="Calibri"/>
      </rPr>
      <t xml:space="preserve"> vs. </t>
    </r>
    <r>
      <rPr>
        <u val="single"/>
        <sz val="11"/>
        <color indexed="15"/>
        <rFont val="Calibri"/>
      </rPr>
      <t>phinneas</t>
    </r>
  </si>
  <si>
    <r>
      <rPr>
        <u val="single"/>
        <sz val="11"/>
        <color indexed="15"/>
        <rFont val="Calibri"/>
      </rPr>
      <t>API</t>
    </r>
    <r>
      <rPr>
        <sz val="11"/>
        <color indexed="8"/>
        <rFont val="Calibri"/>
      </rPr>
      <t xml:space="preserve"> vs. </t>
    </r>
    <r>
      <rPr>
        <u val="single"/>
        <sz val="11"/>
        <color indexed="15"/>
        <rFont val="Calibri"/>
      </rPr>
      <t>phinneas</t>
    </r>
  </si>
  <si>
    <r>
      <rPr>
        <u val="single"/>
        <sz val="11"/>
        <color indexed="15"/>
        <rFont val="Calibri"/>
      </rPr>
      <t>Cafeplayer</t>
    </r>
    <r>
      <rPr>
        <sz val="11"/>
        <color indexed="8"/>
        <rFont val="Calibri"/>
      </rPr>
      <t xml:space="preserve"> vs. </t>
    </r>
    <r>
      <rPr>
        <u val="single"/>
        <sz val="11"/>
        <color indexed="15"/>
        <rFont val="Calibri"/>
      </rPr>
      <t>phinneas</t>
    </r>
  </si>
  <si>
    <r>
      <rPr>
        <u val="single"/>
        <sz val="11"/>
        <color indexed="15"/>
        <rFont val="Calibri"/>
      </rPr>
      <t>dzsobacsi</t>
    </r>
    <r>
      <rPr>
        <sz val="11"/>
        <color indexed="8"/>
        <rFont val="Calibri"/>
      </rPr>
      <t xml:space="preserve"> vs. </t>
    </r>
    <r>
      <rPr>
        <u val="single"/>
        <sz val="11"/>
        <color indexed="15"/>
        <rFont val="Calibri"/>
      </rPr>
      <t>phinneas</t>
    </r>
  </si>
  <si>
    <r>
      <rPr>
        <u val="single"/>
        <sz val="11"/>
        <color indexed="15"/>
        <rFont val="Calibri"/>
      </rPr>
      <t>hcc1670</t>
    </r>
    <r>
      <rPr>
        <sz val="11"/>
        <color indexed="8"/>
        <rFont val="Calibri"/>
      </rPr>
      <t xml:space="preserve"> vs. </t>
    </r>
    <r>
      <rPr>
        <u val="single"/>
        <sz val="11"/>
        <color indexed="15"/>
        <rFont val="Calibri"/>
      </rPr>
      <t>phinneas</t>
    </r>
  </si>
  <si>
    <r>
      <rPr>
        <u val="single"/>
        <sz val="11"/>
        <color indexed="15"/>
        <rFont val="Calibri"/>
      </rPr>
      <t>Mattias Roos</t>
    </r>
    <r>
      <rPr>
        <sz val="11"/>
        <color indexed="8"/>
        <rFont val="Calibri"/>
      </rPr>
      <t xml:space="preserve"> vs. </t>
    </r>
    <r>
      <rPr>
        <u val="single"/>
        <sz val="11"/>
        <color indexed="15"/>
        <rFont val="Calibri"/>
      </rPr>
      <t>phinneas</t>
    </r>
  </si>
  <si>
    <r>
      <rPr>
        <u val="single"/>
        <sz val="11"/>
        <color indexed="15"/>
        <rFont val="Calibri"/>
      </rPr>
      <t>Sandr</t>
    </r>
    <r>
      <rPr>
        <sz val="11"/>
        <color indexed="8"/>
        <rFont val="Calibri"/>
      </rPr>
      <t xml:space="preserve"> vs. </t>
    </r>
    <r>
      <rPr>
        <u val="single"/>
        <sz val="11"/>
        <color indexed="15"/>
        <rFont val="Calibri"/>
      </rPr>
      <t>phinneas</t>
    </r>
  </si>
  <si>
    <r>
      <rPr>
        <u val="single"/>
        <sz val="11"/>
        <color indexed="15"/>
        <rFont val="Calibri"/>
      </rPr>
      <t>skonaman</t>
    </r>
    <r>
      <rPr>
        <sz val="11"/>
        <color indexed="8"/>
        <rFont val="Calibri"/>
      </rPr>
      <t xml:space="preserve"> vs. </t>
    </r>
    <r>
      <rPr>
        <u val="single"/>
        <sz val="11"/>
        <color indexed="15"/>
        <rFont val="Calibri"/>
      </rPr>
      <t>phinneas</t>
    </r>
  </si>
  <si>
    <r>
      <rPr>
        <u val="single"/>
        <sz val="11"/>
        <color indexed="15"/>
        <rFont val="Calibri"/>
      </rPr>
      <t>Zenswang</t>
    </r>
    <r>
      <rPr>
        <sz val="11"/>
        <color indexed="8"/>
        <rFont val="Calibri"/>
      </rPr>
      <t xml:space="preserve"> vs. </t>
    </r>
    <r>
      <rPr>
        <u val="single"/>
        <sz val="11"/>
        <color indexed="15"/>
        <rFont val="Calibri"/>
      </rPr>
      <t>phinneas</t>
    </r>
  </si>
  <si>
    <r>
      <rPr>
        <u val="single"/>
        <sz val="11"/>
        <color indexed="15"/>
        <rFont val="Calibri"/>
      </rPr>
      <t>Animalj</t>
    </r>
    <r>
      <rPr>
        <sz val="11"/>
        <color indexed="8"/>
        <rFont val="Calibri"/>
      </rPr>
      <t xml:space="preserve"> vs. </t>
    </r>
    <r>
      <rPr>
        <u val="single"/>
        <sz val="11"/>
        <color indexed="15"/>
        <rFont val="Calibri"/>
      </rPr>
      <t>Sandr</t>
    </r>
  </si>
  <si>
    <r>
      <rPr>
        <u val="single"/>
        <sz val="11"/>
        <color indexed="15"/>
        <rFont val="Calibri"/>
      </rPr>
      <t>API</t>
    </r>
    <r>
      <rPr>
        <sz val="11"/>
        <color indexed="8"/>
        <rFont val="Calibri"/>
      </rPr>
      <t xml:space="preserve"> vs. </t>
    </r>
    <r>
      <rPr>
        <u val="single"/>
        <sz val="11"/>
        <color indexed="15"/>
        <rFont val="Calibri"/>
      </rPr>
      <t>Sandr</t>
    </r>
  </si>
  <si>
    <r>
      <rPr>
        <u val="single"/>
        <sz val="11"/>
        <color indexed="15"/>
        <rFont val="Calibri"/>
      </rPr>
      <t>Cafeplayer</t>
    </r>
    <r>
      <rPr>
        <sz val="11"/>
        <color indexed="8"/>
        <rFont val="Calibri"/>
      </rPr>
      <t xml:space="preserve"> vs. </t>
    </r>
    <r>
      <rPr>
        <u val="single"/>
        <sz val="11"/>
        <color indexed="15"/>
        <rFont val="Calibri"/>
      </rPr>
      <t>Sandr</t>
    </r>
  </si>
  <si>
    <r>
      <rPr>
        <u val="single"/>
        <sz val="11"/>
        <color indexed="15"/>
        <rFont val="Calibri"/>
      </rPr>
      <t>dzsobacsi</t>
    </r>
    <r>
      <rPr>
        <sz val="11"/>
        <color indexed="8"/>
        <rFont val="Calibri"/>
      </rPr>
      <t xml:space="preserve"> vs. </t>
    </r>
    <r>
      <rPr>
        <u val="single"/>
        <sz val="11"/>
        <color indexed="15"/>
        <rFont val="Calibri"/>
      </rPr>
      <t>Sandr</t>
    </r>
  </si>
  <si>
    <r>
      <rPr>
        <u val="single"/>
        <sz val="11"/>
        <color indexed="15"/>
        <rFont val="Calibri"/>
      </rPr>
      <t>hcc1670</t>
    </r>
    <r>
      <rPr>
        <sz val="11"/>
        <color indexed="8"/>
        <rFont val="Calibri"/>
      </rPr>
      <t xml:space="preserve"> vs. </t>
    </r>
    <r>
      <rPr>
        <u val="single"/>
        <sz val="11"/>
        <color indexed="15"/>
        <rFont val="Calibri"/>
      </rPr>
      <t>Sandr</t>
    </r>
  </si>
  <si>
    <r>
      <rPr>
        <u val="single"/>
        <sz val="11"/>
        <color indexed="15"/>
        <rFont val="Calibri"/>
      </rPr>
      <t>Mattias Roos</t>
    </r>
    <r>
      <rPr>
        <sz val="11"/>
        <color indexed="8"/>
        <rFont val="Calibri"/>
      </rPr>
      <t xml:space="preserve"> vs. </t>
    </r>
    <r>
      <rPr>
        <u val="single"/>
        <sz val="11"/>
        <color indexed="15"/>
        <rFont val="Calibri"/>
      </rPr>
      <t>Sandr</t>
    </r>
  </si>
  <si>
    <r>
      <rPr>
        <u val="single"/>
        <sz val="11"/>
        <color indexed="15"/>
        <rFont val="Calibri"/>
      </rPr>
      <t>phinneas</t>
    </r>
    <r>
      <rPr>
        <sz val="11"/>
        <color indexed="8"/>
        <rFont val="Calibri"/>
      </rPr>
      <t xml:space="preserve"> vs. </t>
    </r>
    <r>
      <rPr>
        <u val="single"/>
        <sz val="11"/>
        <color indexed="15"/>
        <rFont val="Calibri"/>
      </rPr>
      <t>Sandr</t>
    </r>
  </si>
  <si>
    <r>
      <rPr>
        <u val="single"/>
        <sz val="11"/>
        <color indexed="15"/>
        <rFont val="Calibri"/>
      </rPr>
      <t>skonaman</t>
    </r>
    <r>
      <rPr>
        <sz val="11"/>
        <color indexed="8"/>
        <rFont val="Calibri"/>
      </rPr>
      <t xml:space="preserve"> vs. </t>
    </r>
    <r>
      <rPr>
        <u val="single"/>
        <sz val="11"/>
        <color indexed="15"/>
        <rFont val="Calibri"/>
      </rPr>
      <t>Sandr</t>
    </r>
  </si>
  <si>
    <r>
      <rPr>
        <u val="single"/>
        <sz val="11"/>
        <color indexed="15"/>
        <rFont val="Calibri"/>
      </rPr>
      <t>Zenswang</t>
    </r>
    <r>
      <rPr>
        <sz val="11"/>
        <color indexed="8"/>
        <rFont val="Calibri"/>
      </rPr>
      <t xml:space="preserve"> vs. </t>
    </r>
    <r>
      <rPr>
        <u val="single"/>
        <sz val="11"/>
        <color indexed="15"/>
        <rFont val="Calibri"/>
      </rPr>
      <t>Sandr</t>
    </r>
  </si>
  <si>
    <t>60.</t>
  </si>
  <si>
    <r>
      <rPr>
        <u val="single"/>
        <sz val="11"/>
        <color indexed="15"/>
        <rFont val="Calibri"/>
      </rPr>
      <t>Animalj</t>
    </r>
    <r>
      <rPr>
        <sz val="11"/>
        <color indexed="8"/>
        <rFont val="Calibri"/>
      </rPr>
      <t xml:space="preserve"> vs. </t>
    </r>
    <r>
      <rPr>
        <u val="single"/>
        <sz val="11"/>
        <color indexed="15"/>
        <rFont val="Calibri"/>
      </rPr>
      <t>skonaman</t>
    </r>
  </si>
  <si>
    <t>54.</t>
  </si>
  <si>
    <r>
      <rPr>
        <u val="single"/>
        <sz val="11"/>
        <color indexed="15"/>
        <rFont val="Calibri"/>
      </rPr>
      <t>API</t>
    </r>
    <r>
      <rPr>
        <sz val="11"/>
        <color indexed="8"/>
        <rFont val="Calibri"/>
      </rPr>
      <t xml:space="preserve"> vs. </t>
    </r>
    <r>
      <rPr>
        <u val="single"/>
        <sz val="11"/>
        <color indexed="15"/>
        <rFont val="Calibri"/>
      </rPr>
      <t>skonaman</t>
    </r>
  </si>
  <si>
    <t>65.</t>
  </si>
  <si>
    <r>
      <rPr>
        <u val="single"/>
        <sz val="11"/>
        <color indexed="15"/>
        <rFont val="Calibri"/>
      </rPr>
      <t>Cafeplayer</t>
    </r>
    <r>
      <rPr>
        <sz val="11"/>
        <color indexed="8"/>
        <rFont val="Calibri"/>
      </rPr>
      <t xml:space="preserve"> vs. </t>
    </r>
    <r>
      <rPr>
        <u val="single"/>
        <sz val="11"/>
        <color indexed="15"/>
        <rFont val="Calibri"/>
      </rPr>
      <t>skonaman</t>
    </r>
  </si>
  <si>
    <t>55.</t>
  </si>
  <si>
    <r>
      <rPr>
        <u val="single"/>
        <sz val="11"/>
        <color indexed="15"/>
        <rFont val="Calibri"/>
      </rPr>
      <t>dzsobacsi</t>
    </r>
    <r>
      <rPr>
        <sz val="11"/>
        <color indexed="8"/>
        <rFont val="Calibri"/>
      </rPr>
      <t xml:space="preserve"> vs. </t>
    </r>
    <r>
      <rPr>
        <u val="single"/>
        <sz val="11"/>
        <color indexed="15"/>
        <rFont val="Calibri"/>
      </rPr>
      <t>skonaman</t>
    </r>
  </si>
  <si>
    <t>59.</t>
  </si>
  <si>
    <r>
      <rPr>
        <u val="single"/>
        <sz val="11"/>
        <color indexed="15"/>
        <rFont val="Calibri"/>
      </rPr>
      <t>hcc1670</t>
    </r>
    <r>
      <rPr>
        <sz val="11"/>
        <color indexed="8"/>
        <rFont val="Calibri"/>
      </rPr>
      <t xml:space="preserve"> vs. </t>
    </r>
    <r>
      <rPr>
        <u val="single"/>
        <sz val="11"/>
        <color indexed="15"/>
        <rFont val="Calibri"/>
      </rPr>
      <t>skonaman</t>
    </r>
  </si>
  <si>
    <t>63.</t>
  </si>
  <si>
    <r>
      <rPr>
        <u val="single"/>
        <sz val="11"/>
        <color indexed="15"/>
        <rFont val="Calibri"/>
      </rPr>
      <t>Mattias Roos</t>
    </r>
    <r>
      <rPr>
        <sz val="11"/>
        <color indexed="8"/>
        <rFont val="Calibri"/>
      </rPr>
      <t xml:space="preserve"> vs. </t>
    </r>
    <r>
      <rPr>
        <u val="single"/>
        <sz val="11"/>
        <color indexed="15"/>
        <rFont val="Calibri"/>
      </rPr>
      <t>skonaman</t>
    </r>
  </si>
  <si>
    <t>57.</t>
  </si>
  <si>
    <r>
      <rPr>
        <u val="single"/>
        <sz val="11"/>
        <color indexed="15"/>
        <rFont val="Calibri"/>
      </rPr>
      <t>phinneas</t>
    </r>
    <r>
      <rPr>
        <sz val="11"/>
        <color indexed="8"/>
        <rFont val="Calibri"/>
      </rPr>
      <t xml:space="preserve"> vs. </t>
    </r>
    <r>
      <rPr>
        <u val="single"/>
        <sz val="11"/>
        <color indexed="15"/>
        <rFont val="Calibri"/>
      </rPr>
      <t>skonaman</t>
    </r>
  </si>
  <si>
    <t>56.</t>
  </si>
  <si>
    <r>
      <rPr>
        <u val="single"/>
        <sz val="11"/>
        <color indexed="15"/>
        <rFont val="Calibri"/>
      </rPr>
      <t>Sandr</t>
    </r>
    <r>
      <rPr>
        <sz val="11"/>
        <color indexed="8"/>
        <rFont val="Calibri"/>
      </rPr>
      <t xml:space="preserve"> vs. </t>
    </r>
    <r>
      <rPr>
        <u val="single"/>
        <sz val="11"/>
        <color indexed="15"/>
        <rFont val="Calibri"/>
      </rPr>
      <t>skonaman</t>
    </r>
  </si>
  <si>
    <t>58.</t>
  </si>
  <si>
    <r>
      <rPr>
        <u val="single"/>
        <sz val="11"/>
        <color indexed="15"/>
        <rFont val="Calibri"/>
      </rPr>
      <t>Zenswang</t>
    </r>
    <r>
      <rPr>
        <sz val="11"/>
        <color indexed="8"/>
        <rFont val="Calibri"/>
      </rPr>
      <t xml:space="preserve"> vs. </t>
    </r>
    <r>
      <rPr>
        <u val="single"/>
        <sz val="11"/>
        <color indexed="15"/>
        <rFont val="Calibri"/>
      </rPr>
      <t>skonaman</t>
    </r>
  </si>
  <si>
    <r>
      <rPr>
        <u val="single"/>
        <sz val="11"/>
        <color indexed="15"/>
        <rFont val="Calibri"/>
      </rPr>
      <t>Animalj</t>
    </r>
    <r>
      <rPr>
        <sz val="11"/>
        <color indexed="8"/>
        <rFont val="Calibri"/>
      </rPr>
      <t xml:space="preserve"> vs. </t>
    </r>
    <r>
      <rPr>
        <u val="single"/>
        <sz val="11"/>
        <color indexed="15"/>
        <rFont val="Calibri"/>
      </rPr>
      <t>Zenswang</t>
    </r>
  </si>
  <si>
    <r>
      <rPr>
        <u val="single"/>
        <sz val="11"/>
        <color indexed="15"/>
        <rFont val="Calibri"/>
      </rPr>
      <t>API</t>
    </r>
    <r>
      <rPr>
        <sz val="11"/>
        <color indexed="8"/>
        <rFont val="Calibri"/>
      </rPr>
      <t xml:space="preserve"> vs. </t>
    </r>
    <r>
      <rPr>
        <u val="single"/>
        <sz val="11"/>
        <color indexed="15"/>
        <rFont val="Calibri"/>
      </rPr>
      <t>Zenswang</t>
    </r>
  </si>
  <si>
    <r>
      <rPr>
        <u val="single"/>
        <sz val="11"/>
        <color indexed="15"/>
        <rFont val="Calibri"/>
      </rPr>
      <t>Cafeplayer</t>
    </r>
    <r>
      <rPr>
        <sz val="11"/>
        <color indexed="8"/>
        <rFont val="Calibri"/>
      </rPr>
      <t xml:space="preserve"> vs. </t>
    </r>
    <r>
      <rPr>
        <u val="single"/>
        <sz val="11"/>
        <color indexed="15"/>
        <rFont val="Calibri"/>
      </rPr>
      <t>Zenswang</t>
    </r>
  </si>
  <si>
    <r>
      <rPr>
        <u val="single"/>
        <sz val="11"/>
        <color indexed="15"/>
        <rFont val="Calibri"/>
      </rPr>
      <t>dzsobacsi</t>
    </r>
    <r>
      <rPr>
        <sz val="11"/>
        <color indexed="8"/>
        <rFont val="Calibri"/>
      </rPr>
      <t xml:space="preserve"> vs. </t>
    </r>
    <r>
      <rPr>
        <u val="single"/>
        <sz val="11"/>
        <color indexed="15"/>
        <rFont val="Calibri"/>
      </rPr>
      <t>Zenswang</t>
    </r>
  </si>
  <si>
    <r>
      <rPr>
        <u val="single"/>
        <sz val="11"/>
        <color indexed="15"/>
        <rFont val="Calibri"/>
      </rPr>
      <t>hcc1670</t>
    </r>
    <r>
      <rPr>
        <sz val="11"/>
        <color indexed="8"/>
        <rFont val="Calibri"/>
      </rPr>
      <t xml:space="preserve"> vs. </t>
    </r>
    <r>
      <rPr>
        <u val="single"/>
        <sz val="11"/>
        <color indexed="15"/>
        <rFont val="Calibri"/>
      </rPr>
      <t>Zenswang</t>
    </r>
  </si>
  <si>
    <r>
      <rPr>
        <u val="single"/>
        <sz val="11"/>
        <color indexed="15"/>
        <rFont val="Calibri"/>
      </rPr>
      <t>Mattias Roos</t>
    </r>
    <r>
      <rPr>
        <sz val="11"/>
        <color indexed="8"/>
        <rFont val="Calibri"/>
      </rPr>
      <t xml:space="preserve"> vs. </t>
    </r>
    <r>
      <rPr>
        <u val="single"/>
        <sz val="11"/>
        <color indexed="15"/>
        <rFont val="Calibri"/>
      </rPr>
      <t>Zenswang</t>
    </r>
  </si>
  <si>
    <r>
      <rPr>
        <u val="single"/>
        <sz val="11"/>
        <color indexed="15"/>
        <rFont val="Calibri"/>
      </rPr>
      <t>phinneas</t>
    </r>
    <r>
      <rPr>
        <sz val="11"/>
        <color indexed="8"/>
        <rFont val="Calibri"/>
      </rPr>
      <t xml:space="preserve"> vs. </t>
    </r>
    <r>
      <rPr>
        <u val="single"/>
        <sz val="11"/>
        <color indexed="15"/>
        <rFont val="Calibri"/>
      </rPr>
      <t>Zenswang</t>
    </r>
  </si>
  <si>
    <r>
      <rPr>
        <u val="single"/>
        <sz val="11"/>
        <color indexed="15"/>
        <rFont val="Calibri"/>
      </rPr>
      <t>Sandr</t>
    </r>
    <r>
      <rPr>
        <sz val="11"/>
        <color indexed="8"/>
        <rFont val="Calibri"/>
      </rPr>
      <t xml:space="preserve"> vs. </t>
    </r>
    <r>
      <rPr>
        <u val="single"/>
        <sz val="11"/>
        <color indexed="15"/>
        <rFont val="Calibri"/>
      </rPr>
      <t>Zenswang</t>
    </r>
  </si>
  <si>
    <r>
      <rPr>
        <u val="single"/>
        <sz val="11"/>
        <color indexed="15"/>
        <rFont val="Calibri"/>
      </rPr>
      <t>skonaman</t>
    </r>
    <r>
      <rPr>
        <sz val="11"/>
        <color indexed="8"/>
        <rFont val="Calibri"/>
      </rPr>
      <t xml:space="preserve"> vs. </t>
    </r>
    <r>
      <rPr>
        <u val="single"/>
        <sz val="11"/>
        <color indexed="15"/>
        <rFont val="Calibri"/>
      </rPr>
      <t>Zenswang</t>
    </r>
  </si>
  <si>
    <t>38.</t>
  </si>
  <si>
    <t>61.</t>
  </si>
  <si>
    <t>26.</t>
  </si>
  <si>
    <t>36.</t>
  </si>
  <si>
    <t>62.</t>
  </si>
  <si>
    <t>67.</t>
  </si>
  <si>
    <t>27.</t>
  </si>
  <si>
    <t>50.</t>
  </si>
  <si>
    <t>68.</t>
  </si>
  <si>
    <t>37.</t>
  </si>
  <si>
    <t>53.</t>
  </si>
  <si>
    <t>39.</t>
  </si>
  <si>
    <t>64.</t>
  </si>
  <si>
    <r>
      <rPr>
        <u val="single"/>
        <sz val="11"/>
        <color indexed="15"/>
        <rFont val="Calibri"/>
      </rPr>
      <t>phinneas</t>
    </r>
    <r>
      <rPr>
        <sz val="11"/>
        <color indexed="8"/>
        <rFont val="Calibri"/>
      </rPr>
      <t xml:space="preserve"> vs. </t>
    </r>
    <r>
      <rPr>
        <u val="single"/>
        <sz val="11"/>
        <color indexed="15"/>
        <rFont val="Calibri"/>
      </rPr>
      <t>dzsobacsi</t>
    </r>
  </si>
  <si>
    <t>2.</t>
  </si>
  <si>
    <t>3.</t>
  </si>
  <si>
    <t>51.</t>
  </si>
  <si>
    <t>52.</t>
  </si>
  <si>
    <t>1.</t>
  </si>
  <si>
    <r>
      <rPr>
        <u val="single"/>
        <sz val="11"/>
        <color indexed="15"/>
        <rFont val="Calibri"/>
      </rPr>
      <t>DRive To Five #8</t>
    </r>
  </si>
  <si>
    <r>
      <rPr>
        <u val="single"/>
        <sz val="11"/>
        <color indexed="15"/>
        <rFont val="Calibri"/>
      </rPr>
      <t>bonobo</t>
    </r>
  </si>
  <si>
    <r>
      <rPr>
        <u val="single"/>
        <sz val="11"/>
        <color indexed="15"/>
        <rFont val="Calibri"/>
      </rPr>
      <t>bonobo</t>
    </r>
    <r>
      <rPr>
        <sz val="11"/>
        <color indexed="8"/>
        <rFont val="Calibri"/>
      </rPr>
      <t xml:space="preserve"> vs. </t>
    </r>
    <r>
      <rPr>
        <u val="single"/>
        <sz val="11"/>
        <color indexed="15"/>
        <rFont val="Calibri"/>
      </rPr>
      <t>Cafeplayer</t>
    </r>
  </si>
  <si>
    <r>
      <rPr>
        <u val="single"/>
        <sz val="11"/>
        <color indexed="15"/>
        <rFont val="Calibri"/>
      </rPr>
      <t>Stratified Sevens #3388 Group 1</t>
    </r>
  </si>
  <si>
    <r>
      <rPr>
        <u val="single"/>
        <sz val="11"/>
        <color indexed="15"/>
        <rFont val="Calibri"/>
      </rPr>
      <t>BDGammon</t>
    </r>
  </si>
  <si>
    <r>
      <rPr>
        <u val="single"/>
        <sz val="11"/>
        <color indexed="15"/>
        <rFont val="Calibri"/>
      </rPr>
      <t>BDGammon</t>
    </r>
    <r>
      <rPr>
        <sz val="11"/>
        <color indexed="8"/>
        <rFont val="Calibri"/>
      </rPr>
      <t xml:space="preserve"> vs. </t>
    </r>
    <r>
      <rPr>
        <u val="single"/>
        <sz val="11"/>
        <color indexed="15"/>
        <rFont val="Calibri"/>
      </rPr>
      <t>Cafeplayer</t>
    </r>
  </si>
  <si>
    <r>
      <rPr>
        <u val="single"/>
        <sz val="11"/>
        <color indexed="15"/>
        <rFont val="Calibri"/>
      </rPr>
      <t>Strawberry Stratifieds #1744 Group 1</t>
    </r>
  </si>
  <si>
    <r>
      <rPr>
        <u val="single"/>
        <sz val="11"/>
        <color indexed="15"/>
        <rFont val="Calibri"/>
      </rPr>
      <t>Klaus Schicks</t>
    </r>
  </si>
  <si>
    <r>
      <rPr>
        <u val="single"/>
        <sz val="11"/>
        <color indexed="15"/>
        <rFont val="Calibri"/>
      </rPr>
      <t>Klaus Schicks</t>
    </r>
    <r>
      <rPr>
        <sz val="11"/>
        <color indexed="8"/>
        <rFont val="Calibri"/>
      </rPr>
      <t xml:space="preserve"> vs. </t>
    </r>
    <r>
      <rPr>
        <u val="single"/>
        <sz val="11"/>
        <color indexed="15"/>
        <rFont val="Calibri"/>
      </rPr>
      <t>dzsobacsi</t>
    </r>
  </si>
  <si>
    <r>
      <rPr>
        <u val="single"/>
        <sz val="11"/>
        <color indexed="15"/>
        <rFont val="Calibri"/>
      </rPr>
      <t>Strawberry Stratifieds #1757 Group 1</t>
    </r>
  </si>
  <si>
    <r>
      <rPr>
        <u val="single"/>
        <sz val="11"/>
        <color indexed="15"/>
        <rFont val="Calibri"/>
      </rPr>
      <t>CovGammon</t>
    </r>
  </si>
  <si>
    <r>
      <rPr>
        <u val="single"/>
        <sz val="11"/>
        <color indexed="15"/>
        <rFont val="Calibri"/>
      </rPr>
      <t>CovGammon</t>
    </r>
    <r>
      <rPr>
        <sz val="11"/>
        <color indexed="8"/>
        <rFont val="Calibri"/>
      </rPr>
      <t xml:space="preserve"> vs. </t>
    </r>
    <r>
      <rPr>
        <u val="single"/>
        <sz val="11"/>
        <color indexed="15"/>
        <rFont val="Calibri"/>
      </rPr>
      <t>phinneas</t>
    </r>
  </si>
  <si>
    <r>
      <rPr>
        <u val="single"/>
        <sz val="11"/>
        <color indexed="15"/>
        <rFont val="Calibri"/>
      </rPr>
      <t>The Marathon #3981</t>
    </r>
  </si>
  <si>
    <r>
      <rPr>
        <u val="single"/>
        <sz val="11"/>
        <color indexed="15"/>
        <rFont val="Calibri"/>
      </rPr>
      <t>Tortoise Threers #3927</t>
    </r>
  </si>
  <si>
    <r>
      <rPr>
        <u val="single"/>
        <sz val="11"/>
        <color indexed="15"/>
        <rFont val="Calibri"/>
      </rPr>
      <t>wghunter</t>
    </r>
  </si>
  <si>
    <r>
      <rPr>
        <u val="single"/>
        <sz val="11"/>
        <color indexed="15"/>
        <rFont val="Calibri"/>
      </rPr>
      <t>wghunter</t>
    </r>
    <r>
      <rPr>
        <sz val="11"/>
        <color indexed="8"/>
        <rFont val="Calibri"/>
      </rPr>
      <t xml:space="preserve"> vs. </t>
    </r>
    <r>
      <rPr>
        <u val="single"/>
        <sz val="11"/>
        <color indexed="15"/>
        <rFont val="Calibri"/>
      </rPr>
      <t>Cafeplayer</t>
    </r>
  </si>
  <si>
    <t>66.</t>
  </si>
  <si>
    <r>
      <rPr>
        <u val="single"/>
        <sz val="11"/>
        <color indexed="15"/>
        <rFont val="Calibri"/>
      </rPr>
      <t>Tortoise Threers #3965</t>
    </r>
  </si>
  <si>
    <r>
      <rPr>
        <u val="single"/>
        <sz val="11"/>
        <color indexed="15"/>
        <rFont val="Calibri"/>
      </rPr>
      <t>geeimatree</t>
    </r>
  </si>
  <si>
    <r>
      <rPr>
        <u val="single"/>
        <sz val="11"/>
        <color indexed="15"/>
        <rFont val="Calibri"/>
      </rPr>
      <t>geeimatree</t>
    </r>
    <r>
      <rPr>
        <sz val="11"/>
        <color indexed="8"/>
        <rFont val="Calibri"/>
      </rPr>
      <t xml:space="preserve"> vs. </t>
    </r>
    <r>
      <rPr>
        <u val="single"/>
        <sz val="11"/>
        <color indexed="15"/>
        <rFont val="Calibri"/>
      </rPr>
      <t>skonaman</t>
    </r>
  </si>
  <si>
    <r>
      <rPr>
        <u val="single"/>
        <sz val="11"/>
        <color indexed="15"/>
        <rFont val="Calibri"/>
      </rPr>
      <t>Weekday Warriors #4077</t>
    </r>
  </si>
  <si>
    <r>
      <rPr>
        <u val="single"/>
        <sz val="11"/>
        <color indexed="15"/>
        <rFont val="Calibri"/>
      </rPr>
      <t>E pluribus unum</t>
    </r>
  </si>
  <si>
    <r>
      <rPr>
        <u val="single"/>
        <sz val="11"/>
        <color indexed="15"/>
        <rFont val="Calibri"/>
      </rPr>
      <t>E pluribus unum</t>
    </r>
    <r>
      <rPr>
        <sz val="11"/>
        <color indexed="8"/>
        <rFont val="Calibri"/>
      </rPr>
      <t xml:space="preserve"> vs. </t>
    </r>
    <r>
      <rPr>
        <u val="single"/>
        <sz val="11"/>
        <color indexed="15"/>
        <rFont val="Calibri"/>
      </rPr>
      <t>Sandr</t>
    </r>
  </si>
  <si>
    <t>49.</t>
  </si>
  <si>
    <r>
      <rPr>
        <u val="single"/>
        <sz val="11"/>
        <color indexed="15"/>
        <rFont val="Calibri"/>
      </rPr>
      <t>Weekday Warriors #4258</t>
    </r>
  </si>
  <si>
    <r>
      <rPr>
        <u val="single"/>
        <sz val="11"/>
        <color indexed="15"/>
        <rFont val="Calibri"/>
      </rPr>
      <t>AntiDentite</t>
    </r>
  </si>
  <si>
    <r>
      <rPr>
        <u val="single"/>
        <sz val="11"/>
        <color indexed="15"/>
        <rFont val="Calibri"/>
      </rPr>
      <t>AntiDentite</t>
    </r>
    <r>
      <rPr>
        <sz val="11"/>
        <color indexed="8"/>
        <rFont val="Calibri"/>
      </rPr>
      <t xml:space="preserve"> vs. </t>
    </r>
    <r>
      <rPr>
        <u val="single"/>
        <sz val="11"/>
        <color indexed="15"/>
        <rFont val="Calibri"/>
      </rPr>
      <t>Cafeplayer</t>
    </r>
  </si>
  <si>
    <t>App-Matches</t>
  </si>
  <si>
    <t>-----</t>
  </si>
  <si>
    <t>Last update: Sat Jul 19 2025 20:56:47 GMT+0200 (Mitteleuropäische Sommerzeit)</t>
  </si>
  <si>
    <t>App-Table</t>
  </si>
  <si>
    <t>% won</t>
  </si>
  <si>
    <t>18 / 18</t>
  </si>
  <si>
    <t>14</t>
  </si>
  <si>
    <t>4</t>
  </si>
  <si>
    <t>78</t>
  </si>
  <si>
    <t>174</t>
  </si>
  <si>
    <t>113</t>
  </si>
  <si>
    <t>61</t>
  </si>
  <si>
    <t>17 / 18</t>
  </si>
  <si>
    <t>13</t>
  </si>
  <si>
    <t>76</t>
  </si>
  <si>
    <t>172</t>
  </si>
  <si>
    <t>142</t>
  </si>
  <si>
    <t>30</t>
  </si>
  <si>
    <t>166</t>
  </si>
  <si>
    <t>132</t>
  </si>
  <si>
    <t>34</t>
  </si>
  <si>
    <t>10</t>
  </si>
  <si>
    <t>8</t>
  </si>
  <si>
    <t>56</t>
  </si>
  <si>
    <t>163</t>
  </si>
  <si>
    <t>150</t>
  </si>
  <si>
    <t>9</t>
  </si>
  <si>
    <t>50</t>
  </si>
  <si>
    <t>155</t>
  </si>
  <si>
    <t>138</t>
  </si>
  <si>
    <t>17</t>
  </si>
  <si>
    <t>171</t>
  </si>
  <si>
    <t>161</t>
  </si>
  <si>
    <t>16 / 18</t>
  </si>
  <si>
    <t>7</t>
  </si>
  <si>
    <t>143</t>
  </si>
  <si>
    <t>145</t>
  </si>
  <si>
    <t>-2</t>
  </si>
  <si>
    <t>128</t>
  </si>
  <si>
    <t>130</t>
  </si>
  <si>
    <t>11</t>
  </si>
  <si>
    <t>39</t>
  </si>
  <si>
    <t>139</t>
  </si>
  <si>
    <t>168</t>
  </si>
  <si>
    <t>-29</t>
  </si>
  <si>
    <t>6</t>
  </si>
  <si>
    <t>35</t>
  </si>
  <si>
    <t>135</t>
  </si>
  <si>
    <t>-28</t>
  </si>
  <si>
    <t>127</t>
  </si>
  <si>
    <t>154</t>
  </si>
  <si>
    <t>-27</t>
  </si>
  <si>
    <t>5</t>
  </si>
  <si>
    <t>28</t>
  </si>
  <si>
    <t>125</t>
  </si>
  <si>
    <t>162</t>
  </si>
  <si>
    <t>-37</t>
  </si>
  <si>
    <t>14 / 18</t>
  </si>
  <si>
    <t>29</t>
  </si>
  <si>
    <t>165</t>
  </si>
  <si>
    <t>-35</t>
  </si>
  <si>
    <t>96</t>
  </si>
  <si>
    <t>136</t>
  </si>
  <si>
    <t>-40</t>
  </si>
  <si>
    <t>Tournament win prognosis</t>
  </si>
  <si>
    <t>Prognosis</t>
  </si>
  <si>
    <t>Won</t>
  </si>
  <si>
    <t>Lost</t>
  </si>
  <si>
    <t>No. Open</t>
  </si>
  <si>
    <t>ME-Summary</t>
  </si>
  <si>
    <t>ME-Prognosis</t>
  </si>
  <si>
    <t>ME-Won</t>
  </si>
  <si>
    <t>ME-Lost</t>
  </si>
  <si>
    <t>Table Won-Prognosis</t>
  </si>
  <si>
    <t>Table Lost-Prognosis</t>
  </si>
  <si>
    <t>Match win prognosis</t>
  </si>
  <si>
    <t>Rockwell-Kazaross MET</t>
  </si>
  <si>
    <t>PC</t>
  </si>
</sst>
</file>

<file path=xl/styles.xml><?xml version="1.0" encoding="utf-8"?>
<styleSheet xmlns="http://schemas.openxmlformats.org/spreadsheetml/2006/main">
  <numFmts count="1">
    <numFmt numFmtId="0" formatCode="General"/>
  </numFmts>
  <fonts count="11">
    <font>
      <sz val="11"/>
      <color indexed="8"/>
      <name val="Calibri"/>
    </font>
    <font>
      <sz val="12"/>
      <color indexed="8"/>
      <name val="Calibri"/>
    </font>
    <font>
      <sz val="14"/>
      <color indexed="8"/>
      <name val="Calibri"/>
    </font>
    <font>
      <sz val="12"/>
      <color indexed="8"/>
      <name val="Helvetica Neue"/>
    </font>
    <font>
      <u val="single"/>
      <sz val="12"/>
      <color indexed="11"/>
      <name val="Calibri"/>
    </font>
    <font>
      <sz val="15"/>
      <color indexed="8"/>
      <name val="Calibri"/>
    </font>
    <font>
      <u val="single"/>
      <sz val="11"/>
      <color indexed="15"/>
      <name val="Calibri"/>
    </font>
    <font>
      <b val="1"/>
      <sz val="12"/>
      <color indexed="16"/>
      <name val="Calibri"/>
    </font>
    <font>
      <b val="1"/>
      <sz val="36"/>
      <color indexed="8"/>
      <name val="Calibri"/>
    </font>
    <font>
      <sz val="11"/>
      <color indexed="17"/>
      <name val="Calibri"/>
    </font>
    <font>
      <b val="1"/>
      <sz val="11"/>
      <color indexed="8"/>
      <name val="Calibri"/>
    </font>
  </fonts>
  <fills count="10">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4"/>
        <bgColor auto="1"/>
      </patternFill>
    </fill>
    <fill>
      <patternFill patternType="solid">
        <fgColor indexed="18"/>
        <bgColor auto="1"/>
      </patternFill>
    </fill>
    <fill>
      <patternFill patternType="solid">
        <fgColor indexed="19"/>
        <bgColor auto="1"/>
      </patternFill>
    </fill>
    <fill>
      <patternFill patternType="solid">
        <fgColor indexed="20"/>
        <bgColor auto="1"/>
      </patternFill>
    </fill>
    <fill>
      <patternFill patternType="solid">
        <fgColor indexed="21"/>
        <bgColor auto="1"/>
      </patternFill>
    </fill>
  </fills>
  <borders count="33">
    <border>
      <left/>
      <right/>
      <top/>
      <bottom/>
      <diagonal/>
    </border>
    <border>
      <left style="thin">
        <color indexed="13"/>
      </left>
      <right style="thin">
        <color indexed="13"/>
      </right>
      <top style="thin">
        <color indexed="13"/>
      </top>
      <bottom style="thin">
        <color indexed="13"/>
      </bottom>
      <diagonal/>
    </border>
    <border>
      <left style="thin">
        <color indexed="13"/>
      </left>
      <right style="thin">
        <color indexed="13"/>
      </right>
      <top style="thin">
        <color indexed="13"/>
      </top>
      <bottom/>
      <diagonal/>
    </border>
    <border>
      <left style="thin">
        <color indexed="13"/>
      </left>
      <right/>
      <top/>
      <bottom/>
      <diagonal/>
    </border>
    <border>
      <left/>
      <right/>
      <top/>
      <bottom/>
      <diagonal/>
    </border>
    <border>
      <left/>
      <right style="thin">
        <color indexed="13"/>
      </right>
      <top style="thin">
        <color indexed="13"/>
      </top>
      <bottom style="thin">
        <color indexed="13"/>
      </bottom>
      <diagonal/>
    </border>
    <border>
      <left style="thin">
        <color indexed="13"/>
      </left>
      <right style="thin">
        <color indexed="13"/>
      </right>
      <top/>
      <bottom style="thin">
        <color indexed="13"/>
      </bottom>
      <diagonal/>
    </border>
    <border>
      <left style="thin">
        <color indexed="13"/>
      </left>
      <right style="thin">
        <color indexed="8"/>
      </right>
      <top style="thin">
        <color indexed="13"/>
      </top>
      <bottom style="thin">
        <color indexed="13"/>
      </bottom>
      <diagonal/>
    </border>
    <border>
      <left style="thin">
        <color indexed="8"/>
      </left>
      <right style="thin">
        <color indexed="8"/>
      </right>
      <top style="thin">
        <color indexed="8"/>
      </top>
      <bottom style="thin">
        <color indexed="8"/>
      </bottom>
      <diagonal/>
    </border>
    <border>
      <left style="thin">
        <color indexed="8"/>
      </left>
      <right style="thin">
        <color indexed="13"/>
      </right>
      <top style="thin">
        <color indexed="13"/>
      </top>
      <bottom style="thin">
        <color indexed="13"/>
      </bottom>
      <diagonal/>
    </border>
    <border>
      <left style="thin">
        <color indexed="13"/>
      </left>
      <right style="thin">
        <color indexed="13"/>
      </right>
      <top style="thin">
        <color indexed="8"/>
      </top>
      <bottom style="thin">
        <color indexed="13"/>
      </bottom>
      <diagonal/>
    </border>
    <border>
      <left style="thin">
        <color indexed="8"/>
      </left>
      <right style="thin">
        <color indexed="8"/>
      </right>
      <top style="thin">
        <color indexed="8"/>
      </top>
      <bottom style="thin">
        <color indexed="13"/>
      </bottom>
      <diagonal/>
    </border>
    <border>
      <left style="thin">
        <color indexed="8"/>
      </left>
      <right style="thin">
        <color indexed="13"/>
      </right>
      <top style="thin">
        <color indexed="8"/>
      </top>
      <bottom style="thin">
        <color indexed="13"/>
      </bottom>
      <diagonal/>
    </border>
    <border>
      <left style="thin">
        <color indexed="13"/>
      </left>
      <right style="thin">
        <color indexed="8"/>
      </right>
      <top style="thin">
        <color indexed="8"/>
      </top>
      <bottom style="thin">
        <color indexed="13"/>
      </bottom>
      <diagonal/>
    </border>
    <border>
      <left style="thin">
        <color indexed="13"/>
      </left>
      <right style="thin">
        <color indexed="13"/>
      </right>
      <top style="thin">
        <color indexed="13"/>
      </top>
      <bottom style="thin">
        <color indexed="8"/>
      </bottom>
      <diagonal/>
    </border>
    <border>
      <left style="thin">
        <color indexed="13"/>
      </left>
      <right style="thin">
        <color indexed="8"/>
      </right>
      <top style="thin">
        <color indexed="13"/>
      </top>
      <bottom style="thin">
        <color indexed="8"/>
      </bottom>
      <diagonal/>
    </border>
    <border>
      <left style="thin">
        <color indexed="8"/>
      </left>
      <right style="thin">
        <color indexed="8"/>
      </right>
      <top style="thin">
        <color indexed="13"/>
      </top>
      <bottom style="thin">
        <color indexed="13"/>
      </bottom>
      <diagonal/>
    </border>
    <border>
      <left style="thin">
        <color indexed="8"/>
      </left>
      <right style="thin">
        <color indexed="13"/>
      </right>
      <top style="thin">
        <color indexed="13"/>
      </top>
      <bottom style="thin">
        <color indexed="8"/>
      </bottom>
      <diagonal/>
    </border>
    <border>
      <left style="thin">
        <color indexed="13"/>
      </left>
      <right style="thin">
        <color indexed="13"/>
      </right>
      <top style="thin">
        <color indexed="8"/>
      </top>
      <bottom style="thin">
        <color indexed="8"/>
      </bottom>
      <diagonal/>
    </border>
    <border>
      <left style="thin">
        <color indexed="13"/>
      </left>
      <right/>
      <top/>
      <bottom style="thin">
        <color indexed="13"/>
      </bottom>
      <diagonal/>
    </border>
    <border>
      <left style="thin">
        <color indexed="13"/>
      </left>
      <right style="thin">
        <color indexed="13"/>
      </right>
      <top style="thin">
        <color indexed="8"/>
      </top>
      <bottom/>
      <diagonal/>
    </border>
    <border>
      <left style="thin">
        <color indexed="8"/>
      </left>
      <right/>
      <top style="thin">
        <color indexed="13"/>
      </top>
      <bottom style="thin">
        <color indexed="13"/>
      </bottom>
      <diagonal/>
    </border>
    <border>
      <left/>
      <right style="thin">
        <color indexed="13"/>
      </right>
      <top style="thin">
        <color indexed="13"/>
      </top>
      <bottom/>
      <diagonal/>
    </border>
    <border>
      <left/>
      <right style="thin">
        <color indexed="8"/>
      </right>
      <top style="thin">
        <color indexed="13"/>
      </top>
      <bottom/>
      <diagonal/>
    </border>
    <border>
      <left style="thin">
        <color indexed="13"/>
      </left>
      <right/>
      <top/>
      <bottom style="thin">
        <color indexed="8"/>
      </bottom>
      <diagonal/>
    </border>
    <border>
      <left/>
      <right style="thin">
        <color indexed="8"/>
      </right>
      <top/>
      <bottom style="thin">
        <color indexed="8"/>
      </bottom>
      <diagonal/>
    </border>
    <border>
      <left style="thin">
        <color indexed="13"/>
      </left>
      <right/>
      <top style="thin">
        <color indexed="13"/>
      </top>
      <bottom style="thin">
        <color indexed="13"/>
      </bottom>
      <diagonal/>
    </border>
    <border>
      <left style="thin">
        <color indexed="13"/>
      </left>
      <right/>
      <top style="thin">
        <color indexed="13"/>
      </top>
      <bottom/>
      <diagonal/>
    </border>
    <border>
      <left/>
      <right style="thin">
        <color indexed="13"/>
      </right>
      <top/>
      <bottom/>
      <diagonal/>
    </border>
    <border>
      <left/>
      <right style="thin">
        <color indexed="13"/>
      </right>
      <top/>
      <bottom style="thin">
        <color indexed="13"/>
      </bottom>
      <diagonal/>
    </border>
    <border>
      <left/>
      <right/>
      <top style="thin">
        <color indexed="13"/>
      </top>
      <bottom style="thin">
        <color indexed="13"/>
      </bottom>
      <diagonal/>
    </border>
    <border>
      <left style="thin">
        <color indexed="13"/>
      </left>
      <right style="thin">
        <color indexed="13"/>
      </right>
      <top/>
      <bottom/>
      <diagonal/>
    </border>
    <border>
      <left/>
      <right/>
      <top/>
      <bottom style="thin">
        <color indexed="13"/>
      </bottom>
      <diagonal/>
    </border>
  </borders>
  <cellStyleXfs count="1">
    <xf numFmtId="0" fontId="0" applyNumberFormat="0" applyFont="1" applyFill="0" applyBorder="0" applyAlignment="1" applyProtection="0">
      <alignment vertical="bottom"/>
    </xf>
  </cellStyleXfs>
  <cellXfs count="150">
    <xf numFmtId="0" fontId="0" applyNumberFormat="0" applyFont="1" applyFill="0" applyBorder="0" applyAlignment="1" applyProtection="0">
      <alignment vertical="bottom"/>
    </xf>
    <xf numFmtId="0" fontId="1" applyNumberFormat="0" applyFont="1" applyFill="0" applyBorder="0" applyAlignment="1" applyProtection="0">
      <alignment horizontal="left" vertical="bottom" wrapText="1"/>
    </xf>
    <xf numFmtId="0" fontId="2" applyNumberFormat="0" applyFont="1" applyFill="0" applyBorder="0" applyAlignment="1" applyProtection="0">
      <alignment horizontal="left" vertical="bottom"/>
    </xf>
    <xf numFmtId="0" fontId="1" fillId="2" applyNumberFormat="0" applyFont="1" applyFill="1" applyBorder="0" applyAlignment="1" applyProtection="0">
      <alignment horizontal="left" vertical="bottom"/>
    </xf>
    <xf numFmtId="0" fontId="1" fillId="3" applyNumberFormat="0" applyFont="1" applyFill="1" applyBorder="0" applyAlignment="1" applyProtection="0">
      <alignment horizontal="left" vertical="bottom"/>
    </xf>
    <xf numFmtId="0" fontId="4" fillId="3" applyNumberFormat="0" applyFont="1" applyFill="1" applyBorder="0" applyAlignment="1" applyProtection="0">
      <alignment horizontal="left" vertical="bottom"/>
    </xf>
    <xf numFmtId="0" fontId="0" applyNumberFormat="1" applyFont="1" applyFill="0" applyBorder="0" applyAlignment="1" applyProtection="0">
      <alignment vertical="bottom"/>
    </xf>
    <xf numFmtId="49" fontId="0" fillId="4" borderId="1" applyNumberFormat="1" applyFont="1" applyFill="1" applyBorder="1" applyAlignment="1" applyProtection="0">
      <alignment vertical="bottom"/>
    </xf>
    <xf numFmtId="49" fontId="0" borderId="1" applyNumberFormat="1" applyFont="1" applyFill="0" applyBorder="1" applyAlignment="1" applyProtection="0">
      <alignment vertical="bottom"/>
    </xf>
    <xf numFmtId="0" fontId="0" borderId="1" applyNumberFormat="0" applyFont="1" applyFill="0" applyBorder="1" applyAlignment="1" applyProtection="0">
      <alignment vertical="bottom"/>
    </xf>
    <xf numFmtId="0" fontId="0" fillId="4" borderId="1" applyNumberFormat="1" applyFont="1" applyFill="1" applyBorder="1" applyAlignment="1" applyProtection="0">
      <alignment vertical="bottom"/>
    </xf>
    <xf numFmtId="0" fontId="0" borderId="1" applyNumberFormat="1" applyFont="1" applyFill="0" applyBorder="1" applyAlignment="1" applyProtection="0">
      <alignment vertical="bottom"/>
    </xf>
    <xf numFmtId="0" fontId="0" fillId="4" borderId="1" applyNumberFormat="0" applyFont="1" applyFill="1" applyBorder="1" applyAlignment="1" applyProtection="0">
      <alignment vertical="bottom"/>
    </xf>
    <xf numFmtId="0" fontId="0" applyNumberFormat="1" applyFont="1" applyFill="0" applyBorder="0" applyAlignment="1" applyProtection="0">
      <alignment vertical="bottom"/>
    </xf>
    <xf numFmtId="49" fontId="0" fillId="4" borderId="1" applyNumberFormat="1" applyFont="1" applyFill="1" applyBorder="1" applyAlignment="1" applyProtection="0">
      <alignment vertical="top"/>
    </xf>
    <xf numFmtId="0" fontId="0" fillId="4" borderId="1" applyNumberFormat="0" applyFont="1" applyFill="1" applyBorder="1" applyAlignment="1" applyProtection="0">
      <alignment vertical="top" wrapText="1"/>
    </xf>
    <xf numFmtId="0" fontId="0" fillId="4" borderId="1" applyNumberFormat="0" applyFont="1" applyFill="1" applyBorder="1" applyAlignment="1" applyProtection="0">
      <alignment vertical="top"/>
    </xf>
    <xf numFmtId="49" fontId="0" fillId="4" borderId="1" applyNumberFormat="1" applyFont="1" applyFill="1" applyBorder="1" applyAlignment="1" applyProtection="0">
      <alignment vertical="top" wrapText="1"/>
    </xf>
    <xf numFmtId="49" fontId="0" fillId="4" borderId="2" applyNumberFormat="1" applyFont="1" applyFill="1" applyBorder="1" applyAlignment="1" applyProtection="0">
      <alignment vertical="top"/>
    </xf>
    <xf numFmtId="49" fontId="0" fillId="4" borderId="2" applyNumberFormat="1" applyFont="1" applyFill="1" applyBorder="1" applyAlignment="1" applyProtection="0">
      <alignment vertical="top" wrapText="1"/>
    </xf>
    <xf numFmtId="49" fontId="0" fillId="5" borderId="3" applyNumberFormat="1" applyFont="1" applyFill="1" applyBorder="1" applyAlignment="1" applyProtection="0">
      <alignment vertical="top"/>
    </xf>
    <xf numFmtId="49" fontId="0" fillId="5" borderId="4" applyNumberFormat="1" applyFont="1" applyFill="1" applyBorder="1" applyAlignment="1" applyProtection="0">
      <alignment vertical="top" wrapText="1"/>
    </xf>
    <xf numFmtId="0" fontId="0" fillId="4" borderId="5" applyNumberFormat="0" applyFont="1" applyFill="1" applyBorder="1" applyAlignment="1" applyProtection="0">
      <alignment vertical="top"/>
    </xf>
    <xf numFmtId="0" fontId="0" fillId="4" borderId="6" applyNumberFormat="0" applyFont="1" applyFill="1" applyBorder="1" applyAlignment="1" applyProtection="0">
      <alignment vertical="top"/>
    </xf>
    <xf numFmtId="0" fontId="0" fillId="4" borderId="6" applyNumberFormat="0" applyFont="1" applyFill="1" applyBorder="1" applyAlignment="1" applyProtection="0">
      <alignment vertical="top" wrapText="1"/>
    </xf>
    <xf numFmtId="0" fontId="0" applyNumberFormat="1" applyFont="1" applyFill="0" applyBorder="0" applyAlignment="1" applyProtection="0">
      <alignment vertical="bottom"/>
    </xf>
    <xf numFmtId="49" fontId="0" fillId="4" borderId="7" applyNumberFormat="1" applyFont="1" applyFill="1" applyBorder="1" applyAlignment="1" applyProtection="0">
      <alignment vertical="bottom"/>
    </xf>
    <xf numFmtId="49" fontId="0" fillId="4" borderId="8" applyNumberFormat="1" applyFont="1" applyFill="1" applyBorder="1" applyAlignment="1" applyProtection="0">
      <alignment vertical="bottom"/>
    </xf>
    <xf numFmtId="49" fontId="0" fillId="4" borderId="9" applyNumberFormat="1" applyFont="1" applyFill="1" applyBorder="1" applyAlignment="1" applyProtection="0">
      <alignment vertical="bottom"/>
    </xf>
    <xf numFmtId="49" fontId="6" fillId="4" borderId="1" applyNumberFormat="1" applyFont="1" applyFill="1" applyBorder="1" applyAlignment="1" applyProtection="0">
      <alignment horizontal="left" vertical="bottom"/>
    </xf>
    <xf numFmtId="49" fontId="7" fillId="4" borderId="1" applyNumberFormat="1" applyFont="1" applyFill="1" applyBorder="1" applyAlignment="1" applyProtection="0">
      <alignment horizontal="left" vertical="bottom"/>
    </xf>
    <xf numFmtId="0" fontId="0" fillId="4" borderId="10" applyNumberFormat="0" applyFont="1" applyFill="1" applyBorder="1" applyAlignment="1" applyProtection="0">
      <alignment vertical="bottom"/>
    </xf>
    <xf numFmtId="22" fontId="0" fillId="4" borderId="1" applyNumberFormat="1" applyFont="1" applyFill="1" applyBorder="1" applyAlignment="1" applyProtection="0">
      <alignment vertical="bottom"/>
    </xf>
    <xf numFmtId="49" fontId="6" fillId="4" borderId="1" applyNumberFormat="1" applyFont="1" applyFill="1" applyBorder="1" applyAlignment="1" applyProtection="0">
      <alignment vertical="center"/>
    </xf>
    <xf numFmtId="0" fontId="0" applyNumberFormat="1" applyFont="1" applyFill="0" applyBorder="0" applyAlignment="1" applyProtection="0">
      <alignment vertical="bottom"/>
    </xf>
    <xf numFmtId="0" fontId="0" fillId="4" borderId="7" applyNumberFormat="0" applyFont="1" applyFill="1" applyBorder="1" applyAlignment="1" applyProtection="0">
      <alignment vertical="bottom"/>
    </xf>
    <xf numFmtId="49" fontId="0" fillId="4" borderId="11" applyNumberFormat="1" applyFont="1" applyFill="1" applyBorder="1" applyAlignment="1" applyProtection="0">
      <alignment horizontal="center" vertical="bottom"/>
    </xf>
    <xf numFmtId="0" fontId="0" fillId="4" borderId="12" applyNumberFormat="0" applyFont="1" applyFill="1" applyBorder="1" applyAlignment="1" applyProtection="0">
      <alignment vertical="bottom"/>
    </xf>
    <xf numFmtId="0" fontId="0" fillId="4" borderId="13" applyNumberFormat="0" applyFont="1" applyFill="1" applyBorder="1" applyAlignment="1" applyProtection="0">
      <alignment vertical="bottom"/>
    </xf>
    <xf numFmtId="49" fontId="0" fillId="4" borderId="12" applyNumberFormat="1" applyFont="1" applyFill="1" applyBorder="1" applyAlignment="1" applyProtection="0">
      <alignment horizontal="center" vertical="bottom"/>
    </xf>
    <xf numFmtId="0" fontId="0" fillId="4" borderId="9" applyNumberFormat="0" applyFont="1" applyFill="1" applyBorder="1" applyAlignment="1" applyProtection="0">
      <alignment vertical="bottom"/>
    </xf>
    <xf numFmtId="0" fontId="0" fillId="4" borderId="14" applyNumberFormat="0" applyFont="1" applyFill="1" applyBorder="1" applyAlignment="1" applyProtection="0">
      <alignment vertical="bottom"/>
    </xf>
    <xf numFmtId="0" fontId="0" fillId="4" borderId="15" applyNumberFormat="0" applyFont="1" applyFill="1" applyBorder="1" applyAlignment="1" applyProtection="0">
      <alignment vertical="bottom"/>
    </xf>
    <xf numFmtId="49" fontId="0" fillId="4" borderId="9" applyNumberFormat="1" applyFont="1" applyFill="1" applyBorder="1" applyAlignment="1" applyProtection="0">
      <alignment horizontal="center" vertical="bottom"/>
    </xf>
    <xf numFmtId="49" fontId="0" fillId="4" borderId="1" applyNumberFormat="1" applyFont="1" applyFill="1" applyBorder="1" applyAlignment="1" applyProtection="0">
      <alignment horizontal="center" vertical="bottom"/>
    </xf>
    <xf numFmtId="0" fontId="0" fillId="4" borderId="1" applyNumberFormat="0" applyFont="1" applyFill="1" applyBorder="1" applyAlignment="1" applyProtection="0">
      <alignment horizontal="center" vertical="bottom"/>
    </xf>
    <xf numFmtId="0" fontId="0" fillId="4" borderId="7" applyNumberFormat="0" applyFont="1" applyFill="1" applyBorder="1" applyAlignment="1" applyProtection="0">
      <alignment horizontal="center" vertical="bottom"/>
    </xf>
    <xf numFmtId="0" fontId="0" fillId="4" borderId="9" applyNumberFormat="0" applyFont="1" applyFill="1" applyBorder="1" applyAlignment="1" applyProtection="0">
      <alignment horizontal="center" vertical="bottom"/>
    </xf>
    <xf numFmtId="49" fontId="0" fillId="4" borderId="7" applyNumberFormat="1" applyFont="1" applyFill="1" applyBorder="1" applyAlignment="1" applyProtection="0">
      <alignment horizontal="center" vertical="bottom"/>
    </xf>
    <xf numFmtId="0" fontId="0" fillId="4" borderId="16" applyNumberFormat="0" applyFont="1" applyFill="1" applyBorder="1" applyAlignment="1" applyProtection="0">
      <alignment vertical="bottom"/>
    </xf>
    <xf numFmtId="49" fontId="8" fillId="4" borderId="12" applyNumberFormat="1" applyFont="1" applyFill="1" applyBorder="1" applyAlignment="1" applyProtection="0">
      <alignment horizontal="center" vertical="center"/>
    </xf>
    <xf numFmtId="49" fontId="0" fillId="4" borderId="10" applyNumberFormat="1" applyFont="1" applyFill="1" applyBorder="1" applyAlignment="1" applyProtection="0">
      <alignment horizontal="center" vertical="bottom"/>
    </xf>
    <xf numFmtId="49" fontId="0" fillId="4" borderId="13" applyNumberFormat="1" applyFont="1" applyFill="1" applyBorder="1" applyAlignment="1" applyProtection="0">
      <alignment horizontal="center" vertical="bottom"/>
    </xf>
    <xf numFmtId="0" fontId="0" fillId="4" borderId="11" applyNumberFormat="0" applyFont="1" applyFill="1" applyBorder="1" applyAlignment="1" applyProtection="0">
      <alignment vertical="bottom"/>
    </xf>
    <xf numFmtId="0" fontId="9" fillId="4" borderId="1" applyNumberFormat="0" applyFont="1" applyFill="1" applyBorder="1" applyAlignment="1" applyProtection="0">
      <alignment vertical="bottom"/>
    </xf>
    <xf numFmtId="0" fontId="9" fillId="4" borderId="7" applyNumberFormat="0" applyFont="1" applyFill="1" applyBorder="1" applyAlignment="1" applyProtection="0">
      <alignment vertical="bottom"/>
    </xf>
    <xf numFmtId="0" fontId="0" fillId="4" borderId="9" applyNumberFormat="1" applyFont="1" applyFill="1" applyBorder="1" applyAlignment="1" applyProtection="0">
      <alignment vertical="bottom"/>
    </xf>
    <xf numFmtId="0" fontId="0" fillId="4" borderId="7" applyNumberFormat="1" applyFont="1" applyFill="1" applyBorder="1" applyAlignment="1" applyProtection="0">
      <alignment vertical="bottom"/>
    </xf>
    <xf numFmtId="49" fontId="0" fillId="4" borderId="17" applyNumberFormat="1" applyFont="1" applyFill="1" applyBorder="1" applyAlignment="1" applyProtection="0">
      <alignment vertical="bottom"/>
    </xf>
    <xf numFmtId="0" fontId="9" fillId="4" borderId="14" applyNumberFormat="0" applyFont="1" applyFill="1" applyBorder="1" applyAlignment="1" applyProtection="0">
      <alignment vertical="bottom"/>
    </xf>
    <xf numFmtId="49" fontId="0" fillId="4" borderId="18" applyNumberFormat="1" applyFont="1" applyFill="1" applyBorder="1" applyAlignment="1" applyProtection="0">
      <alignment horizontal="right" vertical="bottom"/>
    </xf>
    <xf numFmtId="0" fontId="0" fillId="4" borderId="18" applyNumberFormat="1" applyFont="1" applyFill="1" applyBorder="1" applyAlignment="1" applyProtection="0">
      <alignment vertical="bottom"/>
    </xf>
    <xf numFmtId="0" fontId="0" applyNumberFormat="1" applyFont="1" applyFill="0" applyBorder="0" applyAlignment="1" applyProtection="0">
      <alignment vertical="bottom"/>
    </xf>
    <xf numFmtId="0" fontId="0" fillId="4" borderId="1" applyNumberFormat="0" applyFont="1" applyFill="1" applyBorder="1" applyAlignment="1" applyProtection="0">
      <alignment vertical="center"/>
    </xf>
    <xf numFmtId="1" fontId="0" fillId="4" borderId="1" applyNumberFormat="1" applyFont="1" applyFill="1" applyBorder="1" applyAlignment="1" applyProtection="0">
      <alignment vertical="bottom"/>
    </xf>
    <xf numFmtId="49" fontId="0" fillId="4" borderId="2" applyNumberFormat="1" applyFont="1" applyFill="1" applyBorder="1" applyAlignment="1" applyProtection="0">
      <alignment vertical="bottom"/>
    </xf>
    <xf numFmtId="49" fontId="0" fillId="4" borderId="2" applyNumberFormat="1" applyFont="1" applyFill="1" applyBorder="1" applyAlignment="1" applyProtection="0">
      <alignment horizontal="center" vertical="bottom"/>
    </xf>
    <xf numFmtId="49" fontId="0" fillId="4" borderId="2" applyNumberFormat="1" applyFont="1" applyFill="1" applyBorder="1" applyAlignment="1" applyProtection="0">
      <alignment vertical="bottom" wrapText="1"/>
    </xf>
    <xf numFmtId="49" fontId="0" fillId="4" borderId="1" applyNumberFormat="1" applyFont="1" applyFill="1" applyBorder="1" applyAlignment="1" applyProtection="0">
      <alignment horizontal="center" vertical="bottom" wrapText="1"/>
    </xf>
    <xf numFmtId="49" fontId="0" fillId="6" borderId="3" applyNumberFormat="1" applyFont="1" applyFill="1" applyBorder="1" applyAlignment="1" applyProtection="0">
      <alignment vertical="bottom"/>
    </xf>
    <xf numFmtId="49" fontId="0" fillId="6" borderId="4" applyNumberFormat="1" applyFont="1" applyFill="1" applyBorder="1" applyAlignment="1" applyProtection="0">
      <alignment vertical="center"/>
    </xf>
    <xf numFmtId="1" fontId="0" fillId="6" borderId="4" applyNumberFormat="1" applyFont="1" applyFill="1" applyBorder="1" applyAlignment="1" applyProtection="0">
      <alignment horizontal="center" vertical="bottom"/>
    </xf>
    <xf numFmtId="1" fontId="0" fillId="6" borderId="4" applyNumberFormat="1" applyFont="1" applyFill="1" applyBorder="1" applyAlignment="1" applyProtection="0">
      <alignment horizontal="right" vertical="bottom"/>
    </xf>
    <xf numFmtId="1" fontId="0" fillId="6" borderId="4" applyNumberFormat="1" applyFont="1" applyFill="1" applyBorder="1" applyAlignment="1" applyProtection="0">
      <alignment vertical="bottom"/>
    </xf>
    <xf numFmtId="10" fontId="0" fillId="6" borderId="4" applyNumberFormat="1" applyFont="1" applyFill="1" applyBorder="1" applyAlignment="1" applyProtection="0">
      <alignment vertical="bottom"/>
    </xf>
    <xf numFmtId="49" fontId="0" fillId="6" borderId="4" applyNumberFormat="1" applyFont="1" applyFill="1" applyBorder="1" applyAlignment="1" applyProtection="0">
      <alignment horizontal="center" vertical="bottom"/>
    </xf>
    <xf numFmtId="0" fontId="0" fillId="4" borderId="5" applyNumberFormat="1" applyFont="1" applyFill="1" applyBorder="1" applyAlignment="1" applyProtection="0">
      <alignment vertical="bottom"/>
    </xf>
    <xf numFmtId="49" fontId="0" fillId="4" borderId="6" applyNumberFormat="1" applyFont="1" applyFill="1" applyBorder="1" applyAlignment="1" applyProtection="0">
      <alignment horizontal="right" vertical="bottom"/>
    </xf>
    <xf numFmtId="49" fontId="0" fillId="4" borderId="6" applyNumberFormat="1" applyFont="1" applyFill="1" applyBorder="1" applyAlignment="1" applyProtection="0">
      <alignment vertical="center"/>
    </xf>
    <xf numFmtId="0" fontId="0" fillId="4" borderId="6" applyNumberFormat="0" applyFont="1" applyFill="1" applyBorder="1" applyAlignment="1" applyProtection="0">
      <alignment vertical="bottom"/>
    </xf>
    <xf numFmtId="1" fontId="0" fillId="4" borderId="6" applyNumberFormat="1" applyFont="1" applyFill="1" applyBorder="1" applyAlignment="1" applyProtection="0">
      <alignment vertical="bottom"/>
    </xf>
    <xf numFmtId="10" fontId="0" fillId="4" borderId="6" applyNumberFormat="1" applyFont="1" applyFill="1" applyBorder="1" applyAlignment="1" applyProtection="0">
      <alignment vertical="bottom"/>
    </xf>
    <xf numFmtId="49" fontId="0" fillId="4" borderId="6" applyNumberFormat="1" applyFont="1" applyFill="1" applyBorder="1" applyAlignment="1" applyProtection="0">
      <alignment vertical="bottom"/>
    </xf>
    <xf numFmtId="0" fontId="0" fillId="4" borderId="6" applyNumberFormat="1" applyFont="1" applyFill="1" applyBorder="1" applyAlignment="1" applyProtection="0">
      <alignment vertical="bottom"/>
    </xf>
    <xf numFmtId="0" fontId="0" fillId="4" borderId="2" applyNumberFormat="0" applyFont="1" applyFill="1" applyBorder="1" applyAlignment="1" applyProtection="0">
      <alignment vertical="bottom"/>
    </xf>
    <xf numFmtId="0" fontId="0" fillId="7" borderId="3" applyNumberFormat="0" applyFont="1" applyFill="1" applyBorder="1" applyAlignment="1" applyProtection="0">
      <alignment vertical="bottom"/>
    </xf>
    <xf numFmtId="49" fontId="0" fillId="4" borderId="5" applyNumberFormat="1" applyFont="1" applyFill="1" applyBorder="1" applyAlignment="1" applyProtection="0">
      <alignment horizontal="left" vertical="center"/>
    </xf>
    <xf numFmtId="0" fontId="0" fillId="6" borderId="19" applyNumberFormat="0" applyFont="1" applyFill="1" applyBorder="1" applyAlignment="1" applyProtection="0">
      <alignment vertical="bottom"/>
    </xf>
    <xf numFmtId="0" fontId="0" applyNumberFormat="1" applyFont="1" applyFill="0" applyBorder="0" applyAlignment="1" applyProtection="0">
      <alignment vertical="bottom"/>
    </xf>
    <xf numFmtId="49" fontId="0" fillId="4" borderId="20" applyNumberFormat="1" applyFont="1" applyFill="1" applyBorder="1" applyAlignment="1" applyProtection="0">
      <alignment horizontal="center" vertical="bottom"/>
    </xf>
    <xf numFmtId="0" fontId="0" borderId="9" applyNumberFormat="0" applyFont="1" applyFill="0" applyBorder="1" applyAlignment="1" applyProtection="0">
      <alignment vertical="bottom"/>
    </xf>
    <xf numFmtId="49" fontId="0" fillId="4" borderId="1" applyNumberFormat="1" applyFont="1" applyFill="1" applyBorder="1" applyAlignment="1" applyProtection="0">
      <alignment vertical="bottom" wrapText="1"/>
    </xf>
    <xf numFmtId="49" fontId="0" fillId="4" borderId="21" applyNumberFormat="1" applyFont="1" applyFill="1" applyBorder="1" applyAlignment="1" applyProtection="0">
      <alignment vertical="bottom"/>
    </xf>
    <xf numFmtId="0" fontId="0" fillId="8" borderId="4" applyNumberFormat="0" applyFont="1" applyFill="1" applyBorder="1" applyAlignment="1" applyProtection="0">
      <alignment vertical="bottom"/>
    </xf>
    <xf numFmtId="0" fontId="6" fillId="4" borderId="22" applyNumberFormat="0" applyFont="1" applyFill="1" applyBorder="1" applyAlignment="1" applyProtection="0">
      <alignment vertical="bottom"/>
    </xf>
    <xf numFmtId="0" fontId="6" fillId="4" borderId="1" applyNumberFormat="0" applyFont="1" applyFill="1" applyBorder="1" applyAlignment="1" applyProtection="0">
      <alignment vertical="bottom"/>
    </xf>
    <xf numFmtId="0" fontId="6" fillId="4" borderId="7" applyNumberFormat="0" applyFont="1" applyFill="1" applyBorder="1" applyAlignment="1" applyProtection="0">
      <alignment vertical="bottom"/>
    </xf>
    <xf numFmtId="0" fontId="6" fillId="4" borderId="19" applyNumberFormat="0" applyFont="1" applyFill="1" applyBorder="1" applyAlignment="1" applyProtection="0">
      <alignment vertical="bottom"/>
    </xf>
    <xf numFmtId="0" fontId="6" fillId="4" borderId="23" applyNumberFormat="0" applyFont="1" applyFill="1" applyBorder="1" applyAlignment="1" applyProtection="0">
      <alignment vertical="bottom"/>
    </xf>
    <xf numFmtId="0" fontId="6" fillId="4" borderId="14" applyNumberFormat="0" applyFont="1" applyFill="1" applyBorder="1" applyAlignment="1" applyProtection="0">
      <alignment vertical="bottom"/>
    </xf>
    <xf numFmtId="0" fontId="6" fillId="4" borderId="24" applyNumberFormat="0" applyFont="1" applyFill="1" applyBorder="1" applyAlignment="1" applyProtection="0">
      <alignment vertical="bottom"/>
    </xf>
    <xf numFmtId="0" fontId="0" fillId="8" borderId="25" applyNumberFormat="0" applyFont="1" applyFill="1" applyBorder="1" applyAlignment="1" applyProtection="0">
      <alignment vertical="bottom"/>
    </xf>
    <xf numFmtId="0" fontId="0" applyNumberFormat="1" applyFont="1" applyFill="0" applyBorder="0" applyAlignment="1" applyProtection="0">
      <alignment vertical="bottom"/>
    </xf>
    <xf numFmtId="0" fontId="6" fillId="4" borderId="1" applyNumberFormat="1" applyFont="1" applyFill="1" applyBorder="1" applyAlignment="1" applyProtection="0">
      <alignment vertical="bottom"/>
    </xf>
    <xf numFmtId="0" fontId="0" fillId="4" borderId="26" applyNumberFormat="1" applyFont="1" applyFill="1" applyBorder="1" applyAlignment="1" applyProtection="0">
      <alignment vertical="bottom"/>
    </xf>
    <xf numFmtId="49" fontId="0" fillId="5" borderId="4" applyNumberFormat="1" applyFont="1" applyFill="1" applyBorder="1" applyAlignment="1" applyProtection="0">
      <alignment vertical="bottom"/>
    </xf>
    <xf numFmtId="22" fontId="0" fillId="4" borderId="5" applyNumberFormat="1" applyFont="1" applyFill="1" applyBorder="1" applyAlignment="1" applyProtection="0">
      <alignment vertical="bottom"/>
    </xf>
    <xf numFmtId="0" fontId="0" applyNumberFormat="1" applyFont="1" applyFill="0" applyBorder="0" applyAlignment="1" applyProtection="0">
      <alignment vertical="bottom"/>
    </xf>
    <xf numFmtId="10" fontId="0" fillId="4" borderId="1" applyNumberFormat="1" applyFont="1" applyFill="1" applyBorder="1" applyAlignment="1" applyProtection="0">
      <alignment vertical="bottom"/>
    </xf>
    <xf numFmtId="0" fontId="0" applyNumberFormat="1" applyFont="1" applyFill="0" applyBorder="0" applyAlignment="1" applyProtection="0">
      <alignment vertical="bottom"/>
    </xf>
    <xf numFmtId="49" fontId="0" fillId="4" borderId="1" applyNumberFormat="1" applyFont="1" applyFill="1" applyBorder="1" applyAlignment="1" applyProtection="0">
      <alignment vertical="center" wrapText="1"/>
    </xf>
    <xf numFmtId="49" fontId="10" fillId="4" borderId="1" applyNumberFormat="1" applyFont="1" applyFill="1" applyBorder="1" applyAlignment="1" applyProtection="0">
      <alignment vertical="center" wrapText="1"/>
    </xf>
    <xf numFmtId="20" fontId="0" fillId="4" borderId="1" applyNumberFormat="1" applyFont="1" applyFill="1" applyBorder="1" applyAlignment="1" applyProtection="0">
      <alignment horizontal="center" vertical="center" wrapText="1"/>
    </xf>
    <xf numFmtId="46" fontId="0" fillId="4" borderId="1" applyNumberFormat="1" applyFont="1" applyFill="1" applyBorder="1" applyAlignment="1" applyProtection="0">
      <alignment horizontal="center" vertical="center" wrapText="1"/>
    </xf>
    <xf numFmtId="49" fontId="0" fillId="4" borderId="1" applyNumberFormat="1" applyFont="1" applyFill="1" applyBorder="1" applyAlignment="1" applyProtection="0">
      <alignment horizontal="center" vertical="center" wrapText="1"/>
    </xf>
    <xf numFmtId="0" fontId="0" fillId="4" borderId="1" applyNumberFormat="1" applyFont="1" applyFill="1" applyBorder="1" applyAlignment="1" applyProtection="0">
      <alignment horizontal="center" vertical="center" wrapText="1"/>
    </xf>
    <xf numFmtId="49" fontId="6" fillId="4" borderId="1" applyNumberFormat="1" applyFont="1" applyFill="1" applyBorder="1" applyAlignment="1" applyProtection="0">
      <alignment horizontal="center" vertical="center" wrapText="1"/>
    </xf>
    <xf numFmtId="49" fontId="6" fillId="4" borderId="1" applyNumberFormat="1" applyFont="1" applyFill="1" applyBorder="1" applyAlignment="1" applyProtection="0">
      <alignment vertical="center" wrapText="1"/>
    </xf>
    <xf numFmtId="16" fontId="0" fillId="4" borderId="1" applyNumberFormat="1" applyFont="1" applyFill="1" applyBorder="1" applyAlignment="1" applyProtection="0">
      <alignment horizontal="center" vertical="center" wrapText="1"/>
    </xf>
    <xf numFmtId="0" fontId="0" applyNumberFormat="1" applyFont="1" applyFill="0" applyBorder="0" applyAlignment="1" applyProtection="0">
      <alignment vertical="bottom"/>
    </xf>
    <xf numFmtId="0" fontId="0" fillId="4" borderId="1" applyNumberFormat="0" applyFont="1" applyFill="1" applyBorder="1" applyAlignment="1" applyProtection="0">
      <alignment vertical="center" wrapText="1"/>
    </xf>
    <xf numFmtId="49" fontId="0" fillId="4" borderId="2" applyNumberFormat="1" applyFont="1" applyFill="1" applyBorder="1" applyAlignment="1" applyProtection="0">
      <alignment vertical="center" wrapText="1"/>
    </xf>
    <xf numFmtId="49" fontId="0" fillId="4" borderId="27" applyNumberFormat="1" applyFont="1" applyFill="1" applyBorder="1" applyAlignment="1" applyProtection="0">
      <alignment vertical="center" wrapText="1"/>
    </xf>
    <xf numFmtId="20" fontId="6" fillId="4" borderId="4" applyNumberFormat="1" applyFont="1" applyFill="1" applyBorder="1" applyAlignment="1" applyProtection="0">
      <alignment vertical="center" wrapText="1"/>
    </xf>
    <xf numFmtId="20" fontId="6" fillId="4" borderId="28" applyNumberFormat="1" applyFont="1" applyFill="1" applyBorder="1" applyAlignment="1" applyProtection="0">
      <alignment vertical="center" wrapText="1"/>
    </xf>
    <xf numFmtId="49" fontId="0" fillId="4" borderId="26" applyNumberFormat="1" applyFont="1" applyFill="1" applyBorder="1" applyAlignment="1" applyProtection="0">
      <alignment vertical="center" wrapText="1"/>
    </xf>
    <xf numFmtId="49" fontId="0" fillId="4" borderId="4" applyNumberFormat="1" applyFont="1" applyFill="1" applyBorder="1" applyAlignment="1" applyProtection="0">
      <alignment vertical="center" wrapText="1"/>
    </xf>
    <xf numFmtId="49" fontId="0" fillId="4" borderId="29" applyNumberFormat="1" applyFont="1" applyFill="1" applyBorder="1" applyAlignment="1" applyProtection="0">
      <alignment vertical="center" wrapText="1"/>
    </xf>
    <xf numFmtId="0" fontId="0" applyNumberFormat="1" applyFont="1" applyFill="0" applyBorder="0" applyAlignment="1" applyProtection="0">
      <alignment vertical="bottom"/>
    </xf>
    <xf numFmtId="49" fontId="0" fillId="4" borderId="26" applyNumberFormat="1" applyFont="1" applyFill="1" applyBorder="1" applyAlignment="1" applyProtection="0">
      <alignment vertical="bottom"/>
    </xf>
    <xf numFmtId="49" fontId="0" fillId="9" borderId="4" applyNumberFormat="1" applyFont="1" applyFill="1" applyBorder="1" applyAlignment="1" applyProtection="0">
      <alignment vertical="bottom"/>
    </xf>
    <xf numFmtId="49" fontId="0" fillId="4" borderId="5" applyNumberFormat="1" applyFont="1" applyFill="1" applyBorder="1" applyAlignment="1" applyProtection="0">
      <alignment vertical="bottom"/>
    </xf>
    <xf numFmtId="49" fontId="0" fillId="4" borderId="30" applyNumberFormat="1" applyFont="1" applyFill="1" applyBorder="1" applyAlignment="1" applyProtection="0">
      <alignment vertical="bottom"/>
    </xf>
    <xf numFmtId="49" fontId="0" fillId="9" borderId="28" applyNumberFormat="1" applyFont="1" applyFill="1" applyBorder="1" applyAlignment="1" applyProtection="0">
      <alignment vertical="bottom"/>
    </xf>
    <xf numFmtId="49" fontId="0" fillId="4" borderId="27" applyNumberFormat="1" applyFont="1" applyFill="1" applyBorder="1" applyAlignment="1" applyProtection="0">
      <alignment vertical="bottom"/>
    </xf>
    <xf numFmtId="49" fontId="0" fillId="4" borderId="28" applyNumberFormat="1" applyFont="1" applyFill="1" applyBorder="1" applyAlignment="1" applyProtection="0">
      <alignment vertical="bottom"/>
    </xf>
    <xf numFmtId="49" fontId="0" fillId="4" borderId="31" applyNumberFormat="1" applyFont="1" applyFill="1" applyBorder="1" applyAlignment="1" applyProtection="0">
      <alignment vertical="bottom"/>
    </xf>
    <xf numFmtId="49" fontId="0" fillId="4" borderId="4" applyNumberFormat="1" applyFont="1" applyFill="1" applyBorder="1" applyAlignment="1" applyProtection="0">
      <alignment vertical="bottom"/>
    </xf>
    <xf numFmtId="49" fontId="0" fillId="4" borderId="29" applyNumberFormat="1" applyFont="1" applyFill="1" applyBorder="1" applyAlignment="1" applyProtection="0">
      <alignment vertical="bottom"/>
    </xf>
    <xf numFmtId="49" fontId="0" fillId="9" borderId="32" applyNumberFormat="1" applyFont="1" applyFill="1" applyBorder="1" applyAlignment="1" applyProtection="0">
      <alignment vertical="bottom"/>
    </xf>
    <xf numFmtId="49" fontId="0" fillId="9" borderId="29" applyNumberFormat="1" applyFont="1" applyFill="1" applyBorder="1"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10" fontId="0" fillId="4" borderId="7" applyNumberFormat="1" applyFont="1" applyFill="1" applyBorder="1" applyAlignment="1" applyProtection="0">
      <alignment vertical="bottom"/>
    </xf>
    <xf numFmtId="10" fontId="0" borderId="9" applyNumberFormat="1" applyFont="1" applyFill="0" applyBorder="1" applyAlignment="1" applyProtection="0">
      <alignment vertical="bottom"/>
    </xf>
    <xf numFmtId="10" fontId="0" fillId="4" borderId="14" applyNumberFormat="1" applyFont="1" applyFill="1" applyBorder="1" applyAlignment="1" applyProtection="0">
      <alignment vertical="bottom"/>
    </xf>
    <xf numFmtId="10" fontId="0" fillId="4" borderId="15" applyNumberFormat="1" applyFont="1" applyFill="1" applyBorder="1" applyAlignment="1" applyProtection="0">
      <alignment vertical="bottom"/>
    </xf>
    <xf numFmtId="10" fontId="0" fillId="4" borderId="10" applyNumberFormat="1" applyFont="1" applyFill="1" applyBorder="1" applyAlignment="1" applyProtection="0">
      <alignment vertical="bottom"/>
    </xf>
    <xf numFmtId="0" fontId="0" fillId="4" borderId="1" applyNumberFormat="0" applyFont="1" applyFill="1" applyBorder="1" applyAlignment="1" applyProtection="0">
      <alignment horizontal="right" vertical="bottom"/>
    </xf>
    <xf numFmtId="0" fontId="0" applyNumberFormat="1" applyFont="1" applyFill="0" applyBorder="0" applyAlignment="1" applyProtection="0">
      <alignment vertical="bottom"/>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ffffff"/>
      <rgbColor rgb="ffaaaaaa"/>
      <rgbColor rgb="ffffff00"/>
      <rgbColor rgb="ff0563c1"/>
      <rgbColor rgb="ffff0000"/>
      <rgbColor rgb="ff989898"/>
      <rgbColor rgb="fffbe4d5"/>
      <rgbColor rgb="ffe2eeda"/>
      <rgbColor rgb="ff7f7f7f"/>
      <rgbColor rgb="ffffd965"/>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 Id="rId15" Type="http://schemas.openxmlformats.org/officeDocument/2006/relationships/worksheet" Target="worksheets/sheet12.xml"/><Relationship Id="rId16" Type="http://schemas.openxmlformats.org/officeDocument/2006/relationships/worksheet" Target="worksheets/sheet13.xml"/><Relationship Id="rId17" Type="http://schemas.openxmlformats.org/officeDocument/2006/relationships/worksheet" Target="worksheets/sheet14.xml"/><Relationship Id="rId18" Type="http://schemas.openxmlformats.org/officeDocument/2006/relationships/worksheet" Target="worksheets/sheet15.xml"/></Relationships>

</file>

<file path=xl/theme/theme1.xml><?xml version="1.0" encoding="utf-8"?>
<a:theme xmlns:a="http://schemas.openxmlformats.org/drawingml/2006/main" xmlns:r="http://schemas.openxmlformats.org/officeDocument/2006/relationships" name="Office 2013 – 2022-Design">
  <a:themeElements>
    <a:clrScheme name="Office 2013 – 2022-Design">
      <a:dk1>
        <a:srgbClr val="000000"/>
      </a:dk1>
      <a:lt1>
        <a:srgbClr val="FFFFFF"/>
      </a:lt1>
      <a:dk2>
        <a:srgbClr val="A7A7A7"/>
      </a:dk2>
      <a:lt2>
        <a:srgbClr val="535353"/>
      </a:lt2>
      <a:accent1>
        <a:srgbClr val="4472C4"/>
      </a:accent1>
      <a:accent2>
        <a:srgbClr val="ED7D31"/>
      </a:accent2>
      <a:accent3>
        <a:srgbClr val="A5A5A5"/>
      </a:accent3>
      <a:accent4>
        <a:srgbClr val="FFC000"/>
      </a:accent4>
      <a:accent5>
        <a:srgbClr val="5B9BD5"/>
      </a:accent5>
      <a:accent6>
        <a:srgbClr val="70AD47"/>
      </a:accent6>
      <a:hlink>
        <a:srgbClr val="0000FF"/>
      </a:hlink>
      <a:folHlink>
        <a:srgbClr val="FF00FF"/>
      </a:folHlink>
    </a:clrScheme>
    <a:fontScheme name="Office 2013 – 2022-Design">
      <a:majorFont>
        <a:latin typeface="Helvetica Neue"/>
        <a:ea typeface="Helvetica Neue"/>
        <a:cs typeface="Helvetica Neue"/>
      </a:majorFont>
      <a:minorFont>
        <a:latin typeface="Helvetica Neue"/>
        <a:ea typeface="Helvetica Neue"/>
        <a:cs typeface="Helvetica Neue"/>
      </a:minorFont>
    </a:fontScheme>
    <a:fmtScheme name="Office 2013 – 2022-Design">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45719" tIns="45719" rIns="45719" bIns="45719"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10.xml.rels><?xml version="1.0" encoding="UTF-8"?>
<Relationships xmlns="http://schemas.openxmlformats.org/package/2006/relationships"><Relationship Id="rId1" Type="http://schemas.openxmlformats.org/officeDocument/2006/relationships/hyperlink" Target="http://www.dailygammon.com/bg/user/8719" TargetMode="External"/><Relationship Id="rId2" Type="http://schemas.openxmlformats.org/officeDocument/2006/relationships/hyperlink" Target="http://www.dailygammon.com/bg/game/4999255/0/list" TargetMode="External"/><Relationship Id="rId3" Type="http://schemas.openxmlformats.org/officeDocument/2006/relationships/hyperlink" Target="http://www.dailygammon.com/bg/user/8719" TargetMode="External"/><Relationship Id="rId4" Type="http://schemas.openxmlformats.org/officeDocument/2006/relationships/hyperlink" Target="http://www.dailygammon.com/bg/user/8719" TargetMode="External"/><Relationship Id="rId5" Type="http://schemas.openxmlformats.org/officeDocument/2006/relationships/hyperlink" Target="http://www.dailygammon.com/bg/user/34026" TargetMode="External"/><Relationship Id="rId6" Type="http://schemas.openxmlformats.org/officeDocument/2006/relationships/hyperlink" Target="http://www.dailygammon.com/bg/game/4999613/0/list" TargetMode="External"/><Relationship Id="rId7" Type="http://schemas.openxmlformats.org/officeDocument/2006/relationships/hyperlink" Target="http://www.dailygammon.com/bg/user/34026" TargetMode="External"/><Relationship Id="rId8" Type="http://schemas.openxmlformats.org/officeDocument/2006/relationships/hyperlink" Target="http://www.dailygammon.com/bg/user/34026" TargetMode="External"/><Relationship Id="rId9" Type="http://schemas.openxmlformats.org/officeDocument/2006/relationships/hyperlink" Target="http://www.dailygammon.com/bg/user/31952" TargetMode="External"/><Relationship Id="rId10" Type="http://schemas.openxmlformats.org/officeDocument/2006/relationships/hyperlink" Target="http://www.dailygammon.com/bg/game/4999316/0/list" TargetMode="External"/><Relationship Id="rId11" Type="http://schemas.openxmlformats.org/officeDocument/2006/relationships/hyperlink" Target="http://www.dailygammon.com/bg/user/31952" TargetMode="External"/><Relationship Id="rId12" Type="http://schemas.openxmlformats.org/officeDocument/2006/relationships/hyperlink" Target="http://www.dailygammon.com/bg/user/31952" TargetMode="External"/><Relationship Id="rId13" Type="http://schemas.openxmlformats.org/officeDocument/2006/relationships/hyperlink" Target="http://www.dailygammon.com/bg/user/31655" TargetMode="External"/><Relationship Id="rId14" Type="http://schemas.openxmlformats.org/officeDocument/2006/relationships/hyperlink" Target="http://www.dailygammon.com/bg/game/4999236/0/list" TargetMode="External"/><Relationship Id="rId15" Type="http://schemas.openxmlformats.org/officeDocument/2006/relationships/hyperlink" Target="http://www.dailygammon.com/bg/user/31655" TargetMode="External"/><Relationship Id="rId16" Type="http://schemas.openxmlformats.org/officeDocument/2006/relationships/hyperlink" Target="http://www.dailygammon.com/bg/user/31655" TargetMode="External"/><Relationship Id="rId17" Type="http://schemas.openxmlformats.org/officeDocument/2006/relationships/hyperlink" Target="http://www.dailygammon.com/bg/user/33344" TargetMode="External"/><Relationship Id="rId18" Type="http://schemas.openxmlformats.org/officeDocument/2006/relationships/hyperlink" Target="http://www.dailygammon.com/bg/game/4999448/0/list" TargetMode="External"/><Relationship Id="rId19" Type="http://schemas.openxmlformats.org/officeDocument/2006/relationships/hyperlink" Target="http://www.dailygammon.com/bg/user/33344" TargetMode="External"/><Relationship Id="rId20" Type="http://schemas.openxmlformats.org/officeDocument/2006/relationships/hyperlink" Target="http://www.dailygammon.com/bg/user/33344" TargetMode="External"/><Relationship Id="rId21" Type="http://schemas.openxmlformats.org/officeDocument/2006/relationships/hyperlink" Target="http://www.dailygammon.com/bg/user/21605" TargetMode="External"/><Relationship Id="rId22" Type="http://schemas.openxmlformats.org/officeDocument/2006/relationships/hyperlink" Target="http://www.dailygammon.com/bg/game/4999244/0/list" TargetMode="External"/><Relationship Id="rId23" Type="http://schemas.openxmlformats.org/officeDocument/2006/relationships/hyperlink" Target="http://www.dailygammon.com/bg/user/21605" TargetMode="External"/><Relationship Id="rId24" Type="http://schemas.openxmlformats.org/officeDocument/2006/relationships/hyperlink" Target="http://www.dailygammon.com/bg/user/21605" TargetMode="External"/><Relationship Id="rId25" Type="http://schemas.openxmlformats.org/officeDocument/2006/relationships/hyperlink" Target="http://www.dailygammon.com/bg/user/31517" TargetMode="External"/><Relationship Id="rId26" Type="http://schemas.openxmlformats.org/officeDocument/2006/relationships/hyperlink" Target="http://www.dailygammon.com/bg/game/4999303/0/list" TargetMode="External"/><Relationship Id="rId27" Type="http://schemas.openxmlformats.org/officeDocument/2006/relationships/hyperlink" Target="http://www.dailygammon.com/bg/user/31517" TargetMode="External"/><Relationship Id="rId28" Type="http://schemas.openxmlformats.org/officeDocument/2006/relationships/hyperlink" Target="http://www.dailygammon.com/bg/user/31517" TargetMode="External"/><Relationship Id="rId29" Type="http://schemas.openxmlformats.org/officeDocument/2006/relationships/hyperlink" Target="http://www.dailygammon.com/bg/user/28783" TargetMode="External"/><Relationship Id="rId30" Type="http://schemas.openxmlformats.org/officeDocument/2006/relationships/hyperlink" Target="http://www.dailygammon.com/bg/game/4999247/0/list" TargetMode="External"/><Relationship Id="rId31" Type="http://schemas.openxmlformats.org/officeDocument/2006/relationships/hyperlink" Target="http://www.dailygammon.com/bg/user/28783" TargetMode="External"/><Relationship Id="rId32" Type="http://schemas.openxmlformats.org/officeDocument/2006/relationships/hyperlink" Target="http://www.dailygammon.com/bg/user/28783" TargetMode="External"/><Relationship Id="rId33" Type="http://schemas.openxmlformats.org/officeDocument/2006/relationships/hyperlink" Target="http://www.dailygammon.com/bg/user/38369" TargetMode="External"/><Relationship Id="rId34" Type="http://schemas.openxmlformats.org/officeDocument/2006/relationships/hyperlink" Target="http://www.dailygammon.com/bg/game/4999248/0/list" TargetMode="External"/><Relationship Id="rId35" Type="http://schemas.openxmlformats.org/officeDocument/2006/relationships/hyperlink" Target="http://www.dailygammon.com/bg/user/38369" TargetMode="External"/><Relationship Id="rId36" Type="http://schemas.openxmlformats.org/officeDocument/2006/relationships/hyperlink" Target="http://www.dailygammon.com/bg/user/38369" TargetMode="External"/><Relationship Id="rId37" Type="http://schemas.openxmlformats.org/officeDocument/2006/relationships/hyperlink" Target="http://www.dailygammon.com/bg/user/12968" TargetMode="External"/><Relationship Id="rId38" Type="http://schemas.openxmlformats.org/officeDocument/2006/relationships/hyperlink" Target="http://www.dailygammon.com/bg/game/4999725/0/list" TargetMode="External"/><Relationship Id="rId39" Type="http://schemas.openxmlformats.org/officeDocument/2006/relationships/hyperlink" Target="http://www.dailygammon.com/bg/user/12968" TargetMode="External"/><Relationship Id="rId40" Type="http://schemas.openxmlformats.org/officeDocument/2006/relationships/hyperlink" Target="http://www.dailygammon.com/bg/user/12968" TargetMode="External"/><Relationship Id="rId41" Type="http://schemas.openxmlformats.org/officeDocument/2006/relationships/hyperlink" Target="http://www.dailygammon.com/bg/user/34026" TargetMode="External"/><Relationship Id="rId42" Type="http://schemas.openxmlformats.org/officeDocument/2006/relationships/hyperlink" Target="http://www.dailygammon.com/bg/game/4999614/0/list" TargetMode="External"/><Relationship Id="rId43" Type="http://schemas.openxmlformats.org/officeDocument/2006/relationships/hyperlink" Target="http://www.dailygammon.com/bg/user/34026" TargetMode="External"/><Relationship Id="rId44" Type="http://schemas.openxmlformats.org/officeDocument/2006/relationships/hyperlink" Target="http://www.dailygammon.com/bg/user/34026" TargetMode="External"/><Relationship Id="rId45" Type="http://schemas.openxmlformats.org/officeDocument/2006/relationships/hyperlink" Target="http://www.dailygammon.com/bg/user/31952" TargetMode="External"/><Relationship Id="rId46" Type="http://schemas.openxmlformats.org/officeDocument/2006/relationships/hyperlink" Target="http://www.dailygammon.com/bg/game/4999317/0/list" TargetMode="External"/><Relationship Id="rId47" Type="http://schemas.openxmlformats.org/officeDocument/2006/relationships/hyperlink" Target="http://www.dailygammon.com/bg/user/31952" TargetMode="External"/><Relationship Id="rId48" Type="http://schemas.openxmlformats.org/officeDocument/2006/relationships/hyperlink" Target="http://www.dailygammon.com/bg/user/31952" TargetMode="External"/><Relationship Id="rId49" Type="http://schemas.openxmlformats.org/officeDocument/2006/relationships/hyperlink" Target="http://www.dailygammon.com/bg/user/31655" TargetMode="External"/><Relationship Id="rId50" Type="http://schemas.openxmlformats.org/officeDocument/2006/relationships/hyperlink" Target="http://www.dailygammon.com/bg/game/4999297/0/list" TargetMode="External"/><Relationship Id="rId51" Type="http://schemas.openxmlformats.org/officeDocument/2006/relationships/hyperlink" Target="http://www.dailygammon.com/bg/user/31655" TargetMode="External"/><Relationship Id="rId52" Type="http://schemas.openxmlformats.org/officeDocument/2006/relationships/hyperlink" Target="http://www.dailygammon.com/bg/user/31655" TargetMode="External"/><Relationship Id="rId53" Type="http://schemas.openxmlformats.org/officeDocument/2006/relationships/hyperlink" Target="http://www.dailygammon.com/bg/user/33344" TargetMode="External"/><Relationship Id="rId54" Type="http://schemas.openxmlformats.org/officeDocument/2006/relationships/hyperlink" Target="http://www.dailygammon.com/bg/game/4999446/0/list" TargetMode="External"/><Relationship Id="rId55" Type="http://schemas.openxmlformats.org/officeDocument/2006/relationships/hyperlink" Target="http://www.dailygammon.com/bg/user/33344" TargetMode="External"/><Relationship Id="rId56" Type="http://schemas.openxmlformats.org/officeDocument/2006/relationships/hyperlink" Target="http://www.dailygammon.com/bg/user/33344" TargetMode="External"/><Relationship Id="rId57" Type="http://schemas.openxmlformats.org/officeDocument/2006/relationships/hyperlink" Target="http://www.dailygammon.com/bg/user/21605" TargetMode="External"/><Relationship Id="rId58" Type="http://schemas.openxmlformats.org/officeDocument/2006/relationships/hyperlink" Target="http://www.dailygammon.com/bg/game/4999314/0/list" TargetMode="External"/><Relationship Id="rId59" Type="http://schemas.openxmlformats.org/officeDocument/2006/relationships/hyperlink" Target="http://www.dailygammon.com/bg/user/21605" TargetMode="External"/><Relationship Id="rId60" Type="http://schemas.openxmlformats.org/officeDocument/2006/relationships/hyperlink" Target="http://www.dailygammon.com/bg/user/21605" TargetMode="External"/><Relationship Id="rId61" Type="http://schemas.openxmlformats.org/officeDocument/2006/relationships/hyperlink" Target="http://www.dailygammon.com/bg/user/31517" TargetMode="External"/><Relationship Id="rId62" Type="http://schemas.openxmlformats.org/officeDocument/2006/relationships/hyperlink" Target="http://www.dailygammon.com/bg/game/4999301/0/list" TargetMode="External"/><Relationship Id="rId63" Type="http://schemas.openxmlformats.org/officeDocument/2006/relationships/hyperlink" Target="http://www.dailygammon.com/bg/user/31517" TargetMode="External"/><Relationship Id="rId64" Type="http://schemas.openxmlformats.org/officeDocument/2006/relationships/hyperlink" Target="http://www.dailygammon.com/bg/user/31517" TargetMode="External"/><Relationship Id="rId65" Type="http://schemas.openxmlformats.org/officeDocument/2006/relationships/hyperlink" Target="http://www.dailygammon.com/bg/user/28783" TargetMode="External"/><Relationship Id="rId66" Type="http://schemas.openxmlformats.org/officeDocument/2006/relationships/hyperlink" Target="http://www.dailygammon.com/bg/game/4999284/0/list" TargetMode="External"/><Relationship Id="rId67" Type="http://schemas.openxmlformats.org/officeDocument/2006/relationships/hyperlink" Target="http://www.dailygammon.com/bg/user/28783" TargetMode="External"/><Relationship Id="rId68" Type="http://schemas.openxmlformats.org/officeDocument/2006/relationships/hyperlink" Target="http://www.dailygammon.com/bg/user/28783" TargetMode="External"/><Relationship Id="rId69" Type="http://schemas.openxmlformats.org/officeDocument/2006/relationships/hyperlink" Target="http://www.dailygammon.com/bg/user/38369" TargetMode="External"/><Relationship Id="rId70" Type="http://schemas.openxmlformats.org/officeDocument/2006/relationships/hyperlink" Target="http://www.dailygammon.com/bg/game/4999393/0/list" TargetMode="External"/><Relationship Id="rId71" Type="http://schemas.openxmlformats.org/officeDocument/2006/relationships/hyperlink" Target="http://www.dailygammon.com/bg/user/38369" TargetMode="External"/><Relationship Id="rId72" Type="http://schemas.openxmlformats.org/officeDocument/2006/relationships/hyperlink" Target="http://www.dailygammon.com/bg/user/38369" TargetMode="External"/><Relationship Id="rId73" Type="http://schemas.openxmlformats.org/officeDocument/2006/relationships/hyperlink" Target="http://www.dailygammon.com/bg/user/12968" TargetMode="External"/><Relationship Id="rId74" Type="http://schemas.openxmlformats.org/officeDocument/2006/relationships/hyperlink" Target="http://www.dailygammon.com/bg/game/4999724/0/list" TargetMode="External"/><Relationship Id="rId75" Type="http://schemas.openxmlformats.org/officeDocument/2006/relationships/hyperlink" Target="http://www.dailygammon.com/bg/user/8719" TargetMode="External"/><Relationship Id="rId76" Type="http://schemas.openxmlformats.org/officeDocument/2006/relationships/hyperlink" Target="http://www.dailygammon.com/bg/user/12968" TargetMode="External"/><Relationship Id="rId77" Type="http://schemas.openxmlformats.org/officeDocument/2006/relationships/hyperlink" Target="http://www.dailygammon.com/bg/user/12968" TargetMode="External"/><Relationship Id="rId78" Type="http://schemas.openxmlformats.org/officeDocument/2006/relationships/hyperlink" Target="http://www.dailygammon.com/bg/user/8719" TargetMode="External"/><Relationship Id="rId79" Type="http://schemas.openxmlformats.org/officeDocument/2006/relationships/hyperlink" Target="http://www.dailygammon.com/bg/user/8719" TargetMode="External"/><Relationship Id="rId80" Type="http://schemas.openxmlformats.org/officeDocument/2006/relationships/hyperlink" Target="http://www.dailygammon.com/bg/game/4999736/0/list" TargetMode="External"/><Relationship Id="rId81" Type="http://schemas.openxmlformats.org/officeDocument/2006/relationships/hyperlink" Target="http://www.dailygammon.com/bg/user/8719" TargetMode="External"/><Relationship Id="rId82" Type="http://schemas.openxmlformats.org/officeDocument/2006/relationships/hyperlink" Target="http://www.dailygammon.com/bg/user/8719" TargetMode="External"/><Relationship Id="rId83" Type="http://schemas.openxmlformats.org/officeDocument/2006/relationships/hyperlink" Target="http://www.dailygammon.com/bg/user/8719" TargetMode="External"/><Relationship Id="rId84" Type="http://schemas.openxmlformats.org/officeDocument/2006/relationships/hyperlink" Target="http://www.dailygammon.com/bg/user/8719" TargetMode="External"/><Relationship Id="rId85" Type="http://schemas.openxmlformats.org/officeDocument/2006/relationships/hyperlink" Target="http://www.dailygammon.com/bg/user/31952" TargetMode="External"/><Relationship Id="rId86" Type="http://schemas.openxmlformats.org/officeDocument/2006/relationships/hyperlink" Target="http://www.dailygammon.com/bg/game/4999661/0/list" TargetMode="External"/><Relationship Id="rId87" Type="http://schemas.openxmlformats.org/officeDocument/2006/relationships/hyperlink" Target="http://www.dailygammon.com/bg/user/8719" TargetMode="External"/><Relationship Id="rId88" Type="http://schemas.openxmlformats.org/officeDocument/2006/relationships/hyperlink" Target="http://www.dailygammon.com/bg/user/31952" TargetMode="External"/><Relationship Id="rId89" Type="http://schemas.openxmlformats.org/officeDocument/2006/relationships/hyperlink" Target="http://www.dailygammon.com/bg/user/31952" TargetMode="External"/><Relationship Id="rId90" Type="http://schemas.openxmlformats.org/officeDocument/2006/relationships/hyperlink" Target="http://www.dailygammon.com/bg/user/8719" TargetMode="External"/><Relationship Id="rId91" Type="http://schemas.openxmlformats.org/officeDocument/2006/relationships/hyperlink" Target="http://www.dailygammon.com/bg/user/31655" TargetMode="External"/><Relationship Id="rId92" Type="http://schemas.openxmlformats.org/officeDocument/2006/relationships/hyperlink" Target="http://www.dailygammon.com/bg/game/4999682/0/list" TargetMode="External"/><Relationship Id="rId93" Type="http://schemas.openxmlformats.org/officeDocument/2006/relationships/hyperlink" Target="http://www.dailygammon.com/bg/user/8719" TargetMode="External"/><Relationship Id="rId94" Type="http://schemas.openxmlformats.org/officeDocument/2006/relationships/hyperlink" Target="http://www.dailygammon.com/bg/user/31655" TargetMode="External"/><Relationship Id="rId95" Type="http://schemas.openxmlformats.org/officeDocument/2006/relationships/hyperlink" Target="http://www.dailygammon.com/bg/user/31655" TargetMode="External"/><Relationship Id="rId96" Type="http://schemas.openxmlformats.org/officeDocument/2006/relationships/hyperlink" Target="http://www.dailygammon.com/bg/user/8719" TargetMode="External"/><Relationship Id="rId97" Type="http://schemas.openxmlformats.org/officeDocument/2006/relationships/hyperlink" Target="http://www.dailygammon.com/bg/user/33344" TargetMode="External"/><Relationship Id="rId98" Type="http://schemas.openxmlformats.org/officeDocument/2006/relationships/hyperlink" Target="http://www.dailygammon.com/bg/game/4999895/0/list" TargetMode="External"/><Relationship Id="rId99" Type="http://schemas.openxmlformats.org/officeDocument/2006/relationships/hyperlink" Target="http://www.dailygammon.com/bg/user/8719" TargetMode="External"/><Relationship Id="rId100" Type="http://schemas.openxmlformats.org/officeDocument/2006/relationships/hyperlink" Target="http://www.dailygammon.com/bg/user/33344" TargetMode="External"/><Relationship Id="rId101" Type="http://schemas.openxmlformats.org/officeDocument/2006/relationships/hyperlink" Target="http://www.dailygammon.com/bg/user/33344" TargetMode="External"/><Relationship Id="rId102" Type="http://schemas.openxmlformats.org/officeDocument/2006/relationships/hyperlink" Target="http://www.dailygammon.com/bg/user/8719" TargetMode="External"/><Relationship Id="rId103" Type="http://schemas.openxmlformats.org/officeDocument/2006/relationships/hyperlink" Target="http://www.dailygammon.com/bg/user/21605" TargetMode="External"/><Relationship Id="rId104" Type="http://schemas.openxmlformats.org/officeDocument/2006/relationships/hyperlink" Target="http://www.dailygammon.com/bg/game/4999646/0/list" TargetMode="External"/><Relationship Id="rId105" Type="http://schemas.openxmlformats.org/officeDocument/2006/relationships/hyperlink" Target="http://www.dailygammon.com/bg/user/8719" TargetMode="External"/><Relationship Id="rId106" Type="http://schemas.openxmlformats.org/officeDocument/2006/relationships/hyperlink" Target="http://www.dailygammon.com/bg/user/21605" TargetMode="External"/><Relationship Id="rId107" Type="http://schemas.openxmlformats.org/officeDocument/2006/relationships/hyperlink" Target="http://www.dailygammon.com/bg/user/21605" TargetMode="External"/><Relationship Id="rId108" Type="http://schemas.openxmlformats.org/officeDocument/2006/relationships/hyperlink" Target="http://www.dailygammon.com/bg/user/8719" TargetMode="External"/><Relationship Id="rId109" Type="http://schemas.openxmlformats.org/officeDocument/2006/relationships/hyperlink" Target="http://www.dailygammon.com/bg/user/31517" TargetMode="External"/><Relationship Id="rId110" Type="http://schemas.openxmlformats.org/officeDocument/2006/relationships/hyperlink" Target="http://www.dailygammon.com/bg/game/4999714/0/list" TargetMode="External"/><Relationship Id="rId111" Type="http://schemas.openxmlformats.org/officeDocument/2006/relationships/hyperlink" Target="http://www.dailygammon.com/bg/user/8719" TargetMode="External"/><Relationship Id="rId112" Type="http://schemas.openxmlformats.org/officeDocument/2006/relationships/hyperlink" Target="http://www.dailygammon.com/bg/user/31517" TargetMode="External"/><Relationship Id="rId113" Type="http://schemas.openxmlformats.org/officeDocument/2006/relationships/hyperlink" Target="http://www.dailygammon.com/bg/user/31517" TargetMode="External"/><Relationship Id="rId114" Type="http://schemas.openxmlformats.org/officeDocument/2006/relationships/hyperlink" Target="http://www.dailygammon.com/bg/user/8719" TargetMode="External"/><Relationship Id="rId115" Type="http://schemas.openxmlformats.org/officeDocument/2006/relationships/hyperlink" Target="http://www.dailygammon.com/bg/user/28783" TargetMode="External"/><Relationship Id="rId116" Type="http://schemas.openxmlformats.org/officeDocument/2006/relationships/hyperlink" Target="http://www.dailygammon.com/bg/game/4999689/0/list" TargetMode="External"/><Relationship Id="rId117" Type="http://schemas.openxmlformats.org/officeDocument/2006/relationships/hyperlink" Target="http://www.dailygammon.com/bg/user/8719" TargetMode="External"/><Relationship Id="rId118" Type="http://schemas.openxmlformats.org/officeDocument/2006/relationships/hyperlink" Target="http://www.dailygammon.com/bg/user/28783" TargetMode="External"/><Relationship Id="rId119" Type="http://schemas.openxmlformats.org/officeDocument/2006/relationships/hyperlink" Target="http://www.dailygammon.com/bg/user/28783" TargetMode="External"/><Relationship Id="rId120" Type="http://schemas.openxmlformats.org/officeDocument/2006/relationships/hyperlink" Target="http://www.dailygammon.com/bg/user/8719" TargetMode="External"/><Relationship Id="rId121" Type="http://schemas.openxmlformats.org/officeDocument/2006/relationships/hyperlink" Target="http://www.dailygammon.com/bg/user/38369" TargetMode="External"/><Relationship Id="rId122" Type="http://schemas.openxmlformats.org/officeDocument/2006/relationships/hyperlink" Target="http://www.dailygammon.com/bg/game/4999660/0/list" TargetMode="External"/><Relationship Id="rId123" Type="http://schemas.openxmlformats.org/officeDocument/2006/relationships/hyperlink" Target="http://www.dailygammon.com/bg/user/8719" TargetMode="External"/><Relationship Id="rId124" Type="http://schemas.openxmlformats.org/officeDocument/2006/relationships/hyperlink" Target="http://www.dailygammon.com/bg/user/38369" TargetMode="External"/><Relationship Id="rId125" Type="http://schemas.openxmlformats.org/officeDocument/2006/relationships/hyperlink" Target="http://www.dailygammon.com/bg/user/38369" TargetMode="External"/><Relationship Id="rId126" Type="http://schemas.openxmlformats.org/officeDocument/2006/relationships/hyperlink" Target="http://www.dailygammon.com/bg/user/8719" TargetMode="External"/><Relationship Id="rId127" Type="http://schemas.openxmlformats.org/officeDocument/2006/relationships/hyperlink" Target="http://www.dailygammon.com/bg/user/12968" TargetMode="External"/><Relationship Id="rId128" Type="http://schemas.openxmlformats.org/officeDocument/2006/relationships/hyperlink" Target="http://www.dailygammon.com/bg/game/5000029/0/list" TargetMode="External"/><Relationship Id="rId129" Type="http://schemas.openxmlformats.org/officeDocument/2006/relationships/hyperlink" Target="http://www.dailygammon.com/bg/user/8719" TargetMode="External"/><Relationship Id="rId130" Type="http://schemas.openxmlformats.org/officeDocument/2006/relationships/hyperlink" Target="http://www.dailygammon.com/bg/user/12968" TargetMode="External"/><Relationship Id="rId131" Type="http://schemas.openxmlformats.org/officeDocument/2006/relationships/hyperlink" Target="http://www.dailygammon.com/bg/user/12968" TargetMode="External"/><Relationship Id="rId132" Type="http://schemas.openxmlformats.org/officeDocument/2006/relationships/hyperlink" Target="http://www.dailygammon.com/bg/user/8719" TargetMode="External"/><Relationship Id="rId133" Type="http://schemas.openxmlformats.org/officeDocument/2006/relationships/hyperlink" Target="http://www.dailygammon.com/bg/user/8719" TargetMode="External"/><Relationship Id="rId134" Type="http://schemas.openxmlformats.org/officeDocument/2006/relationships/hyperlink" Target="http://www.dailygammon.com/bg/game/4999997/0/list" TargetMode="External"/><Relationship Id="rId135" Type="http://schemas.openxmlformats.org/officeDocument/2006/relationships/hyperlink" Target="http://www.dailygammon.com/bg/user/8719" TargetMode="External"/><Relationship Id="rId136" Type="http://schemas.openxmlformats.org/officeDocument/2006/relationships/hyperlink" Target="http://www.dailygammon.com/bg/user/8719" TargetMode="External"/><Relationship Id="rId137" Type="http://schemas.openxmlformats.org/officeDocument/2006/relationships/hyperlink" Target="http://www.dailygammon.com/bg/user/8719" TargetMode="External"/><Relationship Id="rId138" Type="http://schemas.openxmlformats.org/officeDocument/2006/relationships/hyperlink" Target="http://www.dailygammon.com/bg/user/8719" TargetMode="External"/><Relationship Id="rId139" Type="http://schemas.openxmlformats.org/officeDocument/2006/relationships/hyperlink" Target="http://www.dailygammon.com/bg/user/34026" TargetMode="External"/><Relationship Id="rId140" Type="http://schemas.openxmlformats.org/officeDocument/2006/relationships/hyperlink" Target="http://www.dailygammon.com/bg/game/5000049/0/list" TargetMode="External"/><Relationship Id="rId141" Type="http://schemas.openxmlformats.org/officeDocument/2006/relationships/hyperlink" Target="http://www.dailygammon.com/bg/user/8719" TargetMode="External"/><Relationship Id="rId142" Type="http://schemas.openxmlformats.org/officeDocument/2006/relationships/hyperlink" Target="http://www.dailygammon.com/bg/user/34026" TargetMode="External"/><Relationship Id="rId143" Type="http://schemas.openxmlformats.org/officeDocument/2006/relationships/hyperlink" Target="http://www.dailygammon.com/bg/user/34026" TargetMode="External"/><Relationship Id="rId144" Type="http://schemas.openxmlformats.org/officeDocument/2006/relationships/hyperlink" Target="http://www.dailygammon.com/bg/user/8719" TargetMode="External"/><Relationship Id="rId145" Type="http://schemas.openxmlformats.org/officeDocument/2006/relationships/hyperlink" Target="http://www.dailygammon.com/bg/user/31655" TargetMode="External"/><Relationship Id="rId146" Type="http://schemas.openxmlformats.org/officeDocument/2006/relationships/hyperlink" Target="http://www.dailygammon.com/bg/game/5000015/0/list" TargetMode="External"/><Relationship Id="rId147" Type="http://schemas.openxmlformats.org/officeDocument/2006/relationships/hyperlink" Target="http://www.dailygammon.com/bg/user/8719" TargetMode="External"/><Relationship Id="rId148" Type="http://schemas.openxmlformats.org/officeDocument/2006/relationships/hyperlink" Target="http://www.dailygammon.com/bg/user/31655" TargetMode="External"/><Relationship Id="rId149" Type="http://schemas.openxmlformats.org/officeDocument/2006/relationships/hyperlink" Target="http://www.dailygammon.com/bg/user/31655" TargetMode="External"/><Relationship Id="rId150" Type="http://schemas.openxmlformats.org/officeDocument/2006/relationships/hyperlink" Target="http://www.dailygammon.com/bg/user/8719" TargetMode="External"/><Relationship Id="rId151" Type="http://schemas.openxmlformats.org/officeDocument/2006/relationships/hyperlink" Target="http://www.dailygammon.com/bg/user/33344" TargetMode="External"/><Relationship Id="rId152" Type="http://schemas.openxmlformats.org/officeDocument/2006/relationships/hyperlink" Target="http://www.dailygammon.com/bg/game/5000002/0/list" TargetMode="External"/><Relationship Id="rId153" Type="http://schemas.openxmlformats.org/officeDocument/2006/relationships/hyperlink" Target="http://www.dailygammon.com/bg/user/8719" TargetMode="External"/><Relationship Id="rId154" Type="http://schemas.openxmlformats.org/officeDocument/2006/relationships/hyperlink" Target="http://www.dailygammon.com/bg/user/33344" TargetMode="External"/><Relationship Id="rId155" Type="http://schemas.openxmlformats.org/officeDocument/2006/relationships/hyperlink" Target="http://www.dailygammon.com/bg/user/33344" TargetMode="External"/><Relationship Id="rId156" Type="http://schemas.openxmlformats.org/officeDocument/2006/relationships/hyperlink" Target="http://www.dailygammon.com/bg/user/8719" TargetMode="External"/><Relationship Id="rId157" Type="http://schemas.openxmlformats.org/officeDocument/2006/relationships/hyperlink" Target="http://www.dailygammon.com/bg/user/31517" TargetMode="External"/><Relationship Id="rId158" Type="http://schemas.openxmlformats.org/officeDocument/2006/relationships/hyperlink" Target="http://www.dailygammon.com/bg/game/4999996/0/list" TargetMode="External"/><Relationship Id="rId159" Type="http://schemas.openxmlformats.org/officeDocument/2006/relationships/hyperlink" Target="http://www.dailygammon.com/bg/user/8719" TargetMode="External"/><Relationship Id="rId160" Type="http://schemas.openxmlformats.org/officeDocument/2006/relationships/hyperlink" Target="http://www.dailygammon.com/bg/user/31517" TargetMode="External"/><Relationship Id="rId161" Type="http://schemas.openxmlformats.org/officeDocument/2006/relationships/hyperlink" Target="http://www.dailygammon.com/bg/user/31517" TargetMode="External"/><Relationship Id="rId162" Type="http://schemas.openxmlformats.org/officeDocument/2006/relationships/hyperlink" Target="http://www.dailygammon.com/bg/user/8719" TargetMode="External"/><Relationship Id="rId163" Type="http://schemas.openxmlformats.org/officeDocument/2006/relationships/hyperlink" Target="http://www.dailygammon.com/bg/user/28783" TargetMode="External"/><Relationship Id="rId164" Type="http://schemas.openxmlformats.org/officeDocument/2006/relationships/hyperlink" Target="http://www.dailygammon.com/bg/game/5000102/0/list" TargetMode="External"/><Relationship Id="rId165" Type="http://schemas.openxmlformats.org/officeDocument/2006/relationships/hyperlink" Target="http://www.dailygammon.com/bg/user/8719" TargetMode="External"/><Relationship Id="rId166" Type="http://schemas.openxmlformats.org/officeDocument/2006/relationships/hyperlink" Target="http://www.dailygammon.com/bg/user/28783" TargetMode="External"/><Relationship Id="rId167" Type="http://schemas.openxmlformats.org/officeDocument/2006/relationships/hyperlink" Target="http://www.dailygammon.com/bg/user/28783" TargetMode="External"/><Relationship Id="rId168" Type="http://schemas.openxmlformats.org/officeDocument/2006/relationships/hyperlink" Target="http://www.dailygammon.com/bg/user/8719" TargetMode="External"/><Relationship Id="rId169" Type="http://schemas.openxmlformats.org/officeDocument/2006/relationships/hyperlink" Target="http://www.dailygammon.com/bg/user/38369" TargetMode="External"/><Relationship Id="rId170" Type="http://schemas.openxmlformats.org/officeDocument/2006/relationships/hyperlink" Target="http://www.dailygammon.com/bg/game/5000001/0/list" TargetMode="External"/><Relationship Id="rId171" Type="http://schemas.openxmlformats.org/officeDocument/2006/relationships/hyperlink" Target="http://www.dailygammon.com/bg/user/8719" TargetMode="External"/><Relationship Id="rId172" Type="http://schemas.openxmlformats.org/officeDocument/2006/relationships/hyperlink" Target="http://www.dailygammon.com/bg/user/38369" TargetMode="External"/><Relationship Id="rId173" Type="http://schemas.openxmlformats.org/officeDocument/2006/relationships/hyperlink" Target="http://www.dailygammon.com/bg/user/38369" TargetMode="External"/><Relationship Id="rId174" Type="http://schemas.openxmlformats.org/officeDocument/2006/relationships/hyperlink" Target="http://www.dailygammon.com/bg/user/8719" TargetMode="External"/><Relationship Id="rId175" Type="http://schemas.openxmlformats.org/officeDocument/2006/relationships/hyperlink" Target="http://www.dailygammon.com/bg/user/12968" TargetMode="External"/><Relationship Id="rId176" Type="http://schemas.openxmlformats.org/officeDocument/2006/relationships/hyperlink" Target="http://www.dailygammon.com/bg/game/4999243/0/list" TargetMode="External"/><Relationship Id="rId177" Type="http://schemas.openxmlformats.org/officeDocument/2006/relationships/hyperlink" Target="http://www.dailygammon.com/bg/user/8719" TargetMode="External"/><Relationship Id="rId178" Type="http://schemas.openxmlformats.org/officeDocument/2006/relationships/hyperlink" Target="http://www.dailygammon.com/bg/user/12968" TargetMode="External"/><Relationship Id="rId179" Type="http://schemas.openxmlformats.org/officeDocument/2006/relationships/hyperlink" Target="http://www.dailygammon.com/bg/user/12968" TargetMode="External"/><Relationship Id="rId180" Type="http://schemas.openxmlformats.org/officeDocument/2006/relationships/hyperlink" Target="http://www.dailygammon.com/bg/user/8719" TargetMode="External"/><Relationship Id="rId181" Type="http://schemas.openxmlformats.org/officeDocument/2006/relationships/hyperlink" Target="http://www.dailygammon.com/bg/user/8719" TargetMode="External"/><Relationship Id="rId182" Type="http://schemas.openxmlformats.org/officeDocument/2006/relationships/hyperlink" Target="http://www.dailygammon.com/bg/game/4999073/0/list" TargetMode="External"/><Relationship Id="rId183" Type="http://schemas.openxmlformats.org/officeDocument/2006/relationships/hyperlink" Target="http://www.dailygammon.com/bg/user/34026" TargetMode="External"/><Relationship Id="rId184" Type="http://schemas.openxmlformats.org/officeDocument/2006/relationships/hyperlink" Target="http://www.dailygammon.com/bg/user/8719" TargetMode="External"/><Relationship Id="rId185" Type="http://schemas.openxmlformats.org/officeDocument/2006/relationships/hyperlink" Target="http://www.dailygammon.com/bg/user/8719" TargetMode="External"/><Relationship Id="rId186" Type="http://schemas.openxmlformats.org/officeDocument/2006/relationships/hyperlink" Target="http://www.dailygammon.com/bg/user/34026" TargetMode="External"/><Relationship Id="rId187" Type="http://schemas.openxmlformats.org/officeDocument/2006/relationships/hyperlink" Target="http://www.dailygammon.com/bg/user/34026" TargetMode="External"/><Relationship Id="rId188" Type="http://schemas.openxmlformats.org/officeDocument/2006/relationships/hyperlink" Target="http://www.dailygammon.com/bg/game/4999616/0/list" TargetMode="External"/><Relationship Id="rId189" Type="http://schemas.openxmlformats.org/officeDocument/2006/relationships/hyperlink" Target="http://www.dailygammon.com/bg/user/34026" TargetMode="External"/><Relationship Id="rId190" Type="http://schemas.openxmlformats.org/officeDocument/2006/relationships/hyperlink" Target="http://www.dailygammon.com/bg/user/34026" TargetMode="External"/><Relationship Id="rId191" Type="http://schemas.openxmlformats.org/officeDocument/2006/relationships/hyperlink" Target="http://www.dailygammon.com/bg/user/34026" TargetMode="External"/><Relationship Id="rId192" Type="http://schemas.openxmlformats.org/officeDocument/2006/relationships/hyperlink" Target="http://www.dailygammon.com/bg/user/34026" TargetMode="External"/><Relationship Id="rId193" Type="http://schemas.openxmlformats.org/officeDocument/2006/relationships/hyperlink" Target="http://www.dailygammon.com/bg/user/31952" TargetMode="External"/><Relationship Id="rId194" Type="http://schemas.openxmlformats.org/officeDocument/2006/relationships/hyperlink" Target="http://www.dailygammon.com/bg/game/4999175/0/list" TargetMode="External"/><Relationship Id="rId195" Type="http://schemas.openxmlformats.org/officeDocument/2006/relationships/hyperlink" Target="http://www.dailygammon.com/bg/user/34026" TargetMode="External"/><Relationship Id="rId196" Type="http://schemas.openxmlformats.org/officeDocument/2006/relationships/hyperlink" Target="http://www.dailygammon.com/bg/user/31952" TargetMode="External"/><Relationship Id="rId197" Type="http://schemas.openxmlformats.org/officeDocument/2006/relationships/hyperlink" Target="http://www.dailygammon.com/bg/user/31952" TargetMode="External"/><Relationship Id="rId198" Type="http://schemas.openxmlformats.org/officeDocument/2006/relationships/hyperlink" Target="http://www.dailygammon.com/bg/user/34026" TargetMode="External"/><Relationship Id="rId199" Type="http://schemas.openxmlformats.org/officeDocument/2006/relationships/hyperlink" Target="http://www.dailygammon.com/bg/user/33344" TargetMode="External"/><Relationship Id="rId200" Type="http://schemas.openxmlformats.org/officeDocument/2006/relationships/hyperlink" Target="http://www.dailygammon.com/bg/game/4999447/0/list" TargetMode="External"/><Relationship Id="rId201" Type="http://schemas.openxmlformats.org/officeDocument/2006/relationships/hyperlink" Target="http://www.dailygammon.com/bg/user/34026" TargetMode="External"/><Relationship Id="rId202" Type="http://schemas.openxmlformats.org/officeDocument/2006/relationships/hyperlink" Target="http://www.dailygammon.com/bg/user/33344" TargetMode="External"/><Relationship Id="rId203" Type="http://schemas.openxmlformats.org/officeDocument/2006/relationships/hyperlink" Target="http://www.dailygammon.com/bg/user/33344" TargetMode="External"/><Relationship Id="rId204" Type="http://schemas.openxmlformats.org/officeDocument/2006/relationships/hyperlink" Target="http://www.dailygammon.com/bg/user/34026" TargetMode="External"/><Relationship Id="rId205" Type="http://schemas.openxmlformats.org/officeDocument/2006/relationships/hyperlink" Target="http://www.dailygammon.com/bg/user/21605" TargetMode="External"/><Relationship Id="rId206" Type="http://schemas.openxmlformats.org/officeDocument/2006/relationships/hyperlink" Target="http://www.dailygammon.com/bg/game/4999156/0/list" TargetMode="External"/><Relationship Id="rId207" Type="http://schemas.openxmlformats.org/officeDocument/2006/relationships/hyperlink" Target="http://www.dailygammon.com/bg/user/34026" TargetMode="External"/><Relationship Id="rId208" Type="http://schemas.openxmlformats.org/officeDocument/2006/relationships/hyperlink" Target="http://www.dailygammon.com/bg/user/21605" TargetMode="External"/><Relationship Id="rId209" Type="http://schemas.openxmlformats.org/officeDocument/2006/relationships/hyperlink" Target="http://www.dailygammon.com/bg/user/21605" TargetMode="External"/><Relationship Id="rId210" Type="http://schemas.openxmlformats.org/officeDocument/2006/relationships/hyperlink" Target="http://www.dailygammon.com/bg/user/34026" TargetMode="External"/><Relationship Id="rId211" Type="http://schemas.openxmlformats.org/officeDocument/2006/relationships/hyperlink" Target="http://www.dailygammon.com/bg/user/31517" TargetMode="External"/><Relationship Id="rId212" Type="http://schemas.openxmlformats.org/officeDocument/2006/relationships/hyperlink" Target="http://www.dailygammon.com/bg/game/4999302/0/list" TargetMode="External"/><Relationship Id="rId213" Type="http://schemas.openxmlformats.org/officeDocument/2006/relationships/hyperlink" Target="http://www.dailygammon.com/bg/user/34026" TargetMode="External"/><Relationship Id="rId214" Type="http://schemas.openxmlformats.org/officeDocument/2006/relationships/hyperlink" Target="http://www.dailygammon.com/bg/user/31517" TargetMode="External"/><Relationship Id="rId215" Type="http://schemas.openxmlformats.org/officeDocument/2006/relationships/hyperlink" Target="http://www.dailygammon.com/bg/user/31517" TargetMode="External"/><Relationship Id="rId216" Type="http://schemas.openxmlformats.org/officeDocument/2006/relationships/hyperlink" Target="http://www.dailygammon.com/bg/user/34026" TargetMode="External"/><Relationship Id="rId217" Type="http://schemas.openxmlformats.org/officeDocument/2006/relationships/hyperlink" Target="http://www.dailygammon.com/bg/user/28783" TargetMode="External"/><Relationship Id="rId218" Type="http://schemas.openxmlformats.org/officeDocument/2006/relationships/hyperlink" Target="http://www.dailygammon.com/bg/game/4999122/0/list" TargetMode="External"/><Relationship Id="rId219" Type="http://schemas.openxmlformats.org/officeDocument/2006/relationships/hyperlink" Target="http://www.dailygammon.com/bg/user/34026" TargetMode="External"/><Relationship Id="rId220" Type="http://schemas.openxmlformats.org/officeDocument/2006/relationships/hyperlink" Target="http://www.dailygammon.com/bg/user/28783" TargetMode="External"/><Relationship Id="rId221" Type="http://schemas.openxmlformats.org/officeDocument/2006/relationships/hyperlink" Target="http://www.dailygammon.com/bg/user/28783" TargetMode="External"/><Relationship Id="rId222" Type="http://schemas.openxmlformats.org/officeDocument/2006/relationships/hyperlink" Target="http://www.dailygammon.com/bg/user/34026" TargetMode="External"/><Relationship Id="rId223" Type="http://schemas.openxmlformats.org/officeDocument/2006/relationships/hyperlink" Target="http://www.dailygammon.com/bg/user/38369" TargetMode="External"/><Relationship Id="rId224" Type="http://schemas.openxmlformats.org/officeDocument/2006/relationships/hyperlink" Target="http://www.dailygammon.com/bg/game/4999210/0/list" TargetMode="External"/><Relationship Id="rId225" Type="http://schemas.openxmlformats.org/officeDocument/2006/relationships/hyperlink" Target="http://www.dailygammon.com/bg/user/34026" TargetMode="External"/><Relationship Id="rId226" Type="http://schemas.openxmlformats.org/officeDocument/2006/relationships/hyperlink" Target="http://www.dailygammon.com/bg/user/38369" TargetMode="External"/><Relationship Id="rId227" Type="http://schemas.openxmlformats.org/officeDocument/2006/relationships/hyperlink" Target="http://www.dailygammon.com/bg/user/38369" TargetMode="External"/><Relationship Id="rId228" Type="http://schemas.openxmlformats.org/officeDocument/2006/relationships/hyperlink" Target="http://www.dailygammon.com/bg/user/34026" TargetMode="External"/><Relationship Id="rId229" Type="http://schemas.openxmlformats.org/officeDocument/2006/relationships/hyperlink" Target="http://www.dailygammon.com/bg/user/12968" TargetMode="External"/><Relationship Id="rId230" Type="http://schemas.openxmlformats.org/officeDocument/2006/relationships/hyperlink" Target="http://www.dailygammon.com/bg/game/4999726/0/list" TargetMode="External"/><Relationship Id="rId231" Type="http://schemas.openxmlformats.org/officeDocument/2006/relationships/hyperlink" Target="http://www.dailygammon.com/bg/user/34026" TargetMode="External"/><Relationship Id="rId232" Type="http://schemas.openxmlformats.org/officeDocument/2006/relationships/hyperlink" Target="http://www.dailygammon.com/bg/user/12968" TargetMode="External"/><Relationship Id="rId233" Type="http://schemas.openxmlformats.org/officeDocument/2006/relationships/hyperlink" Target="http://www.dailygammon.com/bg/user/12968" TargetMode="External"/><Relationship Id="rId234" Type="http://schemas.openxmlformats.org/officeDocument/2006/relationships/hyperlink" Target="http://www.dailygammon.com/bg/user/34026" TargetMode="External"/><Relationship Id="rId235" Type="http://schemas.openxmlformats.org/officeDocument/2006/relationships/hyperlink" Target="http://www.dailygammon.com/bg/user/8719" TargetMode="External"/><Relationship Id="rId236" Type="http://schemas.openxmlformats.org/officeDocument/2006/relationships/hyperlink" Target="http://www.dailygammon.com/bg/game/4999455/0/list" TargetMode="External"/><Relationship Id="rId237" Type="http://schemas.openxmlformats.org/officeDocument/2006/relationships/hyperlink" Target="http://www.dailygammon.com/bg/user/34026" TargetMode="External"/><Relationship Id="rId238" Type="http://schemas.openxmlformats.org/officeDocument/2006/relationships/hyperlink" Target="http://www.dailygammon.com/bg/user/8719" TargetMode="External"/><Relationship Id="rId239" Type="http://schemas.openxmlformats.org/officeDocument/2006/relationships/hyperlink" Target="http://www.dailygammon.com/bg/user/8719" TargetMode="External"/><Relationship Id="rId240" Type="http://schemas.openxmlformats.org/officeDocument/2006/relationships/hyperlink" Target="http://www.dailygammon.com/bg/user/34026" TargetMode="External"/><Relationship Id="rId241" Type="http://schemas.openxmlformats.org/officeDocument/2006/relationships/hyperlink" Target="http://www.dailygammon.com/bg/user/34026" TargetMode="External"/><Relationship Id="rId242" Type="http://schemas.openxmlformats.org/officeDocument/2006/relationships/hyperlink" Target="http://www.dailygammon.com/bg/game/4999617/0/list" TargetMode="External"/><Relationship Id="rId243" Type="http://schemas.openxmlformats.org/officeDocument/2006/relationships/hyperlink" Target="http://www.dailygammon.com/bg/user/34026" TargetMode="External"/><Relationship Id="rId244" Type="http://schemas.openxmlformats.org/officeDocument/2006/relationships/hyperlink" Target="http://www.dailygammon.com/bg/user/34026" TargetMode="External"/><Relationship Id="rId245" Type="http://schemas.openxmlformats.org/officeDocument/2006/relationships/hyperlink" Target="http://www.dailygammon.com/bg/user/34026" TargetMode="External"/><Relationship Id="rId246" Type="http://schemas.openxmlformats.org/officeDocument/2006/relationships/hyperlink" Target="http://www.dailygammon.com/bg/user/34026" TargetMode="External"/><Relationship Id="rId247" Type="http://schemas.openxmlformats.org/officeDocument/2006/relationships/hyperlink" Target="http://www.dailygammon.com/bg/user/31952" TargetMode="External"/><Relationship Id="rId248" Type="http://schemas.openxmlformats.org/officeDocument/2006/relationships/hyperlink" Target="http://www.dailygammon.com/bg/game/4999662/0/list" TargetMode="External"/><Relationship Id="rId249" Type="http://schemas.openxmlformats.org/officeDocument/2006/relationships/hyperlink" Target="http://www.dailygammon.com/bg/user/34026" TargetMode="External"/><Relationship Id="rId250" Type="http://schemas.openxmlformats.org/officeDocument/2006/relationships/hyperlink" Target="http://www.dailygammon.com/bg/user/31952" TargetMode="External"/><Relationship Id="rId251" Type="http://schemas.openxmlformats.org/officeDocument/2006/relationships/hyperlink" Target="http://www.dailygammon.com/bg/user/31952" TargetMode="External"/><Relationship Id="rId252" Type="http://schemas.openxmlformats.org/officeDocument/2006/relationships/hyperlink" Target="http://www.dailygammon.com/bg/user/34026" TargetMode="External"/><Relationship Id="rId253" Type="http://schemas.openxmlformats.org/officeDocument/2006/relationships/hyperlink" Target="http://www.dailygammon.com/bg/user/31655" TargetMode="External"/><Relationship Id="rId254" Type="http://schemas.openxmlformats.org/officeDocument/2006/relationships/hyperlink" Target="http://www.dailygammon.com/bg/game/4999556/0/list" TargetMode="External"/><Relationship Id="rId255" Type="http://schemas.openxmlformats.org/officeDocument/2006/relationships/hyperlink" Target="http://www.dailygammon.com/bg/user/34026" TargetMode="External"/><Relationship Id="rId256" Type="http://schemas.openxmlformats.org/officeDocument/2006/relationships/hyperlink" Target="http://www.dailygammon.com/bg/user/31655" TargetMode="External"/><Relationship Id="rId257" Type="http://schemas.openxmlformats.org/officeDocument/2006/relationships/hyperlink" Target="http://www.dailygammon.com/bg/user/31655" TargetMode="External"/><Relationship Id="rId258" Type="http://schemas.openxmlformats.org/officeDocument/2006/relationships/hyperlink" Target="http://www.dailygammon.com/bg/user/34026" TargetMode="External"/><Relationship Id="rId259" Type="http://schemas.openxmlformats.org/officeDocument/2006/relationships/hyperlink" Target="http://www.dailygammon.com/bg/user/21605" TargetMode="External"/><Relationship Id="rId260" Type="http://schemas.openxmlformats.org/officeDocument/2006/relationships/hyperlink" Target="http://www.dailygammon.com/bg/game/4999453/0/list" TargetMode="External"/><Relationship Id="rId261" Type="http://schemas.openxmlformats.org/officeDocument/2006/relationships/hyperlink" Target="http://www.dailygammon.com/bg/user/34026" TargetMode="External"/><Relationship Id="rId262" Type="http://schemas.openxmlformats.org/officeDocument/2006/relationships/hyperlink" Target="http://www.dailygammon.com/bg/user/21605" TargetMode="External"/><Relationship Id="rId263" Type="http://schemas.openxmlformats.org/officeDocument/2006/relationships/hyperlink" Target="http://www.dailygammon.com/bg/user/21605" TargetMode="External"/><Relationship Id="rId264" Type="http://schemas.openxmlformats.org/officeDocument/2006/relationships/hyperlink" Target="http://www.dailygammon.com/bg/user/34026" TargetMode="External"/><Relationship Id="rId265" Type="http://schemas.openxmlformats.org/officeDocument/2006/relationships/hyperlink" Target="http://www.dailygammon.com/bg/user/31517" TargetMode="External"/><Relationship Id="rId266" Type="http://schemas.openxmlformats.org/officeDocument/2006/relationships/hyperlink" Target="http://www.dailygammon.com/bg/game/4999715/0/list" TargetMode="External"/><Relationship Id="rId267" Type="http://schemas.openxmlformats.org/officeDocument/2006/relationships/hyperlink" Target="http://www.dailygammon.com/bg/user/34026" TargetMode="External"/><Relationship Id="rId268" Type="http://schemas.openxmlformats.org/officeDocument/2006/relationships/hyperlink" Target="http://www.dailygammon.com/bg/user/31517" TargetMode="External"/><Relationship Id="rId269" Type="http://schemas.openxmlformats.org/officeDocument/2006/relationships/hyperlink" Target="http://www.dailygammon.com/bg/user/31517" TargetMode="External"/><Relationship Id="rId270" Type="http://schemas.openxmlformats.org/officeDocument/2006/relationships/hyperlink" Target="http://www.dailygammon.com/bg/user/34026" TargetMode="External"/><Relationship Id="rId271" Type="http://schemas.openxmlformats.org/officeDocument/2006/relationships/hyperlink" Target="http://www.dailygammon.com/bg/user/28783" TargetMode="External"/><Relationship Id="rId272" Type="http://schemas.openxmlformats.org/officeDocument/2006/relationships/hyperlink" Target="http://www.dailygammon.com/bg/game/4999466/0/list" TargetMode="External"/><Relationship Id="rId273" Type="http://schemas.openxmlformats.org/officeDocument/2006/relationships/hyperlink" Target="http://www.dailygammon.com/bg/user/34026" TargetMode="External"/><Relationship Id="rId274" Type="http://schemas.openxmlformats.org/officeDocument/2006/relationships/hyperlink" Target="http://www.dailygammon.com/bg/user/28783" TargetMode="External"/><Relationship Id="rId275" Type="http://schemas.openxmlformats.org/officeDocument/2006/relationships/hyperlink" Target="http://www.dailygammon.com/bg/user/28783" TargetMode="External"/><Relationship Id="rId276" Type="http://schemas.openxmlformats.org/officeDocument/2006/relationships/hyperlink" Target="http://www.dailygammon.com/bg/user/34026" TargetMode="External"/><Relationship Id="rId277" Type="http://schemas.openxmlformats.org/officeDocument/2006/relationships/hyperlink" Target="http://www.dailygammon.com/bg/user/38369" TargetMode="External"/><Relationship Id="rId278" Type="http://schemas.openxmlformats.org/officeDocument/2006/relationships/hyperlink" Target="http://www.dailygammon.com/bg/game/4999560/0/list" TargetMode="External"/><Relationship Id="rId279" Type="http://schemas.openxmlformats.org/officeDocument/2006/relationships/hyperlink" Target="http://www.dailygammon.com/bg/user/34026" TargetMode="External"/><Relationship Id="rId280" Type="http://schemas.openxmlformats.org/officeDocument/2006/relationships/hyperlink" Target="http://www.dailygammon.com/bg/user/38369" TargetMode="External"/><Relationship Id="rId281" Type="http://schemas.openxmlformats.org/officeDocument/2006/relationships/hyperlink" Target="http://www.dailygammon.com/bg/user/38369" TargetMode="External"/><Relationship Id="rId282" Type="http://schemas.openxmlformats.org/officeDocument/2006/relationships/hyperlink" Target="http://www.dailygammon.com/bg/user/34026" TargetMode="External"/><Relationship Id="rId283" Type="http://schemas.openxmlformats.org/officeDocument/2006/relationships/hyperlink" Target="http://www.dailygammon.com/bg/user/12968" TargetMode="External"/><Relationship Id="rId284" Type="http://schemas.openxmlformats.org/officeDocument/2006/relationships/hyperlink" Target="http://www.dailygammon.com/bg/game/4999241/0/list" TargetMode="External"/><Relationship Id="rId285" Type="http://schemas.openxmlformats.org/officeDocument/2006/relationships/hyperlink" Target="http://www.dailygammon.com/bg/user/34026" TargetMode="External"/><Relationship Id="rId286" Type="http://schemas.openxmlformats.org/officeDocument/2006/relationships/hyperlink" Target="http://www.dailygammon.com/bg/user/12968" TargetMode="External"/><Relationship Id="rId287" Type="http://schemas.openxmlformats.org/officeDocument/2006/relationships/hyperlink" Target="http://www.dailygammon.com/bg/user/12968" TargetMode="External"/><Relationship Id="rId288" Type="http://schemas.openxmlformats.org/officeDocument/2006/relationships/hyperlink" Target="http://www.dailygammon.com/bg/user/34026" TargetMode="External"/><Relationship Id="rId289" Type="http://schemas.openxmlformats.org/officeDocument/2006/relationships/hyperlink" Target="http://www.dailygammon.com/bg/user/8719" TargetMode="External"/><Relationship Id="rId290" Type="http://schemas.openxmlformats.org/officeDocument/2006/relationships/hyperlink" Target="http://www.dailygammon.com/bg/game/4998859/0/list" TargetMode="External"/><Relationship Id="rId291" Type="http://schemas.openxmlformats.org/officeDocument/2006/relationships/hyperlink" Target="http://www.dailygammon.com/bg/user/34026" TargetMode="External"/><Relationship Id="rId292" Type="http://schemas.openxmlformats.org/officeDocument/2006/relationships/hyperlink" Target="http://www.dailygammon.com/bg/user/8719" TargetMode="External"/><Relationship Id="rId293" Type="http://schemas.openxmlformats.org/officeDocument/2006/relationships/hyperlink" Target="http://www.dailygammon.com/bg/user/8719" TargetMode="External"/><Relationship Id="rId294" Type="http://schemas.openxmlformats.org/officeDocument/2006/relationships/hyperlink" Target="http://www.dailygammon.com/bg/user/34026" TargetMode="External"/><Relationship Id="rId295" Type="http://schemas.openxmlformats.org/officeDocument/2006/relationships/hyperlink" Target="http://www.dailygammon.com/bg/user/34026" TargetMode="External"/><Relationship Id="rId296" Type="http://schemas.openxmlformats.org/officeDocument/2006/relationships/hyperlink" Target="http://www.dailygammon.com/bg/game/4998619/0/list" TargetMode="External"/><Relationship Id="rId297" Type="http://schemas.openxmlformats.org/officeDocument/2006/relationships/hyperlink" Target="http://www.dailygammon.com/bg/user/34026" TargetMode="External"/><Relationship Id="rId298" Type="http://schemas.openxmlformats.org/officeDocument/2006/relationships/hyperlink" Target="http://www.dailygammon.com/bg/user/34026" TargetMode="External"/><Relationship Id="rId299" Type="http://schemas.openxmlformats.org/officeDocument/2006/relationships/hyperlink" Target="http://www.dailygammon.com/bg/user/34026" TargetMode="External"/><Relationship Id="rId300" Type="http://schemas.openxmlformats.org/officeDocument/2006/relationships/hyperlink" Target="http://www.dailygammon.com/bg/user/34026" TargetMode="External"/><Relationship Id="rId301" Type="http://schemas.openxmlformats.org/officeDocument/2006/relationships/hyperlink" Target="http://www.dailygammon.com/bg/user/31952" TargetMode="External"/><Relationship Id="rId302" Type="http://schemas.openxmlformats.org/officeDocument/2006/relationships/hyperlink" Target="http://www.dailygammon.com/bg/game/4998695/0/list" TargetMode="External"/><Relationship Id="rId303" Type="http://schemas.openxmlformats.org/officeDocument/2006/relationships/hyperlink" Target="http://www.dailygammon.com/bg/user/34026" TargetMode="External"/><Relationship Id="rId304" Type="http://schemas.openxmlformats.org/officeDocument/2006/relationships/hyperlink" Target="http://www.dailygammon.com/bg/user/31952" TargetMode="External"/><Relationship Id="rId305" Type="http://schemas.openxmlformats.org/officeDocument/2006/relationships/hyperlink" Target="http://www.dailygammon.com/bg/user/31952" TargetMode="External"/><Relationship Id="rId306" Type="http://schemas.openxmlformats.org/officeDocument/2006/relationships/hyperlink" Target="http://www.dailygammon.com/bg/user/34026" TargetMode="External"/><Relationship Id="rId307" Type="http://schemas.openxmlformats.org/officeDocument/2006/relationships/hyperlink" Target="http://www.dailygammon.com/bg/user/31655" TargetMode="External"/><Relationship Id="rId308" Type="http://schemas.openxmlformats.org/officeDocument/2006/relationships/hyperlink" Target="http://www.dailygammon.com/bg/game/4998971/0/list" TargetMode="External"/><Relationship Id="rId309" Type="http://schemas.openxmlformats.org/officeDocument/2006/relationships/hyperlink" Target="http://www.dailygammon.com/bg/user/34026" TargetMode="External"/><Relationship Id="rId310" Type="http://schemas.openxmlformats.org/officeDocument/2006/relationships/hyperlink" Target="http://www.dailygammon.com/bg/user/31655" TargetMode="External"/><Relationship Id="rId311" Type="http://schemas.openxmlformats.org/officeDocument/2006/relationships/hyperlink" Target="http://www.dailygammon.com/bg/user/31655" TargetMode="External"/><Relationship Id="rId312" Type="http://schemas.openxmlformats.org/officeDocument/2006/relationships/hyperlink" Target="http://www.dailygammon.com/bg/user/34026" TargetMode="External"/><Relationship Id="rId313" Type="http://schemas.openxmlformats.org/officeDocument/2006/relationships/hyperlink" Target="http://www.dailygammon.com/bg/user/33344" TargetMode="External"/><Relationship Id="rId314" Type="http://schemas.openxmlformats.org/officeDocument/2006/relationships/hyperlink" Target="http://www.dailygammon.com/bg/game/4999437/0/list" TargetMode="External"/><Relationship Id="rId315" Type="http://schemas.openxmlformats.org/officeDocument/2006/relationships/hyperlink" Target="http://www.dailygammon.com/bg/user/31952" TargetMode="External"/><Relationship Id="rId316" Type="http://schemas.openxmlformats.org/officeDocument/2006/relationships/hyperlink" Target="http://www.dailygammon.com/bg/user/33344" TargetMode="External"/><Relationship Id="rId317" Type="http://schemas.openxmlformats.org/officeDocument/2006/relationships/hyperlink" Target="http://www.dailygammon.com/bg/user/33344" TargetMode="External"/><Relationship Id="rId318" Type="http://schemas.openxmlformats.org/officeDocument/2006/relationships/hyperlink" Target="http://www.dailygammon.com/bg/user/31952" TargetMode="External"/><Relationship Id="rId319" Type="http://schemas.openxmlformats.org/officeDocument/2006/relationships/hyperlink" Target="http://www.dailygammon.com/bg/user/31517" TargetMode="External"/><Relationship Id="rId320" Type="http://schemas.openxmlformats.org/officeDocument/2006/relationships/hyperlink" Target="http://www.dailygammon.com/bg/game/4998766/0/list" TargetMode="External"/><Relationship Id="rId321" Type="http://schemas.openxmlformats.org/officeDocument/2006/relationships/hyperlink" Target="http://www.dailygammon.com/bg/user/31952" TargetMode="External"/><Relationship Id="rId322" Type="http://schemas.openxmlformats.org/officeDocument/2006/relationships/hyperlink" Target="http://www.dailygammon.com/bg/user/31517" TargetMode="External"/><Relationship Id="rId323" Type="http://schemas.openxmlformats.org/officeDocument/2006/relationships/hyperlink" Target="http://www.dailygammon.com/bg/user/31517" TargetMode="External"/><Relationship Id="rId324" Type="http://schemas.openxmlformats.org/officeDocument/2006/relationships/hyperlink" Target="http://www.dailygammon.com/bg/user/31952" TargetMode="External"/><Relationship Id="rId325" Type="http://schemas.openxmlformats.org/officeDocument/2006/relationships/hyperlink" Target="http://www.dailygammon.com/bg/user/28783" TargetMode="External"/><Relationship Id="rId326" Type="http://schemas.openxmlformats.org/officeDocument/2006/relationships/hyperlink" Target="http://www.dailygammon.com/bg/game/4999120/0/list" TargetMode="External"/><Relationship Id="rId327" Type="http://schemas.openxmlformats.org/officeDocument/2006/relationships/hyperlink" Target="http://www.dailygammon.com/bg/user/31952" TargetMode="External"/><Relationship Id="rId328" Type="http://schemas.openxmlformats.org/officeDocument/2006/relationships/hyperlink" Target="http://www.dailygammon.com/bg/user/28783" TargetMode="External"/><Relationship Id="rId329" Type="http://schemas.openxmlformats.org/officeDocument/2006/relationships/hyperlink" Target="http://www.dailygammon.com/bg/user/28783" TargetMode="External"/><Relationship Id="rId330" Type="http://schemas.openxmlformats.org/officeDocument/2006/relationships/hyperlink" Target="http://www.dailygammon.com/bg/user/31952" TargetMode="External"/><Relationship Id="rId331" Type="http://schemas.openxmlformats.org/officeDocument/2006/relationships/hyperlink" Target="http://www.dailygammon.com/bg/user/38369" TargetMode="External"/><Relationship Id="rId332" Type="http://schemas.openxmlformats.org/officeDocument/2006/relationships/hyperlink" Target="http://www.dailygammon.com/bg/game/4998624/0/list" TargetMode="External"/><Relationship Id="rId333" Type="http://schemas.openxmlformats.org/officeDocument/2006/relationships/hyperlink" Target="http://www.dailygammon.com/bg/user/31952" TargetMode="External"/><Relationship Id="rId334" Type="http://schemas.openxmlformats.org/officeDocument/2006/relationships/hyperlink" Target="http://www.dailygammon.com/bg/user/38369" TargetMode="External"/><Relationship Id="rId335" Type="http://schemas.openxmlformats.org/officeDocument/2006/relationships/hyperlink" Target="http://www.dailygammon.com/bg/user/38369" TargetMode="External"/><Relationship Id="rId336" Type="http://schemas.openxmlformats.org/officeDocument/2006/relationships/hyperlink" Target="http://www.dailygammon.com/bg/user/31952" TargetMode="External"/><Relationship Id="rId337" Type="http://schemas.openxmlformats.org/officeDocument/2006/relationships/hyperlink" Target="http://www.dailygammon.com/bg/user/12968" TargetMode="External"/><Relationship Id="rId338" Type="http://schemas.openxmlformats.org/officeDocument/2006/relationships/hyperlink" Target="http://www.dailygammon.com/bg/game/4999242/0/list" TargetMode="External"/><Relationship Id="rId339" Type="http://schemas.openxmlformats.org/officeDocument/2006/relationships/hyperlink" Target="http://www.dailygammon.com/bg/user/31952" TargetMode="External"/><Relationship Id="rId340" Type="http://schemas.openxmlformats.org/officeDocument/2006/relationships/hyperlink" Target="http://www.dailygammon.com/bg/user/12968" TargetMode="External"/><Relationship Id="rId341" Type="http://schemas.openxmlformats.org/officeDocument/2006/relationships/hyperlink" Target="http://www.dailygammon.com/bg/user/12968" TargetMode="External"/><Relationship Id="rId342" Type="http://schemas.openxmlformats.org/officeDocument/2006/relationships/hyperlink" Target="http://www.dailygammon.com/bg/user/31952" TargetMode="External"/><Relationship Id="rId343" Type="http://schemas.openxmlformats.org/officeDocument/2006/relationships/hyperlink" Target="http://www.dailygammon.com/bg/user/8719" TargetMode="External"/><Relationship Id="rId344" Type="http://schemas.openxmlformats.org/officeDocument/2006/relationships/hyperlink" Target="http://www.dailygammon.com/bg/game/4998857/0/list" TargetMode="External"/><Relationship Id="rId345" Type="http://schemas.openxmlformats.org/officeDocument/2006/relationships/hyperlink" Target="http://www.dailygammon.com/bg/user/31952" TargetMode="External"/><Relationship Id="rId346" Type="http://schemas.openxmlformats.org/officeDocument/2006/relationships/hyperlink" Target="http://www.dailygammon.com/bg/user/8719" TargetMode="External"/><Relationship Id="rId347" Type="http://schemas.openxmlformats.org/officeDocument/2006/relationships/hyperlink" Target="http://www.dailygammon.com/bg/user/8719" TargetMode="External"/><Relationship Id="rId348" Type="http://schemas.openxmlformats.org/officeDocument/2006/relationships/hyperlink" Target="http://www.dailygammon.com/bg/user/31952" TargetMode="External"/><Relationship Id="rId349" Type="http://schemas.openxmlformats.org/officeDocument/2006/relationships/hyperlink" Target="http://www.dailygammon.com/bg/user/34026" TargetMode="External"/><Relationship Id="rId350" Type="http://schemas.openxmlformats.org/officeDocument/2006/relationships/hyperlink" Target="http://www.dailygammon.com/bg/game/4999615/0/list" TargetMode="External"/><Relationship Id="rId351" Type="http://schemas.openxmlformats.org/officeDocument/2006/relationships/hyperlink" Target="http://www.dailygammon.com/bg/user/31952" TargetMode="External"/><Relationship Id="rId352" Type="http://schemas.openxmlformats.org/officeDocument/2006/relationships/hyperlink" Target="http://www.dailygammon.com/bg/user/34026" TargetMode="External"/><Relationship Id="rId353" Type="http://schemas.openxmlformats.org/officeDocument/2006/relationships/hyperlink" Target="http://www.dailygammon.com/bg/user/34026" TargetMode="External"/><Relationship Id="rId354" Type="http://schemas.openxmlformats.org/officeDocument/2006/relationships/hyperlink" Target="http://www.dailygammon.com/bg/user/31952" TargetMode="External"/><Relationship Id="rId355" Type="http://schemas.openxmlformats.org/officeDocument/2006/relationships/hyperlink" Target="http://www.dailygammon.com/bg/user/31952" TargetMode="External"/><Relationship Id="rId356" Type="http://schemas.openxmlformats.org/officeDocument/2006/relationships/hyperlink" Target="http://www.dailygammon.com/bg/game/4998922/0/list" TargetMode="External"/><Relationship Id="rId357" Type="http://schemas.openxmlformats.org/officeDocument/2006/relationships/hyperlink" Target="http://www.dailygammon.com/bg/user/31952" TargetMode="External"/><Relationship Id="rId358" Type="http://schemas.openxmlformats.org/officeDocument/2006/relationships/hyperlink" Target="http://www.dailygammon.com/bg/user/31952" TargetMode="External"/><Relationship Id="rId359" Type="http://schemas.openxmlformats.org/officeDocument/2006/relationships/hyperlink" Target="http://www.dailygammon.com/bg/user/31952" TargetMode="External"/><Relationship Id="rId360" Type="http://schemas.openxmlformats.org/officeDocument/2006/relationships/hyperlink" Target="http://www.dailygammon.com/bg/user/31952" TargetMode="External"/><Relationship Id="rId361" Type="http://schemas.openxmlformats.org/officeDocument/2006/relationships/hyperlink" Target="http://www.dailygammon.com/bg/user/31655" TargetMode="External"/><Relationship Id="rId362" Type="http://schemas.openxmlformats.org/officeDocument/2006/relationships/hyperlink" Target="http://www.dailygammon.com/bg/game/4998972/0/list" TargetMode="External"/><Relationship Id="rId363" Type="http://schemas.openxmlformats.org/officeDocument/2006/relationships/hyperlink" Target="http://www.dailygammon.com/bg/user/31952" TargetMode="External"/><Relationship Id="rId364" Type="http://schemas.openxmlformats.org/officeDocument/2006/relationships/hyperlink" Target="http://www.dailygammon.com/bg/user/31655" TargetMode="External"/><Relationship Id="rId365" Type="http://schemas.openxmlformats.org/officeDocument/2006/relationships/hyperlink" Target="http://www.dailygammon.com/bg/user/31655" TargetMode="External"/><Relationship Id="rId366" Type="http://schemas.openxmlformats.org/officeDocument/2006/relationships/hyperlink" Target="http://www.dailygammon.com/bg/user/31952" TargetMode="External"/><Relationship Id="rId367" Type="http://schemas.openxmlformats.org/officeDocument/2006/relationships/hyperlink" Target="http://www.dailygammon.com/bg/user/33344" TargetMode="External"/><Relationship Id="rId368" Type="http://schemas.openxmlformats.org/officeDocument/2006/relationships/hyperlink" Target="http://www.dailygammon.com/bg/game/4999438/0/list" TargetMode="External"/><Relationship Id="rId369" Type="http://schemas.openxmlformats.org/officeDocument/2006/relationships/hyperlink" Target="http://www.dailygammon.com/bg/user/31952" TargetMode="External"/><Relationship Id="rId370" Type="http://schemas.openxmlformats.org/officeDocument/2006/relationships/hyperlink" Target="http://www.dailygammon.com/bg/user/33344" TargetMode="External"/><Relationship Id="rId371" Type="http://schemas.openxmlformats.org/officeDocument/2006/relationships/hyperlink" Target="http://www.dailygammon.com/bg/user/33344" TargetMode="External"/><Relationship Id="rId372" Type="http://schemas.openxmlformats.org/officeDocument/2006/relationships/hyperlink" Target="http://www.dailygammon.com/bg/user/31952" TargetMode="External"/><Relationship Id="rId373" Type="http://schemas.openxmlformats.org/officeDocument/2006/relationships/hyperlink" Target="http://www.dailygammon.com/bg/user/21605" TargetMode="External"/><Relationship Id="rId374" Type="http://schemas.openxmlformats.org/officeDocument/2006/relationships/hyperlink" Target="http://www.dailygammon.com/bg/game/4999155/0/list" TargetMode="External"/><Relationship Id="rId375" Type="http://schemas.openxmlformats.org/officeDocument/2006/relationships/hyperlink" Target="http://www.dailygammon.com/bg/user/31952" TargetMode="External"/><Relationship Id="rId376" Type="http://schemas.openxmlformats.org/officeDocument/2006/relationships/hyperlink" Target="http://www.dailygammon.com/bg/user/21605" TargetMode="External"/><Relationship Id="rId377" Type="http://schemas.openxmlformats.org/officeDocument/2006/relationships/hyperlink" Target="http://www.dailygammon.com/bg/user/21605" TargetMode="External"/><Relationship Id="rId378" Type="http://schemas.openxmlformats.org/officeDocument/2006/relationships/hyperlink" Target="http://www.dailygammon.com/bg/user/31952" TargetMode="External"/><Relationship Id="rId379" Type="http://schemas.openxmlformats.org/officeDocument/2006/relationships/hyperlink" Target="http://www.dailygammon.com/bg/user/28783" TargetMode="External"/><Relationship Id="rId380" Type="http://schemas.openxmlformats.org/officeDocument/2006/relationships/hyperlink" Target="http://www.dailygammon.com/bg/game/4999121/0/list" TargetMode="External"/><Relationship Id="rId381" Type="http://schemas.openxmlformats.org/officeDocument/2006/relationships/hyperlink" Target="http://www.dailygammon.com/bg/user/31952" TargetMode="External"/><Relationship Id="rId382" Type="http://schemas.openxmlformats.org/officeDocument/2006/relationships/hyperlink" Target="http://www.dailygammon.com/bg/user/28783" TargetMode="External"/><Relationship Id="rId383" Type="http://schemas.openxmlformats.org/officeDocument/2006/relationships/hyperlink" Target="http://www.dailygammon.com/bg/user/28783" TargetMode="External"/><Relationship Id="rId384" Type="http://schemas.openxmlformats.org/officeDocument/2006/relationships/hyperlink" Target="http://www.dailygammon.com/bg/user/31952" TargetMode="External"/><Relationship Id="rId385" Type="http://schemas.openxmlformats.org/officeDocument/2006/relationships/hyperlink" Target="http://www.dailygammon.com/bg/user/38369" TargetMode="External"/><Relationship Id="rId386" Type="http://schemas.openxmlformats.org/officeDocument/2006/relationships/hyperlink" Target="http://www.dailygammon.com/bg/game/4999209/0/list" TargetMode="External"/><Relationship Id="rId387" Type="http://schemas.openxmlformats.org/officeDocument/2006/relationships/hyperlink" Target="http://www.dailygammon.com/bg/user/31952" TargetMode="External"/><Relationship Id="rId388" Type="http://schemas.openxmlformats.org/officeDocument/2006/relationships/hyperlink" Target="http://www.dailygammon.com/bg/user/38369" TargetMode="External"/><Relationship Id="rId389" Type="http://schemas.openxmlformats.org/officeDocument/2006/relationships/hyperlink" Target="http://www.dailygammon.com/bg/user/38369" TargetMode="External"/><Relationship Id="rId390" Type="http://schemas.openxmlformats.org/officeDocument/2006/relationships/hyperlink" Target="http://www.dailygammon.com/bg/user/31952" TargetMode="External"/><Relationship Id="rId391" Type="http://schemas.openxmlformats.org/officeDocument/2006/relationships/hyperlink" Target="http://www.dailygammon.com/bg/user/12968" TargetMode="External"/><Relationship Id="rId392" Type="http://schemas.openxmlformats.org/officeDocument/2006/relationships/hyperlink" Target="http://www.dailygammon.com/bg/game/4999240/0/list" TargetMode="External"/><Relationship Id="rId393" Type="http://schemas.openxmlformats.org/officeDocument/2006/relationships/hyperlink" Target="http://www.dailygammon.com/bg/user/31952" TargetMode="External"/><Relationship Id="rId394" Type="http://schemas.openxmlformats.org/officeDocument/2006/relationships/hyperlink" Target="http://www.dailygammon.com/bg/user/12968" TargetMode="External"/><Relationship Id="rId395" Type="http://schemas.openxmlformats.org/officeDocument/2006/relationships/hyperlink" Target="http://www.dailygammon.com/bg/user/12968" TargetMode="External"/><Relationship Id="rId396" Type="http://schemas.openxmlformats.org/officeDocument/2006/relationships/hyperlink" Target="http://www.dailygammon.com/bg/user/31952" TargetMode="External"/><Relationship Id="rId397" Type="http://schemas.openxmlformats.org/officeDocument/2006/relationships/hyperlink" Target="http://www.dailygammon.com/bg/user/8719" TargetMode="External"/><Relationship Id="rId398" Type="http://schemas.openxmlformats.org/officeDocument/2006/relationships/hyperlink" Target="http://www.dailygammon.com/bg/game/4999172/0/list" TargetMode="External"/><Relationship Id="rId399" Type="http://schemas.openxmlformats.org/officeDocument/2006/relationships/hyperlink" Target="http://www.dailygammon.com/bg/user/31952" TargetMode="External"/><Relationship Id="rId400" Type="http://schemas.openxmlformats.org/officeDocument/2006/relationships/hyperlink" Target="http://www.dailygammon.com/bg/user/8719" TargetMode="External"/><Relationship Id="rId401" Type="http://schemas.openxmlformats.org/officeDocument/2006/relationships/hyperlink" Target="http://www.dailygammon.com/bg/user/8719" TargetMode="External"/><Relationship Id="rId402" Type="http://schemas.openxmlformats.org/officeDocument/2006/relationships/hyperlink" Target="http://www.dailygammon.com/bg/user/31952" TargetMode="External"/><Relationship Id="rId403" Type="http://schemas.openxmlformats.org/officeDocument/2006/relationships/hyperlink" Target="http://www.dailygammon.com/bg/user/34026" TargetMode="External"/><Relationship Id="rId404" Type="http://schemas.openxmlformats.org/officeDocument/2006/relationships/hyperlink" Target="http://www.dailygammon.com/bg/game/4999612/0/list" TargetMode="External"/><Relationship Id="rId405" Type="http://schemas.openxmlformats.org/officeDocument/2006/relationships/hyperlink" Target="http://www.dailygammon.com/bg/user/31952" TargetMode="External"/><Relationship Id="rId406" Type="http://schemas.openxmlformats.org/officeDocument/2006/relationships/hyperlink" Target="http://www.dailygammon.com/bg/user/34026" TargetMode="External"/><Relationship Id="rId407" Type="http://schemas.openxmlformats.org/officeDocument/2006/relationships/hyperlink" Target="http://www.dailygammon.com/bg/user/34026" TargetMode="External"/><Relationship Id="rId408" Type="http://schemas.openxmlformats.org/officeDocument/2006/relationships/hyperlink" Target="http://www.dailygammon.com/bg/user/31952" TargetMode="External"/><Relationship Id="rId409" Type="http://schemas.openxmlformats.org/officeDocument/2006/relationships/hyperlink" Target="http://www.dailygammon.com/bg/user/31952" TargetMode="External"/><Relationship Id="rId410" Type="http://schemas.openxmlformats.org/officeDocument/2006/relationships/hyperlink" Target="http://www.dailygammon.com/bg/game/4999174/0/list" TargetMode="External"/><Relationship Id="rId411" Type="http://schemas.openxmlformats.org/officeDocument/2006/relationships/hyperlink" Target="http://www.dailygammon.com/bg/user/31952" TargetMode="External"/><Relationship Id="rId412" Type="http://schemas.openxmlformats.org/officeDocument/2006/relationships/hyperlink" Target="http://www.dailygammon.com/bg/user/31952" TargetMode="External"/><Relationship Id="rId413" Type="http://schemas.openxmlformats.org/officeDocument/2006/relationships/hyperlink" Target="http://www.dailygammon.com/bg/user/31952" TargetMode="External"/><Relationship Id="rId414" Type="http://schemas.openxmlformats.org/officeDocument/2006/relationships/hyperlink" Target="http://www.dailygammon.com/bg/user/31952" TargetMode="External"/><Relationship Id="rId415" Type="http://schemas.openxmlformats.org/officeDocument/2006/relationships/hyperlink" Target="http://www.dailygammon.com/bg/user/31655" TargetMode="External"/><Relationship Id="rId416" Type="http://schemas.openxmlformats.org/officeDocument/2006/relationships/hyperlink" Target="http://www.dailygammon.com/bg/game/4999235/0/list" TargetMode="External"/><Relationship Id="rId417" Type="http://schemas.openxmlformats.org/officeDocument/2006/relationships/hyperlink" Target="http://www.dailygammon.com/bg/user/31952" TargetMode="External"/><Relationship Id="rId418" Type="http://schemas.openxmlformats.org/officeDocument/2006/relationships/hyperlink" Target="http://www.dailygammon.com/bg/user/31655" TargetMode="External"/><Relationship Id="rId419" Type="http://schemas.openxmlformats.org/officeDocument/2006/relationships/hyperlink" Target="http://www.dailygammon.com/bg/user/31655" TargetMode="External"/><Relationship Id="rId420" Type="http://schemas.openxmlformats.org/officeDocument/2006/relationships/hyperlink" Target="http://www.dailygammon.com/bg/user/31952" TargetMode="External"/><Relationship Id="rId421" Type="http://schemas.openxmlformats.org/officeDocument/2006/relationships/hyperlink" Target="http://www.dailygammon.com/bg/user/33344" TargetMode="External"/><Relationship Id="rId422" Type="http://schemas.openxmlformats.org/officeDocument/2006/relationships/hyperlink" Target="http://www.dailygammon.com/bg/game/4999445/0/list" TargetMode="External"/><Relationship Id="rId423" Type="http://schemas.openxmlformats.org/officeDocument/2006/relationships/hyperlink" Target="http://www.dailygammon.com/bg/user/31655" TargetMode="External"/><Relationship Id="rId424" Type="http://schemas.openxmlformats.org/officeDocument/2006/relationships/hyperlink" Target="http://www.dailygammon.com/bg/user/33344" TargetMode="External"/><Relationship Id="rId425" Type="http://schemas.openxmlformats.org/officeDocument/2006/relationships/hyperlink" Target="http://www.dailygammon.com/bg/user/33344" TargetMode="External"/><Relationship Id="rId426" Type="http://schemas.openxmlformats.org/officeDocument/2006/relationships/hyperlink" Target="http://www.dailygammon.com/bg/user/31655" TargetMode="External"/><Relationship Id="rId427" Type="http://schemas.openxmlformats.org/officeDocument/2006/relationships/hyperlink" Target="http://www.dailygammon.com/bg/user/21605" TargetMode="External"/><Relationship Id="rId428" Type="http://schemas.openxmlformats.org/officeDocument/2006/relationships/hyperlink" Target="http://www.dailygammon.com/bg/game/4999183/0/list" TargetMode="External"/><Relationship Id="rId429" Type="http://schemas.openxmlformats.org/officeDocument/2006/relationships/hyperlink" Target="http://www.dailygammon.com/bg/user/31655" TargetMode="External"/><Relationship Id="rId430" Type="http://schemas.openxmlformats.org/officeDocument/2006/relationships/hyperlink" Target="http://www.dailygammon.com/bg/user/21605" TargetMode="External"/><Relationship Id="rId431" Type="http://schemas.openxmlformats.org/officeDocument/2006/relationships/hyperlink" Target="http://www.dailygammon.com/bg/user/21605" TargetMode="External"/><Relationship Id="rId432" Type="http://schemas.openxmlformats.org/officeDocument/2006/relationships/hyperlink" Target="http://www.dailygammon.com/bg/user/31655" TargetMode="External"/><Relationship Id="rId433" Type="http://schemas.openxmlformats.org/officeDocument/2006/relationships/hyperlink" Target="http://www.dailygammon.com/bg/user/31517" TargetMode="External"/><Relationship Id="rId434" Type="http://schemas.openxmlformats.org/officeDocument/2006/relationships/hyperlink" Target="http://www.dailygammon.com/bg/game/4999177/0/list" TargetMode="External"/><Relationship Id="rId435" Type="http://schemas.openxmlformats.org/officeDocument/2006/relationships/hyperlink" Target="http://www.dailygammon.com/bg/user/31655" TargetMode="External"/><Relationship Id="rId436" Type="http://schemas.openxmlformats.org/officeDocument/2006/relationships/hyperlink" Target="http://www.dailygammon.com/bg/user/31517" TargetMode="External"/><Relationship Id="rId437" Type="http://schemas.openxmlformats.org/officeDocument/2006/relationships/hyperlink" Target="http://www.dailygammon.com/bg/user/31517" TargetMode="External"/><Relationship Id="rId438" Type="http://schemas.openxmlformats.org/officeDocument/2006/relationships/hyperlink" Target="http://www.dailygammon.com/bg/user/31655" TargetMode="External"/><Relationship Id="rId439" Type="http://schemas.openxmlformats.org/officeDocument/2006/relationships/hyperlink" Target="http://www.dailygammon.com/bg/user/38369" TargetMode="External"/><Relationship Id="rId440" Type="http://schemas.openxmlformats.org/officeDocument/2006/relationships/hyperlink" Target="http://www.dailygammon.com/bg/game/4999211/0/list" TargetMode="External"/><Relationship Id="rId441" Type="http://schemas.openxmlformats.org/officeDocument/2006/relationships/hyperlink" Target="http://www.dailygammon.com/bg/user/31655" TargetMode="External"/><Relationship Id="rId442" Type="http://schemas.openxmlformats.org/officeDocument/2006/relationships/hyperlink" Target="http://www.dailygammon.com/bg/user/38369" TargetMode="External"/><Relationship Id="rId443" Type="http://schemas.openxmlformats.org/officeDocument/2006/relationships/hyperlink" Target="http://www.dailygammon.com/bg/user/38369" TargetMode="External"/><Relationship Id="rId444" Type="http://schemas.openxmlformats.org/officeDocument/2006/relationships/hyperlink" Target="http://www.dailygammon.com/bg/user/31655" TargetMode="External"/><Relationship Id="rId445" Type="http://schemas.openxmlformats.org/officeDocument/2006/relationships/hyperlink" Target="http://www.dailygammon.com/bg/user/12968" TargetMode="External"/><Relationship Id="rId446" Type="http://schemas.openxmlformats.org/officeDocument/2006/relationships/hyperlink" Target="http://www.dailygammon.com/bg/game/4998604/0/list" TargetMode="External"/><Relationship Id="rId447" Type="http://schemas.openxmlformats.org/officeDocument/2006/relationships/hyperlink" Target="http://www.dailygammon.com/bg/user/31655" TargetMode="External"/><Relationship Id="rId448" Type="http://schemas.openxmlformats.org/officeDocument/2006/relationships/hyperlink" Target="http://www.dailygammon.com/bg/user/12968" TargetMode="External"/><Relationship Id="rId449" Type="http://schemas.openxmlformats.org/officeDocument/2006/relationships/hyperlink" Target="http://www.dailygammon.com/bg/user/12968" TargetMode="External"/><Relationship Id="rId450" Type="http://schemas.openxmlformats.org/officeDocument/2006/relationships/hyperlink" Target="http://www.dailygammon.com/bg/user/31655" TargetMode="External"/><Relationship Id="rId451" Type="http://schemas.openxmlformats.org/officeDocument/2006/relationships/hyperlink" Target="http://www.dailygammon.com/bg/user/8719" TargetMode="External"/><Relationship Id="rId452" Type="http://schemas.openxmlformats.org/officeDocument/2006/relationships/hyperlink" Target="http://www.dailygammon.com/bg/game/4998858/0/list" TargetMode="External"/><Relationship Id="rId453" Type="http://schemas.openxmlformats.org/officeDocument/2006/relationships/hyperlink" Target="http://www.dailygammon.com/bg/user/31655" TargetMode="External"/><Relationship Id="rId454" Type="http://schemas.openxmlformats.org/officeDocument/2006/relationships/hyperlink" Target="http://www.dailygammon.com/bg/user/8719" TargetMode="External"/><Relationship Id="rId455" Type="http://schemas.openxmlformats.org/officeDocument/2006/relationships/hyperlink" Target="http://www.dailygammon.com/bg/user/8719" TargetMode="External"/><Relationship Id="rId456" Type="http://schemas.openxmlformats.org/officeDocument/2006/relationships/hyperlink" Target="http://www.dailygammon.com/bg/user/31655" TargetMode="External"/><Relationship Id="rId457" Type="http://schemas.openxmlformats.org/officeDocument/2006/relationships/hyperlink" Target="http://www.dailygammon.com/bg/user/34026" TargetMode="External"/><Relationship Id="rId458" Type="http://schemas.openxmlformats.org/officeDocument/2006/relationships/hyperlink" Target="http://www.dailygammon.com/bg/game/4998618/0/list" TargetMode="External"/><Relationship Id="rId459" Type="http://schemas.openxmlformats.org/officeDocument/2006/relationships/hyperlink" Target="http://www.dailygammon.com/bg/user/31655" TargetMode="External"/><Relationship Id="rId460" Type="http://schemas.openxmlformats.org/officeDocument/2006/relationships/hyperlink" Target="http://www.dailygammon.com/bg/user/34026" TargetMode="External"/><Relationship Id="rId461" Type="http://schemas.openxmlformats.org/officeDocument/2006/relationships/hyperlink" Target="http://www.dailygammon.com/bg/user/34026" TargetMode="External"/><Relationship Id="rId462" Type="http://schemas.openxmlformats.org/officeDocument/2006/relationships/hyperlink" Target="http://www.dailygammon.com/bg/user/31655" TargetMode="External"/><Relationship Id="rId463" Type="http://schemas.openxmlformats.org/officeDocument/2006/relationships/hyperlink" Target="http://www.dailygammon.com/bg/user/31952" TargetMode="External"/><Relationship Id="rId464" Type="http://schemas.openxmlformats.org/officeDocument/2006/relationships/hyperlink" Target="http://www.dailygammon.com/bg/game/4998694/0/list" TargetMode="External"/><Relationship Id="rId465" Type="http://schemas.openxmlformats.org/officeDocument/2006/relationships/hyperlink" Target="http://www.dailygammon.com/bg/user/31655" TargetMode="External"/><Relationship Id="rId466" Type="http://schemas.openxmlformats.org/officeDocument/2006/relationships/hyperlink" Target="http://www.dailygammon.com/bg/user/31952" TargetMode="External"/><Relationship Id="rId467" Type="http://schemas.openxmlformats.org/officeDocument/2006/relationships/hyperlink" Target="http://www.dailygammon.com/bg/user/31952" TargetMode="External"/><Relationship Id="rId468" Type="http://schemas.openxmlformats.org/officeDocument/2006/relationships/hyperlink" Target="http://www.dailygammon.com/bg/user/31655" TargetMode="External"/><Relationship Id="rId469" Type="http://schemas.openxmlformats.org/officeDocument/2006/relationships/hyperlink" Target="http://www.dailygammon.com/bg/user/31655" TargetMode="External"/><Relationship Id="rId470" Type="http://schemas.openxmlformats.org/officeDocument/2006/relationships/hyperlink" Target="http://www.dailygammon.com/bg/game/4998970/0/list" TargetMode="External"/><Relationship Id="rId471" Type="http://schemas.openxmlformats.org/officeDocument/2006/relationships/hyperlink" Target="http://www.dailygammon.com/bg/user/31655" TargetMode="External"/><Relationship Id="rId472" Type="http://schemas.openxmlformats.org/officeDocument/2006/relationships/hyperlink" Target="http://www.dailygammon.com/bg/user/31655" TargetMode="External"/><Relationship Id="rId473" Type="http://schemas.openxmlformats.org/officeDocument/2006/relationships/hyperlink" Target="http://www.dailygammon.com/bg/user/31655" TargetMode="External"/><Relationship Id="rId474" Type="http://schemas.openxmlformats.org/officeDocument/2006/relationships/hyperlink" Target="http://www.dailygammon.com/bg/user/31655" TargetMode="External"/><Relationship Id="rId475" Type="http://schemas.openxmlformats.org/officeDocument/2006/relationships/hyperlink" Target="http://www.dailygammon.com/bg/user/33344" TargetMode="External"/><Relationship Id="rId476" Type="http://schemas.openxmlformats.org/officeDocument/2006/relationships/hyperlink" Target="http://www.dailygammon.com/bg/game/4999436/0/list" TargetMode="External"/><Relationship Id="rId477" Type="http://schemas.openxmlformats.org/officeDocument/2006/relationships/hyperlink" Target="http://www.dailygammon.com/bg/user/31655" TargetMode="External"/><Relationship Id="rId478" Type="http://schemas.openxmlformats.org/officeDocument/2006/relationships/hyperlink" Target="http://www.dailygammon.com/bg/user/33344" TargetMode="External"/><Relationship Id="rId479" Type="http://schemas.openxmlformats.org/officeDocument/2006/relationships/hyperlink" Target="http://www.dailygammon.com/bg/user/33344" TargetMode="External"/><Relationship Id="rId480" Type="http://schemas.openxmlformats.org/officeDocument/2006/relationships/hyperlink" Target="http://www.dailygammon.com/bg/user/31655" TargetMode="External"/><Relationship Id="rId481" Type="http://schemas.openxmlformats.org/officeDocument/2006/relationships/hyperlink" Target="http://www.dailygammon.com/bg/user/21605" TargetMode="External"/><Relationship Id="rId482" Type="http://schemas.openxmlformats.org/officeDocument/2006/relationships/hyperlink" Target="http://www.dailygammon.com/bg/game/4998609/0/list" TargetMode="External"/><Relationship Id="rId483" Type="http://schemas.openxmlformats.org/officeDocument/2006/relationships/hyperlink" Target="http://www.dailygammon.com/bg/user/31655" TargetMode="External"/><Relationship Id="rId484" Type="http://schemas.openxmlformats.org/officeDocument/2006/relationships/hyperlink" Target="http://www.dailygammon.com/bg/user/21605" TargetMode="External"/><Relationship Id="rId485" Type="http://schemas.openxmlformats.org/officeDocument/2006/relationships/hyperlink" Target="http://www.dailygammon.com/bg/user/21605" TargetMode="External"/><Relationship Id="rId486" Type="http://schemas.openxmlformats.org/officeDocument/2006/relationships/hyperlink" Target="http://www.dailygammon.com/bg/user/31655" TargetMode="External"/><Relationship Id="rId487" Type="http://schemas.openxmlformats.org/officeDocument/2006/relationships/hyperlink" Target="http://www.dailygammon.com/bg/user/31517" TargetMode="External"/><Relationship Id="rId488" Type="http://schemas.openxmlformats.org/officeDocument/2006/relationships/hyperlink" Target="http://www.dailygammon.com/bg/game/4998765/0/list" TargetMode="External"/><Relationship Id="rId489" Type="http://schemas.openxmlformats.org/officeDocument/2006/relationships/hyperlink" Target="http://www.dailygammon.com/bg/user/31655" TargetMode="External"/><Relationship Id="rId490" Type="http://schemas.openxmlformats.org/officeDocument/2006/relationships/hyperlink" Target="http://www.dailygammon.com/bg/user/31517" TargetMode="External"/><Relationship Id="rId491" Type="http://schemas.openxmlformats.org/officeDocument/2006/relationships/hyperlink" Target="http://www.dailygammon.com/bg/user/31517" TargetMode="External"/><Relationship Id="rId492" Type="http://schemas.openxmlformats.org/officeDocument/2006/relationships/hyperlink" Target="http://www.dailygammon.com/bg/user/31655" TargetMode="External"/><Relationship Id="rId493" Type="http://schemas.openxmlformats.org/officeDocument/2006/relationships/hyperlink" Target="http://www.dailygammon.com/bg/user/28783" TargetMode="External"/><Relationship Id="rId494" Type="http://schemas.openxmlformats.org/officeDocument/2006/relationships/hyperlink" Target="http://www.dailygammon.com/bg/game/4999119/0/list" TargetMode="External"/><Relationship Id="rId495" Type="http://schemas.openxmlformats.org/officeDocument/2006/relationships/hyperlink" Target="http://www.dailygammon.com/bg/user/31655" TargetMode="External"/><Relationship Id="rId496" Type="http://schemas.openxmlformats.org/officeDocument/2006/relationships/hyperlink" Target="http://www.dailygammon.com/bg/user/28783" TargetMode="External"/><Relationship Id="rId497" Type="http://schemas.openxmlformats.org/officeDocument/2006/relationships/hyperlink" Target="http://www.dailygammon.com/bg/user/28783" TargetMode="External"/><Relationship Id="rId498" Type="http://schemas.openxmlformats.org/officeDocument/2006/relationships/hyperlink" Target="http://www.dailygammon.com/bg/user/31655" TargetMode="External"/><Relationship Id="rId499" Type="http://schemas.openxmlformats.org/officeDocument/2006/relationships/hyperlink" Target="http://www.dailygammon.com/bg/user/12968" TargetMode="External"/><Relationship Id="rId500" Type="http://schemas.openxmlformats.org/officeDocument/2006/relationships/hyperlink" Target="http://www.dailygammon.com/bg/game/4999255/1/list" TargetMode="External"/><Relationship Id="rId501" Type="http://schemas.openxmlformats.org/officeDocument/2006/relationships/hyperlink" Target="http://www.dailygammon.com/bg/user/31655" TargetMode="External"/><Relationship Id="rId502" Type="http://schemas.openxmlformats.org/officeDocument/2006/relationships/hyperlink" Target="http://www.dailygammon.com/bg/user/12968" TargetMode="External"/><Relationship Id="rId503" Type="http://schemas.openxmlformats.org/officeDocument/2006/relationships/hyperlink" Target="http://www.dailygammon.com/bg/user/12968" TargetMode="External"/><Relationship Id="rId504" Type="http://schemas.openxmlformats.org/officeDocument/2006/relationships/hyperlink" Target="http://www.dailygammon.com/bg/user/31655" TargetMode="External"/><Relationship Id="rId505" Type="http://schemas.openxmlformats.org/officeDocument/2006/relationships/hyperlink" Target="http://www.dailygammon.com/bg/user/12968" TargetMode="External"/><Relationship Id="rId506" Type="http://schemas.openxmlformats.org/officeDocument/2006/relationships/hyperlink" Target="http://www.dailygammon.com/bg/game/4999613/1/list" TargetMode="External"/><Relationship Id="rId507" Type="http://schemas.openxmlformats.org/officeDocument/2006/relationships/hyperlink" Target="http://www.dailygammon.com/bg/user/31655" TargetMode="External"/><Relationship Id="rId508" Type="http://schemas.openxmlformats.org/officeDocument/2006/relationships/hyperlink" Target="http://www.dailygammon.com/bg/user/12968" TargetMode="External"/><Relationship Id="rId509" Type="http://schemas.openxmlformats.org/officeDocument/2006/relationships/hyperlink" Target="http://www.dailygammon.com/bg/user/12968" TargetMode="External"/><Relationship Id="rId510" Type="http://schemas.openxmlformats.org/officeDocument/2006/relationships/hyperlink" Target="http://www.dailygammon.com/bg/user/31655" TargetMode="External"/><Relationship Id="rId511" Type="http://schemas.openxmlformats.org/officeDocument/2006/relationships/hyperlink" Target="http://www.dailygammon.com/bg/user/12968" TargetMode="External"/><Relationship Id="rId512" Type="http://schemas.openxmlformats.org/officeDocument/2006/relationships/hyperlink" Target="http://www.dailygammon.com/bg/game/4999316/1/list" TargetMode="External"/><Relationship Id="rId513" Type="http://schemas.openxmlformats.org/officeDocument/2006/relationships/hyperlink" Target="http://www.dailygammon.com/bg/user/31655" TargetMode="External"/><Relationship Id="rId514" Type="http://schemas.openxmlformats.org/officeDocument/2006/relationships/hyperlink" Target="http://www.dailygammon.com/bg/user/12968" TargetMode="External"/><Relationship Id="rId515" Type="http://schemas.openxmlformats.org/officeDocument/2006/relationships/hyperlink" Target="http://www.dailygammon.com/bg/user/12968" TargetMode="External"/><Relationship Id="rId516" Type="http://schemas.openxmlformats.org/officeDocument/2006/relationships/hyperlink" Target="http://www.dailygammon.com/bg/user/31655" TargetMode="External"/><Relationship Id="rId517" Type="http://schemas.openxmlformats.org/officeDocument/2006/relationships/hyperlink" Target="http://www.dailygammon.com/bg/user/12968" TargetMode="External"/><Relationship Id="rId518" Type="http://schemas.openxmlformats.org/officeDocument/2006/relationships/hyperlink" Target="http://www.dailygammon.com/bg/game/4999236/1/list" TargetMode="External"/><Relationship Id="rId519" Type="http://schemas.openxmlformats.org/officeDocument/2006/relationships/hyperlink" Target="http://www.dailygammon.com/bg/user/31655" TargetMode="External"/><Relationship Id="rId520" Type="http://schemas.openxmlformats.org/officeDocument/2006/relationships/hyperlink" Target="http://www.dailygammon.com/bg/user/12968" TargetMode="External"/><Relationship Id="rId521" Type="http://schemas.openxmlformats.org/officeDocument/2006/relationships/hyperlink" Target="http://www.dailygammon.com/bg/user/12968" TargetMode="External"/><Relationship Id="rId522" Type="http://schemas.openxmlformats.org/officeDocument/2006/relationships/hyperlink" Target="http://www.dailygammon.com/bg/user/31655" TargetMode="External"/><Relationship Id="rId523" Type="http://schemas.openxmlformats.org/officeDocument/2006/relationships/hyperlink" Target="http://www.dailygammon.com/bg/user/12968" TargetMode="External"/><Relationship Id="rId524" Type="http://schemas.openxmlformats.org/officeDocument/2006/relationships/hyperlink" Target="http://www.dailygammon.com/bg/game/4999448/1/list" TargetMode="External"/><Relationship Id="rId525" Type="http://schemas.openxmlformats.org/officeDocument/2006/relationships/hyperlink" Target="http://www.dailygammon.com/bg/user/31655" TargetMode="External"/><Relationship Id="rId526" Type="http://schemas.openxmlformats.org/officeDocument/2006/relationships/hyperlink" Target="http://www.dailygammon.com/bg/user/12968" TargetMode="External"/><Relationship Id="rId527" Type="http://schemas.openxmlformats.org/officeDocument/2006/relationships/hyperlink" Target="http://www.dailygammon.com/bg/user/12968" TargetMode="External"/><Relationship Id="rId528" Type="http://schemas.openxmlformats.org/officeDocument/2006/relationships/hyperlink" Target="http://www.dailygammon.com/bg/user/31655" TargetMode="External"/><Relationship Id="rId529" Type="http://schemas.openxmlformats.org/officeDocument/2006/relationships/hyperlink" Target="http://www.dailygammon.com/bg/user/12968" TargetMode="External"/><Relationship Id="rId530" Type="http://schemas.openxmlformats.org/officeDocument/2006/relationships/hyperlink" Target="http://www.dailygammon.com/bg/game/4999244/1/list" TargetMode="External"/><Relationship Id="rId531" Type="http://schemas.openxmlformats.org/officeDocument/2006/relationships/hyperlink" Target="http://www.dailygammon.com/bg/user/33344" TargetMode="External"/><Relationship Id="rId532" Type="http://schemas.openxmlformats.org/officeDocument/2006/relationships/hyperlink" Target="http://www.dailygammon.com/bg/user/12968" TargetMode="External"/><Relationship Id="rId533" Type="http://schemas.openxmlformats.org/officeDocument/2006/relationships/hyperlink" Target="http://www.dailygammon.com/bg/user/12968" TargetMode="External"/><Relationship Id="rId534" Type="http://schemas.openxmlformats.org/officeDocument/2006/relationships/hyperlink" Target="http://www.dailygammon.com/bg/user/33344" TargetMode="External"/><Relationship Id="rId535" Type="http://schemas.openxmlformats.org/officeDocument/2006/relationships/hyperlink" Target="http://www.dailygammon.com/bg/user/12968" TargetMode="External"/><Relationship Id="rId536" Type="http://schemas.openxmlformats.org/officeDocument/2006/relationships/hyperlink" Target="http://www.dailygammon.com/bg/game/4999303/1/list" TargetMode="External"/><Relationship Id="rId537" Type="http://schemas.openxmlformats.org/officeDocument/2006/relationships/hyperlink" Target="http://www.dailygammon.com/bg/user/33344" TargetMode="External"/><Relationship Id="rId538" Type="http://schemas.openxmlformats.org/officeDocument/2006/relationships/hyperlink" Target="http://www.dailygammon.com/bg/user/12968" TargetMode="External"/><Relationship Id="rId539" Type="http://schemas.openxmlformats.org/officeDocument/2006/relationships/hyperlink" Target="http://www.dailygammon.com/bg/user/12968" TargetMode="External"/><Relationship Id="rId540" Type="http://schemas.openxmlformats.org/officeDocument/2006/relationships/hyperlink" Target="http://www.dailygammon.com/bg/user/33344" TargetMode="External"/><Relationship Id="rId541" Type="http://schemas.openxmlformats.org/officeDocument/2006/relationships/hyperlink" Target="http://www.dailygammon.com/bg/user/12968" TargetMode="External"/><Relationship Id="rId542" Type="http://schemas.openxmlformats.org/officeDocument/2006/relationships/hyperlink" Target="http://www.dailygammon.com/bg/game/4999247/1/list" TargetMode="External"/><Relationship Id="rId543" Type="http://schemas.openxmlformats.org/officeDocument/2006/relationships/hyperlink" Target="http://www.dailygammon.com/bg/user/33344" TargetMode="External"/><Relationship Id="rId544" Type="http://schemas.openxmlformats.org/officeDocument/2006/relationships/hyperlink" Target="http://www.dailygammon.com/bg/user/12968" TargetMode="External"/><Relationship Id="rId545" Type="http://schemas.openxmlformats.org/officeDocument/2006/relationships/hyperlink" Target="http://www.dailygammon.com/bg/user/12968" TargetMode="External"/><Relationship Id="rId546" Type="http://schemas.openxmlformats.org/officeDocument/2006/relationships/hyperlink" Target="http://www.dailygammon.com/bg/user/33344" TargetMode="External"/><Relationship Id="rId547" Type="http://schemas.openxmlformats.org/officeDocument/2006/relationships/hyperlink" Target="http://www.dailygammon.com/bg/user/12968" TargetMode="External"/><Relationship Id="rId548" Type="http://schemas.openxmlformats.org/officeDocument/2006/relationships/hyperlink" Target="http://www.dailygammon.com/bg/game/4999248/1/list" TargetMode="External"/><Relationship Id="rId549" Type="http://schemas.openxmlformats.org/officeDocument/2006/relationships/hyperlink" Target="http://www.dailygammon.com/bg/user/33344" TargetMode="External"/><Relationship Id="rId550" Type="http://schemas.openxmlformats.org/officeDocument/2006/relationships/hyperlink" Target="http://www.dailygammon.com/bg/user/12968" TargetMode="External"/><Relationship Id="rId551" Type="http://schemas.openxmlformats.org/officeDocument/2006/relationships/hyperlink" Target="http://www.dailygammon.com/bg/user/12968" TargetMode="External"/><Relationship Id="rId552" Type="http://schemas.openxmlformats.org/officeDocument/2006/relationships/hyperlink" Target="http://www.dailygammon.com/bg/user/33344" TargetMode="External"/><Relationship Id="rId553" Type="http://schemas.openxmlformats.org/officeDocument/2006/relationships/hyperlink" Target="http://www.dailygammon.com/bg/user/8719" TargetMode="External"/><Relationship Id="rId554" Type="http://schemas.openxmlformats.org/officeDocument/2006/relationships/hyperlink" Target="http://www.dailygammon.com/bg/game/4999725/1/list" TargetMode="External"/><Relationship Id="rId555" Type="http://schemas.openxmlformats.org/officeDocument/2006/relationships/hyperlink" Target="http://www.dailygammon.com/bg/user/33344" TargetMode="External"/><Relationship Id="rId556" Type="http://schemas.openxmlformats.org/officeDocument/2006/relationships/hyperlink" Target="http://www.dailygammon.com/bg/user/8719" TargetMode="External"/><Relationship Id="rId557" Type="http://schemas.openxmlformats.org/officeDocument/2006/relationships/hyperlink" Target="http://www.dailygammon.com/bg/user/8719" TargetMode="External"/><Relationship Id="rId558" Type="http://schemas.openxmlformats.org/officeDocument/2006/relationships/hyperlink" Target="http://www.dailygammon.com/bg/user/33344" TargetMode="External"/><Relationship Id="rId559" Type="http://schemas.openxmlformats.org/officeDocument/2006/relationships/hyperlink" Target="http://www.dailygammon.com/bg/user/8719" TargetMode="External"/><Relationship Id="rId560" Type="http://schemas.openxmlformats.org/officeDocument/2006/relationships/hyperlink" Target="http://www.dailygammon.com/bg/game/4999614/1/list" TargetMode="External"/><Relationship Id="rId561" Type="http://schemas.openxmlformats.org/officeDocument/2006/relationships/hyperlink" Target="http://www.dailygammon.com/bg/user/33344" TargetMode="External"/><Relationship Id="rId562" Type="http://schemas.openxmlformats.org/officeDocument/2006/relationships/hyperlink" Target="http://www.dailygammon.com/bg/user/8719" TargetMode="External"/><Relationship Id="rId563" Type="http://schemas.openxmlformats.org/officeDocument/2006/relationships/hyperlink" Target="http://www.dailygammon.com/bg/user/8719" TargetMode="External"/><Relationship Id="rId564" Type="http://schemas.openxmlformats.org/officeDocument/2006/relationships/hyperlink" Target="http://www.dailygammon.com/bg/user/33344" TargetMode="External"/><Relationship Id="rId565" Type="http://schemas.openxmlformats.org/officeDocument/2006/relationships/hyperlink" Target="http://www.dailygammon.com/bg/user/8719" TargetMode="External"/><Relationship Id="rId566" Type="http://schemas.openxmlformats.org/officeDocument/2006/relationships/hyperlink" Target="http://www.dailygammon.com/bg/game/4999317/1/list" TargetMode="External"/><Relationship Id="rId567" Type="http://schemas.openxmlformats.org/officeDocument/2006/relationships/hyperlink" Target="http://www.dailygammon.com/bg/user/33344" TargetMode="External"/><Relationship Id="rId568" Type="http://schemas.openxmlformats.org/officeDocument/2006/relationships/hyperlink" Target="http://www.dailygammon.com/bg/user/8719" TargetMode="External"/><Relationship Id="rId569" Type="http://schemas.openxmlformats.org/officeDocument/2006/relationships/hyperlink" Target="http://www.dailygammon.com/bg/user/8719" TargetMode="External"/><Relationship Id="rId570" Type="http://schemas.openxmlformats.org/officeDocument/2006/relationships/hyperlink" Target="http://www.dailygammon.com/bg/user/33344" TargetMode="External"/><Relationship Id="rId571" Type="http://schemas.openxmlformats.org/officeDocument/2006/relationships/hyperlink" Target="http://www.dailygammon.com/bg/user/8719" TargetMode="External"/><Relationship Id="rId572" Type="http://schemas.openxmlformats.org/officeDocument/2006/relationships/hyperlink" Target="http://www.dailygammon.com/bg/game/4999297/1/list" TargetMode="External"/><Relationship Id="rId573" Type="http://schemas.openxmlformats.org/officeDocument/2006/relationships/hyperlink" Target="http://www.dailygammon.com/bg/user/33344" TargetMode="External"/><Relationship Id="rId574" Type="http://schemas.openxmlformats.org/officeDocument/2006/relationships/hyperlink" Target="http://www.dailygammon.com/bg/user/8719" TargetMode="External"/><Relationship Id="rId575" Type="http://schemas.openxmlformats.org/officeDocument/2006/relationships/hyperlink" Target="http://www.dailygammon.com/bg/user/8719" TargetMode="External"/><Relationship Id="rId576" Type="http://schemas.openxmlformats.org/officeDocument/2006/relationships/hyperlink" Target="http://www.dailygammon.com/bg/user/33344" TargetMode="External"/><Relationship Id="rId577" Type="http://schemas.openxmlformats.org/officeDocument/2006/relationships/hyperlink" Target="http://www.dailygammon.com/bg/user/8719" TargetMode="External"/><Relationship Id="rId578" Type="http://schemas.openxmlformats.org/officeDocument/2006/relationships/hyperlink" Target="http://www.dailygammon.com/bg/game/4999446/1/list" TargetMode="External"/><Relationship Id="rId579" Type="http://schemas.openxmlformats.org/officeDocument/2006/relationships/hyperlink" Target="http://www.dailygammon.com/bg/user/33344" TargetMode="External"/><Relationship Id="rId580" Type="http://schemas.openxmlformats.org/officeDocument/2006/relationships/hyperlink" Target="http://www.dailygammon.com/bg/user/8719" TargetMode="External"/><Relationship Id="rId581" Type="http://schemas.openxmlformats.org/officeDocument/2006/relationships/hyperlink" Target="http://www.dailygammon.com/bg/user/8719" TargetMode="External"/><Relationship Id="rId582" Type="http://schemas.openxmlformats.org/officeDocument/2006/relationships/hyperlink" Target="http://www.dailygammon.com/bg/user/33344" TargetMode="External"/><Relationship Id="rId583" Type="http://schemas.openxmlformats.org/officeDocument/2006/relationships/hyperlink" Target="http://www.dailygammon.com/bg/user/8719" TargetMode="External"/><Relationship Id="rId584" Type="http://schemas.openxmlformats.org/officeDocument/2006/relationships/hyperlink" Target="http://www.dailygammon.com/bg/game/4999314/1/list" TargetMode="External"/><Relationship Id="rId585" Type="http://schemas.openxmlformats.org/officeDocument/2006/relationships/hyperlink" Target="http://www.dailygammon.com/bg/user/33344" TargetMode="External"/><Relationship Id="rId586" Type="http://schemas.openxmlformats.org/officeDocument/2006/relationships/hyperlink" Target="http://www.dailygammon.com/bg/user/8719" TargetMode="External"/><Relationship Id="rId587" Type="http://schemas.openxmlformats.org/officeDocument/2006/relationships/hyperlink" Target="http://www.dailygammon.com/bg/user/8719" TargetMode="External"/><Relationship Id="rId588" Type="http://schemas.openxmlformats.org/officeDocument/2006/relationships/hyperlink" Target="http://www.dailygammon.com/bg/user/33344" TargetMode="External"/><Relationship Id="rId589" Type="http://schemas.openxmlformats.org/officeDocument/2006/relationships/hyperlink" Target="http://www.dailygammon.com/bg/user/8719" TargetMode="External"/><Relationship Id="rId590" Type="http://schemas.openxmlformats.org/officeDocument/2006/relationships/hyperlink" Target="http://www.dailygammon.com/bg/game/4999301/1/list" TargetMode="External"/><Relationship Id="rId591" Type="http://schemas.openxmlformats.org/officeDocument/2006/relationships/hyperlink" Target="http://www.dailygammon.com/bg/user/33344" TargetMode="External"/><Relationship Id="rId592" Type="http://schemas.openxmlformats.org/officeDocument/2006/relationships/hyperlink" Target="http://www.dailygammon.com/bg/user/8719" TargetMode="External"/><Relationship Id="rId593" Type="http://schemas.openxmlformats.org/officeDocument/2006/relationships/hyperlink" Target="http://www.dailygammon.com/bg/user/8719" TargetMode="External"/><Relationship Id="rId594" Type="http://schemas.openxmlformats.org/officeDocument/2006/relationships/hyperlink" Target="http://www.dailygammon.com/bg/user/33344" TargetMode="External"/><Relationship Id="rId595" Type="http://schemas.openxmlformats.org/officeDocument/2006/relationships/hyperlink" Target="http://www.dailygammon.com/bg/user/8719" TargetMode="External"/><Relationship Id="rId596" Type="http://schemas.openxmlformats.org/officeDocument/2006/relationships/hyperlink" Target="http://www.dailygammon.com/bg/game/4999284/1/list" TargetMode="External"/><Relationship Id="rId597" Type="http://schemas.openxmlformats.org/officeDocument/2006/relationships/hyperlink" Target="http://www.dailygammon.com/bg/user/33344" TargetMode="External"/><Relationship Id="rId598" Type="http://schemas.openxmlformats.org/officeDocument/2006/relationships/hyperlink" Target="http://www.dailygammon.com/bg/user/8719" TargetMode="External"/><Relationship Id="rId599" Type="http://schemas.openxmlformats.org/officeDocument/2006/relationships/hyperlink" Target="http://www.dailygammon.com/bg/user/8719" TargetMode="External"/><Relationship Id="rId600" Type="http://schemas.openxmlformats.org/officeDocument/2006/relationships/hyperlink" Target="http://www.dailygammon.com/bg/user/33344" TargetMode="External"/><Relationship Id="rId601" Type="http://schemas.openxmlformats.org/officeDocument/2006/relationships/hyperlink" Target="http://www.dailygammon.com/bg/user/8719" TargetMode="External"/><Relationship Id="rId602" Type="http://schemas.openxmlformats.org/officeDocument/2006/relationships/hyperlink" Target="http://www.dailygammon.com/bg/game/4999393/1/list" TargetMode="External"/><Relationship Id="rId603" Type="http://schemas.openxmlformats.org/officeDocument/2006/relationships/hyperlink" Target="http://www.dailygammon.com/bg/user/33344" TargetMode="External"/><Relationship Id="rId604" Type="http://schemas.openxmlformats.org/officeDocument/2006/relationships/hyperlink" Target="http://www.dailygammon.com/bg/user/8719" TargetMode="External"/><Relationship Id="rId605" Type="http://schemas.openxmlformats.org/officeDocument/2006/relationships/hyperlink" Target="http://www.dailygammon.com/bg/user/8719" TargetMode="External"/><Relationship Id="rId606" Type="http://schemas.openxmlformats.org/officeDocument/2006/relationships/hyperlink" Target="http://www.dailygammon.com/bg/user/33344" TargetMode="External"/><Relationship Id="rId607" Type="http://schemas.openxmlformats.org/officeDocument/2006/relationships/hyperlink" Target="http://www.dailygammon.com/bg/user/34026" TargetMode="External"/><Relationship Id="rId608" Type="http://schemas.openxmlformats.org/officeDocument/2006/relationships/hyperlink" Target="http://www.dailygammon.com/bg/game/4999724/1/list" TargetMode="External"/><Relationship Id="rId609" Type="http://schemas.openxmlformats.org/officeDocument/2006/relationships/hyperlink" Target="http://www.dailygammon.com/bg/user/33344" TargetMode="External"/><Relationship Id="rId610" Type="http://schemas.openxmlformats.org/officeDocument/2006/relationships/hyperlink" Target="http://www.dailygammon.com/bg/user/34026" TargetMode="External"/><Relationship Id="rId611" Type="http://schemas.openxmlformats.org/officeDocument/2006/relationships/hyperlink" Target="http://www.dailygammon.com/bg/user/34026" TargetMode="External"/><Relationship Id="rId612" Type="http://schemas.openxmlformats.org/officeDocument/2006/relationships/hyperlink" Target="http://www.dailygammon.com/bg/user/33344" TargetMode="External"/><Relationship Id="rId613" Type="http://schemas.openxmlformats.org/officeDocument/2006/relationships/hyperlink" Target="http://www.dailygammon.com/bg/user/34026" TargetMode="External"/><Relationship Id="rId614" Type="http://schemas.openxmlformats.org/officeDocument/2006/relationships/hyperlink" Target="http://www.dailygammon.com/bg/game/4999736/1/list" TargetMode="External"/><Relationship Id="rId615" Type="http://schemas.openxmlformats.org/officeDocument/2006/relationships/hyperlink" Target="http://www.dailygammon.com/bg/user/33344" TargetMode="External"/><Relationship Id="rId616" Type="http://schemas.openxmlformats.org/officeDocument/2006/relationships/hyperlink" Target="http://www.dailygammon.com/bg/user/34026" TargetMode="External"/><Relationship Id="rId617" Type="http://schemas.openxmlformats.org/officeDocument/2006/relationships/hyperlink" Target="http://www.dailygammon.com/bg/user/34026" TargetMode="External"/><Relationship Id="rId618" Type="http://schemas.openxmlformats.org/officeDocument/2006/relationships/hyperlink" Target="http://www.dailygammon.com/bg/user/33344" TargetMode="External"/><Relationship Id="rId619" Type="http://schemas.openxmlformats.org/officeDocument/2006/relationships/hyperlink" Target="http://www.dailygammon.com/bg/user/34026" TargetMode="External"/><Relationship Id="rId620" Type="http://schemas.openxmlformats.org/officeDocument/2006/relationships/hyperlink" Target="http://www.dailygammon.com/bg/game/4999661/1/list" TargetMode="External"/><Relationship Id="rId621" Type="http://schemas.openxmlformats.org/officeDocument/2006/relationships/hyperlink" Target="http://www.dailygammon.com/bg/user/33344" TargetMode="External"/><Relationship Id="rId622" Type="http://schemas.openxmlformats.org/officeDocument/2006/relationships/hyperlink" Target="http://www.dailygammon.com/bg/user/34026" TargetMode="External"/><Relationship Id="rId623" Type="http://schemas.openxmlformats.org/officeDocument/2006/relationships/hyperlink" Target="http://www.dailygammon.com/bg/user/34026" TargetMode="External"/><Relationship Id="rId624" Type="http://schemas.openxmlformats.org/officeDocument/2006/relationships/hyperlink" Target="http://www.dailygammon.com/bg/user/33344" TargetMode="External"/><Relationship Id="rId625" Type="http://schemas.openxmlformats.org/officeDocument/2006/relationships/hyperlink" Target="http://www.dailygammon.com/bg/user/34026" TargetMode="External"/><Relationship Id="rId626" Type="http://schemas.openxmlformats.org/officeDocument/2006/relationships/hyperlink" Target="http://www.dailygammon.com/bg/game/4999682/1/list" TargetMode="External"/><Relationship Id="rId627" Type="http://schemas.openxmlformats.org/officeDocument/2006/relationships/hyperlink" Target="http://www.dailygammon.com/bg/user/33344" TargetMode="External"/><Relationship Id="rId628" Type="http://schemas.openxmlformats.org/officeDocument/2006/relationships/hyperlink" Target="http://www.dailygammon.com/bg/user/34026" TargetMode="External"/><Relationship Id="rId629" Type="http://schemas.openxmlformats.org/officeDocument/2006/relationships/hyperlink" Target="http://www.dailygammon.com/bg/user/34026" TargetMode="External"/><Relationship Id="rId630" Type="http://schemas.openxmlformats.org/officeDocument/2006/relationships/hyperlink" Target="http://www.dailygammon.com/bg/user/33344" TargetMode="External"/><Relationship Id="rId631" Type="http://schemas.openxmlformats.org/officeDocument/2006/relationships/hyperlink" Target="http://www.dailygammon.com/bg/user/34026" TargetMode="External"/><Relationship Id="rId632" Type="http://schemas.openxmlformats.org/officeDocument/2006/relationships/hyperlink" Target="http://www.dailygammon.com/bg/game/4999895/1/list" TargetMode="External"/><Relationship Id="rId633" Type="http://schemas.openxmlformats.org/officeDocument/2006/relationships/hyperlink" Target="http://www.dailygammon.com/bg/user/33344" TargetMode="External"/><Relationship Id="rId634" Type="http://schemas.openxmlformats.org/officeDocument/2006/relationships/hyperlink" Target="http://www.dailygammon.com/bg/user/34026" TargetMode="External"/><Relationship Id="rId635" Type="http://schemas.openxmlformats.org/officeDocument/2006/relationships/hyperlink" Target="http://www.dailygammon.com/bg/user/34026" TargetMode="External"/><Relationship Id="rId636" Type="http://schemas.openxmlformats.org/officeDocument/2006/relationships/hyperlink" Target="http://www.dailygammon.com/bg/user/33344" TargetMode="External"/><Relationship Id="rId637" Type="http://schemas.openxmlformats.org/officeDocument/2006/relationships/hyperlink" Target="http://www.dailygammon.com/bg/user/34026" TargetMode="External"/><Relationship Id="rId638" Type="http://schemas.openxmlformats.org/officeDocument/2006/relationships/hyperlink" Target="http://www.dailygammon.com/bg/game/4999646/1/list" TargetMode="External"/><Relationship Id="rId639" Type="http://schemas.openxmlformats.org/officeDocument/2006/relationships/hyperlink" Target="http://www.dailygammon.com/bg/user/21605" TargetMode="External"/><Relationship Id="rId640" Type="http://schemas.openxmlformats.org/officeDocument/2006/relationships/hyperlink" Target="http://www.dailygammon.com/bg/user/34026" TargetMode="External"/><Relationship Id="rId641" Type="http://schemas.openxmlformats.org/officeDocument/2006/relationships/hyperlink" Target="http://www.dailygammon.com/bg/user/34026" TargetMode="External"/><Relationship Id="rId642" Type="http://schemas.openxmlformats.org/officeDocument/2006/relationships/hyperlink" Target="http://www.dailygammon.com/bg/user/21605" TargetMode="External"/><Relationship Id="rId643" Type="http://schemas.openxmlformats.org/officeDocument/2006/relationships/hyperlink" Target="http://www.dailygammon.com/bg/user/34026" TargetMode="External"/><Relationship Id="rId644" Type="http://schemas.openxmlformats.org/officeDocument/2006/relationships/hyperlink" Target="http://www.dailygammon.com/bg/game/4999714/1/list" TargetMode="External"/><Relationship Id="rId645" Type="http://schemas.openxmlformats.org/officeDocument/2006/relationships/hyperlink" Target="http://www.dailygammon.com/bg/user/21605" TargetMode="External"/><Relationship Id="rId646" Type="http://schemas.openxmlformats.org/officeDocument/2006/relationships/hyperlink" Target="http://www.dailygammon.com/bg/user/34026" TargetMode="External"/><Relationship Id="rId647" Type="http://schemas.openxmlformats.org/officeDocument/2006/relationships/hyperlink" Target="http://www.dailygammon.com/bg/user/34026" TargetMode="External"/><Relationship Id="rId648" Type="http://schemas.openxmlformats.org/officeDocument/2006/relationships/hyperlink" Target="http://www.dailygammon.com/bg/user/21605" TargetMode="External"/><Relationship Id="rId649" Type="http://schemas.openxmlformats.org/officeDocument/2006/relationships/hyperlink" Target="http://www.dailygammon.com/bg/user/34026" TargetMode="External"/><Relationship Id="rId650" Type="http://schemas.openxmlformats.org/officeDocument/2006/relationships/hyperlink" Target="http://www.dailygammon.com/bg/game/4999689/1/list" TargetMode="External"/><Relationship Id="rId651" Type="http://schemas.openxmlformats.org/officeDocument/2006/relationships/hyperlink" Target="http://www.dailygammon.com/bg/user/21605" TargetMode="External"/><Relationship Id="rId652" Type="http://schemas.openxmlformats.org/officeDocument/2006/relationships/hyperlink" Target="http://www.dailygammon.com/bg/user/34026" TargetMode="External"/><Relationship Id="rId653" Type="http://schemas.openxmlformats.org/officeDocument/2006/relationships/hyperlink" Target="http://www.dailygammon.com/bg/user/34026" TargetMode="External"/><Relationship Id="rId654" Type="http://schemas.openxmlformats.org/officeDocument/2006/relationships/hyperlink" Target="http://www.dailygammon.com/bg/user/21605" TargetMode="External"/><Relationship Id="rId655" Type="http://schemas.openxmlformats.org/officeDocument/2006/relationships/hyperlink" Target="http://www.dailygammon.com/bg/user/34026" TargetMode="External"/><Relationship Id="rId656" Type="http://schemas.openxmlformats.org/officeDocument/2006/relationships/hyperlink" Target="http://www.dailygammon.com/bg/game/4999660/1/list" TargetMode="External"/><Relationship Id="rId657" Type="http://schemas.openxmlformats.org/officeDocument/2006/relationships/hyperlink" Target="http://www.dailygammon.com/bg/user/21605" TargetMode="External"/><Relationship Id="rId658" Type="http://schemas.openxmlformats.org/officeDocument/2006/relationships/hyperlink" Target="http://www.dailygammon.com/bg/user/34026" TargetMode="External"/><Relationship Id="rId659" Type="http://schemas.openxmlformats.org/officeDocument/2006/relationships/hyperlink" Target="http://www.dailygammon.com/bg/user/34026" TargetMode="External"/><Relationship Id="rId660" Type="http://schemas.openxmlformats.org/officeDocument/2006/relationships/hyperlink" Target="http://www.dailygammon.com/bg/user/21605" TargetMode="External"/><Relationship Id="rId661" Type="http://schemas.openxmlformats.org/officeDocument/2006/relationships/hyperlink" Target="http://www.dailygammon.com/bg/user/31952" TargetMode="External"/><Relationship Id="rId662" Type="http://schemas.openxmlformats.org/officeDocument/2006/relationships/hyperlink" Target="http://www.dailygammon.com/bg/game/5000029/1/list" TargetMode="External"/><Relationship Id="rId663" Type="http://schemas.openxmlformats.org/officeDocument/2006/relationships/hyperlink" Target="http://www.dailygammon.com/bg/user/21605" TargetMode="External"/><Relationship Id="rId664" Type="http://schemas.openxmlformats.org/officeDocument/2006/relationships/hyperlink" Target="http://www.dailygammon.com/bg/user/31952" TargetMode="External"/><Relationship Id="rId665" Type="http://schemas.openxmlformats.org/officeDocument/2006/relationships/hyperlink" Target="http://www.dailygammon.com/bg/user/31952" TargetMode="External"/><Relationship Id="rId666" Type="http://schemas.openxmlformats.org/officeDocument/2006/relationships/hyperlink" Target="http://www.dailygammon.com/bg/user/21605" TargetMode="External"/><Relationship Id="rId667" Type="http://schemas.openxmlformats.org/officeDocument/2006/relationships/hyperlink" Target="http://www.dailygammon.com/bg/user/31952" TargetMode="External"/><Relationship Id="rId668" Type="http://schemas.openxmlformats.org/officeDocument/2006/relationships/hyperlink" Target="http://www.dailygammon.com/bg/game/4999997/1/list" TargetMode="External"/><Relationship Id="rId669" Type="http://schemas.openxmlformats.org/officeDocument/2006/relationships/hyperlink" Target="http://www.dailygammon.com/bg/user/21605" TargetMode="External"/><Relationship Id="rId670" Type="http://schemas.openxmlformats.org/officeDocument/2006/relationships/hyperlink" Target="http://www.dailygammon.com/bg/user/31952" TargetMode="External"/><Relationship Id="rId671" Type="http://schemas.openxmlformats.org/officeDocument/2006/relationships/hyperlink" Target="http://www.dailygammon.com/bg/user/31952" TargetMode="External"/><Relationship Id="rId672" Type="http://schemas.openxmlformats.org/officeDocument/2006/relationships/hyperlink" Target="http://www.dailygammon.com/bg/user/21605" TargetMode="External"/><Relationship Id="rId673" Type="http://schemas.openxmlformats.org/officeDocument/2006/relationships/hyperlink" Target="http://www.dailygammon.com/bg/user/31952" TargetMode="External"/><Relationship Id="rId674" Type="http://schemas.openxmlformats.org/officeDocument/2006/relationships/hyperlink" Target="http://www.dailygammon.com/bg/game/5000049/1/list" TargetMode="External"/><Relationship Id="rId675" Type="http://schemas.openxmlformats.org/officeDocument/2006/relationships/hyperlink" Target="http://www.dailygammon.com/bg/user/21605" TargetMode="External"/><Relationship Id="rId676" Type="http://schemas.openxmlformats.org/officeDocument/2006/relationships/hyperlink" Target="http://www.dailygammon.com/bg/user/31952" TargetMode="External"/><Relationship Id="rId677" Type="http://schemas.openxmlformats.org/officeDocument/2006/relationships/hyperlink" Target="http://www.dailygammon.com/bg/user/31952" TargetMode="External"/><Relationship Id="rId678" Type="http://schemas.openxmlformats.org/officeDocument/2006/relationships/hyperlink" Target="http://www.dailygammon.com/bg/user/21605" TargetMode="External"/><Relationship Id="rId679" Type="http://schemas.openxmlformats.org/officeDocument/2006/relationships/hyperlink" Target="http://www.dailygammon.com/bg/user/31952" TargetMode="External"/><Relationship Id="rId680" Type="http://schemas.openxmlformats.org/officeDocument/2006/relationships/hyperlink" Target="http://www.dailygammon.com/bg/game/5000015/1/list" TargetMode="External"/><Relationship Id="rId681" Type="http://schemas.openxmlformats.org/officeDocument/2006/relationships/hyperlink" Target="http://www.dailygammon.com/bg/user/21605" TargetMode="External"/><Relationship Id="rId682" Type="http://schemas.openxmlformats.org/officeDocument/2006/relationships/hyperlink" Target="http://www.dailygammon.com/bg/user/31952" TargetMode="External"/><Relationship Id="rId683" Type="http://schemas.openxmlformats.org/officeDocument/2006/relationships/hyperlink" Target="http://www.dailygammon.com/bg/user/31952" TargetMode="External"/><Relationship Id="rId684" Type="http://schemas.openxmlformats.org/officeDocument/2006/relationships/hyperlink" Target="http://www.dailygammon.com/bg/user/21605" TargetMode="External"/><Relationship Id="rId685" Type="http://schemas.openxmlformats.org/officeDocument/2006/relationships/hyperlink" Target="http://www.dailygammon.com/bg/user/31952" TargetMode="External"/><Relationship Id="rId686" Type="http://schemas.openxmlformats.org/officeDocument/2006/relationships/hyperlink" Target="http://www.dailygammon.com/bg/game/5000002/1/list" TargetMode="External"/><Relationship Id="rId687" Type="http://schemas.openxmlformats.org/officeDocument/2006/relationships/hyperlink" Target="http://www.dailygammon.com/bg/user/21605" TargetMode="External"/><Relationship Id="rId688" Type="http://schemas.openxmlformats.org/officeDocument/2006/relationships/hyperlink" Target="http://www.dailygammon.com/bg/user/31952" TargetMode="External"/><Relationship Id="rId689" Type="http://schemas.openxmlformats.org/officeDocument/2006/relationships/hyperlink" Target="http://www.dailygammon.com/bg/user/31952" TargetMode="External"/><Relationship Id="rId690" Type="http://schemas.openxmlformats.org/officeDocument/2006/relationships/hyperlink" Target="http://www.dailygammon.com/bg/user/21605" TargetMode="External"/><Relationship Id="rId691" Type="http://schemas.openxmlformats.org/officeDocument/2006/relationships/hyperlink" Target="http://www.dailygammon.com/bg/user/31952" TargetMode="External"/><Relationship Id="rId692" Type="http://schemas.openxmlformats.org/officeDocument/2006/relationships/hyperlink" Target="http://www.dailygammon.com/bg/game/4999996/1/list" TargetMode="External"/><Relationship Id="rId693" Type="http://schemas.openxmlformats.org/officeDocument/2006/relationships/hyperlink" Target="http://www.dailygammon.com/bg/user/21605" TargetMode="External"/><Relationship Id="rId694" Type="http://schemas.openxmlformats.org/officeDocument/2006/relationships/hyperlink" Target="http://www.dailygammon.com/bg/user/31952" TargetMode="External"/><Relationship Id="rId695" Type="http://schemas.openxmlformats.org/officeDocument/2006/relationships/hyperlink" Target="http://www.dailygammon.com/bg/user/31952" TargetMode="External"/><Relationship Id="rId696" Type="http://schemas.openxmlformats.org/officeDocument/2006/relationships/hyperlink" Target="http://www.dailygammon.com/bg/user/21605" TargetMode="External"/><Relationship Id="rId697" Type="http://schemas.openxmlformats.org/officeDocument/2006/relationships/hyperlink" Target="http://www.dailygammon.com/bg/user/31952" TargetMode="External"/><Relationship Id="rId698" Type="http://schemas.openxmlformats.org/officeDocument/2006/relationships/hyperlink" Target="http://www.dailygammon.com/bg/game/5000102/1/list" TargetMode="External"/><Relationship Id="rId699" Type="http://schemas.openxmlformats.org/officeDocument/2006/relationships/hyperlink" Target="http://www.dailygammon.com/bg/user/21605" TargetMode="External"/><Relationship Id="rId700" Type="http://schemas.openxmlformats.org/officeDocument/2006/relationships/hyperlink" Target="http://www.dailygammon.com/bg/user/31952" TargetMode="External"/><Relationship Id="rId701" Type="http://schemas.openxmlformats.org/officeDocument/2006/relationships/hyperlink" Target="http://www.dailygammon.com/bg/user/31952" TargetMode="External"/><Relationship Id="rId702" Type="http://schemas.openxmlformats.org/officeDocument/2006/relationships/hyperlink" Target="http://www.dailygammon.com/bg/user/21605" TargetMode="External"/><Relationship Id="rId703" Type="http://schemas.openxmlformats.org/officeDocument/2006/relationships/hyperlink" Target="http://www.dailygammon.com/bg/user/31952" TargetMode="External"/><Relationship Id="rId704" Type="http://schemas.openxmlformats.org/officeDocument/2006/relationships/hyperlink" Target="http://www.dailygammon.com/bg/game/5000001/1/list" TargetMode="External"/><Relationship Id="rId705" Type="http://schemas.openxmlformats.org/officeDocument/2006/relationships/hyperlink" Target="http://www.dailygammon.com/bg/user/21605" TargetMode="External"/><Relationship Id="rId706" Type="http://schemas.openxmlformats.org/officeDocument/2006/relationships/hyperlink" Target="http://www.dailygammon.com/bg/user/31952" TargetMode="External"/><Relationship Id="rId707" Type="http://schemas.openxmlformats.org/officeDocument/2006/relationships/hyperlink" Target="http://www.dailygammon.com/bg/user/31952" TargetMode="External"/><Relationship Id="rId708" Type="http://schemas.openxmlformats.org/officeDocument/2006/relationships/hyperlink" Target="http://www.dailygammon.com/bg/user/21605" TargetMode="External"/><Relationship Id="rId709" Type="http://schemas.openxmlformats.org/officeDocument/2006/relationships/hyperlink" Target="http://www.dailygammon.com/bg/user/31655" TargetMode="External"/><Relationship Id="rId710" Type="http://schemas.openxmlformats.org/officeDocument/2006/relationships/hyperlink" Target="http://www.dailygammon.com/bg/game/4999243/1/list" TargetMode="External"/><Relationship Id="rId711" Type="http://schemas.openxmlformats.org/officeDocument/2006/relationships/hyperlink" Target="http://www.dailygammon.com/bg/user/21605" TargetMode="External"/><Relationship Id="rId712" Type="http://schemas.openxmlformats.org/officeDocument/2006/relationships/hyperlink" Target="http://www.dailygammon.com/bg/user/31655" TargetMode="External"/><Relationship Id="rId713" Type="http://schemas.openxmlformats.org/officeDocument/2006/relationships/hyperlink" Target="http://www.dailygammon.com/bg/user/31655" TargetMode="External"/><Relationship Id="rId714" Type="http://schemas.openxmlformats.org/officeDocument/2006/relationships/hyperlink" Target="http://www.dailygammon.com/bg/user/21605" TargetMode="External"/><Relationship Id="rId715" Type="http://schemas.openxmlformats.org/officeDocument/2006/relationships/hyperlink" Target="http://www.dailygammon.com/bg/user/31655" TargetMode="External"/><Relationship Id="rId716" Type="http://schemas.openxmlformats.org/officeDocument/2006/relationships/hyperlink" Target="http://www.dailygammon.com/bg/game/4999073/1/list" TargetMode="External"/><Relationship Id="rId717" Type="http://schemas.openxmlformats.org/officeDocument/2006/relationships/hyperlink" Target="http://www.dailygammon.com/bg/user/21605" TargetMode="External"/><Relationship Id="rId718" Type="http://schemas.openxmlformats.org/officeDocument/2006/relationships/hyperlink" Target="http://www.dailygammon.com/bg/user/31655" TargetMode="External"/><Relationship Id="rId719" Type="http://schemas.openxmlformats.org/officeDocument/2006/relationships/hyperlink" Target="http://www.dailygammon.com/bg/user/31655" TargetMode="External"/><Relationship Id="rId720" Type="http://schemas.openxmlformats.org/officeDocument/2006/relationships/hyperlink" Target="http://www.dailygammon.com/bg/user/21605" TargetMode="External"/><Relationship Id="rId721" Type="http://schemas.openxmlformats.org/officeDocument/2006/relationships/hyperlink" Target="http://www.dailygammon.com/bg/user/31655" TargetMode="External"/><Relationship Id="rId722" Type="http://schemas.openxmlformats.org/officeDocument/2006/relationships/hyperlink" Target="http://www.dailygammon.com/bg/game/4999616/1/list" TargetMode="External"/><Relationship Id="rId723" Type="http://schemas.openxmlformats.org/officeDocument/2006/relationships/hyperlink" Target="http://www.dailygammon.com/bg/user/21605" TargetMode="External"/><Relationship Id="rId724" Type="http://schemas.openxmlformats.org/officeDocument/2006/relationships/hyperlink" Target="http://www.dailygammon.com/bg/user/31655" TargetMode="External"/><Relationship Id="rId725" Type="http://schemas.openxmlformats.org/officeDocument/2006/relationships/hyperlink" Target="http://www.dailygammon.com/bg/user/31655" TargetMode="External"/><Relationship Id="rId726" Type="http://schemas.openxmlformats.org/officeDocument/2006/relationships/hyperlink" Target="http://www.dailygammon.com/bg/user/21605" TargetMode="External"/><Relationship Id="rId727" Type="http://schemas.openxmlformats.org/officeDocument/2006/relationships/hyperlink" Target="http://www.dailygammon.com/bg/user/31655" TargetMode="External"/><Relationship Id="rId728" Type="http://schemas.openxmlformats.org/officeDocument/2006/relationships/hyperlink" Target="http://www.dailygammon.com/bg/game/4999175/1/list" TargetMode="External"/><Relationship Id="rId729" Type="http://schemas.openxmlformats.org/officeDocument/2006/relationships/hyperlink" Target="http://www.dailygammon.com/bg/user/21605" TargetMode="External"/><Relationship Id="rId730" Type="http://schemas.openxmlformats.org/officeDocument/2006/relationships/hyperlink" Target="http://www.dailygammon.com/bg/user/31655" TargetMode="External"/><Relationship Id="rId731" Type="http://schemas.openxmlformats.org/officeDocument/2006/relationships/hyperlink" Target="http://www.dailygammon.com/bg/user/31655" TargetMode="External"/><Relationship Id="rId732" Type="http://schemas.openxmlformats.org/officeDocument/2006/relationships/hyperlink" Target="http://www.dailygammon.com/bg/user/21605" TargetMode="External"/><Relationship Id="rId733" Type="http://schemas.openxmlformats.org/officeDocument/2006/relationships/hyperlink" Target="http://www.dailygammon.com/bg/user/31655" TargetMode="External"/><Relationship Id="rId734" Type="http://schemas.openxmlformats.org/officeDocument/2006/relationships/hyperlink" Target="http://www.dailygammon.com/bg/game/4999447/1/list" TargetMode="External"/><Relationship Id="rId735" Type="http://schemas.openxmlformats.org/officeDocument/2006/relationships/hyperlink" Target="http://www.dailygammon.com/bg/user/21605" TargetMode="External"/><Relationship Id="rId736" Type="http://schemas.openxmlformats.org/officeDocument/2006/relationships/hyperlink" Target="http://www.dailygammon.com/bg/user/31655" TargetMode="External"/><Relationship Id="rId737" Type="http://schemas.openxmlformats.org/officeDocument/2006/relationships/hyperlink" Target="http://www.dailygammon.com/bg/user/31655" TargetMode="External"/><Relationship Id="rId738" Type="http://schemas.openxmlformats.org/officeDocument/2006/relationships/hyperlink" Target="http://www.dailygammon.com/bg/user/21605" TargetMode="External"/><Relationship Id="rId739" Type="http://schemas.openxmlformats.org/officeDocument/2006/relationships/hyperlink" Target="http://www.dailygammon.com/bg/user/31655" TargetMode="External"/><Relationship Id="rId740" Type="http://schemas.openxmlformats.org/officeDocument/2006/relationships/hyperlink" Target="http://www.dailygammon.com/bg/game/4999156/1/list" TargetMode="External"/><Relationship Id="rId741" Type="http://schemas.openxmlformats.org/officeDocument/2006/relationships/hyperlink" Target="http://www.dailygammon.com/bg/user/21605" TargetMode="External"/><Relationship Id="rId742" Type="http://schemas.openxmlformats.org/officeDocument/2006/relationships/hyperlink" Target="http://www.dailygammon.com/bg/user/31655" TargetMode="External"/><Relationship Id="rId743" Type="http://schemas.openxmlformats.org/officeDocument/2006/relationships/hyperlink" Target="http://www.dailygammon.com/bg/user/31655" TargetMode="External"/><Relationship Id="rId744" Type="http://schemas.openxmlformats.org/officeDocument/2006/relationships/hyperlink" Target="http://www.dailygammon.com/bg/user/21605" TargetMode="External"/><Relationship Id="rId745" Type="http://schemas.openxmlformats.org/officeDocument/2006/relationships/hyperlink" Target="http://www.dailygammon.com/bg/user/31655" TargetMode="External"/><Relationship Id="rId746" Type="http://schemas.openxmlformats.org/officeDocument/2006/relationships/hyperlink" Target="http://www.dailygammon.com/bg/game/4999302/1/list" TargetMode="External"/><Relationship Id="rId747" Type="http://schemas.openxmlformats.org/officeDocument/2006/relationships/hyperlink" Target="http://www.dailygammon.com/bg/user/21605" TargetMode="External"/><Relationship Id="rId748" Type="http://schemas.openxmlformats.org/officeDocument/2006/relationships/hyperlink" Target="http://www.dailygammon.com/bg/user/31655" TargetMode="External"/><Relationship Id="rId749" Type="http://schemas.openxmlformats.org/officeDocument/2006/relationships/hyperlink" Target="http://www.dailygammon.com/bg/user/31655" TargetMode="External"/><Relationship Id="rId750" Type="http://schemas.openxmlformats.org/officeDocument/2006/relationships/hyperlink" Target="http://www.dailygammon.com/bg/user/21605" TargetMode="External"/><Relationship Id="rId751" Type="http://schemas.openxmlformats.org/officeDocument/2006/relationships/hyperlink" Target="http://www.dailygammon.com/bg/user/31655" TargetMode="External"/><Relationship Id="rId752" Type="http://schemas.openxmlformats.org/officeDocument/2006/relationships/hyperlink" Target="http://www.dailygammon.com/bg/game/4999122/1/list" TargetMode="External"/><Relationship Id="rId753" Type="http://schemas.openxmlformats.org/officeDocument/2006/relationships/hyperlink" Target="http://www.dailygammon.com/bg/user/31517" TargetMode="External"/><Relationship Id="rId754" Type="http://schemas.openxmlformats.org/officeDocument/2006/relationships/hyperlink" Target="http://www.dailygammon.com/bg/user/31655" TargetMode="External"/><Relationship Id="rId755" Type="http://schemas.openxmlformats.org/officeDocument/2006/relationships/hyperlink" Target="http://www.dailygammon.com/bg/user/31655" TargetMode="External"/><Relationship Id="rId756" Type="http://schemas.openxmlformats.org/officeDocument/2006/relationships/hyperlink" Target="http://www.dailygammon.com/bg/user/31517" TargetMode="External"/><Relationship Id="rId757" Type="http://schemas.openxmlformats.org/officeDocument/2006/relationships/hyperlink" Target="http://www.dailygammon.com/bg/user/31655" TargetMode="External"/><Relationship Id="rId758" Type="http://schemas.openxmlformats.org/officeDocument/2006/relationships/hyperlink" Target="http://www.dailygammon.com/bg/game/4999210/1/list" TargetMode="External"/><Relationship Id="rId759" Type="http://schemas.openxmlformats.org/officeDocument/2006/relationships/hyperlink" Target="http://www.dailygammon.com/bg/user/31517" TargetMode="External"/><Relationship Id="rId760" Type="http://schemas.openxmlformats.org/officeDocument/2006/relationships/hyperlink" Target="http://www.dailygammon.com/bg/user/31655" TargetMode="External"/><Relationship Id="rId761" Type="http://schemas.openxmlformats.org/officeDocument/2006/relationships/hyperlink" Target="http://www.dailygammon.com/bg/user/31655" TargetMode="External"/><Relationship Id="rId762" Type="http://schemas.openxmlformats.org/officeDocument/2006/relationships/hyperlink" Target="http://www.dailygammon.com/bg/user/31517" TargetMode="External"/><Relationship Id="rId763" Type="http://schemas.openxmlformats.org/officeDocument/2006/relationships/hyperlink" Target="http://www.dailygammon.com/bg/user/33344" TargetMode="External"/><Relationship Id="rId764" Type="http://schemas.openxmlformats.org/officeDocument/2006/relationships/hyperlink" Target="http://www.dailygammon.com/bg/game/4999726/1/list" TargetMode="External"/><Relationship Id="rId765" Type="http://schemas.openxmlformats.org/officeDocument/2006/relationships/hyperlink" Target="http://www.dailygammon.com/bg/user/31517" TargetMode="External"/><Relationship Id="rId766" Type="http://schemas.openxmlformats.org/officeDocument/2006/relationships/hyperlink" Target="http://www.dailygammon.com/bg/user/33344" TargetMode="External"/><Relationship Id="rId767" Type="http://schemas.openxmlformats.org/officeDocument/2006/relationships/hyperlink" Target="http://www.dailygammon.com/bg/user/33344" TargetMode="External"/><Relationship Id="rId768" Type="http://schemas.openxmlformats.org/officeDocument/2006/relationships/hyperlink" Target="http://www.dailygammon.com/bg/user/31517" TargetMode="External"/><Relationship Id="rId769" Type="http://schemas.openxmlformats.org/officeDocument/2006/relationships/hyperlink" Target="http://www.dailygammon.com/bg/user/33344" TargetMode="External"/><Relationship Id="rId770" Type="http://schemas.openxmlformats.org/officeDocument/2006/relationships/hyperlink" Target="http://www.dailygammon.com/bg/game/4999455/1/list" TargetMode="External"/><Relationship Id="rId771" Type="http://schemas.openxmlformats.org/officeDocument/2006/relationships/hyperlink" Target="http://www.dailygammon.com/bg/user/31517" TargetMode="External"/><Relationship Id="rId772" Type="http://schemas.openxmlformats.org/officeDocument/2006/relationships/hyperlink" Target="http://www.dailygammon.com/bg/user/33344" TargetMode="External"/><Relationship Id="rId773" Type="http://schemas.openxmlformats.org/officeDocument/2006/relationships/hyperlink" Target="http://www.dailygammon.com/bg/user/33344" TargetMode="External"/><Relationship Id="rId774" Type="http://schemas.openxmlformats.org/officeDocument/2006/relationships/hyperlink" Target="http://www.dailygammon.com/bg/user/31517" TargetMode="External"/><Relationship Id="rId775" Type="http://schemas.openxmlformats.org/officeDocument/2006/relationships/hyperlink" Target="http://www.dailygammon.com/bg/user/33344" TargetMode="External"/><Relationship Id="rId776" Type="http://schemas.openxmlformats.org/officeDocument/2006/relationships/hyperlink" Target="http://www.dailygammon.com/bg/game/4999617/1/list" TargetMode="External"/><Relationship Id="rId777" Type="http://schemas.openxmlformats.org/officeDocument/2006/relationships/hyperlink" Target="http://www.dailygammon.com/bg/user/31517" TargetMode="External"/><Relationship Id="rId778" Type="http://schemas.openxmlformats.org/officeDocument/2006/relationships/hyperlink" Target="http://www.dailygammon.com/bg/user/33344" TargetMode="External"/><Relationship Id="rId779" Type="http://schemas.openxmlformats.org/officeDocument/2006/relationships/hyperlink" Target="http://www.dailygammon.com/bg/user/33344" TargetMode="External"/><Relationship Id="rId780" Type="http://schemas.openxmlformats.org/officeDocument/2006/relationships/hyperlink" Target="http://www.dailygammon.com/bg/user/31517" TargetMode="External"/><Relationship Id="rId781" Type="http://schemas.openxmlformats.org/officeDocument/2006/relationships/hyperlink" Target="http://www.dailygammon.com/bg/user/33344" TargetMode="External"/><Relationship Id="rId782" Type="http://schemas.openxmlformats.org/officeDocument/2006/relationships/hyperlink" Target="http://www.dailygammon.com/bg/game/4999662/1/list" TargetMode="External"/><Relationship Id="rId783" Type="http://schemas.openxmlformats.org/officeDocument/2006/relationships/hyperlink" Target="http://www.dailygammon.com/bg/user/31517" TargetMode="External"/><Relationship Id="rId784" Type="http://schemas.openxmlformats.org/officeDocument/2006/relationships/hyperlink" Target="http://www.dailygammon.com/bg/user/33344" TargetMode="External"/><Relationship Id="rId785" Type="http://schemas.openxmlformats.org/officeDocument/2006/relationships/hyperlink" Target="http://www.dailygammon.com/bg/user/33344" TargetMode="External"/><Relationship Id="rId786" Type="http://schemas.openxmlformats.org/officeDocument/2006/relationships/hyperlink" Target="http://www.dailygammon.com/bg/user/31517" TargetMode="External"/><Relationship Id="rId787" Type="http://schemas.openxmlformats.org/officeDocument/2006/relationships/hyperlink" Target="http://www.dailygammon.com/bg/user/33344" TargetMode="External"/><Relationship Id="rId788" Type="http://schemas.openxmlformats.org/officeDocument/2006/relationships/hyperlink" Target="http://www.dailygammon.com/bg/game/4999556/1/list" TargetMode="External"/><Relationship Id="rId789" Type="http://schemas.openxmlformats.org/officeDocument/2006/relationships/hyperlink" Target="http://www.dailygammon.com/bg/user/31517" TargetMode="External"/><Relationship Id="rId790" Type="http://schemas.openxmlformats.org/officeDocument/2006/relationships/hyperlink" Target="http://www.dailygammon.com/bg/user/33344" TargetMode="External"/><Relationship Id="rId791" Type="http://schemas.openxmlformats.org/officeDocument/2006/relationships/hyperlink" Target="http://www.dailygammon.com/bg/user/33344" TargetMode="External"/><Relationship Id="rId792" Type="http://schemas.openxmlformats.org/officeDocument/2006/relationships/hyperlink" Target="http://www.dailygammon.com/bg/user/31517" TargetMode="External"/><Relationship Id="rId793" Type="http://schemas.openxmlformats.org/officeDocument/2006/relationships/hyperlink" Target="http://www.dailygammon.com/bg/user/33344" TargetMode="External"/><Relationship Id="rId794" Type="http://schemas.openxmlformats.org/officeDocument/2006/relationships/hyperlink" Target="http://www.dailygammon.com/bg/game/4999453/1/list" TargetMode="External"/><Relationship Id="rId795" Type="http://schemas.openxmlformats.org/officeDocument/2006/relationships/hyperlink" Target="http://www.dailygammon.com/bg/user/31517" TargetMode="External"/><Relationship Id="rId796" Type="http://schemas.openxmlformats.org/officeDocument/2006/relationships/hyperlink" Target="http://www.dailygammon.com/bg/user/33344" TargetMode="External"/><Relationship Id="rId797" Type="http://schemas.openxmlformats.org/officeDocument/2006/relationships/hyperlink" Target="http://www.dailygammon.com/bg/user/33344" TargetMode="External"/><Relationship Id="rId798" Type="http://schemas.openxmlformats.org/officeDocument/2006/relationships/hyperlink" Target="http://www.dailygammon.com/bg/user/31517" TargetMode="External"/><Relationship Id="rId799" Type="http://schemas.openxmlformats.org/officeDocument/2006/relationships/hyperlink" Target="http://www.dailygammon.com/bg/user/33344" TargetMode="External"/><Relationship Id="rId800" Type="http://schemas.openxmlformats.org/officeDocument/2006/relationships/hyperlink" Target="http://www.dailygammon.com/bg/game/4999715/1/list" TargetMode="External"/><Relationship Id="rId801" Type="http://schemas.openxmlformats.org/officeDocument/2006/relationships/hyperlink" Target="http://www.dailygammon.com/bg/user/31517" TargetMode="External"/><Relationship Id="rId802" Type="http://schemas.openxmlformats.org/officeDocument/2006/relationships/hyperlink" Target="http://www.dailygammon.com/bg/user/33344" TargetMode="External"/><Relationship Id="rId803" Type="http://schemas.openxmlformats.org/officeDocument/2006/relationships/hyperlink" Target="http://www.dailygammon.com/bg/user/33344" TargetMode="External"/><Relationship Id="rId804" Type="http://schemas.openxmlformats.org/officeDocument/2006/relationships/hyperlink" Target="http://www.dailygammon.com/bg/user/31517" TargetMode="External"/><Relationship Id="rId805" Type="http://schemas.openxmlformats.org/officeDocument/2006/relationships/hyperlink" Target="http://www.dailygammon.com/bg/user/33344" TargetMode="External"/><Relationship Id="rId806" Type="http://schemas.openxmlformats.org/officeDocument/2006/relationships/hyperlink" Target="http://www.dailygammon.com/bg/game/4999466/1/list" TargetMode="External"/><Relationship Id="rId807" Type="http://schemas.openxmlformats.org/officeDocument/2006/relationships/hyperlink" Target="http://www.dailygammon.com/bg/user/31517" TargetMode="External"/><Relationship Id="rId808" Type="http://schemas.openxmlformats.org/officeDocument/2006/relationships/hyperlink" Target="http://www.dailygammon.com/bg/user/33344" TargetMode="External"/><Relationship Id="rId809" Type="http://schemas.openxmlformats.org/officeDocument/2006/relationships/hyperlink" Target="http://www.dailygammon.com/bg/user/33344" TargetMode="External"/><Relationship Id="rId810" Type="http://schemas.openxmlformats.org/officeDocument/2006/relationships/hyperlink" Target="http://www.dailygammon.com/bg/user/31517" TargetMode="External"/><Relationship Id="rId811" Type="http://schemas.openxmlformats.org/officeDocument/2006/relationships/hyperlink" Target="http://www.dailygammon.com/bg/user/33344" TargetMode="External"/><Relationship Id="rId812" Type="http://schemas.openxmlformats.org/officeDocument/2006/relationships/hyperlink" Target="http://www.dailygammon.com/bg/game/4999560/1/list" TargetMode="External"/><Relationship Id="rId813" Type="http://schemas.openxmlformats.org/officeDocument/2006/relationships/hyperlink" Target="http://www.dailygammon.com/bg/user/31517" TargetMode="External"/><Relationship Id="rId814" Type="http://schemas.openxmlformats.org/officeDocument/2006/relationships/hyperlink" Target="http://www.dailygammon.com/bg/user/33344" TargetMode="External"/><Relationship Id="rId815" Type="http://schemas.openxmlformats.org/officeDocument/2006/relationships/hyperlink" Target="http://www.dailygammon.com/bg/user/33344" TargetMode="External"/><Relationship Id="rId816" Type="http://schemas.openxmlformats.org/officeDocument/2006/relationships/hyperlink" Target="http://www.dailygammon.com/bg/user/31517" TargetMode="External"/><Relationship Id="rId817" Type="http://schemas.openxmlformats.org/officeDocument/2006/relationships/hyperlink" Target="http://www.dailygammon.com/bg/user/21605" TargetMode="External"/><Relationship Id="rId818" Type="http://schemas.openxmlformats.org/officeDocument/2006/relationships/hyperlink" Target="http://www.dailygammon.com/bg/game/4999241/1/list" TargetMode="External"/><Relationship Id="rId819" Type="http://schemas.openxmlformats.org/officeDocument/2006/relationships/hyperlink" Target="http://www.dailygammon.com/bg/user/31517" TargetMode="External"/><Relationship Id="rId820" Type="http://schemas.openxmlformats.org/officeDocument/2006/relationships/hyperlink" Target="http://www.dailygammon.com/bg/user/21605" TargetMode="External"/><Relationship Id="rId821" Type="http://schemas.openxmlformats.org/officeDocument/2006/relationships/hyperlink" Target="http://www.dailygammon.com/bg/user/21605" TargetMode="External"/><Relationship Id="rId822" Type="http://schemas.openxmlformats.org/officeDocument/2006/relationships/hyperlink" Target="http://www.dailygammon.com/bg/user/31517" TargetMode="External"/><Relationship Id="rId823" Type="http://schemas.openxmlformats.org/officeDocument/2006/relationships/hyperlink" Target="http://www.dailygammon.com/bg/user/21605" TargetMode="External"/><Relationship Id="rId824" Type="http://schemas.openxmlformats.org/officeDocument/2006/relationships/hyperlink" Target="http://www.dailygammon.com/bg/game/4998859/1/list" TargetMode="External"/><Relationship Id="rId825" Type="http://schemas.openxmlformats.org/officeDocument/2006/relationships/hyperlink" Target="http://www.dailygammon.com/bg/user/31517" TargetMode="External"/><Relationship Id="rId826" Type="http://schemas.openxmlformats.org/officeDocument/2006/relationships/hyperlink" Target="http://www.dailygammon.com/bg/user/21605" TargetMode="External"/><Relationship Id="rId827" Type="http://schemas.openxmlformats.org/officeDocument/2006/relationships/hyperlink" Target="http://www.dailygammon.com/bg/user/21605" TargetMode="External"/><Relationship Id="rId828" Type="http://schemas.openxmlformats.org/officeDocument/2006/relationships/hyperlink" Target="http://www.dailygammon.com/bg/user/31517" TargetMode="External"/><Relationship Id="rId829" Type="http://schemas.openxmlformats.org/officeDocument/2006/relationships/hyperlink" Target="http://www.dailygammon.com/bg/user/21605" TargetMode="External"/><Relationship Id="rId830" Type="http://schemas.openxmlformats.org/officeDocument/2006/relationships/hyperlink" Target="http://www.dailygammon.com/bg/game/4998619/1/list" TargetMode="External"/><Relationship Id="rId831" Type="http://schemas.openxmlformats.org/officeDocument/2006/relationships/hyperlink" Target="http://www.dailygammon.com/bg/user/31517" TargetMode="External"/><Relationship Id="rId832" Type="http://schemas.openxmlformats.org/officeDocument/2006/relationships/hyperlink" Target="http://www.dailygammon.com/bg/user/21605" TargetMode="External"/><Relationship Id="rId833" Type="http://schemas.openxmlformats.org/officeDocument/2006/relationships/hyperlink" Target="http://www.dailygammon.com/bg/user/21605" TargetMode="External"/><Relationship Id="rId834" Type="http://schemas.openxmlformats.org/officeDocument/2006/relationships/hyperlink" Target="http://www.dailygammon.com/bg/user/31517" TargetMode="External"/><Relationship Id="rId835" Type="http://schemas.openxmlformats.org/officeDocument/2006/relationships/hyperlink" Target="http://www.dailygammon.com/bg/user/21605" TargetMode="External"/><Relationship Id="rId836" Type="http://schemas.openxmlformats.org/officeDocument/2006/relationships/hyperlink" Target="http://www.dailygammon.com/bg/game/4998695/1/list" TargetMode="External"/><Relationship Id="rId837" Type="http://schemas.openxmlformats.org/officeDocument/2006/relationships/hyperlink" Target="http://www.dailygammon.com/bg/user/31517" TargetMode="External"/><Relationship Id="rId838" Type="http://schemas.openxmlformats.org/officeDocument/2006/relationships/hyperlink" Target="http://www.dailygammon.com/bg/user/21605" TargetMode="External"/><Relationship Id="rId839" Type="http://schemas.openxmlformats.org/officeDocument/2006/relationships/hyperlink" Target="http://www.dailygammon.com/bg/user/21605" TargetMode="External"/><Relationship Id="rId840" Type="http://schemas.openxmlformats.org/officeDocument/2006/relationships/hyperlink" Target="http://www.dailygammon.com/bg/user/31517" TargetMode="External"/><Relationship Id="rId841" Type="http://schemas.openxmlformats.org/officeDocument/2006/relationships/hyperlink" Target="http://www.dailygammon.com/bg/user/21605" TargetMode="External"/><Relationship Id="rId842" Type="http://schemas.openxmlformats.org/officeDocument/2006/relationships/hyperlink" Target="http://www.dailygammon.com/bg/game/4998971/1/list" TargetMode="External"/><Relationship Id="rId843" Type="http://schemas.openxmlformats.org/officeDocument/2006/relationships/hyperlink" Target="http://www.dailygammon.com/bg/user/31517" TargetMode="External"/><Relationship Id="rId844" Type="http://schemas.openxmlformats.org/officeDocument/2006/relationships/hyperlink" Target="http://www.dailygammon.com/bg/user/21605" TargetMode="External"/><Relationship Id="rId845" Type="http://schemas.openxmlformats.org/officeDocument/2006/relationships/hyperlink" Target="http://www.dailygammon.com/bg/user/21605" TargetMode="External"/><Relationship Id="rId846" Type="http://schemas.openxmlformats.org/officeDocument/2006/relationships/hyperlink" Target="http://www.dailygammon.com/bg/user/31517" TargetMode="External"/><Relationship Id="rId847" Type="http://schemas.openxmlformats.org/officeDocument/2006/relationships/hyperlink" Target="http://www.dailygammon.com/bg/user/21605" TargetMode="External"/><Relationship Id="rId848" Type="http://schemas.openxmlformats.org/officeDocument/2006/relationships/hyperlink" Target="http://www.dailygammon.com/bg/game/4999437/1/list" TargetMode="External"/><Relationship Id="rId849" Type="http://schemas.openxmlformats.org/officeDocument/2006/relationships/hyperlink" Target="http://www.dailygammon.com/bg/user/31517" TargetMode="External"/><Relationship Id="rId850" Type="http://schemas.openxmlformats.org/officeDocument/2006/relationships/hyperlink" Target="http://www.dailygammon.com/bg/user/21605" TargetMode="External"/><Relationship Id="rId851" Type="http://schemas.openxmlformats.org/officeDocument/2006/relationships/hyperlink" Target="http://www.dailygammon.com/bg/user/21605" TargetMode="External"/><Relationship Id="rId852" Type="http://schemas.openxmlformats.org/officeDocument/2006/relationships/hyperlink" Target="http://www.dailygammon.com/bg/user/31517" TargetMode="External"/><Relationship Id="rId853" Type="http://schemas.openxmlformats.org/officeDocument/2006/relationships/hyperlink" Target="http://www.dailygammon.com/bg/user/21605" TargetMode="External"/><Relationship Id="rId854" Type="http://schemas.openxmlformats.org/officeDocument/2006/relationships/hyperlink" Target="http://www.dailygammon.com/bg/game/4998766/1/list" TargetMode="External"/><Relationship Id="rId855" Type="http://schemas.openxmlformats.org/officeDocument/2006/relationships/hyperlink" Target="http://www.dailygammon.com/bg/user/31517" TargetMode="External"/><Relationship Id="rId856" Type="http://schemas.openxmlformats.org/officeDocument/2006/relationships/hyperlink" Target="http://www.dailygammon.com/bg/user/21605" TargetMode="External"/><Relationship Id="rId857" Type="http://schemas.openxmlformats.org/officeDocument/2006/relationships/hyperlink" Target="http://www.dailygammon.com/bg/user/21605" TargetMode="External"/><Relationship Id="rId858" Type="http://schemas.openxmlformats.org/officeDocument/2006/relationships/hyperlink" Target="http://www.dailygammon.com/bg/user/31517" TargetMode="External"/><Relationship Id="rId859" Type="http://schemas.openxmlformats.org/officeDocument/2006/relationships/hyperlink" Target="http://www.dailygammon.com/bg/user/21605" TargetMode="External"/><Relationship Id="rId860" Type="http://schemas.openxmlformats.org/officeDocument/2006/relationships/hyperlink" Target="http://www.dailygammon.com/bg/game/4999120/1/list" TargetMode="External"/><Relationship Id="rId861" Type="http://schemas.openxmlformats.org/officeDocument/2006/relationships/hyperlink" Target="http://www.dailygammon.com/bg/user/31517" TargetMode="External"/><Relationship Id="rId862" Type="http://schemas.openxmlformats.org/officeDocument/2006/relationships/hyperlink" Target="http://www.dailygammon.com/bg/user/21605" TargetMode="External"/><Relationship Id="rId863" Type="http://schemas.openxmlformats.org/officeDocument/2006/relationships/hyperlink" Target="http://www.dailygammon.com/bg/user/21605" TargetMode="External"/><Relationship Id="rId864" Type="http://schemas.openxmlformats.org/officeDocument/2006/relationships/hyperlink" Target="http://www.dailygammon.com/bg/user/31517" TargetMode="External"/><Relationship Id="rId865" Type="http://schemas.openxmlformats.org/officeDocument/2006/relationships/hyperlink" Target="http://www.dailygammon.com/bg/user/21605" TargetMode="External"/><Relationship Id="rId866" Type="http://schemas.openxmlformats.org/officeDocument/2006/relationships/hyperlink" Target="http://www.dailygammon.com/bg/game/4998624/1/list" TargetMode="External"/><Relationship Id="rId867" Type="http://schemas.openxmlformats.org/officeDocument/2006/relationships/hyperlink" Target="http://www.dailygammon.com/bg/user/28783" TargetMode="External"/><Relationship Id="rId868" Type="http://schemas.openxmlformats.org/officeDocument/2006/relationships/hyperlink" Target="http://www.dailygammon.com/bg/user/21605" TargetMode="External"/><Relationship Id="rId869" Type="http://schemas.openxmlformats.org/officeDocument/2006/relationships/hyperlink" Target="http://www.dailygammon.com/bg/user/21605" TargetMode="External"/><Relationship Id="rId870" Type="http://schemas.openxmlformats.org/officeDocument/2006/relationships/hyperlink" Target="http://www.dailygammon.com/bg/user/28783" TargetMode="External"/><Relationship Id="rId871" Type="http://schemas.openxmlformats.org/officeDocument/2006/relationships/hyperlink" Target="http://www.dailygammon.com/bg/user/31517" TargetMode="External"/><Relationship Id="rId872" Type="http://schemas.openxmlformats.org/officeDocument/2006/relationships/hyperlink" Target="http://www.dailygammon.com/bg/game/4999242/1/list" TargetMode="External"/><Relationship Id="rId873" Type="http://schemas.openxmlformats.org/officeDocument/2006/relationships/hyperlink" Target="http://www.dailygammon.com/bg/user/28783" TargetMode="External"/><Relationship Id="rId874" Type="http://schemas.openxmlformats.org/officeDocument/2006/relationships/hyperlink" Target="http://www.dailygammon.com/bg/user/31517" TargetMode="External"/><Relationship Id="rId875" Type="http://schemas.openxmlformats.org/officeDocument/2006/relationships/hyperlink" Target="http://www.dailygammon.com/bg/user/31517" TargetMode="External"/><Relationship Id="rId876" Type="http://schemas.openxmlformats.org/officeDocument/2006/relationships/hyperlink" Target="http://www.dailygammon.com/bg/user/28783" TargetMode="External"/><Relationship Id="rId877" Type="http://schemas.openxmlformats.org/officeDocument/2006/relationships/hyperlink" Target="http://www.dailygammon.com/bg/user/31517" TargetMode="External"/><Relationship Id="rId878" Type="http://schemas.openxmlformats.org/officeDocument/2006/relationships/hyperlink" Target="http://www.dailygammon.com/bg/game/4998857/1/list" TargetMode="External"/><Relationship Id="rId879" Type="http://schemas.openxmlformats.org/officeDocument/2006/relationships/hyperlink" Target="http://www.dailygammon.com/bg/user/28783" TargetMode="External"/><Relationship Id="rId880" Type="http://schemas.openxmlformats.org/officeDocument/2006/relationships/hyperlink" Target="http://www.dailygammon.com/bg/user/31517" TargetMode="External"/><Relationship Id="rId881" Type="http://schemas.openxmlformats.org/officeDocument/2006/relationships/hyperlink" Target="http://www.dailygammon.com/bg/user/31517" TargetMode="External"/><Relationship Id="rId882" Type="http://schemas.openxmlformats.org/officeDocument/2006/relationships/hyperlink" Target="http://www.dailygammon.com/bg/user/28783" TargetMode="External"/><Relationship Id="rId883" Type="http://schemas.openxmlformats.org/officeDocument/2006/relationships/hyperlink" Target="http://www.dailygammon.com/bg/user/31517" TargetMode="External"/><Relationship Id="rId884" Type="http://schemas.openxmlformats.org/officeDocument/2006/relationships/hyperlink" Target="http://www.dailygammon.com/bg/game/4999615/1/list" TargetMode="External"/><Relationship Id="rId885" Type="http://schemas.openxmlformats.org/officeDocument/2006/relationships/hyperlink" Target="http://www.dailygammon.com/bg/user/28783" TargetMode="External"/><Relationship Id="rId886" Type="http://schemas.openxmlformats.org/officeDocument/2006/relationships/hyperlink" Target="http://www.dailygammon.com/bg/user/31517" TargetMode="External"/><Relationship Id="rId887" Type="http://schemas.openxmlformats.org/officeDocument/2006/relationships/hyperlink" Target="http://www.dailygammon.com/bg/user/31517" TargetMode="External"/><Relationship Id="rId888" Type="http://schemas.openxmlformats.org/officeDocument/2006/relationships/hyperlink" Target="http://www.dailygammon.com/bg/user/28783" TargetMode="External"/><Relationship Id="rId889" Type="http://schemas.openxmlformats.org/officeDocument/2006/relationships/hyperlink" Target="http://www.dailygammon.com/bg/user/31517" TargetMode="External"/><Relationship Id="rId890" Type="http://schemas.openxmlformats.org/officeDocument/2006/relationships/hyperlink" Target="http://www.dailygammon.com/bg/game/4998922/1/list" TargetMode="External"/><Relationship Id="rId891" Type="http://schemas.openxmlformats.org/officeDocument/2006/relationships/hyperlink" Target="http://www.dailygammon.com/bg/user/28783" TargetMode="External"/><Relationship Id="rId892" Type="http://schemas.openxmlformats.org/officeDocument/2006/relationships/hyperlink" Target="http://www.dailygammon.com/bg/user/31517" TargetMode="External"/><Relationship Id="rId893" Type="http://schemas.openxmlformats.org/officeDocument/2006/relationships/hyperlink" Target="http://www.dailygammon.com/bg/user/31517" TargetMode="External"/><Relationship Id="rId894" Type="http://schemas.openxmlformats.org/officeDocument/2006/relationships/hyperlink" Target="http://www.dailygammon.com/bg/user/28783" TargetMode="External"/><Relationship Id="rId895" Type="http://schemas.openxmlformats.org/officeDocument/2006/relationships/hyperlink" Target="http://www.dailygammon.com/bg/user/31517" TargetMode="External"/><Relationship Id="rId896" Type="http://schemas.openxmlformats.org/officeDocument/2006/relationships/hyperlink" Target="http://www.dailygammon.com/bg/game/4998972/1/list" TargetMode="External"/><Relationship Id="rId897" Type="http://schemas.openxmlformats.org/officeDocument/2006/relationships/hyperlink" Target="http://www.dailygammon.com/bg/user/28783" TargetMode="External"/><Relationship Id="rId898" Type="http://schemas.openxmlformats.org/officeDocument/2006/relationships/hyperlink" Target="http://www.dailygammon.com/bg/user/31517" TargetMode="External"/><Relationship Id="rId899" Type="http://schemas.openxmlformats.org/officeDocument/2006/relationships/hyperlink" Target="http://www.dailygammon.com/bg/user/31517" TargetMode="External"/><Relationship Id="rId900" Type="http://schemas.openxmlformats.org/officeDocument/2006/relationships/hyperlink" Target="http://www.dailygammon.com/bg/user/28783" TargetMode="External"/><Relationship Id="rId901" Type="http://schemas.openxmlformats.org/officeDocument/2006/relationships/hyperlink" Target="http://www.dailygammon.com/bg/user/31517" TargetMode="External"/><Relationship Id="rId902" Type="http://schemas.openxmlformats.org/officeDocument/2006/relationships/hyperlink" Target="http://www.dailygammon.com/bg/game/4999438/1/list" TargetMode="External"/><Relationship Id="rId903" Type="http://schemas.openxmlformats.org/officeDocument/2006/relationships/hyperlink" Target="http://www.dailygammon.com/bg/user/28783" TargetMode="External"/><Relationship Id="rId904" Type="http://schemas.openxmlformats.org/officeDocument/2006/relationships/hyperlink" Target="http://www.dailygammon.com/bg/user/31517" TargetMode="External"/><Relationship Id="rId905" Type="http://schemas.openxmlformats.org/officeDocument/2006/relationships/hyperlink" Target="http://www.dailygammon.com/bg/user/31517" TargetMode="External"/><Relationship Id="rId906" Type="http://schemas.openxmlformats.org/officeDocument/2006/relationships/hyperlink" Target="http://www.dailygammon.com/bg/user/28783" TargetMode="External"/><Relationship Id="rId907" Type="http://schemas.openxmlformats.org/officeDocument/2006/relationships/hyperlink" Target="http://www.dailygammon.com/bg/user/31517" TargetMode="External"/><Relationship Id="rId908" Type="http://schemas.openxmlformats.org/officeDocument/2006/relationships/hyperlink" Target="http://www.dailygammon.com/bg/game/4999155/1/list" TargetMode="External"/><Relationship Id="rId909" Type="http://schemas.openxmlformats.org/officeDocument/2006/relationships/hyperlink" Target="http://www.dailygammon.com/bg/user/28783" TargetMode="External"/><Relationship Id="rId910" Type="http://schemas.openxmlformats.org/officeDocument/2006/relationships/hyperlink" Target="http://www.dailygammon.com/bg/user/31517" TargetMode="External"/><Relationship Id="rId911" Type="http://schemas.openxmlformats.org/officeDocument/2006/relationships/hyperlink" Target="http://www.dailygammon.com/bg/user/31517" TargetMode="External"/><Relationship Id="rId912" Type="http://schemas.openxmlformats.org/officeDocument/2006/relationships/hyperlink" Target="http://www.dailygammon.com/bg/user/28783" TargetMode="External"/><Relationship Id="rId913" Type="http://schemas.openxmlformats.org/officeDocument/2006/relationships/hyperlink" Target="http://www.dailygammon.com/bg/user/31517" TargetMode="External"/><Relationship Id="rId914" Type="http://schemas.openxmlformats.org/officeDocument/2006/relationships/hyperlink" Target="http://www.dailygammon.com/bg/game/4999121/1/list" TargetMode="External"/><Relationship Id="rId915" Type="http://schemas.openxmlformats.org/officeDocument/2006/relationships/hyperlink" Target="http://www.dailygammon.com/bg/user/28783" TargetMode="External"/><Relationship Id="rId916" Type="http://schemas.openxmlformats.org/officeDocument/2006/relationships/hyperlink" Target="http://www.dailygammon.com/bg/user/31517" TargetMode="External"/><Relationship Id="rId917" Type="http://schemas.openxmlformats.org/officeDocument/2006/relationships/hyperlink" Target="http://www.dailygammon.com/bg/user/31517" TargetMode="External"/><Relationship Id="rId918" Type="http://schemas.openxmlformats.org/officeDocument/2006/relationships/hyperlink" Target="http://www.dailygammon.com/bg/user/28783" TargetMode="External"/><Relationship Id="rId919" Type="http://schemas.openxmlformats.org/officeDocument/2006/relationships/hyperlink" Target="http://www.dailygammon.com/bg/user/31517" TargetMode="External"/><Relationship Id="rId920" Type="http://schemas.openxmlformats.org/officeDocument/2006/relationships/hyperlink" Target="http://www.dailygammon.com/bg/game/4999209/1/list" TargetMode="External"/><Relationship Id="rId921" Type="http://schemas.openxmlformats.org/officeDocument/2006/relationships/hyperlink" Target="http://www.dailygammon.com/bg/user/28783" TargetMode="External"/><Relationship Id="rId922" Type="http://schemas.openxmlformats.org/officeDocument/2006/relationships/hyperlink" Target="http://www.dailygammon.com/bg/user/31517" TargetMode="External"/><Relationship Id="rId923" Type="http://schemas.openxmlformats.org/officeDocument/2006/relationships/hyperlink" Target="http://www.dailygammon.com/bg/user/31517" TargetMode="External"/><Relationship Id="rId924" Type="http://schemas.openxmlformats.org/officeDocument/2006/relationships/hyperlink" Target="http://www.dailygammon.com/bg/user/28783" TargetMode="External"/><Relationship Id="rId925" Type="http://schemas.openxmlformats.org/officeDocument/2006/relationships/hyperlink" Target="http://www.dailygammon.com/bg/user/28783" TargetMode="External"/><Relationship Id="rId926" Type="http://schemas.openxmlformats.org/officeDocument/2006/relationships/hyperlink" Target="http://www.dailygammon.com/bg/game/4999240/1/list" TargetMode="External"/><Relationship Id="rId927" Type="http://schemas.openxmlformats.org/officeDocument/2006/relationships/hyperlink" Target="http://www.dailygammon.com/bg/user/28783" TargetMode="External"/><Relationship Id="rId928" Type="http://schemas.openxmlformats.org/officeDocument/2006/relationships/hyperlink" Target="http://www.dailygammon.com/bg/user/28783" TargetMode="External"/><Relationship Id="rId929" Type="http://schemas.openxmlformats.org/officeDocument/2006/relationships/hyperlink" Target="http://www.dailygammon.com/bg/user/28783" TargetMode="External"/><Relationship Id="rId930" Type="http://schemas.openxmlformats.org/officeDocument/2006/relationships/hyperlink" Target="http://www.dailygammon.com/bg/user/28783" TargetMode="External"/><Relationship Id="rId931" Type="http://schemas.openxmlformats.org/officeDocument/2006/relationships/hyperlink" Target="http://www.dailygammon.com/bg/user/28783" TargetMode="External"/><Relationship Id="rId932" Type="http://schemas.openxmlformats.org/officeDocument/2006/relationships/hyperlink" Target="http://www.dailygammon.com/bg/game/4999172/1/list" TargetMode="External"/><Relationship Id="rId933" Type="http://schemas.openxmlformats.org/officeDocument/2006/relationships/hyperlink" Target="http://www.dailygammon.com/bg/user/28783" TargetMode="External"/><Relationship Id="rId934" Type="http://schemas.openxmlformats.org/officeDocument/2006/relationships/hyperlink" Target="http://www.dailygammon.com/bg/user/28783" TargetMode="External"/><Relationship Id="rId935" Type="http://schemas.openxmlformats.org/officeDocument/2006/relationships/hyperlink" Target="http://www.dailygammon.com/bg/user/28783" TargetMode="External"/><Relationship Id="rId936" Type="http://schemas.openxmlformats.org/officeDocument/2006/relationships/hyperlink" Target="http://www.dailygammon.com/bg/user/28783" TargetMode="External"/><Relationship Id="rId937" Type="http://schemas.openxmlformats.org/officeDocument/2006/relationships/hyperlink" Target="http://www.dailygammon.com/bg/user/28783" TargetMode="External"/><Relationship Id="rId938" Type="http://schemas.openxmlformats.org/officeDocument/2006/relationships/hyperlink" Target="http://www.dailygammon.com/bg/game/4999612/1/list" TargetMode="External"/><Relationship Id="rId939" Type="http://schemas.openxmlformats.org/officeDocument/2006/relationships/hyperlink" Target="http://www.dailygammon.com/bg/user/28783" TargetMode="External"/><Relationship Id="rId940" Type="http://schemas.openxmlformats.org/officeDocument/2006/relationships/hyperlink" Target="http://www.dailygammon.com/bg/user/28783" TargetMode="External"/><Relationship Id="rId941" Type="http://schemas.openxmlformats.org/officeDocument/2006/relationships/hyperlink" Target="http://www.dailygammon.com/bg/user/28783" TargetMode="External"/><Relationship Id="rId942" Type="http://schemas.openxmlformats.org/officeDocument/2006/relationships/hyperlink" Target="http://www.dailygammon.com/bg/user/28783" TargetMode="External"/><Relationship Id="rId943" Type="http://schemas.openxmlformats.org/officeDocument/2006/relationships/hyperlink" Target="http://www.dailygammon.com/bg/user/28783" TargetMode="External"/><Relationship Id="rId944" Type="http://schemas.openxmlformats.org/officeDocument/2006/relationships/hyperlink" Target="http://www.dailygammon.com/bg/game/4999174/1/list" TargetMode="External"/><Relationship Id="rId945" Type="http://schemas.openxmlformats.org/officeDocument/2006/relationships/hyperlink" Target="http://www.dailygammon.com/bg/user/28783" TargetMode="External"/><Relationship Id="rId946" Type="http://schemas.openxmlformats.org/officeDocument/2006/relationships/hyperlink" Target="http://www.dailygammon.com/bg/user/28783" TargetMode="External"/><Relationship Id="rId947" Type="http://schemas.openxmlformats.org/officeDocument/2006/relationships/hyperlink" Target="http://www.dailygammon.com/bg/user/28783" TargetMode="External"/><Relationship Id="rId948" Type="http://schemas.openxmlformats.org/officeDocument/2006/relationships/hyperlink" Target="http://www.dailygammon.com/bg/user/28783" TargetMode="External"/><Relationship Id="rId949" Type="http://schemas.openxmlformats.org/officeDocument/2006/relationships/hyperlink" Target="http://www.dailygammon.com/bg/user/28783" TargetMode="External"/><Relationship Id="rId950" Type="http://schemas.openxmlformats.org/officeDocument/2006/relationships/hyperlink" Target="http://www.dailygammon.com/bg/game/4999235/1/list" TargetMode="External"/><Relationship Id="rId951" Type="http://schemas.openxmlformats.org/officeDocument/2006/relationships/hyperlink" Target="http://www.dailygammon.com/bg/user/28783" TargetMode="External"/><Relationship Id="rId952" Type="http://schemas.openxmlformats.org/officeDocument/2006/relationships/hyperlink" Target="http://www.dailygammon.com/bg/user/28783" TargetMode="External"/><Relationship Id="rId953" Type="http://schemas.openxmlformats.org/officeDocument/2006/relationships/hyperlink" Target="http://www.dailygammon.com/bg/user/28783" TargetMode="External"/><Relationship Id="rId954" Type="http://schemas.openxmlformats.org/officeDocument/2006/relationships/hyperlink" Target="http://www.dailygammon.com/bg/user/28783" TargetMode="External"/><Relationship Id="rId955" Type="http://schemas.openxmlformats.org/officeDocument/2006/relationships/hyperlink" Target="http://www.dailygammon.com/bg/user/28783" TargetMode="External"/><Relationship Id="rId956" Type="http://schemas.openxmlformats.org/officeDocument/2006/relationships/hyperlink" Target="http://www.dailygammon.com/bg/game/4999445/1/list" TargetMode="External"/><Relationship Id="rId957" Type="http://schemas.openxmlformats.org/officeDocument/2006/relationships/hyperlink" Target="http://www.dailygammon.com/bg/user/28783" TargetMode="External"/><Relationship Id="rId958" Type="http://schemas.openxmlformats.org/officeDocument/2006/relationships/hyperlink" Target="http://www.dailygammon.com/bg/user/28783" TargetMode="External"/><Relationship Id="rId959" Type="http://schemas.openxmlformats.org/officeDocument/2006/relationships/hyperlink" Target="http://www.dailygammon.com/bg/user/28783" TargetMode="External"/><Relationship Id="rId960" Type="http://schemas.openxmlformats.org/officeDocument/2006/relationships/hyperlink" Target="http://www.dailygammon.com/bg/user/28783" TargetMode="External"/><Relationship Id="rId961" Type="http://schemas.openxmlformats.org/officeDocument/2006/relationships/hyperlink" Target="http://www.dailygammon.com/bg/user/28783" TargetMode="External"/><Relationship Id="rId962" Type="http://schemas.openxmlformats.org/officeDocument/2006/relationships/hyperlink" Target="http://www.dailygammon.com/bg/game/4999183/1/list" TargetMode="External"/><Relationship Id="rId963" Type="http://schemas.openxmlformats.org/officeDocument/2006/relationships/hyperlink" Target="http://www.dailygammon.com/bg/user/28783" TargetMode="External"/><Relationship Id="rId964" Type="http://schemas.openxmlformats.org/officeDocument/2006/relationships/hyperlink" Target="http://www.dailygammon.com/bg/user/28783" TargetMode="External"/><Relationship Id="rId965" Type="http://schemas.openxmlformats.org/officeDocument/2006/relationships/hyperlink" Target="http://www.dailygammon.com/bg/user/28783" TargetMode="External"/><Relationship Id="rId966" Type="http://schemas.openxmlformats.org/officeDocument/2006/relationships/hyperlink" Target="http://www.dailygammon.com/bg/user/28783" TargetMode="External"/><Relationship Id="rId967" Type="http://schemas.openxmlformats.org/officeDocument/2006/relationships/hyperlink" Target="http://www.dailygammon.com/bg/user/28783" TargetMode="External"/><Relationship Id="rId968" Type="http://schemas.openxmlformats.org/officeDocument/2006/relationships/hyperlink" Target="http://www.dailygammon.com/bg/game/4999177/1/list" TargetMode="External"/><Relationship Id="rId969" Type="http://schemas.openxmlformats.org/officeDocument/2006/relationships/hyperlink" Target="http://www.dailygammon.com/bg/user/28783" TargetMode="External"/><Relationship Id="rId970" Type="http://schemas.openxmlformats.org/officeDocument/2006/relationships/hyperlink" Target="http://www.dailygammon.com/bg/user/28783" TargetMode="External"/><Relationship Id="rId971" Type="http://schemas.openxmlformats.org/officeDocument/2006/relationships/hyperlink" Target="http://www.dailygammon.com/bg/user/28783" TargetMode="External"/><Relationship Id="rId972" Type="http://schemas.openxmlformats.org/officeDocument/2006/relationships/hyperlink" Target="http://www.dailygammon.com/bg/user/28783" TargetMode="External"/><Relationship Id="rId973" Type="http://schemas.openxmlformats.org/officeDocument/2006/relationships/hyperlink" Target="http://www.dailygammon.com/bg/user/28783" TargetMode="External"/><Relationship Id="rId974" Type="http://schemas.openxmlformats.org/officeDocument/2006/relationships/hyperlink" Target="http://www.dailygammon.com/bg/game/4999211/1/list" TargetMode="External"/><Relationship Id="rId975" Type="http://schemas.openxmlformats.org/officeDocument/2006/relationships/hyperlink" Target="http://www.dailygammon.com/bg/user/28783" TargetMode="External"/><Relationship Id="rId976" Type="http://schemas.openxmlformats.org/officeDocument/2006/relationships/hyperlink" Target="http://www.dailygammon.com/bg/user/28783" TargetMode="External"/><Relationship Id="rId977" Type="http://schemas.openxmlformats.org/officeDocument/2006/relationships/hyperlink" Target="http://www.dailygammon.com/bg/user/28783" TargetMode="External"/><Relationship Id="rId978" Type="http://schemas.openxmlformats.org/officeDocument/2006/relationships/hyperlink" Target="http://www.dailygammon.com/bg/user/28783" TargetMode="External"/><Relationship Id="rId979" Type="http://schemas.openxmlformats.org/officeDocument/2006/relationships/hyperlink" Target="http://www.dailygammon.com/bg/user/38369" TargetMode="External"/><Relationship Id="rId980" Type="http://schemas.openxmlformats.org/officeDocument/2006/relationships/hyperlink" Target="http://www.dailygammon.com/bg/game/4998604/1/list" TargetMode="External"/><Relationship Id="rId981" Type="http://schemas.openxmlformats.org/officeDocument/2006/relationships/hyperlink" Target="http://www.dailygammon.com/bg/user/38369" TargetMode="External"/><Relationship Id="rId982" Type="http://schemas.openxmlformats.org/officeDocument/2006/relationships/hyperlink" Target="http://www.dailygammon.com/bg/user/38369" TargetMode="External"/><Relationship Id="rId983" Type="http://schemas.openxmlformats.org/officeDocument/2006/relationships/hyperlink" Target="http://www.dailygammon.com/bg/user/38369" TargetMode="External"/><Relationship Id="rId984" Type="http://schemas.openxmlformats.org/officeDocument/2006/relationships/hyperlink" Target="http://www.dailygammon.com/bg/user/38369" TargetMode="External"/><Relationship Id="rId985" Type="http://schemas.openxmlformats.org/officeDocument/2006/relationships/hyperlink" Target="http://www.dailygammon.com/bg/user/38369" TargetMode="External"/><Relationship Id="rId986" Type="http://schemas.openxmlformats.org/officeDocument/2006/relationships/hyperlink" Target="http://www.dailygammon.com/bg/game/4998858/1/list" TargetMode="External"/><Relationship Id="rId987" Type="http://schemas.openxmlformats.org/officeDocument/2006/relationships/hyperlink" Target="http://www.dailygammon.com/bg/user/38369" TargetMode="External"/><Relationship Id="rId988" Type="http://schemas.openxmlformats.org/officeDocument/2006/relationships/hyperlink" Target="http://www.dailygammon.com/bg/user/38369" TargetMode="External"/><Relationship Id="rId989" Type="http://schemas.openxmlformats.org/officeDocument/2006/relationships/hyperlink" Target="http://www.dailygammon.com/bg/user/38369" TargetMode="External"/><Relationship Id="rId990" Type="http://schemas.openxmlformats.org/officeDocument/2006/relationships/hyperlink" Target="http://www.dailygammon.com/bg/user/38369" TargetMode="External"/><Relationship Id="rId991" Type="http://schemas.openxmlformats.org/officeDocument/2006/relationships/hyperlink" Target="http://www.dailygammon.com/bg/user/38369" TargetMode="External"/><Relationship Id="rId992" Type="http://schemas.openxmlformats.org/officeDocument/2006/relationships/hyperlink" Target="http://www.dailygammon.com/bg/game/4998618/1/list" TargetMode="External"/><Relationship Id="rId993" Type="http://schemas.openxmlformats.org/officeDocument/2006/relationships/hyperlink" Target="http://www.dailygammon.com/bg/user/38369" TargetMode="External"/><Relationship Id="rId994" Type="http://schemas.openxmlformats.org/officeDocument/2006/relationships/hyperlink" Target="http://www.dailygammon.com/bg/user/38369" TargetMode="External"/><Relationship Id="rId995" Type="http://schemas.openxmlformats.org/officeDocument/2006/relationships/hyperlink" Target="http://www.dailygammon.com/bg/user/38369" TargetMode="External"/><Relationship Id="rId996" Type="http://schemas.openxmlformats.org/officeDocument/2006/relationships/hyperlink" Target="http://www.dailygammon.com/bg/user/38369" TargetMode="External"/><Relationship Id="rId997" Type="http://schemas.openxmlformats.org/officeDocument/2006/relationships/hyperlink" Target="http://www.dailygammon.com/bg/user/38369" TargetMode="External"/><Relationship Id="rId998" Type="http://schemas.openxmlformats.org/officeDocument/2006/relationships/hyperlink" Target="http://www.dailygammon.com/bg/game/4998694/1/list" TargetMode="External"/><Relationship Id="rId999" Type="http://schemas.openxmlformats.org/officeDocument/2006/relationships/hyperlink" Target="http://www.dailygammon.com/bg/user/38369" TargetMode="External"/><Relationship Id="rId1000" Type="http://schemas.openxmlformats.org/officeDocument/2006/relationships/hyperlink" Target="http://www.dailygammon.com/bg/user/38369" TargetMode="External"/><Relationship Id="rId1001" Type="http://schemas.openxmlformats.org/officeDocument/2006/relationships/hyperlink" Target="http://www.dailygammon.com/bg/user/38369" TargetMode="External"/><Relationship Id="rId1002" Type="http://schemas.openxmlformats.org/officeDocument/2006/relationships/hyperlink" Target="http://www.dailygammon.com/bg/user/38369" TargetMode="External"/><Relationship Id="rId1003" Type="http://schemas.openxmlformats.org/officeDocument/2006/relationships/hyperlink" Target="http://www.dailygammon.com/bg/user/38369" TargetMode="External"/><Relationship Id="rId1004" Type="http://schemas.openxmlformats.org/officeDocument/2006/relationships/hyperlink" Target="http://www.dailygammon.com/bg/game/4998970/1/list" TargetMode="External"/><Relationship Id="rId1005" Type="http://schemas.openxmlformats.org/officeDocument/2006/relationships/hyperlink" Target="http://www.dailygammon.com/bg/user/38369" TargetMode="External"/><Relationship Id="rId1006" Type="http://schemas.openxmlformats.org/officeDocument/2006/relationships/hyperlink" Target="http://www.dailygammon.com/bg/user/38369" TargetMode="External"/><Relationship Id="rId1007" Type="http://schemas.openxmlformats.org/officeDocument/2006/relationships/hyperlink" Target="http://www.dailygammon.com/bg/user/38369" TargetMode="External"/><Relationship Id="rId1008" Type="http://schemas.openxmlformats.org/officeDocument/2006/relationships/hyperlink" Target="http://www.dailygammon.com/bg/user/38369" TargetMode="External"/><Relationship Id="rId1009" Type="http://schemas.openxmlformats.org/officeDocument/2006/relationships/hyperlink" Target="http://www.dailygammon.com/bg/user/38369" TargetMode="External"/><Relationship Id="rId1010" Type="http://schemas.openxmlformats.org/officeDocument/2006/relationships/hyperlink" Target="http://www.dailygammon.com/bg/game/4999436/1/list" TargetMode="External"/><Relationship Id="rId1011" Type="http://schemas.openxmlformats.org/officeDocument/2006/relationships/hyperlink" Target="http://www.dailygammon.com/bg/user/38369" TargetMode="External"/><Relationship Id="rId1012" Type="http://schemas.openxmlformats.org/officeDocument/2006/relationships/hyperlink" Target="http://www.dailygammon.com/bg/user/38369" TargetMode="External"/><Relationship Id="rId1013" Type="http://schemas.openxmlformats.org/officeDocument/2006/relationships/hyperlink" Target="http://www.dailygammon.com/bg/user/38369" TargetMode="External"/><Relationship Id="rId1014" Type="http://schemas.openxmlformats.org/officeDocument/2006/relationships/hyperlink" Target="http://www.dailygammon.com/bg/user/38369" TargetMode="External"/><Relationship Id="rId1015" Type="http://schemas.openxmlformats.org/officeDocument/2006/relationships/hyperlink" Target="http://www.dailygammon.com/bg/user/38369" TargetMode="External"/><Relationship Id="rId1016" Type="http://schemas.openxmlformats.org/officeDocument/2006/relationships/hyperlink" Target="http://www.dailygammon.com/bg/game/4998609/1/list" TargetMode="External"/><Relationship Id="rId1017" Type="http://schemas.openxmlformats.org/officeDocument/2006/relationships/hyperlink" Target="http://www.dailygammon.com/bg/user/38369" TargetMode="External"/><Relationship Id="rId1018" Type="http://schemas.openxmlformats.org/officeDocument/2006/relationships/hyperlink" Target="http://www.dailygammon.com/bg/user/38369" TargetMode="External"/><Relationship Id="rId1019" Type="http://schemas.openxmlformats.org/officeDocument/2006/relationships/hyperlink" Target="http://www.dailygammon.com/bg/user/38369" TargetMode="External"/><Relationship Id="rId1020" Type="http://schemas.openxmlformats.org/officeDocument/2006/relationships/hyperlink" Target="http://www.dailygammon.com/bg/user/38369" TargetMode="External"/><Relationship Id="rId1021" Type="http://schemas.openxmlformats.org/officeDocument/2006/relationships/hyperlink" Target="http://www.dailygammon.com/bg/user/38369" TargetMode="External"/><Relationship Id="rId1022" Type="http://schemas.openxmlformats.org/officeDocument/2006/relationships/hyperlink" Target="http://www.dailygammon.com/bg/game/4998765/1/list" TargetMode="External"/><Relationship Id="rId1023" Type="http://schemas.openxmlformats.org/officeDocument/2006/relationships/hyperlink" Target="http://www.dailygammon.com/bg/user/38369" TargetMode="External"/><Relationship Id="rId1024" Type="http://schemas.openxmlformats.org/officeDocument/2006/relationships/hyperlink" Target="http://www.dailygammon.com/bg/user/38369" TargetMode="External"/><Relationship Id="rId1025" Type="http://schemas.openxmlformats.org/officeDocument/2006/relationships/hyperlink" Target="http://www.dailygammon.com/bg/user/38369" TargetMode="External"/><Relationship Id="rId1026" Type="http://schemas.openxmlformats.org/officeDocument/2006/relationships/hyperlink" Target="http://www.dailygammon.com/bg/user/38369" TargetMode="External"/><Relationship Id="rId1027" Type="http://schemas.openxmlformats.org/officeDocument/2006/relationships/hyperlink" Target="http://www.dailygammon.com/bg/user/38369" TargetMode="External"/><Relationship Id="rId1028" Type="http://schemas.openxmlformats.org/officeDocument/2006/relationships/hyperlink" Target="http://www.dailygammon.com/bg/game/4999119/1/list" TargetMode="External"/><Relationship Id="rId1029" Type="http://schemas.openxmlformats.org/officeDocument/2006/relationships/hyperlink" Target="http://www.dailygammon.com/bg/user/38369" TargetMode="External"/><Relationship Id="rId1030" Type="http://schemas.openxmlformats.org/officeDocument/2006/relationships/hyperlink" Target="http://www.dailygammon.com/bg/user/38369" TargetMode="External"/><Relationship Id="rId1031" Type="http://schemas.openxmlformats.org/officeDocument/2006/relationships/hyperlink" Target="http://www.dailygammon.com/bg/user/38369" TargetMode="External"/><Relationship Id="rId1032" Type="http://schemas.openxmlformats.org/officeDocument/2006/relationships/hyperlink" Target="http://www.dailygammon.com/bg/user/38369" TargetMode="External"/><Relationship Id="rId1033" Type="http://schemas.openxmlformats.org/officeDocument/2006/relationships/hyperlink" Target="http://www.dailygammon.com/bg/event/104602" TargetMode="External"/><Relationship Id="rId1034" Type="http://schemas.openxmlformats.org/officeDocument/2006/relationships/hyperlink" Target="http://www.dailygammon.com/bg/user/23098" TargetMode="External"/><Relationship Id="rId1035" Type="http://schemas.openxmlformats.org/officeDocument/2006/relationships/hyperlink" Target="http://www.dailygammon.com/bg/game/4998908/0/list" TargetMode="External"/><Relationship Id="rId1036" Type="http://schemas.openxmlformats.org/officeDocument/2006/relationships/hyperlink" Target="http://www.dailygammon.com/bg/user/38369" TargetMode="External"/><Relationship Id="rId1037" Type="http://schemas.openxmlformats.org/officeDocument/2006/relationships/hyperlink" Target="http://www.dailygammon.com/bg/user/23098" TargetMode="External"/><Relationship Id="rId1038" Type="http://schemas.openxmlformats.org/officeDocument/2006/relationships/hyperlink" Target="http://www.dailygammon.com/bg/user/23098" TargetMode="External"/><Relationship Id="rId1039" Type="http://schemas.openxmlformats.org/officeDocument/2006/relationships/hyperlink" Target="http://www.dailygammon.com/bg/user/38369" TargetMode="External"/><Relationship Id="rId1040" Type="http://schemas.openxmlformats.org/officeDocument/2006/relationships/hyperlink" Target="http://www.dailygammon.com/bg/event/104612" TargetMode="External"/><Relationship Id="rId1041" Type="http://schemas.openxmlformats.org/officeDocument/2006/relationships/hyperlink" Target="http://www.dailygammon.com/bg/user/34182" TargetMode="External"/><Relationship Id="rId1042" Type="http://schemas.openxmlformats.org/officeDocument/2006/relationships/hyperlink" Target="http://www.dailygammon.com/bg/game/4998826/0/list" TargetMode="External"/><Relationship Id="rId1043" Type="http://schemas.openxmlformats.org/officeDocument/2006/relationships/hyperlink" Target="http://www.dailygammon.com/bg/user/38369" TargetMode="External"/><Relationship Id="rId1044" Type="http://schemas.openxmlformats.org/officeDocument/2006/relationships/hyperlink" Target="http://www.dailygammon.com/bg/user/34182" TargetMode="External"/><Relationship Id="rId1045" Type="http://schemas.openxmlformats.org/officeDocument/2006/relationships/hyperlink" Target="http://www.dailygammon.com/bg/user/34182" TargetMode="External"/><Relationship Id="rId1046" Type="http://schemas.openxmlformats.org/officeDocument/2006/relationships/hyperlink" Target="http://www.dailygammon.com/bg/user/38369" TargetMode="External"/><Relationship Id="rId1047" Type="http://schemas.openxmlformats.org/officeDocument/2006/relationships/hyperlink" Target="http://www.dailygammon.com/bg/event/104061" TargetMode="External"/><Relationship Id="rId1048" Type="http://schemas.openxmlformats.org/officeDocument/2006/relationships/hyperlink" Target="http://www.dailygammon.com/bg/user/31065" TargetMode="External"/><Relationship Id="rId1049" Type="http://schemas.openxmlformats.org/officeDocument/2006/relationships/hyperlink" Target="http://www.dailygammon.com/bg/game/4999887/0/list" TargetMode="External"/><Relationship Id="rId1050" Type="http://schemas.openxmlformats.org/officeDocument/2006/relationships/hyperlink" Target="http://www.dailygammon.com/bg/user/38369" TargetMode="External"/><Relationship Id="rId1051" Type="http://schemas.openxmlformats.org/officeDocument/2006/relationships/hyperlink" Target="http://www.dailygammon.com/bg/user/31065" TargetMode="External"/><Relationship Id="rId1052" Type="http://schemas.openxmlformats.org/officeDocument/2006/relationships/hyperlink" Target="http://www.dailygammon.com/bg/user/31065" TargetMode="External"/><Relationship Id="rId1053" Type="http://schemas.openxmlformats.org/officeDocument/2006/relationships/hyperlink" Target="http://www.dailygammon.com/bg/user/38369" TargetMode="External"/><Relationship Id="rId1054" Type="http://schemas.openxmlformats.org/officeDocument/2006/relationships/hyperlink" Target="http://www.dailygammon.com/bg/event/104618" TargetMode="External"/><Relationship Id="rId1055" Type="http://schemas.openxmlformats.org/officeDocument/2006/relationships/hyperlink" Target="http://www.dailygammon.com/bg/user/17987" TargetMode="External"/><Relationship Id="rId1056" Type="http://schemas.openxmlformats.org/officeDocument/2006/relationships/hyperlink" Target="http://www.dailygammon.com/bg/game/4999083/1/list" TargetMode="External"/><Relationship Id="rId1057" Type="http://schemas.openxmlformats.org/officeDocument/2006/relationships/hyperlink" Target="http://www.dailygammon.com/bg/user/38369" TargetMode="External"/><Relationship Id="rId1058" Type="http://schemas.openxmlformats.org/officeDocument/2006/relationships/hyperlink" Target="http://www.dailygammon.com/bg/user/17987" TargetMode="External"/><Relationship Id="rId1059" Type="http://schemas.openxmlformats.org/officeDocument/2006/relationships/hyperlink" Target="http://www.dailygammon.com/bg/user/17987" TargetMode="External"/><Relationship Id="rId1060" Type="http://schemas.openxmlformats.org/officeDocument/2006/relationships/hyperlink" Target="http://www.dailygammon.com/bg/user/38369" TargetMode="External"/><Relationship Id="rId1061" Type="http://schemas.openxmlformats.org/officeDocument/2006/relationships/hyperlink" Target="http://www.dailygammon.com/bg/event/104583" TargetMode="External"/><Relationship Id="rId1062" Type="http://schemas.openxmlformats.org/officeDocument/2006/relationships/hyperlink" Target="http://www.dailygammon.com/bg/user/17987" TargetMode="External"/><Relationship Id="rId1063" Type="http://schemas.openxmlformats.org/officeDocument/2006/relationships/hyperlink" Target="http://www.dailygammon.com/bg/game/4999491/0/list" TargetMode="External"/><Relationship Id="rId1064" Type="http://schemas.openxmlformats.org/officeDocument/2006/relationships/hyperlink" Target="http://www.dailygammon.com/bg/user/38369" TargetMode="External"/><Relationship Id="rId1065" Type="http://schemas.openxmlformats.org/officeDocument/2006/relationships/hyperlink" Target="http://www.dailygammon.com/bg/user/17987" TargetMode="External"/><Relationship Id="rId1066" Type="http://schemas.openxmlformats.org/officeDocument/2006/relationships/hyperlink" Target="http://www.dailygammon.com/bg/user/17987" TargetMode="External"/><Relationship Id="rId1067" Type="http://schemas.openxmlformats.org/officeDocument/2006/relationships/hyperlink" Target="http://www.dailygammon.com/bg/user/38369" TargetMode="External"/><Relationship Id="rId1068" Type="http://schemas.openxmlformats.org/officeDocument/2006/relationships/hyperlink" Target="http://www.dailygammon.com/bg/event/103149" TargetMode="External"/><Relationship Id="rId1069" Type="http://schemas.openxmlformats.org/officeDocument/2006/relationships/hyperlink" Target="http://www.dailygammon.com/bg/user/17732" TargetMode="External"/><Relationship Id="rId1070" Type="http://schemas.openxmlformats.org/officeDocument/2006/relationships/hyperlink" Target="http://www.dailygammon.com/bg/game/4999602/1/list" TargetMode="External"/><Relationship Id="rId1071" Type="http://schemas.openxmlformats.org/officeDocument/2006/relationships/hyperlink" Target="http://www.dailygammon.com/bg/user/38369" TargetMode="External"/><Relationship Id="rId1072" Type="http://schemas.openxmlformats.org/officeDocument/2006/relationships/hyperlink" Target="http://www.dailygammon.com/bg/user/17732" TargetMode="External"/><Relationship Id="rId1073" Type="http://schemas.openxmlformats.org/officeDocument/2006/relationships/hyperlink" Target="http://www.dailygammon.com/bg/user/17732" TargetMode="External"/><Relationship Id="rId1074" Type="http://schemas.openxmlformats.org/officeDocument/2006/relationships/hyperlink" Target="http://www.dailygammon.com/bg/user/38369" TargetMode="External"/><Relationship Id="rId1075" Type="http://schemas.openxmlformats.org/officeDocument/2006/relationships/hyperlink" Target="http://www.dailygammon.com/bg/event/104225" TargetMode="External"/><Relationship Id="rId1076" Type="http://schemas.openxmlformats.org/officeDocument/2006/relationships/hyperlink" Target="http://www.dailygammon.com/bg/user/30835" TargetMode="External"/><Relationship Id="rId1077" Type="http://schemas.openxmlformats.org/officeDocument/2006/relationships/hyperlink" Target="http://www.dailygammon.com/bg/game/4999627/0/list" TargetMode="External"/><Relationship Id="rId1078" Type="http://schemas.openxmlformats.org/officeDocument/2006/relationships/hyperlink" Target="http://www.dailygammon.com/bg/user/38369" TargetMode="External"/><Relationship Id="rId1079" Type="http://schemas.openxmlformats.org/officeDocument/2006/relationships/hyperlink" Target="http://www.dailygammon.com/bg/user/30835" TargetMode="External"/><Relationship Id="rId1080" Type="http://schemas.openxmlformats.org/officeDocument/2006/relationships/hyperlink" Target="http://www.dailygammon.com/bg/user/30835" TargetMode="External"/><Relationship Id="rId1081" Type="http://schemas.openxmlformats.org/officeDocument/2006/relationships/hyperlink" Target="http://www.dailygammon.com/bg/user/38369" TargetMode="External"/><Relationship Id="rId1082" Type="http://schemas.openxmlformats.org/officeDocument/2006/relationships/hyperlink" Target="http://www.dailygammon.com/bg/event/99363" TargetMode="External"/><Relationship Id="rId1083" Type="http://schemas.openxmlformats.org/officeDocument/2006/relationships/hyperlink" Target="http://www.dailygammon.com/bg/user/31013" TargetMode="External"/><Relationship Id="rId1084" Type="http://schemas.openxmlformats.org/officeDocument/2006/relationships/hyperlink" Target="http://www.dailygammon.com/bg/game/4999363/1/list" TargetMode="External"/><Relationship Id="rId1085" Type="http://schemas.openxmlformats.org/officeDocument/2006/relationships/hyperlink" Target="http://www.dailygammon.com/bg/user/38369" TargetMode="External"/><Relationship Id="rId1086" Type="http://schemas.openxmlformats.org/officeDocument/2006/relationships/hyperlink" Target="http://www.dailygammon.com/bg/user/31013" TargetMode="External"/><Relationship Id="rId1087" Type="http://schemas.openxmlformats.org/officeDocument/2006/relationships/hyperlink" Target="http://www.dailygammon.com/bg/user/31013" TargetMode="External"/><Relationship Id="rId1088" Type="http://schemas.openxmlformats.org/officeDocument/2006/relationships/hyperlink" Target="http://www.dailygammon.com/bg/user/38369" TargetMode="External"/><Relationship Id="rId1089" Type="http://schemas.openxmlformats.org/officeDocument/2006/relationships/hyperlink" Target="http://www.dailygammon.com/bg/event/104102" TargetMode="External"/><Relationship Id="rId1090" Type="http://schemas.openxmlformats.org/officeDocument/2006/relationships/hyperlink" Target="http://www.dailygammon.com/bg/user/40170" TargetMode="External"/><Relationship Id="rId1091" Type="http://schemas.openxmlformats.org/officeDocument/2006/relationships/hyperlink" Target="http://www.dailygammon.com/bg/game/5000004/1/list" TargetMode="External"/><Relationship Id="rId1092" Type="http://schemas.openxmlformats.org/officeDocument/2006/relationships/hyperlink" Target="http://www.dailygammon.com/bg/user/38369" TargetMode="External"/><Relationship Id="rId1093" Type="http://schemas.openxmlformats.org/officeDocument/2006/relationships/hyperlink" Target="http://www.dailygammon.com/bg/user/40170" TargetMode="External"/><Relationship Id="rId1094" Type="http://schemas.openxmlformats.org/officeDocument/2006/relationships/hyperlink" Target="http://www.dailygammon.com/bg/user/40170" TargetMode="External"/><Relationship Id="rId1095" Type="http://schemas.openxmlformats.org/officeDocument/2006/relationships/hyperlink" Target="http://www.dailygammon.com/bg/user/38369" TargetMode="External"/></Relationships>

</file>

<file path=xl/worksheets/_rels/sheet13.xml.rels><?xml version="1.0" encoding="UTF-8"?>
<Relationships xmlns="http://schemas.openxmlformats.org/package/2006/relationships"><Relationship Id="rId1" Type="http://schemas.openxmlformats.org/officeDocument/2006/relationships/hyperlink" Target="http://www.dailygammon.com/bg/user/35610" TargetMode="External"/><Relationship Id="rId2" Type="http://schemas.openxmlformats.org/officeDocument/2006/relationships/hyperlink" Target="http://www.dailygammon.com/bg/user/22415" TargetMode="External"/><Relationship Id="rId3" Type="http://schemas.openxmlformats.org/officeDocument/2006/relationships/hyperlink" Target="http://www.dailygammon.com/bg/user/11977" TargetMode="External"/><Relationship Id="rId4" Type="http://schemas.openxmlformats.org/officeDocument/2006/relationships/hyperlink" Target="http://www.dailygammon.com/bg/user/40044" TargetMode="External"/><Relationship Id="rId5" Type="http://schemas.openxmlformats.org/officeDocument/2006/relationships/hyperlink" Target="http://www.dailygammon.com/bg/user/22809" TargetMode="External"/><Relationship Id="rId6" Type="http://schemas.openxmlformats.org/officeDocument/2006/relationships/hyperlink" Target="http://www.dailygammon.com/bg/user/8743" TargetMode="External"/><Relationship Id="rId7" Type="http://schemas.openxmlformats.org/officeDocument/2006/relationships/hyperlink" Target="http://www.dailygammon.com/bg/user/2685" TargetMode="External"/><Relationship Id="rId8" Type="http://schemas.openxmlformats.org/officeDocument/2006/relationships/hyperlink" Target="http://www.dailygammon.com/bg/user/23659" TargetMode="External"/><Relationship Id="rId9" Type="http://schemas.openxmlformats.org/officeDocument/2006/relationships/hyperlink" Target="http://www.dailygammon.com/bg/user/18751" TargetMode="External"/><Relationship Id="rId10" Type="http://schemas.openxmlformats.org/officeDocument/2006/relationships/hyperlink" Target="http://www.dailygammon.com/bg/user/10907" TargetMode="External"/></Relationships>

</file>

<file path=xl/worksheets/_rels/sheet14.xml.rels><?xml version="1.0" encoding="UTF-8"?>
<Relationships xmlns="http://schemas.openxmlformats.org/package/2006/relationships"><Relationship Id="rId1" Type="http://schemas.openxmlformats.org/officeDocument/2006/relationships/hyperlink" Target="http://www.dailygammon.com/bg/user/35610" TargetMode="External"/><Relationship Id="rId2" Type="http://schemas.openxmlformats.org/officeDocument/2006/relationships/hyperlink" Target="http://www.dailygammon.com/bg/user/22415" TargetMode="External"/><Relationship Id="rId3" Type="http://schemas.openxmlformats.org/officeDocument/2006/relationships/hyperlink" Target="http://www.dailygammon.com/bg/user/11977" TargetMode="External"/><Relationship Id="rId4" Type="http://schemas.openxmlformats.org/officeDocument/2006/relationships/hyperlink" Target="http://www.dailygammon.com/bg/user/40044" TargetMode="External"/><Relationship Id="rId5" Type="http://schemas.openxmlformats.org/officeDocument/2006/relationships/hyperlink" Target="http://www.dailygammon.com/bg/user/22809" TargetMode="External"/><Relationship Id="rId6" Type="http://schemas.openxmlformats.org/officeDocument/2006/relationships/hyperlink" Target="http://www.dailygammon.com/bg/user/8743" TargetMode="External"/><Relationship Id="rId7" Type="http://schemas.openxmlformats.org/officeDocument/2006/relationships/hyperlink" Target="http://www.dailygammon.com/bg/user/2685" TargetMode="External"/><Relationship Id="rId8" Type="http://schemas.openxmlformats.org/officeDocument/2006/relationships/hyperlink" Target="http://www.dailygammon.com/bg/user/23659" TargetMode="External"/><Relationship Id="rId9" Type="http://schemas.openxmlformats.org/officeDocument/2006/relationships/hyperlink" Target="http://www.dailygammon.com/bg/user/18751" TargetMode="External"/><Relationship Id="rId10" Type="http://schemas.openxmlformats.org/officeDocument/2006/relationships/hyperlink" Target="http://www.dailygammon.com/bg/user/10907" TargetMode="External"/><Relationship Id="rId11" Type="http://schemas.openxmlformats.org/officeDocument/2006/relationships/hyperlink" Target="http://www.dailygammon.com/bg/user/35610" TargetMode="External"/><Relationship Id="rId12" Type="http://schemas.openxmlformats.org/officeDocument/2006/relationships/hyperlink" Target="http://www.dailygammon.com/bg/user/22415" TargetMode="External"/><Relationship Id="rId13" Type="http://schemas.openxmlformats.org/officeDocument/2006/relationships/hyperlink" Target="http://www.dailygammon.com/bg/user/11977" TargetMode="External"/><Relationship Id="rId14" Type="http://schemas.openxmlformats.org/officeDocument/2006/relationships/hyperlink" Target="http://www.dailygammon.com/bg/user/40044" TargetMode="External"/><Relationship Id="rId15" Type="http://schemas.openxmlformats.org/officeDocument/2006/relationships/hyperlink" Target="http://www.dailygammon.com/bg/user/22809" TargetMode="External"/><Relationship Id="rId16" Type="http://schemas.openxmlformats.org/officeDocument/2006/relationships/hyperlink" Target="http://www.dailygammon.com/bg/user/8743" TargetMode="External"/><Relationship Id="rId17" Type="http://schemas.openxmlformats.org/officeDocument/2006/relationships/hyperlink" Target="http://www.dailygammon.com/bg/user/2685" TargetMode="External"/><Relationship Id="rId18" Type="http://schemas.openxmlformats.org/officeDocument/2006/relationships/hyperlink" Target="http://www.dailygammon.com/bg/user/23659" TargetMode="External"/><Relationship Id="rId19" Type="http://schemas.openxmlformats.org/officeDocument/2006/relationships/hyperlink" Target="http://www.dailygammon.com/bg/user/18751" TargetMode="External"/><Relationship Id="rId20" Type="http://schemas.openxmlformats.org/officeDocument/2006/relationships/hyperlink" Target="http://www.dailygammon.com/bg/user/10907" TargetMode="External"/></Relationships>

</file>

<file path=xl/worksheets/_rels/sheet4.xml.rels><?xml version="1.0" encoding="UTF-8"?>
<Relationships xmlns="http://schemas.openxmlformats.org/package/2006/relationships"><Relationship Id="rId1" Type="http://schemas.openxmlformats.org/officeDocument/2006/relationships/hyperlink" Target="http://www.dailygammon.com/bg/user/35610" TargetMode="External"/><Relationship Id="rId2" Type="http://schemas.openxmlformats.org/officeDocument/2006/relationships/hyperlink" Target="http://www.dailygammon.com/bg/user/22415" TargetMode="External"/><Relationship Id="rId3" Type="http://schemas.openxmlformats.org/officeDocument/2006/relationships/hyperlink" Target="http://www.dailygammon.com/bg/user/11977" TargetMode="External"/><Relationship Id="rId4" Type="http://schemas.openxmlformats.org/officeDocument/2006/relationships/hyperlink" Target="http://www.dailygammon.com/bg/user/40044" TargetMode="External"/><Relationship Id="rId5" Type="http://schemas.openxmlformats.org/officeDocument/2006/relationships/hyperlink" Target="http://www.dailygammon.com/bg/user/22809" TargetMode="External"/><Relationship Id="rId6" Type="http://schemas.openxmlformats.org/officeDocument/2006/relationships/hyperlink" Target="http://www.dailygammon.com/bg/user/8743" TargetMode="External"/><Relationship Id="rId7" Type="http://schemas.openxmlformats.org/officeDocument/2006/relationships/hyperlink" Target="http://www.dailygammon.com/bg/user/2685" TargetMode="External"/><Relationship Id="rId8" Type="http://schemas.openxmlformats.org/officeDocument/2006/relationships/hyperlink" Target="http://www.dailygammon.com/bg/user/23659" TargetMode="External"/><Relationship Id="rId9" Type="http://schemas.openxmlformats.org/officeDocument/2006/relationships/hyperlink" Target="http://www.dailygammon.com/bg/user/18751" TargetMode="External"/><Relationship Id="rId10" Type="http://schemas.openxmlformats.org/officeDocument/2006/relationships/hyperlink" Target="http://www.dailygammon.com/bg/user/10907" TargetMode="External"/></Relationships>

</file>

<file path=xl/worksheets/_rels/sheet5.xml.rels><?xml version="1.0" encoding="UTF-8"?>
<Relationships xmlns="http://schemas.openxmlformats.org/package/2006/relationships"><Relationship Id="rId1" Type="http://schemas.openxmlformats.org/officeDocument/2006/relationships/hyperlink" Target="http://www.dailygammon.com/bg/user/35610" TargetMode="External"/><Relationship Id="rId2" Type="http://schemas.openxmlformats.org/officeDocument/2006/relationships/hyperlink" Target="http://www.dailygammon.com/bg/user/22415" TargetMode="External"/><Relationship Id="rId3" Type="http://schemas.openxmlformats.org/officeDocument/2006/relationships/hyperlink" Target="http://www.dailygammon.com/bg/user/11977" TargetMode="External"/><Relationship Id="rId4" Type="http://schemas.openxmlformats.org/officeDocument/2006/relationships/hyperlink" Target="http://www.dailygammon.com/bg/user/40044" TargetMode="External"/><Relationship Id="rId5" Type="http://schemas.openxmlformats.org/officeDocument/2006/relationships/hyperlink" Target="http://www.dailygammon.com/bg/user/22809" TargetMode="External"/><Relationship Id="rId6" Type="http://schemas.openxmlformats.org/officeDocument/2006/relationships/hyperlink" Target="http://www.dailygammon.com/bg/user/8743" TargetMode="External"/><Relationship Id="rId7" Type="http://schemas.openxmlformats.org/officeDocument/2006/relationships/hyperlink" Target="http://www.dailygammon.com/bg/user/2685" TargetMode="External"/><Relationship Id="rId8" Type="http://schemas.openxmlformats.org/officeDocument/2006/relationships/hyperlink" Target="http://www.dailygammon.com/bg/user/23659" TargetMode="External"/><Relationship Id="rId9" Type="http://schemas.openxmlformats.org/officeDocument/2006/relationships/hyperlink" Target="http://www.dailygammon.com/bg/user/18751" TargetMode="External"/><Relationship Id="rId10" Type="http://schemas.openxmlformats.org/officeDocument/2006/relationships/hyperlink" Target="http://www.dailygammon.com/bg/user/10907" TargetMode="External"/><Relationship Id="rId11" Type="http://schemas.openxmlformats.org/officeDocument/2006/relationships/hyperlink" Target="http://www.dailygammon.com/bg/user/35610" TargetMode="External"/><Relationship Id="rId12" Type="http://schemas.openxmlformats.org/officeDocument/2006/relationships/hyperlink" Target="http://www.dailygammon.com/bg/user/22415" TargetMode="External"/><Relationship Id="rId13" Type="http://schemas.openxmlformats.org/officeDocument/2006/relationships/hyperlink" Target="http://www.dailygammon.com/bg/user/11977" TargetMode="External"/><Relationship Id="rId14" Type="http://schemas.openxmlformats.org/officeDocument/2006/relationships/hyperlink" Target="http://www.dailygammon.com/bg/user/40044" TargetMode="External"/><Relationship Id="rId15" Type="http://schemas.openxmlformats.org/officeDocument/2006/relationships/hyperlink" Target="http://www.dailygammon.com/bg/user/22809" TargetMode="External"/><Relationship Id="rId16" Type="http://schemas.openxmlformats.org/officeDocument/2006/relationships/hyperlink" Target="http://www.dailygammon.com/bg/user/8743" TargetMode="External"/><Relationship Id="rId17" Type="http://schemas.openxmlformats.org/officeDocument/2006/relationships/hyperlink" Target="http://www.dailygammon.com/bg/user/2685" TargetMode="External"/><Relationship Id="rId18" Type="http://schemas.openxmlformats.org/officeDocument/2006/relationships/hyperlink" Target="http://www.dailygammon.com/bg/user/23659" TargetMode="External"/><Relationship Id="rId19" Type="http://schemas.openxmlformats.org/officeDocument/2006/relationships/hyperlink" Target="http://www.dailygammon.com/bg/user/18751" TargetMode="External"/><Relationship Id="rId20" Type="http://schemas.openxmlformats.org/officeDocument/2006/relationships/hyperlink" Target="http://www.dailygammon.com/bg/user/10907" TargetMode="External"/></Relationships>

</file>

<file path=xl/worksheets/_rels/sheet6.xml.rels><?xml version="1.0" encoding="UTF-8"?>
<Relationships xmlns="http://schemas.openxmlformats.org/package/2006/relationships"><Relationship Id="rId1" Type="http://schemas.openxmlformats.org/officeDocument/2006/relationships/hyperlink" Target="http://www.dailygammon.com/bg/user/2685" TargetMode="External"/><Relationship Id="rId2" Type="http://schemas.openxmlformats.org/officeDocument/2006/relationships/hyperlink" Target="http://www.dailygammon.com/bg/user/23659" TargetMode="External"/><Relationship Id="rId3" Type="http://schemas.openxmlformats.org/officeDocument/2006/relationships/hyperlink" Target="http://www.dailygammon.com/bg/user/35610" TargetMode="External"/><Relationship Id="rId4" Type="http://schemas.openxmlformats.org/officeDocument/2006/relationships/hyperlink" Target="http://www.dailygammon.com/bg/user/18751" TargetMode="External"/><Relationship Id="rId5" Type="http://schemas.openxmlformats.org/officeDocument/2006/relationships/hyperlink" Target="http://www.dailygammon.com/bg/user/8743" TargetMode="External"/><Relationship Id="rId6" Type="http://schemas.openxmlformats.org/officeDocument/2006/relationships/hyperlink" Target="http://www.dailygammon.com/bg/user/10907" TargetMode="External"/><Relationship Id="rId7" Type="http://schemas.openxmlformats.org/officeDocument/2006/relationships/hyperlink" Target="http://www.dailygammon.com/bg/user/22415" TargetMode="External"/><Relationship Id="rId8" Type="http://schemas.openxmlformats.org/officeDocument/2006/relationships/hyperlink" Target="http://www.dailygammon.com/bg/user/40044" TargetMode="External"/><Relationship Id="rId9" Type="http://schemas.openxmlformats.org/officeDocument/2006/relationships/hyperlink" Target="http://www.dailygammon.com/bg/user/22809" TargetMode="External"/><Relationship Id="rId10" Type="http://schemas.openxmlformats.org/officeDocument/2006/relationships/hyperlink" Target="http://www.dailygammon.com/bg/user/11977" TargetMode="External"/></Relationships>

</file>

<file path=xl/worksheets/_rels/sheet7.xml.rels><?xml version="1.0" encoding="UTF-8"?>
<Relationships xmlns="http://schemas.openxmlformats.org/package/2006/relationships"><Relationship Id="rId1" Type="http://schemas.openxmlformats.org/officeDocument/2006/relationships/hyperlink" Target="http://www.dailygammon.com/bg/user/35610" TargetMode="External"/><Relationship Id="rId2" Type="http://schemas.openxmlformats.org/officeDocument/2006/relationships/hyperlink" Target="http://www.dailygammon.com/bg/user/22415" TargetMode="External"/><Relationship Id="rId3" Type="http://schemas.openxmlformats.org/officeDocument/2006/relationships/hyperlink" Target="http://www.dailygammon.com/bg/user/11977" TargetMode="External"/><Relationship Id="rId4" Type="http://schemas.openxmlformats.org/officeDocument/2006/relationships/hyperlink" Target="http://www.dailygammon.com/bg/user/40044" TargetMode="External"/><Relationship Id="rId5" Type="http://schemas.openxmlformats.org/officeDocument/2006/relationships/hyperlink" Target="http://www.dailygammon.com/bg/user/22809" TargetMode="External"/><Relationship Id="rId6" Type="http://schemas.openxmlformats.org/officeDocument/2006/relationships/hyperlink" Target="http://www.dailygammon.com/bg/user/8743" TargetMode="External"/><Relationship Id="rId7" Type="http://schemas.openxmlformats.org/officeDocument/2006/relationships/hyperlink" Target="http://www.dailygammon.com/bg/user/2685" TargetMode="External"/><Relationship Id="rId8" Type="http://schemas.openxmlformats.org/officeDocument/2006/relationships/hyperlink" Target="http://www.dailygammon.com/bg/user/23659" TargetMode="External"/><Relationship Id="rId9" Type="http://schemas.openxmlformats.org/officeDocument/2006/relationships/hyperlink" Target="http://www.dailygammon.com/bg/user/18751" TargetMode="External"/><Relationship Id="rId10" Type="http://schemas.openxmlformats.org/officeDocument/2006/relationships/hyperlink" Target="http://www.dailygammon.com/bg/user/10907" TargetMode="External"/><Relationship Id="rId11" Type="http://schemas.openxmlformats.org/officeDocument/2006/relationships/hyperlink" Target="http://www.dailygammon.com/bg/user/35610" TargetMode="External"/><Relationship Id="rId12" Type="http://schemas.openxmlformats.org/officeDocument/2006/relationships/hyperlink" Target="http://www.dailygammon.com/bg/user/22415" TargetMode="External"/><Relationship Id="rId13" Type="http://schemas.openxmlformats.org/officeDocument/2006/relationships/hyperlink" Target="http://www.dailygammon.com/bg/user/11977" TargetMode="External"/><Relationship Id="rId14" Type="http://schemas.openxmlformats.org/officeDocument/2006/relationships/hyperlink" Target="http://www.dailygammon.com/bg/user/40044" TargetMode="External"/><Relationship Id="rId15" Type="http://schemas.openxmlformats.org/officeDocument/2006/relationships/hyperlink" Target="http://www.dailygammon.com/bg/user/22809" TargetMode="External"/><Relationship Id="rId16" Type="http://schemas.openxmlformats.org/officeDocument/2006/relationships/hyperlink" Target="http://www.dailygammon.com/bg/user/8743" TargetMode="External"/><Relationship Id="rId17" Type="http://schemas.openxmlformats.org/officeDocument/2006/relationships/hyperlink" Target="http://www.dailygammon.com/bg/user/2685" TargetMode="External"/><Relationship Id="rId18" Type="http://schemas.openxmlformats.org/officeDocument/2006/relationships/hyperlink" Target="http://www.dailygammon.com/bg/user/23659" TargetMode="External"/><Relationship Id="rId19" Type="http://schemas.openxmlformats.org/officeDocument/2006/relationships/hyperlink" Target="http://www.dailygammon.com/bg/user/18751" TargetMode="External"/><Relationship Id="rId20" Type="http://schemas.openxmlformats.org/officeDocument/2006/relationships/hyperlink" Target="http://www.dailygammon.com/bg/user/10907" TargetMode="External"/></Relationships>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0.5547" customWidth="1"/>
  </cols>
  <sheetData>
    <row r="3" ht="50" customHeight="1">
      <c r="B3" t="s" s="1">
        <v>0</v>
      </c>
      <c r="C3"/>
      <c r="D3"/>
    </row>
    <row r="7">
      <c r="B7" t="s" s="2">
        <v>1</v>
      </c>
      <c r="C7" t="s" s="2">
        <v>2</v>
      </c>
      <c r="D7" t="s" s="2">
        <v>3</v>
      </c>
    </row>
    <row r="9">
      <c r="B9" t="s" s="3">
        <v>4</v>
      </c>
      <c r="C9" s="3"/>
      <c r="D9" s="3"/>
    </row>
    <row r="10">
      <c r="B10" s="4"/>
      <c r="C10" t="s" s="4">
        <v>5</v>
      </c>
      <c r="D10" t="s" s="5">
        <v>4</v>
      </c>
    </row>
    <row r="11">
      <c r="B11" t="s" s="3">
        <v>10</v>
      </c>
      <c r="C11" s="3"/>
      <c r="D11" s="3"/>
    </row>
    <row r="12">
      <c r="B12" s="4"/>
      <c r="C12" t="s" s="4">
        <v>5</v>
      </c>
      <c r="D12" t="s" s="5">
        <v>10</v>
      </c>
    </row>
    <row r="13">
      <c r="B13" t="s" s="3">
        <v>22</v>
      </c>
      <c r="C13" s="3"/>
      <c r="D13" s="3"/>
    </row>
    <row r="14">
      <c r="B14" s="4"/>
      <c r="C14" t="s" s="4">
        <v>5</v>
      </c>
      <c r="D14" t="s" s="5">
        <v>22</v>
      </c>
    </row>
    <row r="15">
      <c r="B15" t="s" s="3">
        <v>38</v>
      </c>
      <c r="C15" s="3"/>
      <c r="D15" s="3"/>
    </row>
    <row r="16">
      <c r="B16" s="4"/>
      <c r="C16" t="s" s="4">
        <v>5</v>
      </c>
      <c r="D16" t="s" s="5">
        <v>38</v>
      </c>
    </row>
    <row r="17">
      <c r="B17" t="s" s="3">
        <v>53</v>
      </c>
      <c r="C17" s="3"/>
      <c r="D17" s="3"/>
    </row>
    <row r="18">
      <c r="B18" s="4"/>
      <c r="C18" t="s" s="4">
        <v>5</v>
      </c>
      <c r="D18" t="s" s="5">
        <v>53</v>
      </c>
    </row>
    <row r="19">
      <c r="B19" t="s" s="3">
        <v>69</v>
      </c>
      <c r="C19" s="3"/>
      <c r="D19" s="3"/>
    </row>
    <row r="20">
      <c r="B20" s="4"/>
      <c r="C20" t="s" s="4">
        <v>5</v>
      </c>
      <c r="D20" t="s" s="5">
        <v>69</v>
      </c>
    </row>
    <row r="21">
      <c r="B21" t="s" s="3">
        <v>72</v>
      </c>
      <c r="C21" s="3"/>
      <c r="D21" s="3"/>
    </row>
    <row r="22">
      <c r="B22" s="4"/>
      <c r="C22" t="s" s="4">
        <v>5</v>
      </c>
      <c r="D22" t="s" s="5">
        <v>72</v>
      </c>
    </row>
    <row r="23">
      <c r="B23" t="s" s="3">
        <v>92</v>
      </c>
      <c r="C23" s="3"/>
      <c r="D23" s="3"/>
    </row>
    <row r="24">
      <c r="B24" s="4"/>
      <c r="C24" t="s" s="4">
        <v>5</v>
      </c>
      <c r="D24" t="s" s="5">
        <v>92</v>
      </c>
    </row>
    <row r="25">
      <c r="B25" t="s" s="3">
        <v>99</v>
      </c>
      <c r="C25" s="3"/>
      <c r="D25" s="3"/>
    </row>
    <row r="26">
      <c r="B26" s="4"/>
      <c r="C26" t="s" s="4">
        <v>5</v>
      </c>
      <c r="D26" t="s" s="5">
        <v>99</v>
      </c>
    </row>
    <row r="27">
      <c r="B27" t="s" s="3">
        <v>308</v>
      </c>
      <c r="C27" s="3"/>
      <c r="D27" s="3"/>
    </row>
    <row r="28">
      <c r="B28" s="4"/>
      <c r="C28" t="s" s="4">
        <v>5</v>
      </c>
      <c r="D28" t="s" s="5">
        <v>308</v>
      </c>
    </row>
    <row r="29">
      <c r="B29" t="s" s="3">
        <v>311</v>
      </c>
      <c r="C29" s="3"/>
      <c r="D29" s="3"/>
    </row>
    <row r="30">
      <c r="B30" s="4"/>
      <c r="C30" t="s" s="4">
        <v>5</v>
      </c>
      <c r="D30" t="s" s="5">
        <v>311</v>
      </c>
    </row>
    <row r="31">
      <c r="B31" t="s" s="3">
        <v>372</v>
      </c>
      <c r="C31" s="3"/>
      <c r="D31" s="3"/>
    </row>
    <row r="32">
      <c r="B32" s="4"/>
      <c r="C32" t="s" s="4">
        <v>5</v>
      </c>
      <c r="D32" t="s" s="5">
        <v>372</v>
      </c>
    </row>
    <row r="33">
      <c r="B33" t="s" s="3">
        <v>383</v>
      </c>
      <c r="C33" s="3"/>
      <c r="D33" s="3"/>
    </row>
    <row r="34">
      <c r="B34" s="4"/>
      <c r="C34" t="s" s="4">
        <v>5</v>
      </c>
      <c r="D34" t="s" s="5">
        <v>383</v>
      </c>
    </row>
    <row r="35">
      <c r="B35" t="s" s="3">
        <v>384</v>
      </c>
      <c r="C35" s="3"/>
      <c r="D35" s="3"/>
    </row>
    <row r="36">
      <c r="B36" s="4"/>
      <c r="C36" t="s" s="4">
        <v>5</v>
      </c>
      <c r="D36" t="s" s="5">
        <v>384</v>
      </c>
    </row>
  </sheetData>
  <mergeCells count="1">
    <mergeCell ref="B3:D3"/>
  </mergeCells>
  <hyperlinks>
    <hyperlink ref="D10" location="'Leagues'!R1C1" tooltip="" display="Leagues"/>
    <hyperlink ref="D12" location="'Readme'!R1C1" tooltip="" display="Readme"/>
    <hyperlink ref="D14" location="'Players'!R1C1" tooltip="" display="Players"/>
    <hyperlink ref="D16" location="'Matches'!R1C1" tooltip="" display="Matches"/>
    <hyperlink ref="D18" location="'Table'!R1C1" tooltip="" display="Table"/>
    <hyperlink ref="D20" location="'Links'!R1C1" tooltip="" display="Links"/>
    <hyperlink ref="D22" location="'tmpLinks'!R1C1" tooltip="" display="tmpLinks"/>
    <hyperlink ref="D24" location="'Progress'!R1C1" tooltip="" display="Progress"/>
    <hyperlink ref="D26" location="'Profilseiten'!R1C1" tooltip="" display="Profilseiten"/>
    <hyperlink ref="D28" location="'App-Matches'!R1C1" tooltip="" display="App-Matches"/>
    <hyperlink ref="D30" location="'App-Table'!R1C1" tooltip="" display="App-Table"/>
    <hyperlink ref="D32" location="'Tournament win prognosis'!R1C1" tooltip="" display="Tournament win prognosis"/>
    <hyperlink ref="D34" location="'Match win prognosis'!R1C1" tooltip="" display="Match win prognosis"/>
    <hyperlink ref="D36" location="'Rockwell-Kazaross MET'!R1C1" tooltip="" display="Rockwell-Kazaross MET"/>
  </hyperlinks>
</worksheet>
</file>

<file path=xl/worksheets/sheet10.xml><?xml version="1.0" encoding="utf-8"?>
<worksheet xmlns:r="http://schemas.openxmlformats.org/officeDocument/2006/relationships" xmlns="http://schemas.openxmlformats.org/spreadsheetml/2006/main">
  <dimension ref="A1:N189"/>
  <sheetViews>
    <sheetView workbookViewId="0" showGridLines="0" defaultGridColor="1"/>
  </sheetViews>
  <sheetFormatPr defaultColWidth="84.6667" defaultRowHeight="14.5" customHeight="1" outlineLevelRow="0" outlineLevelCol="0"/>
  <cols>
    <col min="1" max="1" width="5.67188" style="109" customWidth="1"/>
    <col min="2" max="2" width="13.5" style="109" customWidth="1"/>
    <col min="3" max="3" width="8.17188" style="109" customWidth="1"/>
    <col min="4" max="4" width="9.17188" style="109" customWidth="1"/>
    <col min="5" max="5" width="7.17188" style="109" customWidth="1"/>
    <col min="6" max="6" width="8.35156" style="109" customWidth="1"/>
    <col min="7" max="7" width="14.3516" style="109" customWidth="1"/>
    <col min="8" max="8" width="12.3516" style="109" customWidth="1"/>
    <col min="9" max="9" width="14.3516" style="109" customWidth="1"/>
    <col min="10" max="10" width="23.8516" style="109" customWidth="1"/>
    <col min="11" max="11" width="13.6719" style="109" customWidth="1"/>
    <col min="12" max="12" width="11.6719" style="109" customWidth="1"/>
    <col min="13" max="13" width="9.5" style="109" customWidth="1"/>
    <col min="14" max="14" width="51.6719" style="109" customWidth="1"/>
    <col min="15" max="16384" width="84.6719" style="109" customWidth="1"/>
  </cols>
  <sheetData>
    <row r="1" ht="13.55" customHeight="1">
      <c r="A1" t="s" s="7">
        <v>100</v>
      </c>
      <c r="B1" t="s" s="7">
        <v>101</v>
      </c>
      <c r="C1" t="s" s="7">
        <v>102</v>
      </c>
      <c r="D1" t="s" s="7">
        <v>103</v>
      </c>
      <c r="E1" t="s" s="7">
        <v>104</v>
      </c>
      <c r="F1" t="s" s="7">
        <v>105</v>
      </c>
      <c r="G1" t="s" s="7">
        <v>106</v>
      </c>
      <c r="H1" t="s" s="7">
        <v>75</v>
      </c>
      <c r="I1" t="s" s="7">
        <v>107</v>
      </c>
      <c r="J1" t="s" s="7">
        <v>108</v>
      </c>
      <c r="K1" t="s" s="7">
        <v>73</v>
      </c>
      <c r="L1" t="s" s="7">
        <v>74</v>
      </c>
      <c r="M1" t="s" s="7">
        <v>109</v>
      </c>
      <c r="N1" t="s" s="7">
        <v>110</v>
      </c>
    </row>
    <row r="2" ht="29" customHeight="1" hidden="1">
      <c r="A2" t="s" s="110">
        <v>111</v>
      </c>
      <c r="B2" t="s" s="111">
        <v>112</v>
      </c>
      <c r="C2" s="112">
        <v>1.909027777777778</v>
      </c>
      <c r="D2" s="113">
        <v>10.5</v>
      </c>
      <c r="E2" t="s" s="114">
        <v>45</v>
      </c>
      <c r="F2" s="115">
        <v>11</v>
      </c>
      <c r="G2" t="s" s="116">
        <v>113</v>
      </c>
      <c r="H2" t="s" s="117">
        <v>114</v>
      </c>
      <c r="I2" t="s" s="29">
        <v>115</v>
      </c>
      <c r="J2" t="s" s="7">
        <f>IF(M2,I2&amp;" vs. "&amp;G2,G2&amp;" vs. "&amp;I2)</f>
        <v>116</v>
      </c>
      <c r="K2" t="s" s="7">
        <f>IF(M2,I2,G2)</f>
        <v>113</v>
      </c>
      <c r="L2" t="s" s="7">
        <f>IF(M2,G2,I2)</f>
        <v>117</v>
      </c>
      <c r="M2" s="10">
        <v>0</v>
      </c>
      <c r="N2" s="10">
        <v>0</v>
      </c>
    </row>
    <row r="3" ht="29" customHeight="1" hidden="1">
      <c r="A3" t="s" s="110">
        <v>118</v>
      </c>
      <c r="B3" t="s" s="111">
        <v>112</v>
      </c>
      <c r="C3" s="112">
        <v>1.68125</v>
      </c>
      <c r="D3" s="113">
        <v>10.54166666666667</v>
      </c>
      <c r="E3" t="s" s="114">
        <v>45</v>
      </c>
      <c r="F3" s="115">
        <v>11</v>
      </c>
      <c r="G3" t="s" s="116">
        <v>119</v>
      </c>
      <c r="H3" t="s" s="117">
        <v>114</v>
      </c>
      <c r="I3" t="s" s="29">
        <v>115</v>
      </c>
      <c r="J3" t="s" s="7">
        <f>IF(M3,I3&amp;" vs. "&amp;G3,G3&amp;" vs. "&amp;I3)</f>
        <v>120</v>
      </c>
      <c r="K3" t="s" s="7">
        <f>IF(M3,I3,G3)</f>
        <v>119</v>
      </c>
      <c r="L3" t="s" s="7">
        <f>IF(M3,G3,I3)</f>
        <v>117</v>
      </c>
      <c r="M3" s="10">
        <v>0</v>
      </c>
      <c r="N3" s="10">
        <v>0</v>
      </c>
    </row>
    <row r="4" ht="29" customHeight="1" hidden="1">
      <c r="A4" t="s" s="110">
        <v>121</v>
      </c>
      <c r="B4" t="s" s="111">
        <v>112</v>
      </c>
      <c r="C4" s="112">
        <v>1.897916666666667</v>
      </c>
      <c r="D4" s="113">
        <v>10.54166666666667</v>
      </c>
      <c r="E4" t="s" s="114">
        <v>45</v>
      </c>
      <c r="F4" s="115">
        <v>11</v>
      </c>
      <c r="G4" t="s" s="116">
        <v>122</v>
      </c>
      <c r="H4" t="s" s="117">
        <v>114</v>
      </c>
      <c r="I4" t="s" s="29">
        <v>115</v>
      </c>
      <c r="J4" t="s" s="7">
        <f>IF(M4,I4&amp;" vs. "&amp;G4,G4&amp;" vs. "&amp;I4)</f>
        <v>123</v>
      </c>
      <c r="K4" t="s" s="7">
        <f>IF(M4,I4,G4)</f>
        <v>122</v>
      </c>
      <c r="L4" t="s" s="7">
        <f>IF(M4,G4,I4)</f>
        <v>117</v>
      </c>
      <c r="M4" s="10">
        <v>0</v>
      </c>
      <c r="N4" s="10">
        <v>0</v>
      </c>
    </row>
    <row r="5" ht="29" customHeight="1" hidden="1">
      <c r="A5" t="s" s="110">
        <v>124</v>
      </c>
      <c r="B5" t="s" s="111">
        <v>112</v>
      </c>
      <c r="C5" s="112">
        <v>1.73125</v>
      </c>
      <c r="D5" s="113">
        <v>10.625</v>
      </c>
      <c r="E5" t="s" s="114">
        <v>45</v>
      </c>
      <c r="F5" s="115">
        <v>11</v>
      </c>
      <c r="G5" t="s" s="116">
        <v>125</v>
      </c>
      <c r="H5" t="s" s="117">
        <v>114</v>
      </c>
      <c r="I5" t="s" s="29">
        <v>115</v>
      </c>
      <c r="J5" t="s" s="7">
        <f>IF(M5,I5&amp;" vs. "&amp;G5,G5&amp;" vs. "&amp;I5)</f>
        <v>126</v>
      </c>
      <c r="K5" t="s" s="7">
        <f>IF(M5,I5,G5)</f>
        <v>125</v>
      </c>
      <c r="L5" t="s" s="7">
        <f>IF(M5,G5,I5)</f>
        <v>117</v>
      </c>
      <c r="M5" s="10">
        <v>0</v>
      </c>
      <c r="N5" s="10">
        <v>0</v>
      </c>
    </row>
    <row r="6" ht="29" customHeight="1" hidden="1">
      <c r="A6" t="s" s="110">
        <v>127</v>
      </c>
      <c r="B6" t="s" s="111">
        <v>112</v>
      </c>
      <c r="C6" s="112">
        <v>1.839583333333333</v>
      </c>
      <c r="D6" s="113">
        <v>10.54166666666667</v>
      </c>
      <c r="E6" t="s" s="114">
        <v>45</v>
      </c>
      <c r="F6" s="115">
        <v>11</v>
      </c>
      <c r="G6" t="s" s="116">
        <v>128</v>
      </c>
      <c r="H6" t="s" s="117">
        <v>114</v>
      </c>
      <c r="I6" t="s" s="29">
        <v>115</v>
      </c>
      <c r="J6" t="s" s="7">
        <f>IF(M6,I6&amp;" vs. "&amp;G6,G6&amp;" vs. "&amp;I6)</f>
        <v>129</v>
      </c>
      <c r="K6" t="s" s="7">
        <f>IF(M6,I6,G6)</f>
        <v>128</v>
      </c>
      <c r="L6" t="s" s="7">
        <f>IF(M6,G6,I6)</f>
        <v>117</v>
      </c>
      <c r="M6" s="10">
        <v>0</v>
      </c>
      <c r="N6" s="10">
        <v>0</v>
      </c>
    </row>
    <row r="7" ht="29" customHeight="1">
      <c r="A7" t="s" s="110">
        <v>130</v>
      </c>
      <c r="B7" t="s" s="111">
        <v>112</v>
      </c>
      <c r="C7" s="112">
        <v>1.952083333333333</v>
      </c>
      <c r="D7" s="113">
        <v>10.54166666666667</v>
      </c>
      <c r="E7" t="s" s="114">
        <v>45</v>
      </c>
      <c r="F7" s="115">
        <v>11</v>
      </c>
      <c r="G7" t="s" s="116">
        <v>131</v>
      </c>
      <c r="H7" t="s" s="117">
        <v>114</v>
      </c>
      <c r="I7" t="s" s="29">
        <v>115</v>
      </c>
      <c r="J7" t="s" s="7">
        <f>IF(M7,I7&amp;" vs. "&amp;G7,G7&amp;" vs. "&amp;I7)</f>
        <v>132</v>
      </c>
      <c r="K7" t="s" s="7">
        <f>IF(M7,I7,G7)</f>
        <v>131</v>
      </c>
      <c r="L7" t="s" s="7">
        <f>IF(M7,G7,I7)</f>
        <v>117</v>
      </c>
      <c r="M7" s="10">
        <v>0</v>
      </c>
      <c r="N7" s="10">
        <v>0</v>
      </c>
    </row>
    <row r="8" ht="29" customHeight="1" hidden="1">
      <c r="A8" t="s" s="110">
        <v>133</v>
      </c>
      <c r="B8" t="s" s="111">
        <v>112</v>
      </c>
      <c r="C8" s="112">
        <v>1.688888888888889</v>
      </c>
      <c r="D8" s="113">
        <v>10.58333333333333</v>
      </c>
      <c r="E8" t="s" s="114">
        <v>45</v>
      </c>
      <c r="F8" s="115">
        <v>11</v>
      </c>
      <c r="G8" t="s" s="116">
        <v>134</v>
      </c>
      <c r="H8" t="s" s="117">
        <v>114</v>
      </c>
      <c r="I8" t="s" s="29">
        <v>115</v>
      </c>
      <c r="J8" t="s" s="7">
        <f>IF(M8,I8&amp;" vs. "&amp;G8,G8&amp;" vs. "&amp;I8)</f>
        <v>135</v>
      </c>
      <c r="K8" t="s" s="7">
        <f>IF(M8,I8,G8)</f>
        <v>134</v>
      </c>
      <c r="L8" t="s" s="7">
        <f>IF(M8,G8,I8)</f>
        <v>117</v>
      </c>
      <c r="M8" s="10">
        <v>0</v>
      </c>
      <c r="N8" s="10">
        <v>0</v>
      </c>
    </row>
    <row r="9" ht="29" customHeight="1" hidden="1">
      <c r="A9" t="s" s="110">
        <v>136</v>
      </c>
      <c r="B9" t="s" s="111">
        <v>112</v>
      </c>
      <c r="C9" s="112">
        <v>1.8625</v>
      </c>
      <c r="D9" s="113">
        <v>10.625</v>
      </c>
      <c r="E9" t="s" s="114">
        <v>45</v>
      </c>
      <c r="F9" s="115">
        <v>11</v>
      </c>
      <c r="G9" t="s" s="116">
        <v>137</v>
      </c>
      <c r="H9" t="s" s="117">
        <v>114</v>
      </c>
      <c r="I9" t="s" s="29">
        <v>115</v>
      </c>
      <c r="J9" t="s" s="7">
        <f>IF(M9,I9&amp;" vs. "&amp;G9,G9&amp;" vs. "&amp;I9)</f>
        <v>138</v>
      </c>
      <c r="K9" t="s" s="7">
        <f>IF(M9,I9,G9)</f>
        <v>137</v>
      </c>
      <c r="L9" t="s" s="7">
        <f>IF(M9,G9,I9)</f>
        <v>117</v>
      </c>
      <c r="M9" s="10">
        <v>0</v>
      </c>
      <c r="N9" s="10">
        <v>0</v>
      </c>
    </row>
    <row r="10" ht="29" customHeight="1" hidden="1">
      <c r="A10" t="s" s="110">
        <v>139</v>
      </c>
      <c r="B10" t="s" s="111">
        <v>112</v>
      </c>
      <c r="C10" s="112">
        <v>1.95</v>
      </c>
      <c r="D10" s="113">
        <v>10.5</v>
      </c>
      <c r="E10" t="s" s="114">
        <v>45</v>
      </c>
      <c r="F10" s="115">
        <v>11</v>
      </c>
      <c r="G10" t="s" s="116">
        <v>140</v>
      </c>
      <c r="H10" t="s" s="117">
        <v>114</v>
      </c>
      <c r="I10" t="s" s="29">
        <v>115</v>
      </c>
      <c r="J10" t="s" s="7">
        <f>IF(M10,I10&amp;" vs. "&amp;G10,G10&amp;" vs. "&amp;I10)</f>
        <v>141</v>
      </c>
      <c r="K10" t="s" s="7">
        <f>IF(M10,I10,G10)</f>
        <v>140</v>
      </c>
      <c r="L10" t="s" s="7">
        <f>IF(M10,G10,I10)</f>
        <v>117</v>
      </c>
      <c r="M10" s="10">
        <v>0</v>
      </c>
      <c r="N10" s="10">
        <v>0</v>
      </c>
    </row>
    <row r="11" ht="29" customHeight="1" hidden="1">
      <c r="A11" t="s" s="110">
        <v>142</v>
      </c>
      <c r="B11" t="s" s="111">
        <v>112</v>
      </c>
      <c r="C11" t="s" s="114">
        <v>143</v>
      </c>
      <c r="D11" s="113">
        <v>10.54166666666667</v>
      </c>
      <c r="E11" t="s" s="114">
        <v>45</v>
      </c>
      <c r="F11" s="115">
        <v>11</v>
      </c>
      <c r="G11" t="s" s="116">
        <v>117</v>
      </c>
      <c r="H11" t="s" s="117">
        <v>114</v>
      </c>
      <c r="I11" t="s" s="116">
        <v>80</v>
      </c>
      <c r="J11" t="s" s="7">
        <f>IF(M11,I11&amp;" vs. "&amp;G11,G11&amp;" vs. "&amp;I11)</f>
        <v>144</v>
      </c>
      <c r="K11" t="s" s="7">
        <f>IF(M11,I11,G11)</f>
        <v>117</v>
      </c>
      <c r="L11" t="s" s="7">
        <f>IF(M11,G11,I11)</f>
        <v>113</v>
      </c>
      <c r="M11" s="10">
        <v>0</v>
      </c>
      <c r="N11" s="10">
        <v>0</v>
      </c>
    </row>
    <row r="12" ht="29" customHeight="1" hidden="1">
      <c r="A12" t="s" s="110">
        <v>118</v>
      </c>
      <c r="B12" t="s" s="111">
        <v>112</v>
      </c>
      <c r="C12" t="s" s="114">
        <v>143</v>
      </c>
      <c r="D12" s="113">
        <v>10.54166666666667</v>
      </c>
      <c r="E12" t="s" s="114">
        <v>45</v>
      </c>
      <c r="F12" s="115">
        <v>11</v>
      </c>
      <c r="G12" t="s" s="116">
        <v>119</v>
      </c>
      <c r="H12" t="s" s="117">
        <v>114</v>
      </c>
      <c r="I12" t="s" s="116">
        <v>80</v>
      </c>
      <c r="J12" t="s" s="7">
        <f>IF(M12,I12&amp;" vs. "&amp;G12,G12&amp;" vs. "&amp;I12)</f>
        <v>145</v>
      </c>
      <c r="K12" t="s" s="7">
        <f>IF(M12,I12,G12)</f>
        <v>119</v>
      </c>
      <c r="L12" t="s" s="7">
        <f>IF(M12,G12,I12)</f>
        <v>113</v>
      </c>
      <c r="M12" s="10">
        <v>0</v>
      </c>
      <c r="N12" s="10">
        <v>0</v>
      </c>
    </row>
    <row r="13" ht="29" customHeight="1" hidden="1">
      <c r="A13" t="s" s="110">
        <v>111</v>
      </c>
      <c r="B13" t="s" s="111">
        <v>112</v>
      </c>
      <c r="C13" s="112">
        <v>1.903472222222222</v>
      </c>
      <c r="D13" s="113">
        <v>10.625</v>
      </c>
      <c r="E13" t="s" s="114">
        <v>45</v>
      </c>
      <c r="F13" s="115">
        <v>11</v>
      </c>
      <c r="G13" t="s" s="116">
        <v>122</v>
      </c>
      <c r="H13" t="s" s="117">
        <v>114</v>
      </c>
      <c r="I13" t="s" s="116">
        <v>80</v>
      </c>
      <c r="J13" t="s" s="7">
        <f>IF(M13,I13&amp;" vs. "&amp;G13,G13&amp;" vs. "&amp;I13)</f>
        <v>146</v>
      </c>
      <c r="K13" t="s" s="7">
        <f>IF(M13,I13,G13)</f>
        <v>122</v>
      </c>
      <c r="L13" t="s" s="7">
        <f>IF(M13,G13,I13)</f>
        <v>113</v>
      </c>
      <c r="M13" s="10">
        <v>0</v>
      </c>
      <c r="N13" s="10">
        <v>0</v>
      </c>
    </row>
    <row r="14" ht="29" customHeight="1" hidden="1">
      <c r="A14" t="s" s="110">
        <v>130</v>
      </c>
      <c r="B14" t="s" s="111">
        <v>112</v>
      </c>
      <c r="C14" s="112">
        <v>1.926388888888889</v>
      </c>
      <c r="D14" s="113">
        <v>10.75</v>
      </c>
      <c r="E14" t="s" s="114">
        <v>45</v>
      </c>
      <c r="F14" s="115">
        <v>11</v>
      </c>
      <c r="G14" t="s" s="116">
        <v>125</v>
      </c>
      <c r="H14" t="s" s="117">
        <v>114</v>
      </c>
      <c r="I14" t="s" s="116">
        <v>80</v>
      </c>
      <c r="J14" t="s" s="7">
        <f>IF(M14,I14&amp;" vs. "&amp;G14,G14&amp;" vs. "&amp;I14)</f>
        <v>147</v>
      </c>
      <c r="K14" t="s" s="7">
        <f>IF(M14,I14,G14)</f>
        <v>125</v>
      </c>
      <c r="L14" t="s" s="7">
        <f>IF(M14,G14,I14)</f>
        <v>113</v>
      </c>
      <c r="M14" s="10">
        <v>0</v>
      </c>
      <c r="N14" s="10">
        <v>0</v>
      </c>
    </row>
    <row r="15" ht="29" customHeight="1" hidden="1">
      <c r="A15" t="s" s="110">
        <v>121</v>
      </c>
      <c r="B15" t="s" s="111">
        <v>112</v>
      </c>
      <c r="C15" t="s" s="114">
        <v>143</v>
      </c>
      <c r="D15" s="113">
        <v>10.66666666666667</v>
      </c>
      <c r="E15" t="s" s="114">
        <v>45</v>
      </c>
      <c r="F15" s="115">
        <v>11</v>
      </c>
      <c r="G15" t="s" s="116">
        <v>128</v>
      </c>
      <c r="H15" t="s" s="117">
        <v>114</v>
      </c>
      <c r="I15" t="s" s="116">
        <v>80</v>
      </c>
      <c r="J15" t="s" s="7">
        <f>IF(M15,I15&amp;" vs. "&amp;G15,G15&amp;" vs. "&amp;I15)</f>
        <v>148</v>
      </c>
      <c r="K15" t="s" s="7">
        <f>IF(M15,I15,G15)</f>
        <v>128</v>
      </c>
      <c r="L15" t="s" s="7">
        <f>IF(M15,G15,I15)</f>
        <v>113</v>
      </c>
      <c r="M15" s="10">
        <v>0</v>
      </c>
      <c r="N15" s="10">
        <v>0</v>
      </c>
    </row>
    <row r="16" ht="29" customHeight="1">
      <c r="A16" t="s" s="110">
        <v>139</v>
      </c>
      <c r="B16" t="s" s="111">
        <v>112</v>
      </c>
      <c r="C16" s="112">
        <v>1.950694444444444</v>
      </c>
      <c r="D16" s="113">
        <v>10.54166666666667</v>
      </c>
      <c r="E16" t="s" s="114">
        <v>45</v>
      </c>
      <c r="F16" s="115">
        <v>11</v>
      </c>
      <c r="G16" t="s" s="116">
        <v>131</v>
      </c>
      <c r="H16" t="s" s="117">
        <v>114</v>
      </c>
      <c r="I16" t="s" s="116">
        <v>80</v>
      </c>
      <c r="J16" t="s" s="7">
        <f>IF(M16,I16&amp;" vs. "&amp;G16,G16&amp;" vs. "&amp;I16)</f>
        <v>149</v>
      </c>
      <c r="K16" t="s" s="7">
        <f>IF(M16,I16,G16)</f>
        <v>131</v>
      </c>
      <c r="L16" t="s" s="7">
        <f>IF(M16,G16,I16)</f>
        <v>113</v>
      </c>
      <c r="M16" s="10">
        <v>0</v>
      </c>
      <c r="N16" s="10">
        <v>0</v>
      </c>
    </row>
    <row r="17" ht="29" customHeight="1" hidden="1">
      <c r="A17" t="s" s="110">
        <v>136</v>
      </c>
      <c r="B17" t="s" s="111">
        <v>112</v>
      </c>
      <c r="C17" t="s" s="114">
        <v>143</v>
      </c>
      <c r="D17" s="113">
        <v>10.58333333333333</v>
      </c>
      <c r="E17" t="s" s="114">
        <v>45</v>
      </c>
      <c r="F17" s="115">
        <v>11</v>
      </c>
      <c r="G17" t="s" s="116">
        <v>134</v>
      </c>
      <c r="H17" t="s" s="117">
        <v>114</v>
      </c>
      <c r="I17" t="s" s="116">
        <v>80</v>
      </c>
      <c r="J17" t="s" s="7">
        <f>IF(M17,I17&amp;" vs. "&amp;G17,G17&amp;" vs. "&amp;I17)</f>
        <v>150</v>
      </c>
      <c r="K17" t="s" s="7">
        <f>IF(M17,I17,G17)</f>
        <v>134</v>
      </c>
      <c r="L17" t="s" s="7">
        <f>IF(M17,G17,I17)</f>
        <v>113</v>
      </c>
      <c r="M17" s="10">
        <v>0</v>
      </c>
      <c r="N17" s="10">
        <v>0</v>
      </c>
    </row>
    <row r="18" ht="29" customHeight="1" hidden="1">
      <c r="A18" t="s" s="110">
        <v>151</v>
      </c>
      <c r="B18" t="s" s="111">
        <v>112</v>
      </c>
      <c r="C18" s="112">
        <v>1.921527777777778</v>
      </c>
      <c r="D18" s="113">
        <v>10.5</v>
      </c>
      <c r="E18" t="s" s="114">
        <v>45</v>
      </c>
      <c r="F18" s="115">
        <v>11</v>
      </c>
      <c r="G18" t="s" s="116">
        <v>137</v>
      </c>
      <c r="H18" t="s" s="117">
        <v>114</v>
      </c>
      <c r="I18" t="s" s="116">
        <v>80</v>
      </c>
      <c r="J18" t="s" s="7">
        <f>IF(M18,I18&amp;" vs. "&amp;G18,G18&amp;" vs. "&amp;I18)</f>
        <v>152</v>
      </c>
      <c r="K18" t="s" s="7">
        <f>IF(M18,I18,G18)</f>
        <v>137</v>
      </c>
      <c r="L18" t="s" s="7">
        <f>IF(M18,G18,I18)</f>
        <v>113</v>
      </c>
      <c r="M18" s="10">
        <v>0</v>
      </c>
      <c r="N18" s="10">
        <v>0</v>
      </c>
    </row>
    <row r="19" ht="29" customHeight="1" hidden="1">
      <c r="A19" t="s" s="110">
        <v>133</v>
      </c>
      <c r="B19" t="s" s="111">
        <v>112</v>
      </c>
      <c r="C19" t="s" s="114">
        <v>143</v>
      </c>
      <c r="D19" s="113">
        <v>10.54166666666667</v>
      </c>
      <c r="E19" t="s" s="114">
        <v>45</v>
      </c>
      <c r="F19" s="115">
        <v>11</v>
      </c>
      <c r="G19" t="s" s="116">
        <v>140</v>
      </c>
      <c r="H19" t="s" s="117">
        <v>114</v>
      </c>
      <c r="I19" t="s" s="116">
        <v>80</v>
      </c>
      <c r="J19" t="s" s="7">
        <f>IF(M19,I19&amp;" vs. "&amp;G19,G19&amp;" vs. "&amp;I19)</f>
        <v>153</v>
      </c>
      <c r="K19" t="s" s="7">
        <f>IF(M19,I19,G19)</f>
        <v>140</v>
      </c>
      <c r="L19" t="s" s="7">
        <f>IF(M19,G19,I19)</f>
        <v>113</v>
      </c>
      <c r="M19" s="10">
        <v>0</v>
      </c>
      <c r="N19" s="10">
        <v>0</v>
      </c>
    </row>
    <row r="20" ht="29" customHeight="1" hidden="1">
      <c r="A20" t="s" s="110">
        <v>154</v>
      </c>
      <c r="B20" t="s" s="111">
        <v>112</v>
      </c>
      <c r="C20" t="s" s="114">
        <v>143</v>
      </c>
      <c r="D20" s="113">
        <v>10.54166666666667</v>
      </c>
      <c r="E20" t="s" s="114">
        <v>45</v>
      </c>
      <c r="F20" s="115">
        <v>11</v>
      </c>
      <c r="G20" t="s" s="116">
        <v>117</v>
      </c>
      <c r="H20" t="s" s="117">
        <v>114</v>
      </c>
      <c r="I20" t="s" s="116">
        <v>119</v>
      </c>
      <c r="J20" t="s" s="7">
        <f>IF(M20,I20&amp;" vs. "&amp;G20,G20&amp;" vs. "&amp;I20)</f>
        <v>155</v>
      </c>
      <c r="K20" t="s" s="7">
        <f>IF(M20,I20,G20)</f>
        <v>117</v>
      </c>
      <c r="L20" t="s" s="7">
        <f>IF(M20,G20,I20)</f>
        <v>119</v>
      </c>
      <c r="M20" s="10">
        <v>0</v>
      </c>
      <c r="N20" s="10">
        <v>0</v>
      </c>
    </row>
    <row r="21" ht="29" customHeight="1" hidden="1">
      <c r="A21" t="s" s="110">
        <v>156</v>
      </c>
      <c r="B21" t="s" s="111">
        <v>112</v>
      </c>
      <c r="C21" s="112">
        <v>1.890277777777778</v>
      </c>
      <c r="D21" s="113">
        <v>10.5</v>
      </c>
      <c r="E21" t="s" s="114">
        <v>45</v>
      </c>
      <c r="F21" s="115">
        <v>11</v>
      </c>
      <c r="G21" t="s" s="116">
        <v>113</v>
      </c>
      <c r="H21" t="s" s="117">
        <v>114</v>
      </c>
      <c r="I21" t="s" s="116">
        <v>119</v>
      </c>
      <c r="J21" t="s" s="7">
        <f>IF(M21,I21&amp;" vs. "&amp;G21,G21&amp;" vs. "&amp;I21)</f>
        <v>157</v>
      </c>
      <c r="K21" t="s" s="7">
        <f>IF(M21,I21,G21)</f>
        <v>113</v>
      </c>
      <c r="L21" t="s" s="7">
        <f>IF(M21,G21,I21)</f>
        <v>119</v>
      </c>
      <c r="M21" s="10">
        <v>0</v>
      </c>
      <c r="N21" s="10">
        <v>0</v>
      </c>
    </row>
    <row r="22" ht="29" customHeight="1" hidden="1">
      <c r="A22" t="s" s="110">
        <v>158</v>
      </c>
      <c r="B22" t="s" s="111">
        <v>112</v>
      </c>
      <c r="C22" s="112">
        <v>1.895833333333333</v>
      </c>
      <c r="D22" s="113">
        <v>10.54166666666667</v>
      </c>
      <c r="E22" t="s" s="114">
        <v>45</v>
      </c>
      <c r="F22" s="115">
        <v>11</v>
      </c>
      <c r="G22" t="s" s="116">
        <v>122</v>
      </c>
      <c r="H22" t="s" s="117">
        <v>114</v>
      </c>
      <c r="I22" t="s" s="116">
        <v>119</v>
      </c>
      <c r="J22" t="s" s="7">
        <f>IF(M22,I22&amp;" vs. "&amp;G22,G22&amp;" vs. "&amp;I22)</f>
        <v>159</v>
      </c>
      <c r="K22" t="s" s="7">
        <f>IF(M22,I22,G22)</f>
        <v>122</v>
      </c>
      <c r="L22" t="s" s="7">
        <f>IF(M22,G22,I22)</f>
        <v>119</v>
      </c>
      <c r="M22" s="10">
        <v>0</v>
      </c>
      <c r="N22" s="10">
        <v>0</v>
      </c>
    </row>
    <row r="23" ht="29" customHeight="1" hidden="1">
      <c r="A23" t="s" s="110">
        <v>160</v>
      </c>
      <c r="B23" t="s" s="111">
        <v>112</v>
      </c>
      <c r="C23" s="112">
        <v>1.926388888888889</v>
      </c>
      <c r="D23" s="113">
        <v>10.70833333333333</v>
      </c>
      <c r="E23" t="s" s="114">
        <v>45</v>
      </c>
      <c r="F23" s="115">
        <v>11</v>
      </c>
      <c r="G23" t="s" s="116">
        <v>125</v>
      </c>
      <c r="H23" t="s" s="117">
        <v>114</v>
      </c>
      <c r="I23" t="s" s="116">
        <v>119</v>
      </c>
      <c r="J23" t="s" s="7">
        <f>IF(M23,I23&amp;" vs. "&amp;G23,G23&amp;" vs. "&amp;I23)</f>
        <v>161</v>
      </c>
      <c r="K23" t="s" s="7">
        <f>IF(M23,I23,G23)</f>
        <v>125</v>
      </c>
      <c r="L23" t="s" s="7">
        <f>IF(M23,G23,I23)</f>
        <v>119</v>
      </c>
      <c r="M23" s="10">
        <v>0</v>
      </c>
      <c r="N23" s="10">
        <v>0</v>
      </c>
    </row>
    <row r="24" ht="29" customHeight="1" hidden="1">
      <c r="A24" t="s" s="110">
        <v>162</v>
      </c>
      <c r="B24" t="s" s="111">
        <v>112</v>
      </c>
      <c r="C24" s="112">
        <v>1.840277777777778</v>
      </c>
      <c r="D24" s="113">
        <v>10.54166666666667</v>
      </c>
      <c r="E24" t="s" s="114">
        <v>45</v>
      </c>
      <c r="F24" s="115">
        <v>11</v>
      </c>
      <c r="G24" t="s" s="116">
        <v>128</v>
      </c>
      <c r="H24" t="s" s="117">
        <v>114</v>
      </c>
      <c r="I24" t="s" s="116">
        <v>119</v>
      </c>
      <c r="J24" t="s" s="7">
        <f>IF(M24,I24&amp;" vs. "&amp;G24,G24&amp;" vs. "&amp;I24)</f>
        <v>163</v>
      </c>
      <c r="K24" t="s" s="7">
        <f>IF(M24,I24,G24)</f>
        <v>128</v>
      </c>
      <c r="L24" t="s" s="7">
        <f>IF(M24,G24,I24)</f>
        <v>119</v>
      </c>
      <c r="M24" s="10">
        <v>0</v>
      </c>
      <c r="N24" s="10">
        <v>0</v>
      </c>
    </row>
    <row r="25" ht="29" customHeight="1">
      <c r="A25" t="s" s="110">
        <v>164</v>
      </c>
      <c r="B25" t="s" s="111">
        <v>112</v>
      </c>
      <c r="C25" s="112">
        <v>1.953472222222222</v>
      </c>
      <c r="D25" s="113">
        <v>10.625</v>
      </c>
      <c r="E25" t="s" s="114">
        <v>45</v>
      </c>
      <c r="F25" s="115">
        <v>11</v>
      </c>
      <c r="G25" t="s" s="116">
        <v>131</v>
      </c>
      <c r="H25" t="s" s="117">
        <v>114</v>
      </c>
      <c r="I25" t="s" s="116">
        <v>119</v>
      </c>
      <c r="J25" t="s" s="7">
        <f>IF(M25,I25&amp;" vs. "&amp;G25,G25&amp;" vs. "&amp;I25)</f>
        <v>165</v>
      </c>
      <c r="K25" t="s" s="7">
        <f>IF(M25,I25,G25)</f>
        <v>131</v>
      </c>
      <c r="L25" t="s" s="7">
        <f>IF(M25,G25,I25)</f>
        <v>119</v>
      </c>
      <c r="M25" s="10">
        <v>0</v>
      </c>
      <c r="N25" s="10">
        <v>0</v>
      </c>
    </row>
    <row r="26" ht="29" customHeight="1" hidden="1">
      <c r="A26" t="s" s="110">
        <v>166</v>
      </c>
      <c r="B26" t="s" s="111">
        <v>112</v>
      </c>
      <c r="C26" t="s" s="114">
        <v>143</v>
      </c>
      <c r="D26" s="113">
        <v>10.58333333333333</v>
      </c>
      <c r="E26" t="s" s="114">
        <v>45</v>
      </c>
      <c r="F26" s="115">
        <v>11</v>
      </c>
      <c r="G26" t="s" s="116">
        <v>134</v>
      </c>
      <c r="H26" t="s" s="117">
        <v>114</v>
      </c>
      <c r="I26" t="s" s="116">
        <v>119</v>
      </c>
      <c r="J26" t="s" s="7">
        <f>IF(M26,I26&amp;" vs. "&amp;G26,G26&amp;" vs. "&amp;I26)</f>
        <v>167</v>
      </c>
      <c r="K26" t="s" s="7">
        <f>IF(M26,I26,G26)</f>
        <v>134</v>
      </c>
      <c r="L26" t="s" s="7">
        <f>IF(M26,G26,I26)</f>
        <v>119</v>
      </c>
      <c r="M26" s="10">
        <v>0</v>
      </c>
      <c r="N26" s="10">
        <v>0</v>
      </c>
    </row>
    <row r="27" ht="29" customHeight="1" hidden="1">
      <c r="A27" t="s" s="110">
        <v>168</v>
      </c>
      <c r="B27" t="s" s="111">
        <v>112</v>
      </c>
      <c r="C27" t="s" s="114">
        <v>143</v>
      </c>
      <c r="D27" s="113">
        <v>10.58333333333333</v>
      </c>
      <c r="E27" t="s" s="114">
        <v>45</v>
      </c>
      <c r="F27" s="115">
        <v>11</v>
      </c>
      <c r="G27" t="s" s="116">
        <v>137</v>
      </c>
      <c r="H27" t="s" s="117">
        <v>114</v>
      </c>
      <c r="I27" t="s" s="116">
        <v>119</v>
      </c>
      <c r="J27" t="s" s="7">
        <f>IF(M27,I27&amp;" vs. "&amp;G27,G27&amp;" vs. "&amp;I27)</f>
        <v>169</v>
      </c>
      <c r="K27" t="s" s="7">
        <f>IF(M27,I27,G27)</f>
        <v>137</v>
      </c>
      <c r="L27" t="s" s="7">
        <f>IF(M27,G27,I27)</f>
        <v>119</v>
      </c>
      <c r="M27" s="10">
        <v>0</v>
      </c>
      <c r="N27" s="10">
        <v>0</v>
      </c>
    </row>
    <row r="28" ht="29" customHeight="1" hidden="1">
      <c r="A28" t="s" s="110">
        <v>170</v>
      </c>
      <c r="B28" t="s" s="111">
        <v>112</v>
      </c>
      <c r="C28" t="s" s="114">
        <v>143</v>
      </c>
      <c r="D28" s="113">
        <v>10.54166666666667</v>
      </c>
      <c r="E28" t="s" s="114">
        <v>45</v>
      </c>
      <c r="F28" s="115">
        <v>11</v>
      </c>
      <c r="G28" t="s" s="116">
        <v>140</v>
      </c>
      <c r="H28" t="s" s="117">
        <v>114</v>
      </c>
      <c r="I28" t="s" s="116">
        <v>119</v>
      </c>
      <c r="J28" t="s" s="7">
        <f>IF(M28,I28&amp;" vs. "&amp;G28,G28&amp;" vs. "&amp;I28)</f>
        <v>171</v>
      </c>
      <c r="K28" t="s" s="7">
        <f>IF(M28,I28,G28)</f>
        <v>140</v>
      </c>
      <c r="L28" t="s" s="7">
        <f>IF(M28,G28,I28)</f>
        <v>119</v>
      </c>
      <c r="M28" s="10">
        <v>0</v>
      </c>
      <c r="N28" s="10">
        <v>0</v>
      </c>
    </row>
    <row r="29" ht="29" customHeight="1" hidden="1">
      <c r="A29" t="s" s="110">
        <v>172</v>
      </c>
      <c r="B29" t="s" s="111">
        <v>112</v>
      </c>
      <c r="C29" t="s" s="114">
        <v>143</v>
      </c>
      <c r="D29" s="113">
        <v>10.45833333333333</v>
      </c>
      <c r="E29" t="s" s="114">
        <v>45</v>
      </c>
      <c r="F29" s="115">
        <v>11</v>
      </c>
      <c r="G29" t="s" s="116">
        <v>117</v>
      </c>
      <c r="H29" t="s" s="117">
        <v>114</v>
      </c>
      <c r="I29" t="s" s="116">
        <v>122</v>
      </c>
      <c r="J29" t="s" s="7">
        <f>IF(M29,I29&amp;" vs. "&amp;G29,G29&amp;" vs. "&amp;I29)</f>
        <v>173</v>
      </c>
      <c r="K29" t="s" s="7">
        <f>IF(M29,I29,G29)</f>
        <v>117</v>
      </c>
      <c r="L29" t="s" s="7">
        <f>IF(M29,G29,I29)</f>
        <v>122</v>
      </c>
      <c r="M29" s="10">
        <v>0</v>
      </c>
      <c r="N29" s="10">
        <v>0</v>
      </c>
    </row>
    <row r="30" ht="29" customHeight="1" hidden="1">
      <c r="A30" t="s" s="110">
        <v>174</v>
      </c>
      <c r="B30" t="s" s="111">
        <v>112</v>
      </c>
      <c r="C30" t="s" s="114">
        <v>143</v>
      </c>
      <c r="D30" s="113">
        <v>10.54166666666667</v>
      </c>
      <c r="E30" t="s" s="114">
        <v>45</v>
      </c>
      <c r="F30" s="115">
        <v>11</v>
      </c>
      <c r="G30" t="s" s="116">
        <v>113</v>
      </c>
      <c r="H30" t="s" s="117">
        <v>114</v>
      </c>
      <c r="I30" t="s" s="116">
        <v>122</v>
      </c>
      <c r="J30" t="s" s="7">
        <f>IF(M30,I30&amp;" vs. "&amp;G30,G30&amp;" vs. "&amp;I30)</f>
        <v>175</v>
      </c>
      <c r="K30" t="s" s="7">
        <f>IF(M30,I30,G30)</f>
        <v>113</v>
      </c>
      <c r="L30" t="s" s="7">
        <f>IF(M30,G30,I30)</f>
        <v>122</v>
      </c>
      <c r="M30" s="10">
        <v>0</v>
      </c>
      <c r="N30" s="10">
        <v>0</v>
      </c>
    </row>
    <row r="31" ht="29" customHeight="1" hidden="1">
      <c r="A31" t="s" s="110">
        <v>176</v>
      </c>
      <c r="B31" t="s" s="111">
        <v>112</v>
      </c>
      <c r="C31" t="s" s="114">
        <v>143</v>
      </c>
      <c r="D31" s="113">
        <v>10.54166666666667</v>
      </c>
      <c r="E31" t="s" s="114">
        <v>45</v>
      </c>
      <c r="F31" s="115">
        <v>11</v>
      </c>
      <c r="G31" t="s" s="116">
        <v>119</v>
      </c>
      <c r="H31" t="s" s="117">
        <v>114</v>
      </c>
      <c r="I31" t="s" s="116">
        <v>122</v>
      </c>
      <c r="J31" t="s" s="7">
        <f>IF(M31,I31&amp;" vs. "&amp;G31,G31&amp;" vs. "&amp;I31)</f>
        <v>177</v>
      </c>
      <c r="K31" t="s" s="7">
        <f>IF(M31,I31,G31)</f>
        <v>119</v>
      </c>
      <c r="L31" t="s" s="7">
        <f>IF(M31,G31,I31)</f>
        <v>122</v>
      </c>
      <c r="M31" s="10">
        <v>0</v>
      </c>
      <c r="N31" s="10">
        <v>0</v>
      </c>
    </row>
    <row r="32" ht="29" customHeight="1" hidden="1">
      <c r="A32" t="s" s="110">
        <v>178</v>
      </c>
      <c r="B32" t="s" s="111">
        <v>112</v>
      </c>
      <c r="C32" t="s" s="114">
        <v>143</v>
      </c>
      <c r="D32" s="113">
        <v>10.79166666666667</v>
      </c>
      <c r="E32" t="s" s="114">
        <v>45</v>
      </c>
      <c r="F32" s="115">
        <v>11</v>
      </c>
      <c r="G32" t="s" s="116">
        <v>125</v>
      </c>
      <c r="H32" t="s" s="117">
        <v>114</v>
      </c>
      <c r="I32" t="s" s="116">
        <v>122</v>
      </c>
      <c r="J32" t="s" s="7">
        <f>IF(M32,I32&amp;" vs. "&amp;G32,G32&amp;" vs. "&amp;I32)</f>
        <v>179</v>
      </c>
      <c r="K32" t="s" s="7">
        <f>IF(M32,I32,G32)</f>
        <v>125</v>
      </c>
      <c r="L32" t="s" s="7">
        <f>IF(M32,G32,I32)</f>
        <v>122</v>
      </c>
      <c r="M32" s="10">
        <v>0</v>
      </c>
      <c r="N32" s="10">
        <v>0</v>
      </c>
    </row>
    <row r="33" ht="29" customHeight="1" hidden="1">
      <c r="A33" t="s" s="110">
        <v>180</v>
      </c>
      <c r="B33" t="s" s="111">
        <v>112</v>
      </c>
      <c r="C33" t="s" s="114">
        <v>143</v>
      </c>
      <c r="D33" s="113">
        <v>10.54166666666667</v>
      </c>
      <c r="E33" t="s" s="114">
        <v>45</v>
      </c>
      <c r="F33" s="115">
        <v>11</v>
      </c>
      <c r="G33" t="s" s="116">
        <v>128</v>
      </c>
      <c r="H33" t="s" s="117">
        <v>114</v>
      </c>
      <c r="I33" t="s" s="116">
        <v>122</v>
      </c>
      <c r="J33" t="s" s="7">
        <f>IF(M33,I33&amp;" vs. "&amp;G33,G33&amp;" vs. "&amp;I33)</f>
        <v>181</v>
      </c>
      <c r="K33" t="s" s="7">
        <f>IF(M33,I33,G33)</f>
        <v>128</v>
      </c>
      <c r="L33" t="s" s="7">
        <f>IF(M33,G33,I33)</f>
        <v>122</v>
      </c>
      <c r="M33" s="10">
        <v>0</v>
      </c>
      <c r="N33" s="10">
        <v>0</v>
      </c>
    </row>
    <row r="34" ht="29" customHeight="1" hidden="1">
      <c r="A34" t="s" s="110">
        <v>182</v>
      </c>
      <c r="B34" t="s" s="111">
        <v>112</v>
      </c>
      <c r="C34" t="s" s="114">
        <v>143</v>
      </c>
      <c r="D34" s="113">
        <v>10.54166666666667</v>
      </c>
      <c r="E34" t="s" s="114">
        <v>45</v>
      </c>
      <c r="F34" s="115">
        <v>11</v>
      </c>
      <c r="G34" t="s" s="116">
        <v>134</v>
      </c>
      <c r="H34" t="s" s="117">
        <v>114</v>
      </c>
      <c r="I34" t="s" s="116">
        <v>122</v>
      </c>
      <c r="J34" t="s" s="7">
        <f>IF(M34,I34&amp;" vs. "&amp;G34,G34&amp;" vs. "&amp;I34)</f>
        <v>183</v>
      </c>
      <c r="K34" t="s" s="7">
        <f>IF(M34,I34,G34)</f>
        <v>134</v>
      </c>
      <c r="L34" t="s" s="7">
        <f>IF(M34,G34,I34)</f>
        <v>122</v>
      </c>
      <c r="M34" s="10">
        <v>0</v>
      </c>
      <c r="N34" s="10">
        <v>0</v>
      </c>
    </row>
    <row r="35" ht="29" customHeight="1" hidden="1">
      <c r="A35" t="s" s="110">
        <v>184</v>
      </c>
      <c r="B35" t="s" s="111">
        <v>112</v>
      </c>
      <c r="C35" t="s" s="114">
        <v>143</v>
      </c>
      <c r="D35" s="113">
        <v>10.625</v>
      </c>
      <c r="E35" t="s" s="114">
        <v>45</v>
      </c>
      <c r="F35" s="115">
        <v>11</v>
      </c>
      <c r="G35" t="s" s="116">
        <v>137</v>
      </c>
      <c r="H35" t="s" s="117">
        <v>114</v>
      </c>
      <c r="I35" t="s" s="116">
        <v>122</v>
      </c>
      <c r="J35" t="s" s="7">
        <f>IF(M35,I35&amp;" vs. "&amp;G35,G35&amp;" vs. "&amp;I35)</f>
        <v>185</v>
      </c>
      <c r="K35" t="s" s="7">
        <f>IF(M35,I35,G35)</f>
        <v>137</v>
      </c>
      <c r="L35" t="s" s="7">
        <f>IF(M35,G35,I35)</f>
        <v>122</v>
      </c>
      <c r="M35" s="10">
        <v>0</v>
      </c>
      <c r="N35" s="10">
        <v>0</v>
      </c>
    </row>
    <row r="36" ht="29" customHeight="1" hidden="1">
      <c r="A36" t="s" s="110">
        <v>186</v>
      </c>
      <c r="B36" t="s" s="111">
        <v>112</v>
      </c>
      <c r="C36" t="s" s="114">
        <v>143</v>
      </c>
      <c r="D36" s="113">
        <v>10.54166666666667</v>
      </c>
      <c r="E36" t="s" s="114">
        <v>45</v>
      </c>
      <c r="F36" s="115">
        <v>11</v>
      </c>
      <c r="G36" t="s" s="116">
        <v>140</v>
      </c>
      <c r="H36" t="s" s="117">
        <v>114</v>
      </c>
      <c r="I36" t="s" s="116">
        <v>122</v>
      </c>
      <c r="J36" t="s" s="7">
        <f>IF(M36,I36&amp;" vs. "&amp;G36,G36&amp;" vs. "&amp;I36)</f>
        <v>187</v>
      </c>
      <c r="K36" t="s" s="7">
        <f>IF(M36,I36,G36)</f>
        <v>140</v>
      </c>
      <c r="L36" t="s" s="7">
        <f>IF(M36,G36,I36)</f>
        <v>122</v>
      </c>
      <c r="M36" s="10">
        <v>0</v>
      </c>
      <c r="N36" s="10">
        <v>0</v>
      </c>
    </row>
    <row r="37" ht="29" customHeight="1" hidden="1">
      <c r="A37" t="s" s="110">
        <v>188</v>
      </c>
      <c r="B37" t="s" s="111">
        <v>112</v>
      </c>
      <c r="C37" t="s" s="114">
        <v>143</v>
      </c>
      <c r="D37" s="113">
        <v>10.625</v>
      </c>
      <c r="E37" t="s" s="114">
        <v>45</v>
      </c>
      <c r="F37" s="115">
        <v>11</v>
      </c>
      <c r="G37" t="s" s="116">
        <v>117</v>
      </c>
      <c r="H37" t="s" s="117">
        <v>114</v>
      </c>
      <c r="I37" t="s" s="116">
        <v>125</v>
      </c>
      <c r="J37" t="s" s="7">
        <f>IF(M37,I37&amp;" vs. "&amp;G37,G37&amp;" vs. "&amp;I37)</f>
        <v>189</v>
      </c>
      <c r="K37" t="s" s="7">
        <f>IF(M37,I37,G37)</f>
        <v>117</v>
      </c>
      <c r="L37" t="s" s="7">
        <f>IF(M37,G37,I37)</f>
        <v>125</v>
      </c>
      <c r="M37" s="10">
        <v>0</v>
      </c>
      <c r="N37" s="10">
        <v>0</v>
      </c>
    </row>
    <row r="38" ht="29" customHeight="1" hidden="1">
      <c r="A38" t="s" s="110">
        <v>190</v>
      </c>
      <c r="B38" t="s" s="111">
        <v>112</v>
      </c>
      <c r="C38" t="s" s="114">
        <v>143</v>
      </c>
      <c r="D38" s="113">
        <v>10.75</v>
      </c>
      <c r="E38" t="s" s="114">
        <v>45</v>
      </c>
      <c r="F38" s="115">
        <v>11</v>
      </c>
      <c r="G38" t="s" s="116">
        <v>113</v>
      </c>
      <c r="H38" t="s" s="117">
        <v>114</v>
      </c>
      <c r="I38" t="s" s="116">
        <v>125</v>
      </c>
      <c r="J38" t="s" s="7">
        <f>IF(M38,I38&amp;" vs. "&amp;G38,G38&amp;" vs. "&amp;I38)</f>
        <v>191</v>
      </c>
      <c r="K38" t="s" s="7">
        <f>IF(M38,I38,G38)</f>
        <v>113</v>
      </c>
      <c r="L38" t="s" s="7">
        <f>IF(M38,G38,I38)</f>
        <v>125</v>
      </c>
      <c r="M38" s="10">
        <v>0</v>
      </c>
      <c r="N38" s="10">
        <v>0</v>
      </c>
    </row>
    <row r="39" ht="29" customHeight="1" hidden="1">
      <c r="A39" t="s" s="110">
        <v>151</v>
      </c>
      <c r="B39" t="s" s="111">
        <v>112</v>
      </c>
      <c r="C39" t="s" s="114">
        <v>143</v>
      </c>
      <c r="D39" s="113">
        <v>10.91666666666667</v>
      </c>
      <c r="E39" t="s" s="114">
        <v>45</v>
      </c>
      <c r="F39" s="115">
        <v>11</v>
      </c>
      <c r="G39" t="s" s="116">
        <v>119</v>
      </c>
      <c r="H39" t="s" s="117">
        <v>114</v>
      </c>
      <c r="I39" t="s" s="116">
        <v>125</v>
      </c>
      <c r="J39" t="s" s="7">
        <f>IF(M39,I39&amp;" vs. "&amp;G39,G39&amp;" vs. "&amp;I39)</f>
        <v>192</v>
      </c>
      <c r="K39" t="s" s="7">
        <f>IF(M39,I39,G39)</f>
        <v>119</v>
      </c>
      <c r="L39" t="s" s="7">
        <f>IF(M39,G39,I39)</f>
        <v>125</v>
      </c>
      <c r="M39" s="10">
        <v>0</v>
      </c>
      <c r="N39" s="10">
        <v>0</v>
      </c>
    </row>
    <row r="40" ht="29" customHeight="1" hidden="1">
      <c r="A40" t="s" s="110">
        <v>193</v>
      </c>
      <c r="B40" t="s" s="111">
        <v>112</v>
      </c>
      <c r="C40" s="112">
        <v>1.958333333333333</v>
      </c>
      <c r="D40" s="113">
        <v>11.20833333333333</v>
      </c>
      <c r="E40" t="s" s="114">
        <v>45</v>
      </c>
      <c r="F40" s="115">
        <v>11</v>
      </c>
      <c r="G40" t="s" s="116">
        <v>122</v>
      </c>
      <c r="H40" t="s" s="117">
        <v>114</v>
      </c>
      <c r="I40" t="s" s="116">
        <v>125</v>
      </c>
      <c r="J40" t="s" s="7">
        <f>IF(M40,I40&amp;" vs. "&amp;G40,G40&amp;" vs. "&amp;I40)</f>
        <v>194</v>
      </c>
      <c r="K40" t="s" s="7">
        <f>IF(M40,I40,G40)</f>
        <v>122</v>
      </c>
      <c r="L40" t="s" s="7">
        <f>IF(M40,G40,I40)</f>
        <v>125</v>
      </c>
      <c r="M40" s="10">
        <v>0</v>
      </c>
      <c r="N40" s="10">
        <v>0</v>
      </c>
    </row>
    <row r="41" ht="29" customHeight="1" hidden="1">
      <c r="A41" t="s" s="110">
        <v>195</v>
      </c>
      <c r="B41" t="s" s="111">
        <v>112</v>
      </c>
      <c r="C41" t="s" s="114">
        <v>143</v>
      </c>
      <c r="D41" s="113">
        <v>10.875</v>
      </c>
      <c r="E41" t="s" s="114">
        <v>45</v>
      </c>
      <c r="F41" s="115">
        <v>11</v>
      </c>
      <c r="G41" t="s" s="116">
        <v>128</v>
      </c>
      <c r="H41" t="s" s="117">
        <v>114</v>
      </c>
      <c r="I41" t="s" s="116">
        <v>125</v>
      </c>
      <c r="J41" t="s" s="7">
        <f>IF(M41,I41&amp;" vs. "&amp;G41,G41&amp;" vs. "&amp;I41)</f>
        <v>196</v>
      </c>
      <c r="K41" t="s" s="7">
        <f>IF(M41,I41,G41)</f>
        <v>128</v>
      </c>
      <c r="L41" t="s" s="7">
        <f>IF(M41,G41,I41)</f>
        <v>125</v>
      </c>
      <c r="M41" s="10">
        <v>0</v>
      </c>
      <c r="N41" s="10">
        <v>0</v>
      </c>
    </row>
    <row r="42" ht="29" customHeight="1">
      <c r="A42" t="s" s="110">
        <v>197</v>
      </c>
      <c r="B42" t="s" s="111">
        <v>112</v>
      </c>
      <c r="C42" s="112">
        <v>1.956944444444444</v>
      </c>
      <c r="D42" s="113">
        <v>10.91666666666667</v>
      </c>
      <c r="E42" t="s" s="114">
        <v>45</v>
      </c>
      <c r="F42" s="115">
        <v>11</v>
      </c>
      <c r="G42" t="s" s="116">
        <v>131</v>
      </c>
      <c r="H42" t="s" s="117">
        <v>114</v>
      </c>
      <c r="I42" t="s" s="116">
        <v>125</v>
      </c>
      <c r="J42" t="s" s="7">
        <f>IF(M42,I42&amp;" vs. "&amp;G42,G42&amp;" vs. "&amp;I42)</f>
        <v>198</v>
      </c>
      <c r="K42" t="s" s="7">
        <f>IF(M42,I42,G42)</f>
        <v>131</v>
      </c>
      <c r="L42" t="s" s="7">
        <f>IF(M42,G42,I42)</f>
        <v>125</v>
      </c>
      <c r="M42" s="10">
        <v>0</v>
      </c>
      <c r="N42" s="10">
        <v>0</v>
      </c>
    </row>
    <row r="43" ht="29" customHeight="1" hidden="1">
      <c r="A43" t="s" s="110">
        <v>199</v>
      </c>
      <c r="B43" t="s" s="111">
        <v>112</v>
      </c>
      <c r="C43" t="s" s="114">
        <v>143</v>
      </c>
      <c r="D43" s="113">
        <v>10.70833333333333</v>
      </c>
      <c r="E43" t="s" s="114">
        <v>45</v>
      </c>
      <c r="F43" s="115">
        <v>11</v>
      </c>
      <c r="G43" t="s" s="116">
        <v>134</v>
      </c>
      <c r="H43" t="s" s="117">
        <v>114</v>
      </c>
      <c r="I43" t="s" s="116">
        <v>125</v>
      </c>
      <c r="J43" t="s" s="7">
        <f>IF(M43,I43&amp;" vs. "&amp;G43,G43&amp;" vs. "&amp;I43)</f>
        <v>200</v>
      </c>
      <c r="K43" t="s" s="7">
        <f>IF(M43,I43,G43)</f>
        <v>134</v>
      </c>
      <c r="L43" t="s" s="7">
        <f>IF(M43,G43,I43)</f>
        <v>125</v>
      </c>
      <c r="M43" s="10">
        <v>0</v>
      </c>
      <c r="N43" s="10">
        <v>0</v>
      </c>
    </row>
    <row r="44" ht="29" customHeight="1" hidden="1">
      <c r="A44" t="s" s="110">
        <v>201</v>
      </c>
      <c r="B44" t="s" s="111">
        <v>112</v>
      </c>
      <c r="C44" t="s" s="114">
        <v>143</v>
      </c>
      <c r="D44" s="113">
        <v>11.25</v>
      </c>
      <c r="E44" t="s" s="114">
        <v>45</v>
      </c>
      <c r="F44" s="115">
        <v>11</v>
      </c>
      <c r="G44" t="s" s="116">
        <v>137</v>
      </c>
      <c r="H44" t="s" s="117">
        <v>114</v>
      </c>
      <c r="I44" t="s" s="116">
        <v>125</v>
      </c>
      <c r="J44" t="s" s="7">
        <f>IF(M44,I44&amp;" vs. "&amp;G44,G44&amp;" vs. "&amp;I44)</f>
        <v>202</v>
      </c>
      <c r="K44" t="s" s="7">
        <f>IF(M44,I44,G44)</f>
        <v>137</v>
      </c>
      <c r="L44" t="s" s="7">
        <f>IF(M44,G44,I44)</f>
        <v>125</v>
      </c>
      <c r="M44" s="10">
        <v>0</v>
      </c>
      <c r="N44" s="10">
        <v>0</v>
      </c>
    </row>
    <row r="45" ht="29" customHeight="1" hidden="1">
      <c r="A45" t="s" s="110">
        <v>203</v>
      </c>
      <c r="B45" t="s" s="111">
        <v>112</v>
      </c>
      <c r="C45" t="s" s="114">
        <v>143</v>
      </c>
      <c r="D45" s="113">
        <v>10.79166666666667</v>
      </c>
      <c r="E45" t="s" s="114">
        <v>45</v>
      </c>
      <c r="F45" s="115">
        <v>11</v>
      </c>
      <c r="G45" t="s" s="116">
        <v>140</v>
      </c>
      <c r="H45" t="s" s="117">
        <v>114</v>
      </c>
      <c r="I45" t="s" s="116">
        <v>125</v>
      </c>
      <c r="J45" t="s" s="7">
        <f>IF(M45,I45&amp;" vs. "&amp;G45,G45&amp;" vs. "&amp;I45)</f>
        <v>204</v>
      </c>
      <c r="K45" t="s" s="7">
        <f>IF(M45,I45,G45)</f>
        <v>140</v>
      </c>
      <c r="L45" t="s" s="7">
        <f>IF(M45,G45,I45)</f>
        <v>125</v>
      </c>
      <c r="M45" s="10">
        <v>0</v>
      </c>
      <c r="N45" s="10">
        <v>0</v>
      </c>
    </row>
    <row r="46" ht="29" customHeight="1" hidden="1">
      <c r="A46" t="s" s="110">
        <v>130</v>
      </c>
      <c r="B46" t="s" s="111">
        <v>112</v>
      </c>
      <c r="C46" t="s" s="114">
        <v>143</v>
      </c>
      <c r="D46" s="113">
        <v>10.54166666666667</v>
      </c>
      <c r="E46" t="s" s="114">
        <v>45</v>
      </c>
      <c r="F46" s="115">
        <v>11</v>
      </c>
      <c r="G46" t="s" s="116">
        <v>117</v>
      </c>
      <c r="H46" t="s" s="117">
        <v>114</v>
      </c>
      <c r="I46" t="s" s="116">
        <v>128</v>
      </c>
      <c r="J46" t="s" s="7">
        <f>IF(M46,I46&amp;" vs. "&amp;G46,G46&amp;" vs. "&amp;I46)</f>
        <v>205</v>
      </c>
      <c r="K46" t="s" s="7">
        <f>IF(M46,I46,G46)</f>
        <v>117</v>
      </c>
      <c r="L46" t="s" s="7">
        <f>IF(M46,G46,I46)</f>
        <v>128</v>
      </c>
      <c r="M46" s="10">
        <v>0</v>
      </c>
      <c r="N46" s="10">
        <v>0</v>
      </c>
    </row>
    <row r="47" ht="29" customHeight="1" hidden="1">
      <c r="A47" t="s" s="110">
        <v>206</v>
      </c>
      <c r="B47" t="s" s="111">
        <v>112</v>
      </c>
      <c r="C47" s="112">
        <v>1.908333333333333</v>
      </c>
      <c r="D47" s="113">
        <v>10.625</v>
      </c>
      <c r="E47" t="s" s="114">
        <v>45</v>
      </c>
      <c r="F47" s="115">
        <v>11</v>
      </c>
      <c r="G47" t="s" s="116">
        <v>113</v>
      </c>
      <c r="H47" t="s" s="117">
        <v>114</v>
      </c>
      <c r="I47" t="s" s="116">
        <v>128</v>
      </c>
      <c r="J47" t="s" s="7">
        <f>IF(M47,I47&amp;" vs. "&amp;G47,G47&amp;" vs. "&amp;I47)</f>
        <v>207</v>
      </c>
      <c r="K47" t="s" s="7">
        <f>IF(M47,I47,G47)</f>
        <v>113</v>
      </c>
      <c r="L47" t="s" s="7">
        <f>IF(M47,G47,I47)</f>
        <v>128</v>
      </c>
      <c r="M47" s="10">
        <v>0</v>
      </c>
      <c r="N47" s="10">
        <v>0</v>
      </c>
    </row>
    <row r="48" ht="29" customHeight="1" hidden="1">
      <c r="A48" t="s" s="110">
        <v>195</v>
      </c>
      <c r="B48" t="s" s="111">
        <v>112</v>
      </c>
      <c r="C48" t="s" s="114">
        <v>143</v>
      </c>
      <c r="D48" s="113">
        <v>10.58333333333333</v>
      </c>
      <c r="E48" t="s" s="114">
        <v>45</v>
      </c>
      <c r="F48" s="115">
        <v>11</v>
      </c>
      <c r="G48" t="s" s="116">
        <v>119</v>
      </c>
      <c r="H48" t="s" s="117">
        <v>114</v>
      </c>
      <c r="I48" t="s" s="116">
        <v>128</v>
      </c>
      <c r="J48" t="s" s="7">
        <f>IF(M48,I48&amp;" vs. "&amp;G48,G48&amp;" vs. "&amp;I48)</f>
        <v>208</v>
      </c>
      <c r="K48" t="s" s="7">
        <f>IF(M48,I48,G48)</f>
        <v>119</v>
      </c>
      <c r="L48" t="s" s="7">
        <f>IF(M48,G48,I48)</f>
        <v>128</v>
      </c>
      <c r="M48" s="10">
        <v>0</v>
      </c>
      <c r="N48" s="10">
        <v>0</v>
      </c>
    </row>
    <row r="49" ht="29" customHeight="1" hidden="1">
      <c r="A49" t="s" s="110">
        <v>209</v>
      </c>
      <c r="B49" t="s" s="111">
        <v>112</v>
      </c>
      <c r="C49" s="112">
        <v>1.901388888888889</v>
      </c>
      <c r="D49" s="113">
        <v>10.66666666666667</v>
      </c>
      <c r="E49" t="s" s="114">
        <v>45</v>
      </c>
      <c r="F49" s="115">
        <v>11</v>
      </c>
      <c r="G49" t="s" s="116">
        <v>122</v>
      </c>
      <c r="H49" t="s" s="117">
        <v>114</v>
      </c>
      <c r="I49" t="s" s="116">
        <v>128</v>
      </c>
      <c r="J49" t="s" s="7">
        <f>IF(M49,I49&amp;" vs. "&amp;G49,G49&amp;" vs. "&amp;I49)</f>
        <v>210</v>
      </c>
      <c r="K49" t="s" s="7">
        <f>IF(M49,I49,G49)</f>
        <v>122</v>
      </c>
      <c r="L49" t="s" s="7">
        <f>IF(M49,G49,I49)</f>
        <v>128</v>
      </c>
      <c r="M49" s="10">
        <v>0</v>
      </c>
      <c r="N49" s="10">
        <v>0</v>
      </c>
    </row>
    <row r="50" ht="29" customHeight="1" hidden="1">
      <c r="A50" t="s" s="110">
        <v>124</v>
      </c>
      <c r="B50" t="s" s="111">
        <v>112</v>
      </c>
      <c r="C50" s="112">
        <v>1.925</v>
      </c>
      <c r="D50" s="113">
        <v>10.83333333333333</v>
      </c>
      <c r="E50" t="s" s="114">
        <v>45</v>
      </c>
      <c r="F50" s="115">
        <v>11</v>
      </c>
      <c r="G50" t="s" s="116">
        <v>125</v>
      </c>
      <c r="H50" t="s" s="117">
        <v>114</v>
      </c>
      <c r="I50" t="s" s="116">
        <v>128</v>
      </c>
      <c r="J50" t="s" s="7">
        <f>IF(M50,I50&amp;" vs. "&amp;G50,G50&amp;" vs. "&amp;I50)</f>
        <v>211</v>
      </c>
      <c r="K50" t="s" s="7">
        <f>IF(M50,I50,G50)</f>
        <v>125</v>
      </c>
      <c r="L50" t="s" s="7">
        <f>IF(M50,G50,I50)</f>
        <v>128</v>
      </c>
      <c r="M50" s="10">
        <v>0</v>
      </c>
      <c r="N50" s="10">
        <v>0</v>
      </c>
    </row>
    <row r="51" ht="29" customHeight="1">
      <c r="A51" t="s" s="110">
        <v>212</v>
      </c>
      <c r="B51" t="s" s="111">
        <v>112</v>
      </c>
      <c r="C51" s="112">
        <v>1.952777777777778</v>
      </c>
      <c r="D51" s="113">
        <v>10.54166666666667</v>
      </c>
      <c r="E51" t="s" s="114">
        <v>45</v>
      </c>
      <c r="F51" s="115">
        <v>11</v>
      </c>
      <c r="G51" t="s" s="116">
        <v>131</v>
      </c>
      <c r="H51" t="s" s="117">
        <v>114</v>
      </c>
      <c r="I51" t="s" s="116">
        <v>128</v>
      </c>
      <c r="J51" t="s" s="7">
        <f>IF(M51,I51&amp;" vs. "&amp;G51,G51&amp;" vs. "&amp;I51)</f>
        <v>213</v>
      </c>
      <c r="K51" t="s" s="7">
        <f>IF(M51,I51,G51)</f>
        <v>131</v>
      </c>
      <c r="L51" t="s" s="7">
        <f>IF(M51,G51,I51)</f>
        <v>128</v>
      </c>
      <c r="M51" s="10">
        <v>0</v>
      </c>
      <c r="N51" s="10">
        <v>0</v>
      </c>
    </row>
    <row r="52" ht="29" customHeight="1" hidden="1">
      <c r="A52" t="s" s="110">
        <v>151</v>
      </c>
      <c r="B52" t="s" s="111">
        <v>112</v>
      </c>
      <c r="C52" t="s" s="114">
        <v>143</v>
      </c>
      <c r="D52" s="113">
        <v>10.625</v>
      </c>
      <c r="E52" t="s" s="114">
        <v>45</v>
      </c>
      <c r="F52" s="115">
        <v>11</v>
      </c>
      <c r="G52" t="s" s="116">
        <v>134</v>
      </c>
      <c r="H52" t="s" s="117">
        <v>114</v>
      </c>
      <c r="I52" t="s" s="116">
        <v>128</v>
      </c>
      <c r="J52" t="s" s="7">
        <f>IF(M52,I52&amp;" vs. "&amp;G52,G52&amp;" vs. "&amp;I52)</f>
        <v>214</v>
      </c>
      <c r="K52" t="s" s="7">
        <f>IF(M52,I52,G52)</f>
        <v>134</v>
      </c>
      <c r="L52" t="s" s="7">
        <f>IF(M52,G52,I52)</f>
        <v>128</v>
      </c>
      <c r="M52" s="10">
        <v>0</v>
      </c>
      <c r="N52" s="10">
        <v>0</v>
      </c>
    </row>
    <row r="53" ht="29" customHeight="1" hidden="1">
      <c r="A53" t="s" s="110">
        <v>188</v>
      </c>
      <c r="B53" t="s" s="111">
        <v>112</v>
      </c>
      <c r="C53" s="112">
        <v>1.908333333333333</v>
      </c>
      <c r="D53" s="113">
        <v>10.54166666666667</v>
      </c>
      <c r="E53" t="s" s="114">
        <v>45</v>
      </c>
      <c r="F53" s="115">
        <v>11</v>
      </c>
      <c r="G53" t="s" s="116">
        <v>137</v>
      </c>
      <c r="H53" t="s" s="117">
        <v>114</v>
      </c>
      <c r="I53" t="s" s="116">
        <v>128</v>
      </c>
      <c r="J53" t="s" s="7">
        <f>IF(M53,I53&amp;" vs. "&amp;G53,G53&amp;" vs. "&amp;I53)</f>
        <v>215</v>
      </c>
      <c r="K53" t="s" s="7">
        <f>IF(M53,I53,G53)</f>
        <v>137</v>
      </c>
      <c r="L53" t="s" s="7">
        <f>IF(M53,G53,I53)</f>
        <v>128</v>
      </c>
      <c r="M53" s="10">
        <v>0</v>
      </c>
      <c r="N53" s="10">
        <v>0</v>
      </c>
    </row>
    <row r="54" ht="29" customHeight="1" hidden="1">
      <c r="A54" t="s" s="110">
        <v>199</v>
      </c>
      <c r="B54" t="s" s="111">
        <v>112</v>
      </c>
      <c r="C54" s="112">
        <v>1.952777777777778</v>
      </c>
      <c r="D54" s="113">
        <v>10.70833333333333</v>
      </c>
      <c r="E54" t="s" s="114">
        <v>45</v>
      </c>
      <c r="F54" s="115">
        <v>11</v>
      </c>
      <c r="G54" t="s" s="116">
        <v>140</v>
      </c>
      <c r="H54" t="s" s="117">
        <v>114</v>
      </c>
      <c r="I54" t="s" s="116">
        <v>128</v>
      </c>
      <c r="J54" t="s" s="7">
        <f>IF(M54,I54&amp;" vs. "&amp;G54,G54&amp;" vs. "&amp;I54)</f>
        <v>216</v>
      </c>
      <c r="K54" t="s" s="7">
        <f>IF(M54,I54,G54)</f>
        <v>140</v>
      </c>
      <c r="L54" t="s" s="7">
        <f>IF(M54,G54,I54)</f>
        <v>128</v>
      </c>
      <c r="M54" s="10">
        <v>0</v>
      </c>
      <c r="N54" s="10">
        <v>0</v>
      </c>
    </row>
    <row r="55" ht="29" customHeight="1" hidden="1">
      <c r="A55" t="s" s="110">
        <v>174</v>
      </c>
      <c r="B55" t="s" s="111">
        <v>112</v>
      </c>
      <c r="C55" t="s" s="114">
        <v>143</v>
      </c>
      <c r="D55" s="113">
        <v>10.58333333333333</v>
      </c>
      <c r="E55" t="s" s="114">
        <v>45</v>
      </c>
      <c r="F55" s="115">
        <v>11</v>
      </c>
      <c r="G55" t="s" s="116">
        <v>117</v>
      </c>
      <c r="H55" t="s" s="117">
        <v>114</v>
      </c>
      <c r="I55" t="s" s="116">
        <v>131</v>
      </c>
      <c r="J55" t="s" s="7">
        <f>IF(M55,I55&amp;" vs. "&amp;G55,G55&amp;" vs. "&amp;I55)</f>
        <v>217</v>
      </c>
      <c r="K55" t="s" s="7">
        <f>IF(M55,I55,G55)</f>
        <v>117</v>
      </c>
      <c r="L55" t="s" s="7">
        <f>IF(M55,G55,I55)</f>
        <v>131</v>
      </c>
      <c r="M55" s="10">
        <v>0</v>
      </c>
      <c r="N55" s="10">
        <v>0</v>
      </c>
    </row>
    <row r="56" ht="29" customHeight="1" hidden="1">
      <c r="A56" t="s" s="110">
        <v>121</v>
      </c>
      <c r="B56" t="s" s="111">
        <v>112</v>
      </c>
      <c r="C56" t="s" s="114">
        <v>143</v>
      </c>
      <c r="D56" s="113">
        <v>10.54166666666667</v>
      </c>
      <c r="E56" t="s" s="114">
        <v>45</v>
      </c>
      <c r="F56" s="115">
        <v>11</v>
      </c>
      <c r="G56" t="s" s="116">
        <v>113</v>
      </c>
      <c r="H56" t="s" s="117">
        <v>114</v>
      </c>
      <c r="I56" t="s" s="116">
        <v>131</v>
      </c>
      <c r="J56" t="s" s="7">
        <f>IF(M56,I56&amp;" vs. "&amp;G56,G56&amp;" vs. "&amp;I56)</f>
        <v>218</v>
      </c>
      <c r="K56" t="s" s="7">
        <f>IF(M56,I56,G56)</f>
        <v>113</v>
      </c>
      <c r="L56" t="s" s="7">
        <f>IF(M56,G56,I56)</f>
        <v>131</v>
      </c>
      <c r="M56" s="10">
        <v>0</v>
      </c>
      <c r="N56" s="10">
        <v>0</v>
      </c>
    </row>
    <row r="57" ht="29" customHeight="1" hidden="1">
      <c r="A57" t="s" s="110">
        <v>136</v>
      </c>
      <c r="B57" t="s" s="111">
        <v>112</v>
      </c>
      <c r="C57" t="s" s="114">
        <v>143</v>
      </c>
      <c r="D57" s="113">
        <v>11.04166666666667</v>
      </c>
      <c r="E57" t="s" s="114">
        <v>45</v>
      </c>
      <c r="F57" s="115">
        <v>11</v>
      </c>
      <c r="G57" t="s" s="116">
        <v>119</v>
      </c>
      <c r="H57" t="s" s="117">
        <v>114</v>
      </c>
      <c r="I57" t="s" s="116">
        <v>131</v>
      </c>
      <c r="J57" t="s" s="7">
        <f>IF(M57,I57&amp;" vs. "&amp;G57,G57&amp;" vs. "&amp;I57)</f>
        <v>219</v>
      </c>
      <c r="K57" t="s" s="7">
        <f>IF(M57,I57,G57)</f>
        <v>119</v>
      </c>
      <c r="L57" t="s" s="7">
        <f>IF(M57,G57,I57)</f>
        <v>131</v>
      </c>
      <c r="M57" s="10">
        <v>0</v>
      </c>
      <c r="N57" s="10">
        <v>0</v>
      </c>
    </row>
    <row r="58" ht="29" customHeight="1" hidden="1">
      <c r="A58" t="s" s="110">
        <v>111</v>
      </c>
      <c r="B58" t="s" s="111">
        <v>112</v>
      </c>
      <c r="C58" s="112">
        <v>1.965277777777778</v>
      </c>
      <c r="D58" s="113">
        <v>10.625</v>
      </c>
      <c r="E58" t="s" s="114">
        <v>45</v>
      </c>
      <c r="F58" s="115">
        <v>11</v>
      </c>
      <c r="G58" t="s" s="116">
        <v>122</v>
      </c>
      <c r="H58" t="s" s="117">
        <v>114</v>
      </c>
      <c r="I58" t="s" s="116">
        <v>131</v>
      </c>
      <c r="J58" t="s" s="7">
        <f>IF(M58,I58&amp;" vs. "&amp;G58,G58&amp;" vs. "&amp;I58)</f>
        <v>220</v>
      </c>
      <c r="K58" t="s" s="7">
        <f>IF(M58,I58,G58)</f>
        <v>122</v>
      </c>
      <c r="L58" t="s" s="7">
        <f>IF(M58,G58,I58)</f>
        <v>131</v>
      </c>
      <c r="M58" s="10">
        <v>0</v>
      </c>
      <c r="N58" s="10">
        <v>0</v>
      </c>
    </row>
    <row r="59" ht="29" customHeight="1" hidden="1">
      <c r="A59" t="s" s="110">
        <v>127</v>
      </c>
      <c r="B59" t="s" s="111">
        <v>112</v>
      </c>
      <c r="C59" t="s" s="114">
        <v>143</v>
      </c>
      <c r="D59" s="113">
        <v>10.95833333333333</v>
      </c>
      <c r="E59" t="s" s="114">
        <v>45</v>
      </c>
      <c r="F59" s="115">
        <v>11</v>
      </c>
      <c r="G59" t="s" s="116">
        <v>125</v>
      </c>
      <c r="H59" t="s" s="117">
        <v>114</v>
      </c>
      <c r="I59" t="s" s="116">
        <v>131</v>
      </c>
      <c r="J59" t="s" s="7">
        <f>IF(M59,I59&amp;" vs. "&amp;G59,G59&amp;" vs. "&amp;I59)</f>
        <v>221</v>
      </c>
      <c r="K59" t="s" s="7">
        <f>IF(M59,I59,G59)</f>
        <v>125</v>
      </c>
      <c r="L59" t="s" s="7">
        <f>IF(M59,G59,I59)</f>
        <v>131</v>
      </c>
      <c r="M59" s="10">
        <v>0</v>
      </c>
      <c r="N59" s="10">
        <v>0</v>
      </c>
    </row>
    <row r="60" ht="29" customHeight="1" hidden="1">
      <c r="A60" t="s" s="110">
        <v>178</v>
      </c>
      <c r="B60" t="s" s="111">
        <v>112</v>
      </c>
      <c r="C60" t="s" s="114">
        <v>143</v>
      </c>
      <c r="D60" s="113">
        <v>10.58333333333333</v>
      </c>
      <c r="E60" t="s" s="114">
        <v>45</v>
      </c>
      <c r="F60" s="115">
        <v>11</v>
      </c>
      <c r="G60" t="s" s="116">
        <v>128</v>
      </c>
      <c r="H60" t="s" s="117">
        <v>114</v>
      </c>
      <c r="I60" t="s" s="116">
        <v>131</v>
      </c>
      <c r="J60" t="s" s="7">
        <f>IF(M60,I60&amp;" vs. "&amp;G60,G60&amp;" vs. "&amp;I60)</f>
        <v>222</v>
      </c>
      <c r="K60" t="s" s="7">
        <f>IF(M60,I60,G60)</f>
        <v>128</v>
      </c>
      <c r="L60" t="s" s="7">
        <f>IF(M60,G60,I60)</f>
        <v>131</v>
      </c>
      <c r="M60" s="10">
        <v>0</v>
      </c>
      <c r="N60" s="10">
        <v>0</v>
      </c>
    </row>
    <row r="61" ht="29" customHeight="1" hidden="1">
      <c r="A61" t="s" s="110">
        <v>133</v>
      </c>
      <c r="B61" t="s" s="111">
        <v>112</v>
      </c>
      <c r="C61" t="s" s="114">
        <v>143</v>
      </c>
      <c r="D61" s="113">
        <v>10.75</v>
      </c>
      <c r="E61" t="s" s="114">
        <v>45</v>
      </c>
      <c r="F61" s="115">
        <v>11</v>
      </c>
      <c r="G61" t="s" s="116">
        <v>134</v>
      </c>
      <c r="H61" t="s" s="117">
        <v>114</v>
      </c>
      <c r="I61" t="s" s="116">
        <v>131</v>
      </c>
      <c r="J61" t="s" s="7">
        <f>IF(M61,I61&amp;" vs. "&amp;G61,G61&amp;" vs. "&amp;I61)</f>
        <v>223</v>
      </c>
      <c r="K61" t="s" s="7">
        <f>IF(M61,I61,G61)</f>
        <v>134</v>
      </c>
      <c r="L61" t="s" s="7">
        <f>IF(M61,G61,I61)</f>
        <v>131</v>
      </c>
      <c r="M61" s="10">
        <v>0</v>
      </c>
      <c r="N61" s="10">
        <v>0</v>
      </c>
    </row>
    <row r="62" ht="29" customHeight="1" hidden="1">
      <c r="A62" t="s" s="110">
        <v>142</v>
      </c>
      <c r="B62" t="s" s="111">
        <v>112</v>
      </c>
      <c r="C62" s="112">
        <v>1.973611111111111</v>
      </c>
      <c r="D62" s="113">
        <v>10.75</v>
      </c>
      <c r="E62" t="s" s="114">
        <v>45</v>
      </c>
      <c r="F62" s="115">
        <v>11</v>
      </c>
      <c r="G62" t="s" s="116">
        <v>137</v>
      </c>
      <c r="H62" t="s" s="117">
        <v>114</v>
      </c>
      <c r="I62" t="s" s="116">
        <v>131</v>
      </c>
      <c r="J62" t="s" s="7">
        <f>IF(M62,I62&amp;" vs. "&amp;G62,G62&amp;" vs. "&amp;I62)</f>
        <v>224</v>
      </c>
      <c r="K62" t="s" s="7">
        <f>IF(M62,I62,G62)</f>
        <v>137</v>
      </c>
      <c r="L62" t="s" s="7">
        <f>IF(M62,G62,I62)</f>
        <v>131</v>
      </c>
      <c r="M62" s="10">
        <v>0</v>
      </c>
      <c r="N62" s="10">
        <v>0</v>
      </c>
    </row>
    <row r="63" ht="29" customHeight="1" hidden="1">
      <c r="A63" t="s" s="110">
        <v>139</v>
      </c>
      <c r="B63" t="s" s="111">
        <v>112</v>
      </c>
      <c r="C63" t="s" s="114">
        <v>143</v>
      </c>
      <c r="D63" s="113">
        <v>10.70833333333333</v>
      </c>
      <c r="E63" t="s" s="114">
        <v>45</v>
      </c>
      <c r="F63" s="115">
        <v>11</v>
      </c>
      <c r="G63" t="s" s="116">
        <v>140</v>
      </c>
      <c r="H63" t="s" s="117">
        <v>114</v>
      </c>
      <c r="I63" t="s" s="116">
        <v>131</v>
      </c>
      <c r="J63" t="s" s="7">
        <f>IF(M63,I63&amp;" vs. "&amp;G63,G63&amp;" vs. "&amp;I63)</f>
        <v>225</v>
      </c>
      <c r="K63" t="s" s="7">
        <f>IF(M63,I63,G63)</f>
        <v>140</v>
      </c>
      <c r="L63" t="s" s="7">
        <f>IF(M63,G63,I63)</f>
        <v>131</v>
      </c>
      <c r="M63" s="10">
        <v>0</v>
      </c>
      <c r="N63" s="10">
        <v>0</v>
      </c>
    </row>
    <row r="64" ht="29" customHeight="1" hidden="1">
      <c r="A64" t="s" s="110">
        <v>184</v>
      </c>
      <c r="B64" t="s" s="111">
        <v>112</v>
      </c>
      <c r="C64" t="s" s="114">
        <v>143</v>
      </c>
      <c r="D64" s="113">
        <v>10.625</v>
      </c>
      <c r="E64" t="s" s="114">
        <v>45</v>
      </c>
      <c r="F64" s="115">
        <v>11</v>
      </c>
      <c r="G64" t="s" s="116">
        <v>117</v>
      </c>
      <c r="H64" t="s" s="117">
        <v>114</v>
      </c>
      <c r="I64" t="s" s="116">
        <v>134</v>
      </c>
      <c r="J64" t="s" s="7">
        <f>IF(M64,I64&amp;" vs. "&amp;G64,G64&amp;" vs. "&amp;I64)</f>
        <v>226</v>
      </c>
      <c r="K64" t="s" s="7">
        <f>IF(M64,I64,G64)</f>
        <v>117</v>
      </c>
      <c r="L64" t="s" s="7">
        <f>IF(M64,G64,I64)</f>
        <v>134</v>
      </c>
      <c r="M64" s="10">
        <v>0</v>
      </c>
      <c r="N64" s="10">
        <v>0</v>
      </c>
    </row>
    <row r="65" ht="29" customHeight="1" hidden="1">
      <c r="A65" t="s" s="110">
        <v>182</v>
      </c>
      <c r="B65" t="s" s="111">
        <v>112</v>
      </c>
      <c r="C65" s="112">
        <v>1.903472222222222</v>
      </c>
      <c r="D65" s="113">
        <v>10.625</v>
      </c>
      <c r="E65" t="s" s="114">
        <v>45</v>
      </c>
      <c r="F65" s="115">
        <v>11</v>
      </c>
      <c r="G65" t="s" s="116">
        <v>113</v>
      </c>
      <c r="H65" t="s" s="117">
        <v>114</v>
      </c>
      <c r="I65" t="s" s="116">
        <v>134</v>
      </c>
      <c r="J65" t="s" s="7">
        <f>IF(M65,I65&amp;" vs. "&amp;G65,G65&amp;" vs. "&amp;I65)</f>
        <v>227</v>
      </c>
      <c r="K65" t="s" s="7">
        <f>IF(M65,I65,G65)</f>
        <v>113</v>
      </c>
      <c r="L65" t="s" s="7">
        <f>IF(M65,G65,I65)</f>
        <v>134</v>
      </c>
      <c r="M65" s="10">
        <v>0</v>
      </c>
      <c r="N65" s="10">
        <v>0</v>
      </c>
    </row>
    <row r="66" ht="29" customHeight="1" hidden="1">
      <c r="A66" t="s" s="110">
        <v>170</v>
      </c>
      <c r="B66" t="s" s="111">
        <v>112</v>
      </c>
      <c r="C66" s="112">
        <v>1.690277777777778</v>
      </c>
      <c r="D66" s="113">
        <v>10.58333333333333</v>
      </c>
      <c r="E66" t="s" s="114">
        <v>45</v>
      </c>
      <c r="F66" s="115">
        <v>11</v>
      </c>
      <c r="G66" t="s" s="116">
        <v>119</v>
      </c>
      <c r="H66" t="s" s="117">
        <v>114</v>
      </c>
      <c r="I66" t="s" s="116">
        <v>134</v>
      </c>
      <c r="J66" t="s" s="7">
        <f>IF(M66,I66&amp;" vs. "&amp;G66,G66&amp;" vs. "&amp;I66)</f>
        <v>228</v>
      </c>
      <c r="K66" t="s" s="7">
        <f>IF(M66,I66,G66)</f>
        <v>119</v>
      </c>
      <c r="L66" t="s" s="7">
        <f>IF(M66,G66,I66)</f>
        <v>134</v>
      </c>
      <c r="M66" s="10">
        <v>0</v>
      </c>
      <c r="N66" s="10">
        <v>0</v>
      </c>
    </row>
    <row r="67" ht="29" customHeight="1" hidden="1">
      <c r="A67" t="s" s="110">
        <v>174</v>
      </c>
      <c r="B67" t="s" s="111">
        <v>112</v>
      </c>
      <c r="C67" s="112">
        <v>1.9</v>
      </c>
      <c r="D67" s="113">
        <v>10.875</v>
      </c>
      <c r="E67" t="s" s="114">
        <v>45</v>
      </c>
      <c r="F67" s="115">
        <v>11</v>
      </c>
      <c r="G67" t="s" s="116">
        <v>122</v>
      </c>
      <c r="H67" t="s" s="117">
        <v>114</v>
      </c>
      <c r="I67" t="s" s="116">
        <v>134</v>
      </c>
      <c r="J67" t="s" s="7">
        <f>IF(M67,I67&amp;" vs. "&amp;G67,G67&amp;" vs. "&amp;I67)</f>
        <v>229</v>
      </c>
      <c r="K67" t="s" s="7">
        <f>IF(M67,I67,G67)</f>
        <v>122</v>
      </c>
      <c r="L67" t="s" s="7">
        <f>IF(M67,G67,I67)</f>
        <v>134</v>
      </c>
      <c r="M67" s="10">
        <v>0</v>
      </c>
      <c r="N67" s="10">
        <v>0</v>
      </c>
    </row>
    <row r="68" ht="29" customHeight="1" hidden="1">
      <c r="A68" t="s" s="110">
        <v>186</v>
      </c>
      <c r="B68" t="s" s="111">
        <v>112</v>
      </c>
      <c r="C68" s="112">
        <v>1.736805555555556</v>
      </c>
      <c r="D68" s="113">
        <v>10.83333333333333</v>
      </c>
      <c r="E68" t="s" s="114">
        <v>45</v>
      </c>
      <c r="F68" s="115">
        <v>11</v>
      </c>
      <c r="G68" t="s" s="116">
        <v>125</v>
      </c>
      <c r="H68" t="s" s="117">
        <v>114</v>
      </c>
      <c r="I68" t="s" s="116">
        <v>134</v>
      </c>
      <c r="J68" t="s" s="7">
        <f>IF(M68,I68&amp;" vs. "&amp;G68,G68&amp;" vs. "&amp;I68)</f>
        <v>230</v>
      </c>
      <c r="K68" t="s" s="7">
        <f>IF(M68,I68,G68)</f>
        <v>125</v>
      </c>
      <c r="L68" t="s" s="7">
        <f>IF(M68,G68,I68)</f>
        <v>134</v>
      </c>
      <c r="M68" s="10">
        <v>0</v>
      </c>
      <c r="N68" s="10">
        <v>0</v>
      </c>
    </row>
    <row r="69" ht="29" customHeight="1" hidden="1">
      <c r="A69" t="s" s="110">
        <v>164</v>
      </c>
      <c r="B69" t="s" s="111">
        <v>112</v>
      </c>
      <c r="C69" s="112">
        <v>1.8375</v>
      </c>
      <c r="D69" s="113">
        <v>10.625</v>
      </c>
      <c r="E69" t="s" s="114">
        <v>45</v>
      </c>
      <c r="F69" s="115">
        <v>11</v>
      </c>
      <c r="G69" t="s" s="116">
        <v>128</v>
      </c>
      <c r="H69" t="s" s="117">
        <v>114</v>
      </c>
      <c r="I69" t="s" s="116">
        <v>134</v>
      </c>
      <c r="J69" t="s" s="7">
        <f>IF(M69,I69&amp;" vs. "&amp;G69,G69&amp;" vs. "&amp;I69)</f>
        <v>231</v>
      </c>
      <c r="K69" t="s" s="7">
        <f>IF(M69,I69,G69)</f>
        <v>128</v>
      </c>
      <c r="L69" t="s" s="7">
        <f>IF(M69,G69,I69)</f>
        <v>134</v>
      </c>
      <c r="M69" s="10">
        <v>0</v>
      </c>
      <c r="N69" s="10">
        <v>0</v>
      </c>
    </row>
    <row r="70" ht="29" customHeight="1">
      <c r="A70" t="s" s="110">
        <v>178</v>
      </c>
      <c r="B70" t="s" s="111">
        <v>112</v>
      </c>
      <c r="C70" s="112">
        <v>1.955555555555556</v>
      </c>
      <c r="D70" s="113">
        <v>10.70833333333333</v>
      </c>
      <c r="E70" t="s" s="114">
        <v>45</v>
      </c>
      <c r="F70" s="115">
        <v>11</v>
      </c>
      <c r="G70" t="s" s="116">
        <v>131</v>
      </c>
      <c r="H70" t="s" s="117">
        <v>114</v>
      </c>
      <c r="I70" t="s" s="116">
        <v>134</v>
      </c>
      <c r="J70" t="s" s="7">
        <f>IF(M70,I70&amp;" vs. "&amp;G70,G70&amp;" vs. "&amp;I70)</f>
        <v>232</v>
      </c>
      <c r="K70" t="s" s="7">
        <f>IF(M70,I70,G70)</f>
        <v>131</v>
      </c>
      <c r="L70" t="s" s="7">
        <f>IF(M70,G70,I70)</f>
        <v>134</v>
      </c>
      <c r="M70" s="10">
        <v>0</v>
      </c>
      <c r="N70" s="10">
        <v>0</v>
      </c>
    </row>
    <row r="71" ht="29" customHeight="1" hidden="1">
      <c r="A71" t="s" s="110">
        <v>180</v>
      </c>
      <c r="B71" t="s" s="111">
        <v>112</v>
      </c>
      <c r="C71" s="112">
        <v>1.864583333333333</v>
      </c>
      <c r="D71" s="113">
        <v>10.83333333333333</v>
      </c>
      <c r="E71" t="s" s="114">
        <v>45</v>
      </c>
      <c r="F71" s="115">
        <v>11</v>
      </c>
      <c r="G71" t="s" s="116">
        <v>137</v>
      </c>
      <c r="H71" t="s" s="117">
        <v>114</v>
      </c>
      <c r="I71" t="s" s="116">
        <v>134</v>
      </c>
      <c r="J71" t="s" s="7">
        <f>IF(M71,I71&amp;" vs. "&amp;G71,G71&amp;" vs. "&amp;I71)</f>
        <v>233</v>
      </c>
      <c r="K71" t="s" s="7">
        <f>IF(M71,I71,G71)</f>
        <v>137</v>
      </c>
      <c r="L71" t="s" s="7">
        <f>IF(M71,G71,I71)</f>
        <v>134</v>
      </c>
      <c r="M71" s="10">
        <v>0</v>
      </c>
      <c r="N71" s="10">
        <v>0</v>
      </c>
    </row>
    <row r="72" ht="29" customHeight="1" hidden="1">
      <c r="A72" t="s" s="110">
        <v>176</v>
      </c>
      <c r="B72" t="s" s="111">
        <v>112</v>
      </c>
      <c r="C72" s="112">
        <v>1.950694444444444</v>
      </c>
      <c r="D72" s="113">
        <v>10.66666666666667</v>
      </c>
      <c r="E72" t="s" s="114">
        <v>45</v>
      </c>
      <c r="F72" s="115">
        <v>11</v>
      </c>
      <c r="G72" t="s" s="116">
        <v>140</v>
      </c>
      <c r="H72" t="s" s="117">
        <v>114</v>
      </c>
      <c r="I72" t="s" s="116">
        <v>134</v>
      </c>
      <c r="J72" t="s" s="7">
        <f>IF(M72,I72&amp;" vs. "&amp;G72,G72&amp;" vs. "&amp;I72)</f>
        <v>234</v>
      </c>
      <c r="K72" t="s" s="7">
        <f>IF(M72,I72,G72)</f>
        <v>140</v>
      </c>
      <c r="L72" t="s" s="7">
        <f>IF(M72,G72,I72)</f>
        <v>134</v>
      </c>
      <c r="M72" s="10">
        <v>0</v>
      </c>
      <c r="N72" s="10">
        <v>0</v>
      </c>
    </row>
    <row r="73" ht="29" customHeight="1" hidden="1">
      <c r="A73" t="s" s="110">
        <v>235</v>
      </c>
      <c r="B73" t="s" s="111">
        <v>112</v>
      </c>
      <c r="C73" t="s" s="114">
        <v>143</v>
      </c>
      <c r="D73" s="113">
        <v>10.66666666666667</v>
      </c>
      <c r="E73" t="s" s="114">
        <v>45</v>
      </c>
      <c r="F73" s="115">
        <v>11</v>
      </c>
      <c r="G73" t="s" s="116">
        <v>117</v>
      </c>
      <c r="H73" t="s" s="117">
        <v>114</v>
      </c>
      <c r="I73" t="s" s="116">
        <v>137</v>
      </c>
      <c r="J73" t="s" s="7">
        <f>IF(M73,I73&amp;" vs. "&amp;G73,G73&amp;" vs. "&amp;I73)</f>
        <v>236</v>
      </c>
      <c r="K73" t="s" s="7">
        <f>IF(M73,I73,G73)</f>
        <v>117</v>
      </c>
      <c r="L73" t="s" s="7">
        <f>IF(M73,G73,I73)</f>
        <v>137</v>
      </c>
      <c r="M73" s="10">
        <v>0</v>
      </c>
      <c r="N73" s="10">
        <v>0</v>
      </c>
    </row>
    <row r="74" ht="29" customHeight="1" hidden="1">
      <c r="A74" t="s" s="110">
        <v>237</v>
      </c>
      <c r="B74" t="s" s="111">
        <v>112</v>
      </c>
      <c r="C74" t="s" s="114">
        <v>143</v>
      </c>
      <c r="D74" s="113">
        <v>10.5</v>
      </c>
      <c r="E74" t="s" s="114">
        <v>45</v>
      </c>
      <c r="F74" s="115">
        <v>11</v>
      </c>
      <c r="G74" t="s" s="116">
        <v>113</v>
      </c>
      <c r="H74" t="s" s="117">
        <v>114</v>
      </c>
      <c r="I74" t="s" s="116">
        <v>137</v>
      </c>
      <c r="J74" t="s" s="7">
        <f>IF(M74,I74&amp;" vs. "&amp;G74,G74&amp;" vs. "&amp;I74)</f>
        <v>238</v>
      </c>
      <c r="K74" t="s" s="7">
        <f>IF(M74,I74,G74)</f>
        <v>113</v>
      </c>
      <c r="L74" t="s" s="7">
        <f>IF(M74,G74,I74)</f>
        <v>137</v>
      </c>
      <c r="M74" s="10">
        <v>0</v>
      </c>
      <c r="N74" s="10">
        <v>0</v>
      </c>
    </row>
    <row r="75" ht="29" customHeight="1" hidden="1">
      <c r="A75" t="s" s="110">
        <v>239</v>
      </c>
      <c r="B75" t="s" s="111">
        <v>112</v>
      </c>
      <c r="C75" t="s" s="114">
        <v>143</v>
      </c>
      <c r="D75" s="113">
        <v>10.625</v>
      </c>
      <c r="E75" t="s" s="114">
        <v>45</v>
      </c>
      <c r="F75" s="115">
        <v>11</v>
      </c>
      <c r="G75" t="s" s="116">
        <v>119</v>
      </c>
      <c r="H75" t="s" s="117">
        <v>114</v>
      </c>
      <c r="I75" t="s" s="116">
        <v>137</v>
      </c>
      <c r="J75" t="s" s="7">
        <f>IF(M75,I75&amp;" vs. "&amp;G75,G75&amp;" vs. "&amp;I75)</f>
        <v>240</v>
      </c>
      <c r="K75" t="s" s="7">
        <f>IF(M75,I75,G75)</f>
        <v>119</v>
      </c>
      <c r="L75" t="s" s="7">
        <f>IF(M75,G75,I75)</f>
        <v>137</v>
      </c>
      <c r="M75" s="10">
        <v>0</v>
      </c>
      <c r="N75" s="10">
        <v>0</v>
      </c>
    </row>
    <row r="76" ht="29" customHeight="1" hidden="1">
      <c r="A76" t="s" s="110">
        <v>241</v>
      </c>
      <c r="B76" t="s" s="111">
        <v>112</v>
      </c>
      <c r="C76" s="112">
        <v>1.959722222222222</v>
      </c>
      <c r="D76" s="113">
        <v>10.75</v>
      </c>
      <c r="E76" t="s" s="114">
        <v>45</v>
      </c>
      <c r="F76" s="115">
        <v>11</v>
      </c>
      <c r="G76" t="s" s="116">
        <v>122</v>
      </c>
      <c r="H76" t="s" s="117">
        <v>114</v>
      </c>
      <c r="I76" t="s" s="116">
        <v>137</v>
      </c>
      <c r="J76" t="s" s="7">
        <f>IF(M76,I76&amp;" vs. "&amp;G76,G76&amp;" vs. "&amp;I76)</f>
        <v>242</v>
      </c>
      <c r="K76" t="s" s="7">
        <f>IF(M76,I76,G76)</f>
        <v>122</v>
      </c>
      <c r="L76" t="s" s="7">
        <f>IF(M76,G76,I76)</f>
        <v>137</v>
      </c>
      <c r="M76" s="10">
        <v>0</v>
      </c>
      <c r="N76" s="10">
        <v>0</v>
      </c>
    </row>
    <row r="77" ht="29" customHeight="1" hidden="1">
      <c r="A77" t="s" s="110">
        <v>243</v>
      </c>
      <c r="B77" t="s" s="111">
        <v>112</v>
      </c>
      <c r="C77" t="s" s="114">
        <v>143</v>
      </c>
      <c r="D77" s="113">
        <v>11.125</v>
      </c>
      <c r="E77" t="s" s="114">
        <v>45</v>
      </c>
      <c r="F77" s="115">
        <v>11</v>
      </c>
      <c r="G77" t="s" s="116">
        <v>125</v>
      </c>
      <c r="H77" t="s" s="117">
        <v>114</v>
      </c>
      <c r="I77" t="s" s="116">
        <v>137</v>
      </c>
      <c r="J77" t="s" s="7">
        <f>IF(M77,I77&amp;" vs. "&amp;G77,G77&amp;" vs. "&amp;I77)</f>
        <v>244</v>
      </c>
      <c r="K77" t="s" s="7">
        <f>IF(M77,I77,G77)</f>
        <v>125</v>
      </c>
      <c r="L77" t="s" s="7">
        <f>IF(M77,G77,I77)</f>
        <v>137</v>
      </c>
      <c r="M77" s="10">
        <v>0</v>
      </c>
      <c r="N77" s="10">
        <v>0</v>
      </c>
    </row>
    <row r="78" ht="29" customHeight="1" hidden="1">
      <c r="A78" t="s" s="110">
        <v>245</v>
      </c>
      <c r="B78" t="s" s="111">
        <v>112</v>
      </c>
      <c r="C78" t="s" s="114">
        <v>143</v>
      </c>
      <c r="D78" s="113">
        <v>10.58333333333333</v>
      </c>
      <c r="E78" t="s" s="114">
        <v>45</v>
      </c>
      <c r="F78" s="115">
        <v>11</v>
      </c>
      <c r="G78" t="s" s="116">
        <v>128</v>
      </c>
      <c r="H78" t="s" s="117">
        <v>114</v>
      </c>
      <c r="I78" t="s" s="116">
        <v>137</v>
      </c>
      <c r="J78" t="s" s="7">
        <f>IF(M78,I78&amp;" vs. "&amp;G78,G78&amp;" vs. "&amp;I78)</f>
        <v>246</v>
      </c>
      <c r="K78" t="s" s="7">
        <f>IF(M78,I78,G78)</f>
        <v>128</v>
      </c>
      <c r="L78" t="s" s="7">
        <f>IF(M78,G78,I78)</f>
        <v>137</v>
      </c>
      <c r="M78" s="10">
        <v>0</v>
      </c>
      <c r="N78" s="10">
        <v>0</v>
      </c>
    </row>
    <row r="79" ht="29" customHeight="1">
      <c r="A79" t="s" s="110">
        <v>247</v>
      </c>
      <c r="B79" t="s" s="111">
        <v>112</v>
      </c>
      <c r="C79" t="s" s="114">
        <v>143</v>
      </c>
      <c r="D79" s="113">
        <v>10.75</v>
      </c>
      <c r="E79" t="s" s="114">
        <v>45</v>
      </c>
      <c r="F79" s="115">
        <v>11</v>
      </c>
      <c r="G79" t="s" s="116">
        <v>131</v>
      </c>
      <c r="H79" t="s" s="117">
        <v>114</v>
      </c>
      <c r="I79" t="s" s="116">
        <v>137</v>
      </c>
      <c r="J79" t="s" s="7">
        <f>IF(M79,I79&amp;" vs. "&amp;G79,G79&amp;" vs. "&amp;I79)</f>
        <v>248</v>
      </c>
      <c r="K79" t="s" s="7">
        <f>IF(M79,I79,G79)</f>
        <v>131</v>
      </c>
      <c r="L79" t="s" s="7">
        <f>IF(M79,G79,I79)</f>
        <v>137</v>
      </c>
      <c r="M79" s="10">
        <v>0</v>
      </c>
      <c r="N79" s="10">
        <v>0</v>
      </c>
    </row>
    <row r="80" ht="29" customHeight="1" hidden="1">
      <c r="A80" t="s" s="110">
        <v>249</v>
      </c>
      <c r="B80" t="s" s="111">
        <v>112</v>
      </c>
      <c r="C80" t="s" s="114">
        <v>143</v>
      </c>
      <c r="D80" s="113">
        <v>10.83333333333333</v>
      </c>
      <c r="E80" t="s" s="114">
        <v>45</v>
      </c>
      <c r="F80" s="115">
        <v>11</v>
      </c>
      <c r="G80" t="s" s="116">
        <v>134</v>
      </c>
      <c r="H80" t="s" s="117">
        <v>114</v>
      </c>
      <c r="I80" t="s" s="116">
        <v>137</v>
      </c>
      <c r="J80" t="s" s="7">
        <f>IF(M80,I80&amp;" vs. "&amp;G80,G80&amp;" vs. "&amp;I80)</f>
        <v>250</v>
      </c>
      <c r="K80" t="s" s="7">
        <f>IF(M80,I80,G80)</f>
        <v>134</v>
      </c>
      <c r="L80" t="s" s="7">
        <f>IF(M80,G80,I80)</f>
        <v>137</v>
      </c>
      <c r="M80" s="10">
        <v>0</v>
      </c>
      <c r="N80" s="10">
        <v>0</v>
      </c>
    </row>
    <row r="81" ht="29" customHeight="1" hidden="1">
      <c r="A81" t="s" s="110">
        <v>251</v>
      </c>
      <c r="B81" t="s" s="111">
        <v>112</v>
      </c>
      <c r="C81" t="s" s="114">
        <v>143</v>
      </c>
      <c r="D81" s="113">
        <v>10.75</v>
      </c>
      <c r="E81" t="s" s="114">
        <v>45</v>
      </c>
      <c r="F81" s="115">
        <v>11</v>
      </c>
      <c r="G81" t="s" s="116">
        <v>140</v>
      </c>
      <c r="H81" t="s" s="117">
        <v>114</v>
      </c>
      <c r="I81" t="s" s="116">
        <v>137</v>
      </c>
      <c r="J81" t="s" s="7">
        <f>IF(M81,I81&amp;" vs. "&amp;G81,G81&amp;" vs. "&amp;I81)</f>
        <v>252</v>
      </c>
      <c r="K81" t="s" s="7">
        <f>IF(M81,I81,G81)</f>
        <v>140</v>
      </c>
      <c r="L81" t="s" s="7">
        <f>IF(M81,G81,I81)</f>
        <v>137</v>
      </c>
      <c r="M81" s="10">
        <v>0</v>
      </c>
      <c r="N81" s="10">
        <v>0</v>
      </c>
    </row>
    <row r="82" ht="29" customHeight="1" hidden="1">
      <c r="A82" t="s" s="110">
        <v>193</v>
      </c>
      <c r="B82" t="s" s="111">
        <v>112</v>
      </c>
      <c r="C82" t="s" s="114">
        <v>143</v>
      </c>
      <c r="D82" s="113">
        <v>10.58333333333333</v>
      </c>
      <c r="E82" t="s" s="114">
        <v>45</v>
      </c>
      <c r="F82" s="115">
        <v>11</v>
      </c>
      <c r="G82" t="s" s="116">
        <v>117</v>
      </c>
      <c r="H82" t="s" s="117">
        <v>114</v>
      </c>
      <c r="I82" t="s" s="116">
        <v>140</v>
      </c>
      <c r="J82" t="s" s="7">
        <f>IF(M82,I82&amp;" vs. "&amp;G82,G82&amp;" vs. "&amp;I82)</f>
        <v>253</v>
      </c>
      <c r="K82" t="s" s="7">
        <f>IF(M82,I82,G82)</f>
        <v>117</v>
      </c>
      <c r="L82" t="s" s="7">
        <f>IF(M82,G82,I82)</f>
        <v>140</v>
      </c>
      <c r="M82" s="10">
        <v>0</v>
      </c>
      <c r="N82" s="10">
        <v>0</v>
      </c>
    </row>
    <row r="83" ht="29" customHeight="1" hidden="1">
      <c r="A83" t="s" s="110">
        <v>199</v>
      </c>
      <c r="B83" t="s" s="111">
        <v>112</v>
      </c>
      <c r="C83" s="112">
        <v>1.895833333333333</v>
      </c>
      <c r="D83" s="113">
        <v>10.54166666666667</v>
      </c>
      <c r="E83" t="s" s="114">
        <v>45</v>
      </c>
      <c r="F83" s="115">
        <v>11</v>
      </c>
      <c r="G83" t="s" s="116">
        <v>113</v>
      </c>
      <c r="H83" t="s" s="117">
        <v>114</v>
      </c>
      <c r="I83" t="s" s="116">
        <v>140</v>
      </c>
      <c r="J83" t="s" s="7">
        <f>IF(M83,I83&amp;" vs. "&amp;G83,G83&amp;" vs. "&amp;I83)</f>
        <v>254</v>
      </c>
      <c r="K83" t="s" s="7">
        <f>IF(M83,I83,G83)</f>
        <v>113</v>
      </c>
      <c r="L83" t="s" s="7">
        <f>IF(M83,G83,I83)</f>
        <v>140</v>
      </c>
      <c r="M83" s="10">
        <v>0</v>
      </c>
      <c r="N83" s="10">
        <v>0</v>
      </c>
    </row>
    <row r="84" ht="29" customHeight="1" hidden="1">
      <c r="A84" t="s" s="110">
        <v>212</v>
      </c>
      <c r="B84" t="s" s="111">
        <v>112</v>
      </c>
      <c r="C84" s="112">
        <v>1.594444444444445</v>
      </c>
      <c r="D84" s="113">
        <v>10.70833333333333</v>
      </c>
      <c r="E84" t="s" s="114">
        <v>45</v>
      </c>
      <c r="F84" s="115">
        <v>11</v>
      </c>
      <c r="G84" t="s" s="116">
        <v>119</v>
      </c>
      <c r="H84" t="s" s="117">
        <v>114</v>
      </c>
      <c r="I84" t="s" s="116">
        <v>140</v>
      </c>
      <c r="J84" t="s" s="7">
        <f>IF(M84,I84&amp;" vs. "&amp;G84,G84&amp;" vs. "&amp;I84)</f>
        <v>255</v>
      </c>
      <c r="K84" t="s" s="7">
        <f>IF(M84,I84,G84)</f>
        <v>119</v>
      </c>
      <c r="L84" t="s" s="7">
        <f>IF(M84,G84,I84)</f>
        <v>140</v>
      </c>
      <c r="M84" s="10">
        <v>0</v>
      </c>
      <c r="N84" s="10">
        <v>0</v>
      </c>
    </row>
    <row r="85" ht="29" customHeight="1" hidden="1">
      <c r="A85" t="s" s="110">
        <v>188</v>
      </c>
      <c r="B85" t="s" s="111">
        <v>112</v>
      </c>
      <c r="C85" s="112">
        <v>1.894444444444444</v>
      </c>
      <c r="D85" s="113">
        <v>10.625</v>
      </c>
      <c r="E85" t="s" s="114">
        <v>45</v>
      </c>
      <c r="F85" s="115">
        <v>11</v>
      </c>
      <c r="G85" t="s" s="116">
        <v>122</v>
      </c>
      <c r="H85" t="s" s="117">
        <v>114</v>
      </c>
      <c r="I85" t="s" s="116">
        <v>140</v>
      </c>
      <c r="J85" t="s" s="7">
        <f>IF(M85,I85&amp;" vs. "&amp;G85,G85&amp;" vs. "&amp;I85)</f>
        <v>256</v>
      </c>
      <c r="K85" t="s" s="7">
        <f>IF(M85,I85,G85)</f>
        <v>122</v>
      </c>
      <c r="L85" t="s" s="7">
        <f>IF(M85,G85,I85)</f>
        <v>140</v>
      </c>
      <c r="M85" s="10">
        <v>0</v>
      </c>
      <c r="N85" s="10">
        <v>0</v>
      </c>
    </row>
    <row r="86" ht="29" customHeight="1" hidden="1">
      <c r="A86" t="s" s="110">
        <v>195</v>
      </c>
      <c r="B86" t="s" s="111">
        <v>112</v>
      </c>
      <c r="C86" s="112">
        <v>1.565277777777778</v>
      </c>
      <c r="D86" s="113">
        <v>10.79166666666667</v>
      </c>
      <c r="E86" t="s" s="114">
        <v>45</v>
      </c>
      <c r="F86" s="115">
        <v>11</v>
      </c>
      <c r="G86" t="s" s="116">
        <v>125</v>
      </c>
      <c r="H86" t="s" s="117">
        <v>114</v>
      </c>
      <c r="I86" t="s" s="116">
        <v>140</v>
      </c>
      <c r="J86" t="s" s="7">
        <f>IF(M86,I86&amp;" vs. "&amp;G86,G86&amp;" vs. "&amp;I86)</f>
        <v>257</v>
      </c>
      <c r="K86" t="s" s="7">
        <f>IF(M86,I86,G86)</f>
        <v>125</v>
      </c>
      <c r="L86" t="s" s="7">
        <f>IF(M86,G86,I86)</f>
        <v>140</v>
      </c>
      <c r="M86" s="10">
        <v>0</v>
      </c>
      <c r="N86" s="10">
        <v>0</v>
      </c>
    </row>
    <row r="87" ht="29" customHeight="1" hidden="1">
      <c r="A87" t="s" s="110">
        <v>133</v>
      </c>
      <c r="B87" t="s" s="111">
        <v>112</v>
      </c>
      <c r="C87" t="s" s="114">
        <v>143</v>
      </c>
      <c r="D87" s="113">
        <v>10.75</v>
      </c>
      <c r="E87" t="s" s="114">
        <v>45</v>
      </c>
      <c r="F87" s="115">
        <v>11</v>
      </c>
      <c r="G87" t="s" s="116">
        <v>128</v>
      </c>
      <c r="H87" t="s" s="117">
        <v>114</v>
      </c>
      <c r="I87" t="s" s="116">
        <v>140</v>
      </c>
      <c r="J87" t="s" s="7">
        <f>IF(M87,I87&amp;" vs. "&amp;G87,G87&amp;" vs. "&amp;I87)</f>
        <v>258</v>
      </c>
      <c r="K87" t="s" s="7">
        <f>IF(M87,I87,G87)</f>
        <v>128</v>
      </c>
      <c r="L87" t="s" s="7">
        <f>IF(M87,G87,I87)</f>
        <v>140</v>
      </c>
      <c r="M87" s="10">
        <v>0</v>
      </c>
      <c r="N87" s="10">
        <v>0</v>
      </c>
    </row>
    <row r="88" ht="29" customHeight="1">
      <c r="A88" t="s" s="110">
        <v>203</v>
      </c>
      <c r="B88" t="s" s="111">
        <v>112</v>
      </c>
      <c r="C88" s="112">
        <v>1.95625</v>
      </c>
      <c r="D88" s="113">
        <v>10.70833333333333</v>
      </c>
      <c r="E88" t="s" s="114">
        <v>45</v>
      </c>
      <c r="F88" s="115">
        <v>11</v>
      </c>
      <c r="G88" t="s" s="116">
        <v>131</v>
      </c>
      <c r="H88" t="s" s="117">
        <v>114</v>
      </c>
      <c r="I88" t="s" s="116">
        <v>140</v>
      </c>
      <c r="J88" t="s" s="7">
        <f>IF(M88,I88&amp;" vs. "&amp;G88,G88&amp;" vs. "&amp;I88)</f>
        <v>259</v>
      </c>
      <c r="K88" t="s" s="7">
        <f>IF(M88,I88,G88)</f>
        <v>131</v>
      </c>
      <c r="L88" t="s" s="7">
        <f>IF(M88,G88,I88)</f>
        <v>140</v>
      </c>
      <c r="M88" s="10">
        <v>0</v>
      </c>
      <c r="N88" s="10">
        <v>0</v>
      </c>
    </row>
    <row r="89" ht="29" customHeight="1" hidden="1">
      <c r="A89" t="s" s="110">
        <v>124</v>
      </c>
      <c r="B89" t="s" s="111">
        <v>112</v>
      </c>
      <c r="C89" t="s" s="114">
        <v>143</v>
      </c>
      <c r="D89" s="113">
        <v>10.70833333333333</v>
      </c>
      <c r="E89" t="s" s="114">
        <v>45</v>
      </c>
      <c r="F89" s="115">
        <v>11</v>
      </c>
      <c r="G89" t="s" s="116">
        <v>134</v>
      </c>
      <c r="H89" t="s" s="117">
        <v>114</v>
      </c>
      <c r="I89" t="s" s="116">
        <v>140</v>
      </c>
      <c r="J89" t="s" s="7">
        <f>IF(M89,I89&amp;" vs. "&amp;G89,G89&amp;" vs. "&amp;I89)</f>
        <v>260</v>
      </c>
      <c r="K89" t="s" s="7">
        <f>IF(M89,I89,G89)</f>
        <v>134</v>
      </c>
      <c r="L89" t="s" s="7">
        <f>IF(M89,G89,I89)</f>
        <v>140</v>
      </c>
      <c r="M89" s="10">
        <v>0</v>
      </c>
      <c r="N89" s="10">
        <v>0</v>
      </c>
    </row>
    <row r="90" ht="29" customHeight="1" hidden="1">
      <c r="A90" t="s" s="110">
        <v>209</v>
      </c>
      <c r="B90" t="s" s="111">
        <v>112</v>
      </c>
      <c r="C90" s="112">
        <v>1.972916666666667</v>
      </c>
      <c r="D90" s="113">
        <v>10.70833333333333</v>
      </c>
      <c r="E90" t="s" s="114">
        <v>45</v>
      </c>
      <c r="F90" s="115">
        <v>11</v>
      </c>
      <c r="G90" t="s" s="116">
        <v>137</v>
      </c>
      <c r="H90" t="s" s="117">
        <v>114</v>
      </c>
      <c r="I90" t="s" s="116">
        <v>140</v>
      </c>
      <c r="J90" t="s" s="7">
        <f>IF(M90,I90&amp;" vs. "&amp;G90,G90&amp;" vs. "&amp;I90)</f>
        <v>261</v>
      </c>
      <c r="K90" t="s" s="7">
        <f>IF(M90,I90,G90)</f>
        <v>137</v>
      </c>
      <c r="L90" t="s" s="7">
        <f>IF(M90,G90,I90)</f>
        <v>140</v>
      </c>
      <c r="M90" s="10">
        <v>0</v>
      </c>
      <c r="N90" s="10">
        <v>0</v>
      </c>
    </row>
    <row r="91" ht="29" customHeight="1" hidden="1">
      <c r="A91" t="s" s="110">
        <v>209</v>
      </c>
      <c r="B91" t="s" s="111">
        <v>112</v>
      </c>
      <c r="C91" t="s" s="114">
        <v>143</v>
      </c>
      <c r="D91" s="113">
        <v>10.54166666666667</v>
      </c>
      <c r="E91" t="s" s="114">
        <v>45</v>
      </c>
      <c r="F91" s="115">
        <v>11</v>
      </c>
      <c r="G91" t="s" s="116">
        <v>117</v>
      </c>
      <c r="H91" t="s" s="117">
        <v>114</v>
      </c>
      <c r="I91" t="s" s="116">
        <v>113</v>
      </c>
      <c r="J91" t="s" s="7">
        <f>IF(M91,I91&amp;" vs. "&amp;G91,G91&amp;" vs. "&amp;I91)</f>
        <v>144</v>
      </c>
      <c r="K91" t="s" s="7">
        <f>IF(M91,I91,G91)</f>
        <v>117</v>
      </c>
      <c r="L91" t="s" s="7">
        <f>IF(M91,G91,I91)</f>
        <v>113</v>
      </c>
      <c r="M91" s="10">
        <v>0</v>
      </c>
      <c r="N91" s="10">
        <v>0</v>
      </c>
    </row>
    <row r="92" ht="29" customHeight="1" hidden="1">
      <c r="A92" t="s" s="110">
        <v>184</v>
      </c>
      <c r="B92" t="s" s="111">
        <v>112</v>
      </c>
      <c r="C92" t="s" s="114">
        <v>143</v>
      </c>
      <c r="D92" s="113">
        <v>10.58333333333333</v>
      </c>
      <c r="E92" t="s" s="114">
        <v>45</v>
      </c>
      <c r="F92" s="115">
        <v>11</v>
      </c>
      <c r="G92" t="s" s="116">
        <v>117</v>
      </c>
      <c r="H92" t="s" s="117">
        <v>114</v>
      </c>
      <c r="I92" t="s" s="116">
        <v>119</v>
      </c>
      <c r="J92" t="s" s="7">
        <f>IF(M92,I92&amp;" vs. "&amp;G92,G92&amp;" vs. "&amp;I92)</f>
        <v>155</v>
      </c>
      <c r="K92" t="s" s="7">
        <f>IF(M92,I92,G92)</f>
        <v>117</v>
      </c>
      <c r="L92" t="s" s="7">
        <f>IF(M92,G92,I92)</f>
        <v>119</v>
      </c>
      <c r="M92" s="10">
        <v>0</v>
      </c>
      <c r="N92" s="10">
        <v>0</v>
      </c>
    </row>
    <row r="93" ht="29" customHeight="1" hidden="1">
      <c r="A93" t="s" s="110">
        <v>127</v>
      </c>
      <c r="B93" t="s" s="111">
        <v>112</v>
      </c>
      <c r="C93" t="s" s="114">
        <v>143</v>
      </c>
      <c r="D93" s="113">
        <v>10.54166666666667</v>
      </c>
      <c r="E93" t="s" s="114">
        <v>45</v>
      </c>
      <c r="F93" s="115">
        <v>11</v>
      </c>
      <c r="G93" t="s" s="116">
        <v>117</v>
      </c>
      <c r="H93" t="s" s="117">
        <v>114</v>
      </c>
      <c r="I93" t="s" s="116">
        <v>122</v>
      </c>
      <c r="J93" t="s" s="7">
        <f>IF(M93,I93&amp;" vs. "&amp;G93,G93&amp;" vs. "&amp;I93)</f>
        <v>173</v>
      </c>
      <c r="K93" t="s" s="7">
        <f>IF(M93,I93,G93)</f>
        <v>117</v>
      </c>
      <c r="L93" t="s" s="7">
        <f>IF(M93,G93,I93)</f>
        <v>122</v>
      </c>
      <c r="M93" s="10">
        <v>0</v>
      </c>
      <c r="N93" s="10">
        <v>0</v>
      </c>
    </row>
    <row r="94" ht="29" customHeight="1" hidden="1">
      <c r="A94" t="s" s="110">
        <v>206</v>
      </c>
      <c r="B94" t="s" s="111">
        <v>112</v>
      </c>
      <c r="C94" t="s" s="114">
        <v>143</v>
      </c>
      <c r="D94" s="113">
        <v>10.66666666666667</v>
      </c>
      <c r="E94" t="s" s="114">
        <v>45</v>
      </c>
      <c r="F94" s="115">
        <v>11</v>
      </c>
      <c r="G94" t="s" s="116">
        <v>117</v>
      </c>
      <c r="H94" t="s" s="117">
        <v>114</v>
      </c>
      <c r="I94" t="s" s="116">
        <v>125</v>
      </c>
      <c r="J94" t="s" s="7">
        <f>IF(M94,I94&amp;" vs. "&amp;G94,G94&amp;" vs. "&amp;I94)</f>
        <v>189</v>
      </c>
      <c r="K94" t="s" s="7">
        <f>IF(M94,I94,G94)</f>
        <v>117</v>
      </c>
      <c r="L94" t="s" s="7">
        <f>IF(M94,G94,I94)</f>
        <v>125</v>
      </c>
      <c r="M94" s="10">
        <v>0</v>
      </c>
      <c r="N94" s="10">
        <v>0</v>
      </c>
    </row>
    <row r="95" ht="29" customHeight="1" hidden="1">
      <c r="A95" t="s" s="110">
        <v>203</v>
      </c>
      <c r="B95" t="s" s="111">
        <v>112</v>
      </c>
      <c r="C95" t="s" s="114">
        <v>143</v>
      </c>
      <c r="D95" s="113">
        <v>10.58333333333333</v>
      </c>
      <c r="E95" t="s" s="114">
        <v>45</v>
      </c>
      <c r="F95" s="115">
        <v>11</v>
      </c>
      <c r="G95" t="s" s="116">
        <v>117</v>
      </c>
      <c r="H95" t="s" s="117">
        <v>114</v>
      </c>
      <c r="I95" t="s" s="116">
        <v>128</v>
      </c>
      <c r="J95" t="s" s="7">
        <f>IF(M95,I95&amp;" vs. "&amp;G95,G95&amp;" vs. "&amp;I95)</f>
        <v>205</v>
      </c>
      <c r="K95" t="s" s="7">
        <f>IF(M95,I95,G95)</f>
        <v>117</v>
      </c>
      <c r="L95" t="s" s="7">
        <f>IF(M95,G95,I95)</f>
        <v>128</v>
      </c>
      <c r="M95" s="10">
        <v>0</v>
      </c>
      <c r="N95" s="10">
        <v>0</v>
      </c>
    </row>
    <row r="96" ht="29" customHeight="1">
      <c r="A96" t="s" s="110">
        <v>186</v>
      </c>
      <c r="B96" t="s" s="111">
        <v>112</v>
      </c>
      <c r="C96" t="s" s="114">
        <v>143</v>
      </c>
      <c r="D96" s="113">
        <v>10.58333333333333</v>
      </c>
      <c r="E96" t="s" s="114">
        <v>45</v>
      </c>
      <c r="F96" s="115">
        <v>11</v>
      </c>
      <c r="G96" t="s" s="116">
        <v>117</v>
      </c>
      <c r="H96" t="s" s="117">
        <v>114</v>
      </c>
      <c r="I96" t="s" s="116">
        <v>131</v>
      </c>
      <c r="J96" t="s" s="7">
        <f>IF(M96,I96&amp;" vs. "&amp;G96,G96&amp;" vs. "&amp;I96)</f>
        <v>217</v>
      </c>
      <c r="K96" t="s" s="7">
        <f>IF(M96,I96,G96)</f>
        <v>117</v>
      </c>
      <c r="L96" t="s" s="7">
        <f>IF(M96,G96,I96)</f>
        <v>131</v>
      </c>
      <c r="M96" s="10">
        <v>0</v>
      </c>
      <c r="N96" s="10">
        <v>0</v>
      </c>
    </row>
    <row r="97" ht="29" customHeight="1" hidden="1">
      <c r="A97" t="s" s="110">
        <v>262</v>
      </c>
      <c r="B97" t="s" s="111">
        <v>112</v>
      </c>
      <c r="C97" t="s" s="114">
        <v>143</v>
      </c>
      <c r="D97" s="113">
        <v>10.58333333333333</v>
      </c>
      <c r="E97" t="s" s="114">
        <v>45</v>
      </c>
      <c r="F97" s="115">
        <v>11</v>
      </c>
      <c r="G97" t="s" s="116">
        <v>117</v>
      </c>
      <c r="H97" t="s" s="117">
        <v>114</v>
      </c>
      <c r="I97" t="s" s="116">
        <v>134</v>
      </c>
      <c r="J97" t="s" s="7">
        <f>IF(M97,I97&amp;" vs. "&amp;G97,G97&amp;" vs. "&amp;I97)</f>
        <v>226</v>
      </c>
      <c r="K97" t="s" s="7">
        <f>IF(M97,I97,G97)</f>
        <v>117</v>
      </c>
      <c r="L97" t="s" s="7">
        <f>IF(M97,G97,I97)</f>
        <v>134</v>
      </c>
      <c r="M97" s="10">
        <v>0</v>
      </c>
      <c r="N97" s="10">
        <v>0</v>
      </c>
    </row>
    <row r="98" ht="29" customHeight="1" hidden="1">
      <c r="A98" t="s" s="110">
        <v>263</v>
      </c>
      <c r="B98" t="s" s="111">
        <v>112</v>
      </c>
      <c r="C98" t="s" s="114">
        <v>143</v>
      </c>
      <c r="D98" s="113">
        <v>10.66666666666667</v>
      </c>
      <c r="E98" t="s" s="114">
        <v>45</v>
      </c>
      <c r="F98" s="115">
        <v>11</v>
      </c>
      <c r="G98" t="s" s="116">
        <v>117</v>
      </c>
      <c r="H98" t="s" s="117">
        <v>114</v>
      </c>
      <c r="I98" t="s" s="116">
        <v>137</v>
      </c>
      <c r="J98" t="s" s="7">
        <f>IF(M98,I98&amp;" vs. "&amp;G98,G98&amp;" vs. "&amp;I98)</f>
        <v>236</v>
      </c>
      <c r="K98" t="s" s="7">
        <f>IF(M98,I98,G98)</f>
        <v>117</v>
      </c>
      <c r="L98" t="s" s="7">
        <f>IF(M98,G98,I98)</f>
        <v>137</v>
      </c>
      <c r="M98" s="10">
        <v>0</v>
      </c>
      <c r="N98" s="10">
        <v>0</v>
      </c>
    </row>
    <row r="99" ht="29" customHeight="1" hidden="1">
      <c r="A99" t="s" s="110">
        <v>139</v>
      </c>
      <c r="B99" t="s" s="111">
        <v>112</v>
      </c>
      <c r="C99" t="s" s="114">
        <v>143</v>
      </c>
      <c r="D99" s="113">
        <v>10.54166666666667</v>
      </c>
      <c r="E99" t="s" s="114">
        <v>45</v>
      </c>
      <c r="F99" s="115">
        <v>11</v>
      </c>
      <c r="G99" t="s" s="116">
        <v>117</v>
      </c>
      <c r="H99" t="s" s="117">
        <v>114</v>
      </c>
      <c r="I99" t="s" s="116">
        <v>140</v>
      </c>
      <c r="J99" t="s" s="7">
        <f>IF(M99,I99&amp;" vs. "&amp;G99,G99&amp;" vs. "&amp;I99)</f>
        <v>253</v>
      </c>
      <c r="K99" t="s" s="7">
        <f>IF(M99,I99,G99)</f>
        <v>117</v>
      </c>
      <c r="L99" t="s" s="7">
        <f>IF(M99,G99,I99)</f>
        <v>140</v>
      </c>
      <c r="M99" s="10">
        <v>0</v>
      </c>
      <c r="N99" s="10">
        <v>0</v>
      </c>
    </row>
    <row r="100" ht="29" customHeight="1" hidden="1">
      <c r="A100" t="s" s="110">
        <v>264</v>
      </c>
      <c r="B100" t="s" s="111">
        <v>112</v>
      </c>
      <c r="C100" s="112">
        <v>1.910416666666667</v>
      </c>
      <c r="D100" s="113">
        <v>10.54166666666667</v>
      </c>
      <c r="E100" t="s" s="114">
        <v>45</v>
      </c>
      <c r="F100" s="115">
        <v>11</v>
      </c>
      <c r="G100" t="s" s="116">
        <v>113</v>
      </c>
      <c r="H100" t="s" s="117">
        <v>114</v>
      </c>
      <c r="I100" t="s" s="29">
        <v>117</v>
      </c>
      <c r="J100" t="s" s="7">
        <f>IF(M100,I100&amp;" vs. "&amp;G100,G100&amp;" vs. "&amp;I100)</f>
        <v>116</v>
      </c>
      <c r="K100" t="s" s="7">
        <f>IF(M100,I100,G100)</f>
        <v>113</v>
      </c>
      <c r="L100" t="s" s="7">
        <f>IF(M100,G100,I100)</f>
        <v>117</v>
      </c>
      <c r="M100" s="10">
        <v>0</v>
      </c>
      <c r="N100" s="10">
        <v>0</v>
      </c>
    </row>
    <row r="101" ht="29" customHeight="1" hidden="1">
      <c r="A101" t="s" s="110">
        <v>265</v>
      </c>
      <c r="B101" t="s" s="111">
        <v>112</v>
      </c>
      <c r="C101" s="112">
        <v>1.884722222222222</v>
      </c>
      <c r="D101" s="113">
        <v>10.54166666666667</v>
      </c>
      <c r="E101" t="s" s="114">
        <v>45</v>
      </c>
      <c r="F101" s="115">
        <v>11</v>
      </c>
      <c r="G101" t="s" s="116">
        <v>113</v>
      </c>
      <c r="H101" t="s" s="117">
        <v>114</v>
      </c>
      <c r="I101" t="s" s="116">
        <v>119</v>
      </c>
      <c r="J101" t="s" s="7">
        <f>IF(M101,I101&amp;" vs. "&amp;G101,G101&amp;" vs. "&amp;I101)</f>
        <v>157</v>
      </c>
      <c r="K101" t="s" s="7">
        <f>IF(M101,I101,G101)</f>
        <v>113</v>
      </c>
      <c r="L101" t="s" s="7">
        <f>IF(M101,G101,I101)</f>
        <v>119</v>
      </c>
      <c r="M101" s="10">
        <v>0</v>
      </c>
      <c r="N101" s="10">
        <v>0</v>
      </c>
    </row>
    <row r="102" ht="29" customHeight="1" hidden="1">
      <c r="A102" t="s" s="110">
        <v>118</v>
      </c>
      <c r="B102" t="s" s="111">
        <v>112</v>
      </c>
      <c r="C102" t="s" s="114">
        <v>143</v>
      </c>
      <c r="D102" s="113">
        <v>10.625</v>
      </c>
      <c r="E102" t="s" s="114">
        <v>45</v>
      </c>
      <c r="F102" s="115">
        <v>11</v>
      </c>
      <c r="G102" t="s" s="116">
        <v>113</v>
      </c>
      <c r="H102" t="s" s="117">
        <v>114</v>
      </c>
      <c r="I102" t="s" s="116">
        <v>122</v>
      </c>
      <c r="J102" t="s" s="7">
        <f>IF(M102,I102&amp;" vs. "&amp;G102,G102&amp;" vs. "&amp;I102)</f>
        <v>175</v>
      </c>
      <c r="K102" t="s" s="7">
        <f>IF(M102,I102,G102)</f>
        <v>113</v>
      </c>
      <c r="L102" t="s" s="7">
        <f>IF(M102,G102,I102)</f>
        <v>122</v>
      </c>
      <c r="M102" s="10">
        <v>0</v>
      </c>
      <c r="N102" s="10">
        <v>0</v>
      </c>
    </row>
    <row r="103" ht="29" customHeight="1" hidden="1">
      <c r="A103" t="s" s="110">
        <v>124</v>
      </c>
      <c r="B103" t="s" s="111">
        <v>112</v>
      </c>
      <c r="C103" t="s" s="114">
        <v>143</v>
      </c>
      <c r="D103" s="113">
        <v>10.75</v>
      </c>
      <c r="E103" t="s" s="114">
        <v>45</v>
      </c>
      <c r="F103" s="115">
        <v>11</v>
      </c>
      <c r="G103" t="s" s="116">
        <v>113</v>
      </c>
      <c r="H103" t="s" s="117">
        <v>114</v>
      </c>
      <c r="I103" t="s" s="116">
        <v>125</v>
      </c>
      <c r="J103" t="s" s="7">
        <f>IF(M103,I103&amp;" vs. "&amp;G103,G103&amp;" vs. "&amp;I103)</f>
        <v>191</v>
      </c>
      <c r="K103" t="s" s="7">
        <f>IF(M103,I103,G103)</f>
        <v>113</v>
      </c>
      <c r="L103" t="s" s="7">
        <f>IF(M103,G103,I103)</f>
        <v>125</v>
      </c>
      <c r="M103" s="10">
        <v>0</v>
      </c>
      <c r="N103" s="10">
        <v>0</v>
      </c>
    </row>
    <row r="104" ht="29" customHeight="1" hidden="1">
      <c r="A104" t="s" s="110">
        <v>197</v>
      </c>
      <c r="B104" t="s" s="111">
        <v>112</v>
      </c>
      <c r="C104" s="112">
        <v>1.908333333333333</v>
      </c>
      <c r="D104" s="113">
        <v>10.66666666666667</v>
      </c>
      <c r="E104" t="s" s="114">
        <v>45</v>
      </c>
      <c r="F104" s="115">
        <v>11</v>
      </c>
      <c r="G104" t="s" s="116">
        <v>113</v>
      </c>
      <c r="H104" t="s" s="117">
        <v>114</v>
      </c>
      <c r="I104" t="s" s="116">
        <v>128</v>
      </c>
      <c r="J104" t="s" s="7">
        <f>IF(M104,I104&amp;" vs. "&amp;G104,G104&amp;" vs. "&amp;I104)</f>
        <v>207</v>
      </c>
      <c r="K104" t="s" s="7">
        <f>IF(M104,I104,G104)</f>
        <v>113</v>
      </c>
      <c r="L104" t="s" s="7">
        <f>IF(M104,G104,I104)</f>
        <v>128</v>
      </c>
      <c r="M104" s="10">
        <v>0</v>
      </c>
      <c r="N104" s="10">
        <v>0</v>
      </c>
    </row>
    <row r="105" ht="29" customHeight="1">
      <c r="A105" t="s" s="110">
        <v>180</v>
      </c>
      <c r="B105" t="s" s="111">
        <v>112</v>
      </c>
      <c r="C105" t="s" s="114">
        <v>143</v>
      </c>
      <c r="D105" s="113">
        <v>10.54166666666667</v>
      </c>
      <c r="E105" t="s" s="114">
        <v>45</v>
      </c>
      <c r="F105" s="115">
        <v>11</v>
      </c>
      <c r="G105" t="s" s="116">
        <v>113</v>
      </c>
      <c r="H105" t="s" s="117">
        <v>114</v>
      </c>
      <c r="I105" t="s" s="116">
        <v>131</v>
      </c>
      <c r="J105" t="s" s="7">
        <f>IF(M105,I105&amp;" vs. "&amp;G105,G105&amp;" vs. "&amp;I105)</f>
        <v>218</v>
      </c>
      <c r="K105" t="s" s="7">
        <f>IF(M105,I105,G105)</f>
        <v>113</v>
      </c>
      <c r="L105" t="s" s="7">
        <f>IF(M105,G105,I105)</f>
        <v>131</v>
      </c>
      <c r="M105" s="10">
        <v>0</v>
      </c>
      <c r="N105" s="10">
        <v>0</v>
      </c>
    </row>
    <row r="106" ht="29" customHeight="1" hidden="1">
      <c r="A106" t="s" s="110">
        <v>265</v>
      </c>
      <c r="B106" t="s" s="111">
        <v>112</v>
      </c>
      <c r="C106" s="112">
        <v>1.897916666666667</v>
      </c>
      <c r="D106" s="113">
        <v>10.54166666666667</v>
      </c>
      <c r="E106" t="s" s="114">
        <v>45</v>
      </c>
      <c r="F106" s="115">
        <v>11</v>
      </c>
      <c r="G106" t="s" s="116">
        <v>113</v>
      </c>
      <c r="H106" t="s" s="117">
        <v>114</v>
      </c>
      <c r="I106" t="s" s="116">
        <v>134</v>
      </c>
      <c r="J106" t="s" s="7">
        <f>IF(M106,I106&amp;" vs. "&amp;G106,G106&amp;" vs. "&amp;I106)</f>
        <v>227</v>
      </c>
      <c r="K106" t="s" s="7">
        <f>IF(M106,I106,G106)</f>
        <v>113</v>
      </c>
      <c r="L106" t="s" s="7">
        <f>IF(M106,G106,I106)</f>
        <v>134</v>
      </c>
      <c r="M106" s="10">
        <v>0</v>
      </c>
      <c r="N106" s="10">
        <v>0</v>
      </c>
    </row>
    <row r="107" ht="29" customHeight="1" hidden="1">
      <c r="A107" t="s" s="110">
        <v>266</v>
      </c>
      <c r="B107" t="s" s="111">
        <v>112</v>
      </c>
      <c r="C107" t="s" s="114">
        <v>143</v>
      </c>
      <c r="D107" s="113">
        <v>10.54166666666667</v>
      </c>
      <c r="E107" t="s" s="114">
        <v>45</v>
      </c>
      <c r="F107" s="115">
        <v>11</v>
      </c>
      <c r="G107" t="s" s="116">
        <v>113</v>
      </c>
      <c r="H107" t="s" s="117">
        <v>114</v>
      </c>
      <c r="I107" t="s" s="116">
        <v>137</v>
      </c>
      <c r="J107" t="s" s="7">
        <f>IF(M107,I107&amp;" vs. "&amp;G107,G107&amp;" vs. "&amp;I107)</f>
        <v>238</v>
      </c>
      <c r="K107" t="s" s="7">
        <f>IF(M107,I107,G107)</f>
        <v>113</v>
      </c>
      <c r="L107" t="s" s="7">
        <f>IF(M107,G107,I107)</f>
        <v>137</v>
      </c>
      <c r="M107" s="10">
        <v>0</v>
      </c>
      <c r="N107" s="10">
        <v>0</v>
      </c>
    </row>
    <row r="108" ht="29" customHeight="1" hidden="1">
      <c r="A108" t="s" s="110">
        <v>111</v>
      </c>
      <c r="B108" t="s" s="111">
        <v>112</v>
      </c>
      <c r="C108" s="112">
        <v>1.895833333333333</v>
      </c>
      <c r="D108" s="113">
        <v>10.5</v>
      </c>
      <c r="E108" t="s" s="114">
        <v>45</v>
      </c>
      <c r="F108" s="115">
        <v>11</v>
      </c>
      <c r="G108" t="s" s="116">
        <v>113</v>
      </c>
      <c r="H108" t="s" s="117">
        <v>114</v>
      </c>
      <c r="I108" t="s" s="116">
        <v>140</v>
      </c>
      <c r="J108" t="s" s="7">
        <f>IF(M108,I108&amp;" vs. "&amp;G108,G108&amp;" vs. "&amp;I108)</f>
        <v>254</v>
      </c>
      <c r="K108" t="s" s="7">
        <f>IF(M108,I108,G108)</f>
        <v>113</v>
      </c>
      <c r="L108" t="s" s="7">
        <f>IF(M108,G108,I108)</f>
        <v>140</v>
      </c>
      <c r="M108" s="10">
        <v>0</v>
      </c>
      <c r="N108" s="10">
        <v>0</v>
      </c>
    </row>
    <row r="109" ht="29" customHeight="1" hidden="1">
      <c r="A109" t="s" s="110">
        <v>142</v>
      </c>
      <c r="B109" t="s" s="111">
        <v>112</v>
      </c>
      <c r="C109" s="112">
        <v>1.680555555555556</v>
      </c>
      <c r="D109" s="113">
        <v>10.5</v>
      </c>
      <c r="E109" t="s" s="114">
        <v>45</v>
      </c>
      <c r="F109" s="115">
        <v>11</v>
      </c>
      <c r="G109" t="s" s="116">
        <v>119</v>
      </c>
      <c r="H109" t="s" s="117">
        <v>114</v>
      </c>
      <c r="I109" t="s" s="29">
        <v>117</v>
      </c>
      <c r="J109" t="s" s="7">
        <f>IF(M109,I109&amp;" vs. "&amp;G109,G109&amp;" vs. "&amp;I109)</f>
        <v>120</v>
      </c>
      <c r="K109" t="s" s="7">
        <f>IF(M109,I109,G109)</f>
        <v>119</v>
      </c>
      <c r="L109" t="s" s="7">
        <f>IF(M109,G109,I109)</f>
        <v>117</v>
      </c>
      <c r="M109" s="10">
        <v>0</v>
      </c>
      <c r="N109" s="10">
        <v>0</v>
      </c>
    </row>
    <row r="110" ht="29" customHeight="1" hidden="1">
      <c r="A110" t="s" s="110">
        <v>264</v>
      </c>
      <c r="B110" t="s" s="111">
        <v>112</v>
      </c>
      <c r="C110" t="s" s="114">
        <v>143</v>
      </c>
      <c r="D110" s="113">
        <v>10.54166666666667</v>
      </c>
      <c r="E110" t="s" s="114">
        <v>45</v>
      </c>
      <c r="F110" s="115">
        <v>11</v>
      </c>
      <c r="G110" t="s" s="116">
        <v>119</v>
      </c>
      <c r="H110" t="s" s="117">
        <v>114</v>
      </c>
      <c r="I110" t="s" s="116">
        <v>113</v>
      </c>
      <c r="J110" t="s" s="7">
        <f>IF(M110,I110&amp;" vs. "&amp;G110,G110&amp;" vs. "&amp;I110)</f>
        <v>145</v>
      </c>
      <c r="K110" t="s" s="7">
        <f>IF(M110,I110,G110)</f>
        <v>119</v>
      </c>
      <c r="L110" t="s" s="7">
        <f>IF(M110,G110,I110)</f>
        <v>113</v>
      </c>
      <c r="M110" s="10">
        <v>0</v>
      </c>
      <c r="N110" s="10">
        <v>0</v>
      </c>
    </row>
    <row r="111" ht="29" customHeight="1" hidden="1">
      <c r="A111" t="s" s="110">
        <v>142</v>
      </c>
      <c r="B111" t="s" s="111">
        <v>112</v>
      </c>
      <c r="C111" t="s" s="114">
        <v>143</v>
      </c>
      <c r="D111" s="113">
        <v>10.58333333333333</v>
      </c>
      <c r="E111" t="s" s="114">
        <v>45</v>
      </c>
      <c r="F111" s="115">
        <v>11</v>
      </c>
      <c r="G111" t="s" s="116">
        <v>119</v>
      </c>
      <c r="H111" t="s" s="117">
        <v>114</v>
      </c>
      <c r="I111" t="s" s="116">
        <v>122</v>
      </c>
      <c r="J111" t="s" s="7">
        <f>IF(M111,I111&amp;" vs. "&amp;G111,G111&amp;" vs. "&amp;I111)</f>
        <v>177</v>
      </c>
      <c r="K111" t="s" s="7">
        <f>IF(M111,I111,G111)</f>
        <v>119</v>
      </c>
      <c r="L111" t="s" s="7">
        <f>IF(M111,G111,I111)</f>
        <v>122</v>
      </c>
      <c r="M111" s="10">
        <v>0</v>
      </c>
      <c r="N111" s="10">
        <v>0</v>
      </c>
    </row>
    <row r="112" ht="29" customHeight="1" hidden="1">
      <c r="A112" t="s" s="110">
        <v>130</v>
      </c>
      <c r="B112" t="s" s="111">
        <v>112</v>
      </c>
      <c r="C112" t="s" s="114">
        <v>143</v>
      </c>
      <c r="D112" s="113">
        <v>10.75</v>
      </c>
      <c r="E112" t="s" s="114">
        <v>45</v>
      </c>
      <c r="F112" s="115">
        <v>11</v>
      </c>
      <c r="G112" t="s" s="116">
        <v>119</v>
      </c>
      <c r="H112" t="s" s="117">
        <v>114</v>
      </c>
      <c r="I112" t="s" s="116">
        <v>125</v>
      </c>
      <c r="J112" t="s" s="7">
        <f>IF(M112,I112&amp;" vs. "&amp;G112,G112&amp;" vs. "&amp;I112)</f>
        <v>192</v>
      </c>
      <c r="K112" t="s" s="7">
        <f>IF(M112,I112,G112)</f>
        <v>119</v>
      </c>
      <c r="L112" t="s" s="7">
        <f>IF(M112,G112,I112)</f>
        <v>125</v>
      </c>
      <c r="M112" s="10">
        <v>0</v>
      </c>
      <c r="N112" s="10">
        <v>0</v>
      </c>
    </row>
    <row r="113" ht="29" customHeight="1" hidden="1">
      <c r="A113" t="s" s="110">
        <v>136</v>
      </c>
      <c r="B113" t="s" s="111">
        <v>112</v>
      </c>
      <c r="C113" t="s" s="114">
        <v>143</v>
      </c>
      <c r="D113" s="113">
        <v>10.58333333333333</v>
      </c>
      <c r="E113" t="s" s="114">
        <v>45</v>
      </c>
      <c r="F113" s="115">
        <v>11</v>
      </c>
      <c r="G113" t="s" s="116">
        <v>119</v>
      </c>
      <c r="H113" t="s" s="117">
        <v>114</v>
      </c>
      <c r="I113" t="s" s="116">
        <v>128</v>
      </c>
      <c r="J113" t="s" s="7">
        <f>IF(M113,I113&amp;" vs. "&amp;G113,G113&amp;" vs. "&amp;I113)</f>
        <v>208</v>
      </c>
      <c r="K113" t="s" s="7">
        <f>IF(M113,I113,G113)</f>
        <v>119</v>
      </c>
      <c r="L113" t="s" s="7">
        <f>IF(M113,G113,I113)</f>
        <v>128</v>
      </c>
      <c r="M113" s="10">
        <v>0</v>
      </c>
      <c r="N113" s="10">
        <v>0</v>
      </c>
    </row>
    <row r="114" ht="29" customHeight="1">
      <c r="A114" t="s" s="110">
        <v>184</v>
      </c>
      <c r="B114" t="s" s="111">
        <v>112</v>
      </c>
      <c r="C114" t="s" s="114">
        <v>143</v>
      </c>
      <c r="D114" s="113">
        <v>10.625</v>
      </c>
      <c r="E114" t="s" s="114">
        <v>45</v>
      </c>
      <c r="F114" s="115">
        <v>11</v>
      </c>
      <c r="G114" t="s" s="116">
        <v>119</v>
      </c>
      <c r="H114" t="s" s="117">
        <v>114</v>
      </c>
      <c r="I114" t="s" s="116">
        <v>131</v>
      </c>
      <c r="J114" t="s" s="7">
        <f>IF(M114,I114&amp;" vs. "&amp;G114,G114&amp;" vs. "&amp;I114)</f>
        <v>219</v>
      </c>
      <c r="K114" t="s" s="7">
        <f>IF(M114,I114,G114)</f>
        <v>119</v>
      </c>
      <c r="L114" t="s" s="7">
        <f>IF(M114,G114,I114)</f>
        <v>131</v>
      </c>
      <c r="M114" s="10">
        <v>0</v>
      </c>
      <c r="N114" s="10">
        <v>0</v>
      </c>
    </row>
    <row r="115" ht="29" customHeight="1" hidden="1">
      <c r="A115" t="s" s="110">
        <v>158</v>
      </c>
      <c r="B115" t="s" s="111">
        <v>112</v>
      </c>
      <c r="C115" s="112">
        <v>1.690277777777778</v>
      </c>
      <c r="D115" s="113">
        <v>10.54166666666667</v>
      </c>
      <c r="E115" t="s" s="114">
        <v>45</v>
      </c>
      <c r="F115" s="115">
        <v>11</v>
      </c>
      <c r="G115" t="s" s="116">
        <v>119</v>
      </c>
      <c r="H115" t="s" s="117">
        <v>114</v>
      </c>
      <c r="I115" t="s" s="116">
        <v>134</v>
      </c>
      <c r="J115" t="s" s="7">
        <f>IF(M115,I115&amp;" vs. "&amp;G115,G115&amp;" vs. "&amp;I115)</f>
        <v>228</v>
      </c>
      <c r="K115" t="s" s="7">
        <f>IF(M115,I115,G115)</f>
        <v>119</v>
      </c>
      <c r="L115" t="s" s="7">
        <f>IF(M115,G115,I115)</f>
        <v>134</v>
      </c>
      <c r="M115" s="10">
        <v>0</v>
      </c>
      <c r="N115" s="10">
        <v>0</v>
      </c>
    </row>
    <row r="116" ht="29" customHeight="1" hidden="1">
      <c r="A116" t="s" s="110">
        <v>267</v>
      </c>
      <c r="B116" t="s" s="111">
        <v>112</v>
      </c>
      <c r="C116" s="112">
        <v>1.654861111111111</v>
      </c>
      <c r="D116" s="113">
        <v>10.58333333333333</v>
      </c>
      <c r="E116" t="s" s="114">
        <v>45</v>
      </c>
      <c r="F116" s="115">
        <v>11</v>
      </c>
      <c r="G116" t="s" s="116">
        <v>119</v>
      </c>
      <c r="H116" t="s" s="117">
        <v>114</v>
      </c>
      <c r="I116" t="s" s="116">
        <v>137</v>
      </c>
      <c r="J116" t="s" s="7">
        <f>IF(M116,I116&amp;" vs. "&amp;G116,G116&amp;" vs. "&amp;I116)</f>
        <v>240</v>
      </c>
      <c r="K116" t="s" s="7">
        <f>IF(M116,I116,G116)</f>
        <v>119</v>
      </c>
      <c r="L116" t="s" s="7">
        <f>IF(M116,G116,I116)</f>
        <v>137</v>
      </c>
      <c r="M116" s="10">
        <v>0</v>
      </c>
      <c r="N116" s="10">
        <v>0</v>
      </c>
    </row>
    <row r="117" ht="29" customHeight="1" hidden="1">
      <c r="A117" t="s" s="110">
        <v>127</v>
      </c>
      <c r="B117" t="s" s="111">
        <v>112</v>
      </c>
      <c r="C117" s="112">
        <v>1.593055555555555</v>
      </c>
      <c r="D117" s="113">
        <v>10.54166666666667</v>
      </c>
      <c r="E117" t="s" s="114">
        <v>45</v>
      </c>
      <c r="F117" s="115">
        <v>11</v>
      </c>
      <c r="G117" t="s" s="116">
        <v>119</v>
      </c>
      <c r="H117" t="s" s="117">
        <v>114</v>
      </c>
      <c r="I117" t="s" s="116">
        <v>140</v>
      </c>
      <c r="J117" t="s" s="7">
        <f>IF(M117,I117&amp;" vs. "&amp;G117,G117&amp;" vs. "&amp;I117)</f>
        <v>255</v>
      </c>
      <c r="K117" t="s" s="7">
        <f>IF(M117,I117,G117)</f>
        <v>119</v>
      </c>
      <c r="L117" t="s" s="7">
        <f>IF(M117,G117,I117)</f>
        <v>140</v>
      </c>
      <c r="M117" s="10">
        <v>0</v>
      </c>
      <c r="N117" s="10">
        <v>0</v>
      </c>
    </row>
    <row r="118" ht="29" customHeight="1" hidden="1">
      <c r="A118" t="s" s="110">
        <v>182</v>
      </c>
      <c r="B118" t="s" s="111">
        <v>112</v>
      </c>
      <c r="C118" s="112">
        <v>1.898611111111111</v>
      </c>
      <c r="D118" s="113">
        <v>10.45833333333333</v>
      </c>
      <c r="E118" t="s" s="114">
        <v>45</v>
      </c>
      <c r="F118" s="115">
        <v>11</v>
      </c>
      <c r="G118" t="s" s="116">
        <v>122</v>
      </c>
      <c r="H118" t="s" s="117">
        <v>114</v>
      </c>
      <c r="I118" t="s" s="29">
        <v>117</v>
      </c>
      <c r="J118" t="s" s="7">
        <f>IF(M118,I118&amp;" vs. "&amp;G118,G118&amp;" vs. "&amp;I118)</f>
        <v>123</v>
      </c>
      <c r="K118" t="s" s="7">
        <f>IF(M118,I118,G118)</f>
        <v>122</v>
      </c>
      <c r="L118" t="s" s="7">
        <f>IF(M118,G118,I118)</f>
        <v>117</v>
      </c>
      <c r="M118" s="10">
        <v>0</v>
      </c>
      <c r="N118" s="10">
        <v>0</v>
      </c>
    </row>
    <row r="119" ht="29" customHeight="1" hidden="1">
      <c r="A119" t="s" s="110">
        <v>268</v>
      </c>
      <c r="B119" t="s" s="111">
        <v>112</v>
      </c>
      <c r="C119" s="112">
        <v>1.903472222222222</v>
      </c>
      <c r="D119" s="113">
        <v>10.5</v>
      </c>
      <c r="E119" t="s" s="114">
        <v>45</v>
      </c>
      <c r="F119" s="115">
        <v>11</v>
      </c>
      <c r="G119" t="s" s="116">
        <v>122</v>
      </c>
      <c r="H119" t="s" s="117">
        <v>114</v>
      </c>
      <c r="I119" t="s" s="116">
        <v>113</v>
      </c>
      <c r="J119" t="s" s="7">
        <f>IF(M119,I119&amp;" vs. "&amp;G119,G119&amp;" vs. "&amp;I119)</f>
        <v>146</v>
      </c>
      <c r="K119" t="s" s="7">
        <f>IF(M119,I119,G119)</f>
        <v>122</v>
      </c>
      <c r="L119" t="s" s="7">
        <f>IF(M119,G119,I119)</f>
        <v>113</v>
      </c>
      <c r="M119" s="10">
        <v>0</v>
      </c>
      <c r="N119" s="10">
        <v>0</v>
      </c>
    </row>
    <row r="120" ht="29" customHeight="1" hidden="1">
      <c r="A120" t="s" s="110">
        <v>269</v>
      </c>
      <c r="B120" t="s" s="111">
        <v>112</v>
      </c>
      <c r="C120" s="112">
        <v>1.895833333333333</v>
      </c>
      <c r="D120" s="113">
        <v>10.54166666666667</v>
      </c>
      <c r="E120" t="s" s="114">
        <v>45</v>
      </c>
      <c r="F120" s="115">
        <v>11</v>
      </c>
      <c r="G120" t="s" s="116">
        <v>122</v>
      </c>
      <c r="H120" t="s" s="117">
        <v>114</v>
      </c>
      <c r="I120" t="s" s="116">
        <v>119</v>
      </c>
      <c r="J120" t="s" s="7">
        <f>IF(M120,I120&amp;" vs. "&amp;G120,G120&amp;" vs. "&amp;I120)</f>
        <v>159</v>
      </c>
      <c r="K120" t="s" s="7">
        <f>IF(M120,I120,G120)</f>
        <v>122</v>
      </c>
      <c r="L120" t="s" s="7">
        <f>IF(M120,G120,I120)</f>
        <v>119</v>
      </c>
      <c r="M120" s="10">
        <v>0</v>
      </c>
      <c r="N120" s="10">
        <v>0</v>
      </c>
    </row>
    <row r="121" ht="29" customHeight="1" hidden="1">
      <c r="A121" t="s" s="110">
        <v>136</v>
      </c>
      <c r="B121" t="s" s="111">
        <v>112</v>
      </c>
      <c r="C121" s="112">
        <v>1.959027777777778</v>
      </c>
      <c r="D121" s="113">
        <v>10.79166666666667</v>
      </c>
      <c r="E121" t="s" s="114">
        <v>45</v>
      </c>
      <c r="F121" s="115">
        <v>11</v>
      </c>
      <c r="G121" t="s" s="116">
        <v>122</v>
      </c>
      <c r="H121" t="s" s="117">
        <v>114</v>
      </c>
      <c r="I121" t="s" s="116">
        <v>125</v>
      </c>
      <c r="J121" t="s" s="7">
        <f>IF(M121,I121&amp;" vs. "&amp;G121,G121&amp;" vs. "&amp;I121)</f>
        <v>194</v>
      </c>
      <c r="K121" t="s" s="7">
        <f>IF(M121,I121,G121)</f>
        <v>122</v>
      </c>
      <c r="L121" t="s" s="7">
        <f>IF(M121,G121,I121)</f>
        <v>125</v>
      </c>
      <c r="M121" s="10">
        <v>0</v>
      </c>
      <c r="N121" s="10">
        <v>0</v>
      </c>
    </row>
    <row r="122" ht="29" customHeight="1" hidden="1">
      <c r="A122" t="s" s="110">
        <v>139</v>
      </c>
      <c r="B122" t="s" s="111">
        <v>112</v>
      </c>
      <c r="C122" s="112">
        <v>1.901388888888889</v>
      </c>
      <c r="D122" s="113">
        <v>10.54166666666667</v>
      </c>
      <c r="E122" t="s" s="114">
        <v>45</v>
      </c>
      <c r="F122" s="115">
        <v>11</v>
      </c>
      <c r="G122" t="s" s="116">
        <v>122</v>
      </c>
      <c r="H122" t="s" s="117">
        <v>114</v>
      </c>
      <c r="I122" t="s" s="116">
        <v>128</v>
      </c>
      <c r="J122" t="s" s="7">
        <f>IF(M122,I122&amp;" vs. "&amp;G122,G122&amp;" vs. "&amp;I122)</f>
        <v>210</v>
      </c>
      <c r="K122" t="s" s="7">
        <f>IF(M122,I122,G122)</f>
        <v>122</v>
      </c>
      <c r="L122" t="s" s="7">
        <f>IF(M122,G122,I122)</f>
        <v>128</v>
      </c>
      <c r="M122" s="10">
        <v>0</v>
      </c>
      <c r="N122" s="10">
        <v>0</v>
      </c>
    </row>
    <row r="123" ht="29" customHeight="1" hidden="1">
      <c r="A123" t="s" s="110">
        <v>168</v>
      </c>
      <c r="B123" t="s" s="111">
        <v>112</v>
      </c>
      <c r="C123" s="112">
        <v>1.899305555555556</v>
      </c>
      <c r="D123" s="113">
        <v>10.54166666666667</v>
      </c>
      <c r="E123" t="s" s="114">
        <v>45</v>
      </c>
      <c r="F123" s="115">
        <v>11</v>
      </c>
      <c r="G123" t="s" s="116">
        <v>122</v>
      </c>
      <c r="H123" t="s" s="117">
        <v>114</v>
      </c>
      <c r="I123" t="s" s="116">
        <v>134</v>
      </c>
      <c r="J123" t="s" s="7">
        <f>IF(M123,I123&amp;" vs. "&amp;G123,G123&amp;" vs. "&amp;I123)</f>
        <v>229</v>
      </c>
      <c r="K123" t="s" s="7">
        <f>IF(M123,I123,G123)</f>
        <v>122</v>
      </c>
      <c r="L123" t="s" s="7">
        <f>IF(M123,G123,I123)</f>
        <v>134</v>
      </c>
      <c r="M123" s="10">
        <v>0</v>
      </c>
      <c r="N123" s="10">
        <v>0</v>
      </c>
    </row>
    <row r="124" ht="29" customHeight="1" hidden="1">
      <c r="A124" t="s" s="110">
        <v>270</v>
      </c>
      <c r="B124" t="s" s="111">
        <v>112</v>
      </c>
      <c r="C124" s="112">
        <v>1.979861111111111</v>
      </c>
      <c r="D124" s="113">
        <v>10.58333333333333</v>
      </c>
      <c r="E124" t="s" s="114">
        <v>45</v>
      </c>
      <c r="F124" s="115">
        <v>11</v>
      </c>
      <c r="G124" t="s" s="116">
        <v>122</v>
      </c>
      <c r="H124" t="s" s="117">
        <v>114</v>
      </c>
      <c r="I124" t="s" s="116">
        <v>137</v>
      </c>
      <c r="J124" t="s" s="7">
        <f>IF(M124,I124&amp;" vs. "&amp;G124,G124&amp;" vs. "&amp;I124)</f>
        <v>242</v>
      </c>
      <c r="K124" t="s" s="7">
        <f>IF(M124,I124,G124)</f>
        <v>122</v>
      </c>
      <c r="L124" t="s" s="7">
        <f>IF(M124,G124,I124)</f>
        <v>137</v>
      </c>
      <c r="M124" s="10">
        <v>0</v>
      </c>
      <c r="N124" s="10">
        <v>0</v>
      </c>
    </row>
    <row r="125" ht="29" customHeight="1" hidden="1">
      <c r="A125" t="s" s="110">
        <v>118</v>
      </c>
      <c r="B125" t="s" s="111">
        <v>112</v>
      </c>
      <c r="C125" s="112">
        <v>1.609027777777778</v>
      </c>
      <c r="D125" s="113">
        <v>10.54166666666667</v>
      </c>
      <c r="E125" t="s" s="114">
        <v>45</v>
      </c>
      <c r="F125" s="115">
        <v>11</v>
      </c>
      <c r="G125" t="s" s="116">
        <v>122</v>
      </c>
      <c r="H125" t="s" s="117">
        <v>114</v>
      </c>
      <c r="I125" t="s" s="116">
        <v>140</v>
      </c>
      <c r="J125" t="s" s="7">
        <f>IF(M125,I125&amp;" vs. "&amp;G125,G125&amp;" vs. "&amp;I125)</f>
        <v>256</v>
      </c>
      <c r="K125" t="s" s="7">
        <f>IF(M125,I125,G125)</f>
        <v>122</v>
      </c>
      <c r="L125" t="s" s="7">
        <f>IF(M125,G125,I125)</f>
        <v>140</v>
      </c>
      <c r="M125" s="10">
        <v>0</v>
      </c>
      <c r="N125" s="10">
        <v>0</v>
      </c>
    </row>
    <row r="126" ht="29" customHeight="1" hidden="1">
      <c r="A126" t="s" s="110">
        <v>151</v>
      </c>
      <c r="B126" t="s" s="111">
        <v>112</v>
      </c>
      <c r="C126" s="112">
        <v>1.73125</v>
      </c>
      <c r="D126" s="113">
        <v>10.625</v>
      </c>
      <c r="E126" t="s" s="114">
        <v>45</v>
      </c>
      <c r="F126" s="115">
        <v>11</v>
      </c>
      <c r="G126" t="s" s="116">
        <v>125</v>
      </c>
      <c r="H126" t="s" s="117">
        <v>114</v>
      </c>
      <c r="I126" t="s" s="29">
        <v>117</v>
      </c>
      <c r="J126" t="s" s="7">
        <f>IF(M126,I126&amp;" vs. "&amp;G126,G126&amp;" vs. "&amp;I126)</f>
        <v>126</v>
      </c>
      <c r="K126" t="s" s="7">
        <f>IF(M126,I126,G126)</f>
        <v>125</v>
      </c>
      <c r="L126" t="s" s="7">
        <f>IF(M126,G126,I126)</f>
        <v>117</v>
      </c>
      <c r="M126" s="10">
        <v>0</v>
      </c>
      <c r="N126" s="10">
        <v>0</v>
      </c>
    </row>
    <row r="127" ht="29" customHeight="1" hidden="1">
      <c r="A127" t="s" s="110">
        <v>199</v>
      </c>
      <c r="B127" t="s" s="111">
        <v>112</v>
      </c>
      <c r="C127" s="112">
        <v>1.925694444444444</v>
      </c>
      <c r="D127" s="113">
        <v>10.75</v>
      </c>
      <c r="E127" t="s" s="114">
        <v>45</v>
      </c>
      <c r="F127" s="115">
        <v>11</v>
      </c>
      <c r="G127" t="s" s="116">
        <v>125</v>
      </c>
      <c r="H127" t="s" s="117">
        <v>114</v>
      </c>
      <c r="I127" t="s" s="116">
        <v>113</v>
      </c>
      <c r="J127" t="s" s="7">
        <f>IF(M127,I127&amp;" vs. "&amp;G127,G127&amp;" vs. "&amp;I127)</f>
        <v>147</v>
      </c>
      <c r="K127" t="s" s="7">
        <f>IF(M127,I127,G127)</f>
        <v>125</v>
      </c>
      <c r="L127" t="s" s="7">
        <f>IF(M127,G127,I127)</f>
        <v>113</v>
      </c>
      <c r="M127" s="10">
        <v>0</v>
      </c>
      <c r="N127" s="10">
        <v>0</v>
      </c>
    </row>
    <row r="128" ht="29" customHeight="1" hidden="1">
      <c r="A128" t="s" s="110">
        <v>262</v>
      </c>
      <c r="B128" t="s" s="111">
        <v>112</v>
      </c>
      <c r="C128" s="112">
        <v>1.927083333333333</v>
      </c>
      <c r="D128" s="113">
        <v>10.875</v>
      </c>
      <c r="E128" t="s" s="114">
        <v>45</v>
      </c>
      <c r="F128" s="115">
        <v>11</v>
      </c>
      <c r="G128" t="s" s="116">
        <v>125</v>
      </c>
      <c r="H128" t="s" s="117">
        <v>114</v>
      </c>
      <c r="I128" t="s" s="116">
        <v>119</v>
      </c>
      <c r="J128" t="s" s="7">
        <f>IF(M128,I128&amp;" vs. "&amp;G128,G128&amp;" vs. "&amp;I128)</f>
        <v>161</v>
      </c>
      <c r="K128" t="s" s="7">
        <f>IF(M128,I128,G128)</f>
        <v>125</v>
      </c>
      <c r="L128" t="s" s="7">
        <f>IF(M128,G128,I128)</f>
        <v>119</v>
      </c>
      <c r="M128" s="10">
        <v>0</v>
      </c>
      <c r="N128" s="10">
        <v>0</v>
      </c>
    </row>
    <row r="129" ht="29" customHeight="1" hidden="1">
      <c r="A129" t="s" s="110">
        <v>121</v>
      </c>
      <c r="B129" t="s" s="111">
        <v>112</v>
      </c>
      <c r="C129" t="s" s="114">
        <v>143</v>
      </c>
      <c r="D129" s="113">
        <v>11.25</v>
      </c>
      <c r="E129" t="s" s="114">
        <v>45</v>
      </c>
      <c r="F129" s="115">
        <v>11</v>
      </c>
      <c r="G129" t="s" s="116">
        <v>125</v>
      </c>
      <c r="H129" t="s" s="117">
        <v>114</v>
      </c>
      <c r="I129" t="s" s="116">
        <v>122</v>
      </c>
      <c r="J129" t="s" s="7">
        <f>IF(M129,I129&amp;" vs. "&amp;G129,G129&amp;" vs. "&amp;I129)</f>
        <v>179</v>
      </c>
      <c r="K129" t="s" s="7">
        <f>IF(M129,I129,G129)</f>
        <v>125</v>
      </c>
      <c r="L129" t="s" s="7">
        <f>IF(M129,G129,I129)</f>
        <v>122</v>
      </c>
      <c r="M129" s="10">
        <v>0</v>
      </c>
      <c r="N129" s="10">
        <v>0</v>
      </c>
    </row>
    <row r="130" ht="29" customHeight="1" hidden="1">
      <c r="A130" t="s" s="110">
        <v>193</v>
      </c>
      <c r="B130" t="s" s="111">
        <v>112</v>
      </c>
      <c r="C130" s="112">
        <v>1.923611111111111</v>
      </c>
      <c r="D130" s="113">
        <v>10.83333333333333</v>
      </c>
      <c r="E130" t="s" s="114">
        <v>45</v>
      </c>
      <c r="F130" s="115">
        <v>11</v>
      </c>
      <c r="G130" t="s" s="116">
        <v>125</v>
      </c>
      <c r="H130" t="s" s="117">
        <v>114</v>
      </c>
      <c r="I130" t="s" s="116">
        <v>128</v>
      </c>
      <c r="J130" t="s" s="7">
        <f>IF(M130,I130&amp;" vs. "&amp;G130,G130&amp;" vs. "&amp;I130)</f>
        <v>211</v>
      </c>
      <c r="K130" t="s" s="7">
        <f>IF(M130,I130,G130)</f>
        <v>125</v>
      </c>
      <c r="L130" t="s" s="7">
        <f>IF(M130,G130,I130)</f>
        <v>128</v>
      </c>
      <c r="M130" s="10">
        <v>0</v>
      </c>
      <c r="N130" s="10">
        <v>0</v>
      </c>
    </row>
    <row r="131" ht="29" customHeight="1">
      <c r="A131" t="s" s="110">
        <v>268</v>
      </c>
      <c r="B131" t="s" s="111">
        <v>112</v>
      </c>
      <c r="C131" t="s" s="114">
        <v>143</v>
      </c>
      <c r="D131" s="113">
        <v>10.95833333333333</v>
      </c>
      <c r="E131" t="s" s="114">
        <v>45</v>
      </c>
      <c r="F131" s="115">
        <v>11</v>
      </c>
      <c r="G131" t="s" s="116">
        <v>125</v>
      </c>
      <c r="H131" t="s" s="117">
        <v>114</v>
      </c>
      <c r="I131" t="s" s="116">
        <v>131</v>
      </c>
      <c r="J131" t="s" s="7">
        <f>IF(M131,I131&amp;" vs. "&amp;G131,G131&amp;" vs. "&amp;I131)</f>
        <v>221</v>
      </c>
      <c r="K131" t="s" s="7">
        <f>IF(M131,I131,G131)</f>
        <v>125</v>
      </c>
      <c r="L131" t="s" s="7">
        <f>IF(M131,G131,I131)</f>
        <v>131</v>
      </c>
      <c r="M131" s="10">
        <v>0</v>
      </c>
      <c r="N131" s="10">
        <v>0</v>
      </c>
    </row>
    <row r="132" ht="29" customHeight="1" hidden="1">
      <c r="A132" t="s" s="110">
        <v>271</v>
      </c>
      <c r="B132" t="s" s="111">
        <v>112</v>
      </c>
      <c r="C132" s="112">
        <v>1.736111111111111</v>
      </c>
      <c r="D132" s="113">
        <v>10.66666666666667</v>
      </c>
      <c r="E132" t="s" s="114">
        <v>45</v>
      </c>
      <c r="F132" s="115">
        <v>11</v>
      </c>
      <c r="G132" t="s" s="116">
        <v>125</v>
      </c>
      <c r="H132" t="s" s="117">
        <v>114</v>
      </c>
      <c r="I132" t="s" s="116">
        <v>134</v>
      </c>
      <c r="J132" t="s" s="7">
        <f>IF(M132,I132&amp;" vs. "&amp;G132,G132&amp;" vs. "&amp;I132)</f>
        <v>230</v>
      </c>
      <c r="K132" t="s" s="7">
        <f>IF(M132,I132,G132)</f>
        <v>125</v>
      </c>
      <c r="L132" t="s" s="7">
        <f>IF(M132,G132,I132)</f>
        <v>134</v>
      </c>
      <c r="M132" s="10">
        <v>0</v>
      </c>
      <c r="N132" s="10">
        <v>0</v>
      </c>
    </row>
    <row r="133" ht="29" customHeight="1" hidden="1">
      <c r="A133" t="s" s="110">
        <v>272</v>
      </c>
      <c r="B133" t="s" s="111">
        <v>112</v>
      </c>
      <c r="C133" s="112">
        <v>1.925694444444444</v>
      </c>
      <c r="D133" s="113">
        <v>11.20833333333333</v>
      </c>
      <c r="E133" t="s" s="114">
        <v>45</v>
      </c>
      <c r="F133" s="115">
        <v>11</v>
      </c>
      <c r="G133" t="s" s="116">
        <v>125</v>
      </c>
      <c r="H133" t="s" s="117">
        <v>114</v>
      </c>
      <c r="I133" t="s" s="116">
        <v>137</v>
      </c>
      <c r="J133" t="s" s="7">
        <f>IF(M133,I133&amp;" vs. "&amp;G133,G133&amp;" vs. "&amp;I133)</f>
        <v>244</v>
      </c>
      <c r="K133" t="s" s="7">
        <f>IF(M133,I133,G133)</f>
        <v>125</v>
      </c>
      <c r="L133" t="s" s="7">
        <f>IF(M133,G133,I133)</f>
        <v>137</v>
      </c>
      <c r="M133" s="10">
        <v>0</v>
      </c>
      <c r="N133" s="10">
        <v>0</v>
      </c>
    </row>
    <row r="134" ht="29" customHeight="1" hidden="1">
      <c r="A134" t="s" s="110">
        <v>130</v>
      </c>
      <c r="B134" t="s" s="111">
        <v>112</v>
      </c>
      <c r="C134" s="112">
        <v>1.564583333333333</v>
      </c>
      <c r="D134" s="113">
        <v>10.75</v>
      </c>
      <c r="E134" t="s" s="114">
        <v>45</v>
      </c>
      <c r="F134" s="115">
        <v>11</v>
      </c>
      <c r="G134" t="s" s="116">
        <v>125</v>
      </c>
      <c r="H134" t="s" s="117">
        <v>114</v>
      </c>
      <c r="I134" t="s" s="116">
        <v>140</v>
      </c>
      <c r="J134" t="s" s="7">
        <f>IF(M134,I134&amp;" vs. "&amp;G134,G134&amp;" vs. "&amp;I134)</f>
        <v>257</v>
      </c>
      <c r="K134" t="s" s="7">
        <f>IF(M134,I134,G134)</f>
        <v>125</v>
      </c>
      <c r="L134" t="s" s="7">
        <f>IF(M134,G134,I134)</f>
        <v>140</v>
      </c>
      <c r="M134" s="10">
        <v>0</v>
      </c>
      <c r="N134" s="10">
        <v>0</v>
      </c>
    </row>
    <row r="135" ht="29" customHeight="1" hidden="1">
      <c r="A135" t="s" s="110">
        <v>268</v>
      </c>
      <c r="B135" t="s" s="111">
        <v>112</v>
      </c>
      <c r="C135" s="112">
        <v>1.838888888888889</v>
      </c>
      <c r="D135" s="113">
        <v>10.54166666666667</v>
      </c>
      <c r="E135" t="s" s="114">
        <v>45</v>
      </c>
      <c r="F135" s="115">
        <v>11</v>
      </c>
      <c r="G135" t="s" s="116">
        <v>128</v>
      </c>
      <c r="H135" t="s" s="117">
        <v>114</v>
      </c>
      <c r="I135" t="s" s="29">
        <v>117</v>
      </c>
      <c r="J135" t="s" s="7">
        <f>IF(M135,I135&amp;" vs. "&amp;G135,G135&amp;" vs. "&amp;I135)</f>
        <v>129</v>
      </c>
      <c r="K135" t="s" s="7">
        <f>IF(M135,I135,G135)</f>
        <v>128</v>
      </c>
      <c r="L135" t="s" s="7">
        <f>IF(M135,G135,I135)</f>
        <v>117</v>
      </c>
      <c r="M135" s="10">
        <v>0</v>
      </c>
      <c r="N135" s="10">
        <v>0</v>
      </c>
    </row>
    <row r="136" ht="29" customHeight="1" hidden="1">
      <c r="A136" t="s" s="110">
        <v>127</v>
      </c>
      <c r="B136" t="s" s="111">
        <v>112</v>
      </c>
      <c r="C136" t="s" s="114">
        <v>143</v>
      </c>
      <c r="D136" s="113">
        <v>10.66666666666667</v>
      </c>
      <c r="E136" t="s" s="114">
        <v>45</v>
      </c>
      <c r="F136" s="115">
        <v>11</v>
      </c>
      <c r="G136" t="s" s="116">
        <v>128</v>
      </c>
      <c r="H136" t="s" s="117">
        <v>114</v>
      </c>
      <c r="I136" t="s" s="116">
        <v>113</v>
      </c>
      <c r="J136" t="s" s="7">
        <f>IF(M136,I136&amp;" vs. "&amp;G136,G136&amp;" vs. "&amp;I136)</f>
        <v>148</v>
      </c>
      <c r="K136" t="s" s="7">
        <f>IF(M136,I136,G136)</f>
        <v>128</v>
      </c>
      <c r="L136" t="s" s="7">
        <f>IF(M136,G136,I136)</f>
        <v>113</v>
      </c>
      <c r="M136" s="10">
        <v>0</v>
      </c>
      <c r="N136" s="10">
        <v>0</v>
      </c>
    </row>
    <row r="137" ht="29" customHeight="1" hidden="1">
      <c r="A137" t="s" s="110">
        <v>273</v>
      </c>
      <c r="B137" t="s" s="111">
        <v>112</v>
      </c>
      <c r="C137" s="112">
        <v>1.839583333333333</v>
      </c>
      <c r="D137" s="113">
        <v>10.54166666666667</v>
      </c>
      <c r="E137" t="s" s="114">
        <v>45</v>
      </c>
      <c r="F137" s="115">
        <v>11</v>
      </c>
      <c r="G137" t="s" s="116">
        <v>128</v>
      </c>
      <c r="H137" t="s" s="117">
        <v>114</v>
      </c>
      <c r="I137" t="s" s="116">
        <v>119</v>
      </c>
      <c r="J137" t="s" s="7">
        <f>IF(M137,I137&amp;" vs. "&amp;G137,G137&amp;" vs. "&amp;I137)</f>
        <v>163</v>
      </c>
      <c r="K137" t="s" s="7">
        <f>IF(M137,I137,G137)</f>
        <v>128</v>
      </c>
      <c r="L137" t="s" s="7">
        <f>IF(M137,G137,I137)</f>
        <v>119</v>
      </c>
      <c r="M137" s="10">
        <v>0</v>
      </c>
      <c r="N137" s="10">
        <v>0</v>
      </c>
    </row>
    <row r="138" ht="29" customHeight="1" hidden="1">
      <c r="A138" t="s" s="110">
        <v>264</v>
      </c>
      <c r="B138" t="s" s="111">
        <v>112</v>
      </c>
      <c r="C138" t="s" s="114">
        <v>143</v>
      </c>
      <c r="D138" s="113">
        <v>10.70833333333333</v>
      </c>
      <c r="E138" t="s" s="114">
        <v>45</v>
      </c>
      <c r="F138" s="115">
        <v>11</v>
      </c>
      <c r="G138" t="s" s="116">
        <v>128</v>
      </c>
      <c r="H138" t="s" s="117">
        <v>114</v>
      </c>
      <c r="I138" t="s" s="116">
        <v>122</v>
      </c>
      <c r="J138" t="s" s="7">
        <f>IF(M138,I138&amp;" vs. "&amp;G138,G138&amp;" vs. "&amp;I138)</f>
        <v>181</v>
      </c>
      <c r="K138" t="s" s="7">
        <f>IF(M138,I138,G138)</f>
        <v>128</v>
      </c>
      <c r="L138" t="s" s="7">
        <f>IF(M138,G138,I138)</f>
        <v>122</v>
      </c>
      <c r="M138" s="10">
        <v>0</v>
      </c>
      <c r="N138" s="10">
        <v>0</v>
      </c>
    </row>
    <row r="139" ht="29" customHeight="1" hidden="1">
      <c r="A139" t="s" s="110">
        <v>209</v>
      </c>
      <c r="B139" t="s" s="111">
        <v>112</v>
      </c>
      <c r="C139" t="s" s="114">
        <v>143</v>
      </c>
      <c r="D139" s="113">
        <v>10.875</v>
      </c>
      <c r="E139" t="s" s="114">
        <v>45</v>
      </c>
      <c r="F139" s="115">
        <v>11</v>
      </c>
      <c r="G139" t="s" s="116">
        <v>128</v>
      </c>
      <c r="H139" t="s" s="117">
        <v>114</v>
      </c>
      <c r="I139" t="s" s="116">
        <v>125</v>
      </c>
      <c r="J139" t="s" s="7">
        <f>IF(M139,I139&amp;" vs. "&amp;G139,G139&amp;" vs. "&amp;I139)</f>
        <v>196</v>
      </c>
      <c r="K139" t="s" s="7">
        <f>IF(M139,I139,G139)</f>
        <v>128</v>
      </c>
      <c r="L139" t="s" s="7">
        <f>IF(M139,G139,I139)</f>
        <v>125</v>
      </c>
      <c r="M139" s="10">
        <v>0</v>
      </c>
      <c r="N139" s="10">
        <v>0</v>
      </c>
    </row>
    <row r="140" ht="29" customHeight="1">
      <c r="A140" t="s" s="110">
        <v>172</v>
      </c>
      <c r="B140" t="s" s="111">
        <v>112</v>
      </c>
      <c r="C140" t="s" s="114">
        <v>143</v>
      </c>
      <c r="D140" s="113">
        <v>10.58333333333333</v>
      </c>
      <c r="E140" t="s" s="114">
        <v>45</v>
      </c>
      <c r="F140" s="115">
        <v>11</v>
      </c>
      <c r="G140" t="s" s="116">
        <v>128</v>
      </c>
      <c r="H140" t="s" s="117">
        <v>114</v>
      </c>
      <c r="I140" t="s" s="116">
        <v>131</v>
      </c>
      <c r="J140" t="s" s="7">
        <f>IF(M140,I140&amp;" vs. "&amp;G140,G140&amp;" vs. "&amp;I140)</f>
        <v>222</v>
      </c>
      <c r="K140" t="s" s="7">
        <f>IF(M140,I140,G140)</f>
        <v>128</v>
      </c>
      <c r="L140" t="s" s="7">
        <f>IF(M140,G140,I140)</f>
        <v>131</v>
      </c>
      <c r="M140" s="10">
        <v>0</v>
      </c>
      <c r="N140" s="10">
        <v>0</v>
      </c>
    </row>
    <row r="141" ht="29" customHeight="1" hidden="1">
      <c r="A141" t="s" s="110">
        <v>160</v>
      </c>
      <c r="B141" t="s" s="111">
        <v>112</v>
      </c>
      <c r="C141" s="112">
        <v>1.838888888888889</v>
      </c>
      <c r="D141" s="113">
        <v>10.58333333333333</v>
      </c>
      <c r="E141" t="s" s="114">
        <v>45</v>
      </c>
      <c r="F141" s="115">
        <v>11</v>
      </c>
      <c r="G141" t="s" s="116">
        <v>128</v>
      </c>
      <c r="H141" t="s" s="117">
        <v>114</v>
      </c>
      <c r="I141" t="s" s="116">
        <v>134</v>
      </c>
      <c r="J141" t="s" s="7">
        <f>IF(M141,I141&amp;" vs. "&amp;G141,G141&amp;" vs. "&amp;I141)</f>
        <v>231</v>
      </c>
      <c r="K141" t="s" s="7">
        <f>IF(M141,I141,G141)</f>
        <v>128</v>
      </c>
      <c r="L141" t="s" s="7">
        <f>IF(M141,G141,I141)</f>
        <v>134</v>
      </c>
      <c r="M141" s="10">
        <v>0</v>
      </c>
      <c r="N141" s="10">
        <v>0</v>
      </c>
    </row>
    <row r="142" ht="29" customHeight="1" hidden="1">
      <c r="A142" t="s" s="110">
        <v>274</v>
      </c>
      <c r="B142" t="s" s="111">
        <v>112</v>
      </c>
      <c r="C142" t="s" s="114">
        <v>143</v>
      </c>
      <c r="D142" s="113">
        <v>10.54166666666667</v>
      </c>
      <c r="E142" t="s" s="114">
        <v>45</v>
      </c>
      <c r="F142" s="115">
        <v>11</v>
      </c>
      <c r="G142" t="s" s="116">
        <v>128</v>
      </c>
      <c r="H142" t="s" s="117">
        <v>114</v>
      </c>
      <c r="I142" t="s" s="116">
        <v>137</v>
      </c>
      <c r="J142" t="s" s="7">
        <f>IF(M142,I142&amp;" vs. "&amp;G142,G142&amp;" vs. "&amp;I142)</f>
        <v>246</v>
      </c>
      <c r="K142" t="s" s="7">
        <f>IF(M142,I142,G142)</f>
        <v>128</v>
      </c>
      <c r="L142" t="s" s="7">
        <f>IF(M142,G142,I142)</f>
        <v>137</v>
      </c>
      <c r="M142" s="10">
        <v>0</v>
      </c>
      <c r="N142" s="10">
        <v>0</v>
      </c>
    </row>
    <row r="143" ht="29" customHeight="1" hidden="1">
      <c r="A143" t="s" s="110">
        <v>121</v>
      </c>
      <c r="B143" t="s" s="111">
        <v>112</v>
      </c>
      <c r="C143" t="s" s="114">
        <v>143</v>
      </c>
      <c r="D143" s="113">
        <v>10.70833333333333</v>
      </c>
      <c r="E143" t="s" s="114">
        <v>45</v>
      </c>
      <c r="F143" s="115">
        <v>11</v>
      </c>
      <c r="G143" t="s" s="116">
        <v>128</v>
      </c>
      <c r="H143" t="s" s="117">
        <v>114</v>
      </c>
      <c r="I143" t="s" s="116">
        <v>140</v>
      </c>
      <c r="J143" t="s" s="7">
        <f>IF(M143,I143&amp;" vs. "&amp;G143,G143&amp;" vs. "&amp;I143)</f>
        <v>258</v>
      </c>
      <c r="K143" t="s" s="7">
        <f>IF(M143,I143,G143)</f>
        <v>128</v>
      </c>
      <c r="L143" t="s" s="7">
        <f>IF(M143,G143,I143)</f>
        <v>140</v>
      </c>
      <c r="M143" s="10">
        <v>0</v>
      </c>
      <c r="N143" s="10">
        <v>0</v>
      </c>
    </row>
    <row r="144" ht="29" customHeight="1" hidden="1">
      <c r="A144" t="s" s="110">
        <v>195</v>
      </c>
      <c r="B144" t="s" s="111">
        <v>112</v>
      </c>
      <c r="C144" s="112">
        <v>1.952777777777778</v>
      </c>
      <c r="D144" s="113">
        <v>10.54166666666667</v>
      </c>
      <c r="E144" t="s" s="114">
        <v>45</v>
      </c>
      <c r="F144" s="115">
        <v>11</v>
      </c>
      <c r="G144" t="s" s="116">
        <v>131</v>
      </c>
      <c r="H144" t="s" s="117">
        <v>114</v>
      </c>
      <c r="I144" t="s" s="29">
        <v>117</v>
      </c>
      <c r="J144" t="s" s="7">
        <f>IF(M144,I144&amp;" vs. "&amp;G144,G144&amp;" vs. "&amp;I144)</f>
        <v>132</v>
      </c>
      <c r="K144" t="s" s="7">
        <f>IF(M144,I144,G144)</f>
        <v>131</v>
      </c>
      <c r="L144" t="s" s="7">
        <f>IF(M144,G144,I144)</f>
        <v>117</v>
      </c>
      <c r="M144" s="10">
        <v>0</v>
      </c>
      <c r="N144" s="10">
        <v>0</v>
      </c>
    </row>
    <row r="145" ht="29" customHeight="1" hidden="1">
      <c r="A145" t="s" s="110">
        <v>124</v>
      </c>
      <c r="B145" t="s" s="111">
        <v>112</v>
      </c>
      <c r="C145" s="112">
        <v>1.951388888888889</v>
      </c>
      <c r="D145" s="113">
        <v>10.525</v>
      </c>
      <c r="E145" t="s" s="114">
        <v>45</v>
      </c>
      <c r="F145" s="115">
        <v>11</v>
      </c>
      <c r="G145" t="s" s="116">
        <v>131</v>
      </c>
      <c r="H145" t="s" s="117">
        <v>114</v>
      </c>
      <c r="I145" t="s" s="116">
        <v>113</v>
      </c>
      <c r="J145" t="s" s="7">
        <f>IF(M145,I145&amp;" vs. "&amp;G145,G145&amp;" vs. "&amp;I145)</f>
        <v>149</v>
      </c>
      <c r="K145" t="s" s="7">
        <f>IF(M145,I145,G145)</f>
        <v>131</v>
      </c>
      <c r="L145" t="s" s="7">
        <f>IF(M145,G145,I145)</f>
        <v>113</v>
      </c>
      <c r="M145" s="10">
        <v>0</v>
      </c>
      <c r="N145" s="10">
        <v>0</v>
      </c>
    </row>
    <row r="146" ht="29" customHeight="1" hidden="1">
      <c r="A146" t="s" s="110">
        <v>186</v>
      </c>
      <c r="B146" t="s" s="111">
        <v>112</v>
      </c>
      <c r="C146" s="112">
        <v>1.957638888888889</v>
      </c>
      <c r="D146" s="113">
        <v>11</v>
      </c>
      <c r="E146" t="s" s="114">
        <v>45</v>
      </c>
      <c r="F146" s="115">
        <v>11</v>
      </c>
      <c r="G146" t="s" s="116">
        <v>131</v>
      </c>
      <c r="H146" t="s" s="117">
        <v>114</v>
      </c>
      <c r="I146" t="s" s="116">
        <v>119</v>
      </c>
      <c r="J146" t="s" s="7">
        <f>IF(M146,I146&amp;" vs. "&amp;G146,G146&amp;" vs. "&amp;I146)</f>
        <v>165</v>
      </c>
      <c r="K146" t="s" s="7">
        <f>IF(M146,I146,G146)</f>
        <v>131</v>
      </c>
      <c r="L146" t="s" s="7">
        <f>IF(M146,G146,I146)</f>
        <v>119</v>
      </c>
      <c r="M146" s="10">
        <v>0</v>
      </c>
      <c r="N146" s="10">
        <v>0</v>
      </c>
    </row>
    <row r="147" ht="29" customHeight="1" hidden="1">
      <c r="A147" t="s" s="110">
        <v>139</v>
      </c>
      <c r="B147" t="s" s="111">
        <v>112</v>
      </c>
      <c r="C147" t="s" s="114">
        <v>143</v>
      </c>
      <c r="D147" s="113">
        <v>10.66666666666667</v>
      </c>
      <c r="E147" t="s" s="114">
        <v>45</v>
      </c>
      <c r="F147" s="115">
        <v>11</v>
      </c>
      <c r="G147" t="s" s="116">
        <v>131</v>
      </c>
      <c r="H147" t="s" s="117">
        <v>114</v>
      </c>
      <c r="I147" t="s" s="116">
        <v>122</v>
      </c>
      <c r="J147" t="s" s="7">
        <f>IF(M147,I147&amp;" vs. "&amp;G147,G147&amp;" vs. "&amp;I147)</f>
        <v>275</v>
      </c>
      <c r="K147" t="s" s="7">
        <f>IF(M147,I147,G147)</f>
        <v>131</v>
      </c>
      <c r="L147" t="s" s="7">
        <f>IF(M147,G147,I147)</f>
        <v>122</v>
      </c>
      <c r="M147" s="10">
        <v>0</v>
      </c>
      <c r="N147" s="10">
        <v>0</v>
      </c>
    </row>
    <row r="148" ht="29" customHeight="1" hidden="1">
      <c r="A148" t="s" s="110">
        <v>276</v>
      </c>
      <c r="B148" t="s" s="111">
        <v>112</v>
      </c>
      <c r="C148" s="112">
        <v>1.95625</v>
      </c>
      <c r="D148" s="113">
        <v>10.91666666666667</v>
      </c>
      <c r="E148" t="s" s="114">
        <v>45</v>
      </c>
      <c r="F148" s="115">
        <v>11</v>
      </c>
      <c r="G148" t="s" s="116">
        <v>131</v>
      </c>
      <c r="H148" t="s" s="117">
        <v>114</v>
      </c>
      <c r="I148" t="s" s="116">
        <v>125</v>
      </c>
      <c r="J148" t="s" s="7">
        <f>IF(M148,I148&amp;" vs. "&amp;G148,G148&amp;" vs. "&amp;I148)</f>
        <v>198</v>
      </c>
      <c r="K148" t="s" s="7">
        <f>IF(M148,I148,G148)</f>
        <v>131</v>
      </c>
      <c r="L148" t="s" s="7">
        <f>IF(M148,G148,I148)</f>
        <v>125</v>
      </c>
      <c r="M148" s="10">
        <v>0</v>
      </c>
      <c r="N148" s="10">
        <v>0</v>
      </c>
    </row>
    <row r="149" ht="29" customHeight="1" hidden="1">
      <c r="A149" t="s" s="110">
        <v>277</v>
      </c>
      <c r="B149" t="s" s="111">
        <v>112</v>
      </c>
      <c r="C149" s="112">
        <v>1.952083333333333</v>
      </c>
      <c r="D149" s="113">
        <v>10.58333333333333</v>
      </c>
      <c r="E149" t="s" s="114">
        <v>45</v>
      </c>
      <c r="F149" s="115">
        <v>11</v>
      </c>
      <c r="G149" t="s" s="116">
        <v>131</v>
      </c>
      <c r="H149" t="s" s="117">
        <v>114</v>
      </c>
      <c r="I149" t="s" s="116">
        <v>128</v>
      </c>
      <c r="J149" t="s" s="7">
        <f>IF(M149,I149&amp;" vs. "&amp;G149,G149&amp;" vs. "&amp;I149)</f>
        <v>213</v>
      </c>
      <c r="K149" t="s" s="7">
        <f>IF(M149,I149,G149)</f>
        <v>131</v>
      </c>
      <c r="L149" t="s" s="7">
        <f>IF(M149,G149,I149)</f>
        <v>128</v>
      </c>
      <c r="M149" s="10">
        <v>0</v>
      </c>
      <c r="N149" s="10">
        <v>0</v>
      </c>
    </row>
    <row r="150" ht="29" customHeight="1" hidden="1">
      <c r="A150" t="s" s="110">
        <v>268</v>
      </c>
      <c r="B150" t="s" s="111">
        <v>112</v>
      </c>
      <c r="C150" s="112">
        <v>1.954861111111111</v>
      </c>
      <c r="D150" s="113">
        <v>10.70833333333333</v>
      </c>
      <c r="E150" t="s" s="114">
        <v>45</v>
      </c>
      <c r="F150" s="115">
        <v>11</v>
      </c>
      <c r="G150" t="s" s="116">
        <v>131</v>
      </c>
      <c r="H150" t="s" s="117">
        <v>114</v>
      </c>
      <c r="I150" t="s" s="116">
        <v>134</v>
      </c>
      <c r="J150" t="s" s="7">
        <f>IF(M150,I150&amp;" vs. "&amp;G150,G150&amp;" vs. "&amp;I150)</f>
        <v>232</v>
      </c>
      <c r="K150" t="s" s="7">
        <f>IF(M150,I150,G150)</f>
        <v>131</v>
      </c>
      <c r="L150" t="s" s="7">
        <f>IF(M150,G150,I150)</f>
        <v>134</v>
      </c>
      <c r="M150" s="10">
        <v>0</v>
      </c>
      <c r="N150" s="10">
        <v>0</v>
      </c>
    </row>
    <row r="151" ht="29" customHeight="1" hidden="1">
      <c r="A151" t="s" s="110">
        <v>278</v>
      </c>
      <c r="B151" t="s" s="111">
        <v>112</v>
      </c>
      <c r="C151" t="s" s="114">
        <v>143</v>
      </c>
      <c r="D151" s="113">
        <v>10.75</v>
      </c>
      <c r="E151" t="s" s="114">
        <v>45</v>
      </c>
      <c r="F151" s="115">
        <v>11</v>
      </c>
      <c r="G151" t="s" s="116">
        <v>131</v>
      </c>
      <c r="H151" t="s" s="117">
        <v>114</v>
      </c>
      <c r="I151" t="s" s="116">
        <v>137</v>
      </c>
      <c r="J151" t="s" s="7">
        <f>IF(M151,I151&amp;" vs. "&amp;G151,G151&amp;" vs. "&amp;I151)</f>
        <v>248</v>
      </c>
      <c r="K151" t="s" s="7">
        <f>IF(M151,I151,G151)</f>
        <v>131</v>
      </c>
      <c r="L151" t="s" s="7">
        <f>IF(M151,G151,I151)</f>
        <v>137</v>
      </c>
      <c r="M151" s="10">
        <v>0</v>
      </c>
      <c r="N151" s="10">
        <v>0</v>
      </c>
    </row>
    <row r="152" ht="29" customHeight="1" hidden="1">
      <c r="A152" t="s" s="110">
        <v>206</v>
      </c>
      <c r="B152" t="s" s="111">
        <v>112</v>
      </c>
      <c r="C152" s="112">
        <v>1.954166666666667</v>
      </c>
      <c r="D152" s="113">
        <v>10.70833333333333</v>
      </c>
      <c r="E152" t="s" s="114">
        <v>45</v>
      </c>
      <c r="F152" s="115">
        <v>11</v>
      </c>
      <c r="G152" t="s" s="116">
        <v>131</v>
      </c>
      <c r="H152" t="s" s="117">
        <v>114</v>
      </c>
      <c r="I152" t="s" s="116">
        <v>140</v>
      </c>
      <c r="J152" t="s" s="7">
        <f>IF(M152,I152&amp;" vs. "&amp;G152,G152&amp;" vs. "&amp;I152)</f>
        <v>259</v>
      </c>
      <c r="K152" t="s" s="7">
        <f>IF(M152,I152,G152)</f>
        <v>131</v>
      </c>
      <c r="L152" t="s" s="7">
        <f>IF(M152,G152,I152)</f>
        <v>140</v>
      </c>
      <c r="M152" s="10">
        <v>0</v>
      </c>
      <c r="N152" s="10">
        <v>0</v>
      </c>
    </row>
    <row r="153" ht="29" customHeight="1" hidden="1">
      <c r="A153" t="s" s="110">
        <v>209</v>
      </c>
      <c r="B153" t="s" s="111">
        <v>112</v>
      </c>
      <c r="C153" s="112">
        <v>1.688888888888889</v>
      </c>
      <c r="D153" s="113">
        <v>10.58333333333333</v>
      </c>
      <c r="E153" t="s" s="114">
        <v>45</v>
      </c>
      <c r="F153" s="115">
        <v>11</v>
      </c>
      <c r="G153" t="s" s="116">
        <v>134</v>
      </c>
      <c r="H153" t="s" s="117">
        <v>114</v>
      </c>
      <c r="I153" t="s" s="29">
        <v>117</v>
      </c>
      <c r="J153" t="s" s="7">
        <f>IF(M153,I153&amp;" vs. "&amp;G153,G153&amp;" vs. "&amp;I153)</f>
        <v>135</v>
      </c>
      <c r="K153" t="s" s="7">
        <f>IF(M153,I153,G153)</f>
        <v>134</v>
      </c>
      <c r="L153" t="s" s="7">
        <f>IF(M153,G153,I153)</f>
        <v>117</v>
      </c>
      <c r="M153" s="10">
        <v>0</v>
      </c>
      <c r="N153" s="10">
        <v>0</v>
      </c>
    </row>
    <row r="154" ht="29" customHeight="1" hidden="1">
      <c r="A154" t="s" s="110">
        <v>206</v>
      </c>
      <c r="B154" t="s" s="111">
        <v>112</v>
      </c>
      <c r="C154" t="s" s="114">
        <v>143</v>
      </c>
      <c r="D154" s="113">
        <v>10.625</v>
      </c>
      <c r="E154" t="s" s="114">
        <v>45</v>
      </c>
      <c r="F154" s="115">
        <v>11</v>
      </c>
      <c r="G154" t="s" s="116">
        <v>134</v>
      </c>
      <c r="H154" t="s" s="117">
        <v>114</v>
      </c>
      <c r="I154" t="s" s="116">
        <v>113</v>
      </c>
      <c r="J154" t="s" s="7">
        <f>IF(M154,I154&amp;" vs. "&amp;G154,G154&amp;" vs. "&amp;I154)</f>
        <v>150</v>
      </c>
      <c r="K154" t="s" s="7">
        <f>IF(M154,I154,G154)</f>
        <v>134</v>
      </c>
      <c r="L154" t="s" s="7">
        <f>IF(M154,G154,I154)</f>
        <v>113</v>
      </c>
      <c r="M154" s="10">
        <v>0</v>
      </c>
      <c r="N154" s="10">
        <v>0</v>
      </c>
    </row>
    <row r="155" ht="29" customHeight="1" hidden="1">
      <c r="A155" t="s" s="110">
        <v>271</v>
      </c>
      <c r="B155" t="s" s="111">
        <v>112</v>
      </c>
      <c r="C155" t="s" s="114">
        <v>143</v>
      </c>
      <c r="D155" s="113">
        <v>10.58333333333333</v>
      </c>
      <c r="E155" t="s" s="114">
        <v>45</v>
      </c>
      <c r="F155" s="115">
        <v>11</v>
      </c>
      <c r="G155" t="s" s="116">
        <v>134</v>
      </c>
      <c r="H155" t="s" s="117">
        <v>114</v>
      </c>
      <c r="I155" t="s" s="116">
        <v>119</v>
      </c>
      <c r="J155" t="s" s="7">
        <f>IF(M155,I155&amp;" vs. "&amp;G155,G155&amp;" vs. "&amp;I155)</f>
        <v>167</v>
      </c>
      <c r="K155" t="s" s="7">
        <f>IF(M155,I155,G155)</f>
        <v>134</v>
      </c>
      <c r="L155" t="s" s="7">
        <f>IF(M155,G155,I155)</f>
        <v>119</v>
      </c>
      <c r="M155" s="10">
        <v>0</v>
      </c>
      <c r="N155" s="10">
        <v>0</v>
      </c>
    </row>
    <row r="156" ht="29" customHeight="1" hidden="1">
      <c r="A156" t="s" s="110">
        <v>111</v>
      </c>
      <c r="B156" t="s" s="111">
        <v>112</v>
      </c>
      <c r="C156" t="s" s="114">
        <v>143</v>
      </c>
      <c r="D156" s="113">
        <v>10.91666666666667</v>
      </c>
      <c r="E156" t="s" s="114">
        <v>45</v>
      </c>
      <c r="F156" s="115">
        <v>11</v>
      </c>
      <c r="G156" t="s" s="116">
        <v>134</v>
      </c>
      <c r="H156" t="s" s="117">
        <v>114</v>
      </c>
      <c r="I156" t="s" s="116">
        <v>122</v>
      </c>
      <c r="J156" t="s" s="7">
        <f>IF(M156,I156&amp;" vs. "&amp;G156,G156&amp;" vs. "&amp;I156)</f>
        <v>183</v>
      </c>
      <c r="K156" t="s" s="7">
        <f>IF(M156,I156,G156)</f>
        <v>134</v>
      </c>
      <c r="L156" t="s" s="7">
        <f>IF(M156,G156,I156)</f>
        <v>122</v>
      </c>
      <c r="M156" s="10">
        <v>0</v>
      </c>
      <c r="N156" s="10">
        <v>0</v>
      </c>
    </row>
    <row r="157" ht="29" customHeight="1" hidden="1">
      <c r="A157" t="s" s="110">
        <v>277</v>
      </c>
      <c r="B157" t="s" s="111">
        <v>112</v>
      </c>
      <c r="C157" t="s" s="114">
        <v>143</v>
      </c>
      <c r="D157" s="113">
        <v>10.875</v>
      </c>
      <c r="E157" t="s" s="114">
        <v>45</v>
      </c>
      <c r="F157" s="115">
        <v>11</v>
      </c>
      <c r="G157" t="s" s="116">
        <v>134</v>
      </c>
      <c r="H157" t="s" s="117">
        <v>114</v>
      </c>
      <c r="I157" t="s" s="116">
        <v>125</v>
      </c>
      <c r="J157" t="s" s="7">
        <f>IF(M157,I157&amp;" vs. "&amp;G157,G157&amp;" vs. "&amp;I157)</f>
        <v>200</v>
      </c>
      <c r="K157" t="s" s="7">
        <f>IF(M157,I157,G157)</f>
        <v>134</v>
      </c>
      <c r="L157" t="s" s="7">
        <f>IF(M157,G157,I157)</f>
        <v>125</v>
      </c>
      <c r="M157" s="10">
        <v>0</v>
      </c>
      <c r="N157" s="10">
        <v>0</v>
      </c>
    </row>
    <row r="158" ht="29" customHeight="1" hidden="1">
      <c r="A158" t="s" s="110">
        <v>190</v>
      </c>
      <c r="B158" t="s" s="111">
        <v>112</v>
      </c>
      <c r="C158" t="s" s="114">
        <v>143</v>
      </c>
      <c r="D158" s="113">
        <v>10.66666666666667</v>
      </c>
      <c r="E158" t="s" s="114">
        <v>45</v>
      </c>
      <c r="F158" s="115">
        <v>11</v>
      </c>
      <c r="G158" t="s" s="116">
        <v>134</v>
      </c>
      <c r="H158" t="s" s="117">
        <v>114</v>
      </c>
      <c r="I158" t="s" s="116">
        <v>128</v>
      </c>
      <c r="J158" t="s" s="7">
        <f>IF(M158,I158&amp;" vs. "&amp;G158,G158&amp;" vs. "&amp;I158)</f>
        <v>214</v>
      </c>
      <c r="K158" t="s" s="7">
        <f>IF(M158,I158,G158)</f>
        <v>134</v>
      </c>
      <c r="L158" t="s" s="7">
        <f>IF(M158,G158,I158)</f>
        <v>128</v>
      </c>
      <c r="M158" s="10">
        <v>0</v>
      </c>
      <c r="N158" s="10">
        <v>0</v>
      </c>
    </row>
    <row r="159" ht="29" customHeight="1">
      <c r="A159" t="s" s="110">
        <v>264</v>
      </c>
      <c r="B159" t="s" s="111">
        <v>112</v>
      </c>
      <c r="C159" t="s" s="114">
        <v>143</v>
      </c>
      <c r="D159" s="113">
        <v>10.75</v>
      </c>
      <c r="E159" t="s" s="114">
        <v>45</v>
      </c>
      <c r="F159" s="115">
        <v>11</v>
      </c>
      <c r="G159" t="s" s="116">
        <v>134</v>
      </c>
      <c r="H159" t="s" s="117">
        <v>114</v>
      </c>
      <c r="I159" t="s" s="116">
        <v>131</v>
      </c>
      <c r="J159" t="s" s="7">
        <f>IF(M159,I159&amp;" vs. "&amp;G159,G159&amp;" vs. "&amp;I159)</f>
        <v>223</v>
      </c>
      <c r="K159" t="s" s="7">
        <f>IF(M159,I159,G159)</f>
        <v>134</v>
      </c>
      <c r="L159" t="s" s="7">
        <f>IF(M159,G159,I159)</f>
        <v>131</v>
      </c>
      <c r="M159" s="10">
        <v>0</v>
      </c>
      <c r="N159" s="10">
        <v>0</v>
      </c>
    </row>
    <row r="160" ht="29" customHeight="1" hidden="1">
      <c r="A160" t="s" s="110">
        <v>279</v>
      </c>
      <c r="B160" t="s" s="111">
        <v>112</v>
      </c>
      <c r="C160" t="s" s="114">
        <v>143</v>
      </c>
      <c r="D160" s="113">
        <v>10.875</v>
      </c>
      <c r="E160" t="s" s="114">
        <v>45</v>
      </c>
      <c r="F160" s="115">
        <v>11</v>
      </c>
      <c r="G160" t="s" s="116">
        <v>134</v>
      </c>
      <c r="H160" t="s" s="117">
        <v>114</v>
      </c>
      <c r="I160" t="s" s="116">
        <v>137</v>
      </c>
      <c r="J160" t="s" s="7">
        <f>IF(M160,I160&amp;" vs. "&amp;G160,G160&amp;" vs. "&amp;I160)</f>
        <v>250</v>
      </c>
      <c r="K160" t="s" s="7">
        <f>IF(M160,I160,G160)</f>
        <v>134</v>
      </c>
      <c r="L160" t="s" s="7">
        <f>IF(M160,G160,I160)</f>
        <v>137</v>
      </c>
      <c r="M160" s="10">
        <v>0</v>
      </c>
      <c r="N160" s="10">
        <v>0</v>
      </c>
    </row>
    <row r="161" ht="29" customHeight="1" hidden="1">
      <c r="A161" t="s" s="110">
        <v>151</v>
      </c>
      <c r="B161" t="s" s="111">
        <v>112</v>
      </c>
      <c r="C161" t="s" s="114">
        <v>143</v>
      </c>
      <c r="D161" s="113">
        <v>10.70833333333333</v>
      </c>
      <c r="E161" t="s" s="114">
        <v>45</v>
      </c>
      <c r="F161" s="115">
        <v>11</v>
      </c>
      <c r="G161" t="s" s="116">
        <v>134</v>
      </c>
      <c r="H161" t="s" s="117">
        <v>114</v>
      </c>
      <c r="I161" t="s" s="116">
        <v>140</v>
      </c>
      <c r="J161" t="s" s="7">
        <f>IF(M161,I161&amp;" vs. "&amp;G161,G161&amp;" vs. "&amp;I161)</f>
        <v>260</v>
      </c>
      <c r="K161" t="s" s="7">
        <f>IF(M161,I161,G161)</f>
        <v>134</v>
      </c>
      <c r="L161" t="s" s="7">
        <f>IF(M161,G161,I161)</f>
        <v>140</v>
      </c>
      <c r="M161" s="10">
        <v>0</v>
      </c>
      <c r="N161" s="10">
        <v>0</v>
      </c>
    </row>
    <row r="162" ht="29" customHeight="1" hidden="1">
      <c r="A162" t="s" s="110">
        <v>199</v>
      </c>
      <c r="B162" t="s" s="111">
        <v>112</v>
      </c>
      <c r="C162" s="112">
        <v>1.861805555555556</v>
      </c>
      <c r="D162" s="113">
        <v>10.66666666666667</v>
      </c>
      <c r="E162" t="s" s="114">
        <v>45</v>
      </c>
      <c r="F162" s="115">
        <v>11</v>
      </c>
      <c r="G162" t="s" s="116">
        <v>137</v>
      </c>
      <c r="H162" t="s" s="117">
        <v>114</v>
      </c>
      <c r="I162" t="s" s="29">
        <v>117</v>
      </c>
      <c r="J162" t="s" s="7">
        <f>IF(M162,I162&amp;" vs. "&amp;G162,G162&amp;" vs. "&amp;I162)</f>
        <v>138</v>
      </c>
      <c r="K162" t="s" s="7">
        <f>IF(M162,I162,G162)</f>
        <v>137</v>
      </c>
      <c r="L162" t="s" s="7">
        <f>IF(M162,G162,I162)</f>
        <v>117</v>
      </c>
      <c r="M162" s="10">
        <v>0</v>
      </c>
      <c r="N162" s="10">
        <v>0</v>
      </c>
    </row>
    <row r="163" ht="29" customHeight="1" hidden="1">
      <c r="A163" t="s" s="110">
        <v>195</v>
      </c>
      <c r="B163" t="s" s="111">
        <v>112</v>
      </c>
      <c r="C163" s="112">
        <v>1.920833333333333</v>
      </c>
      <c r="D163" s="113">
        <v>10.5</v>
      </c>
      <c r="E163" t="s" s="114">
        <v>45</v>
      </c>
      <c r="F163" s="115">
        <v>11</v>
      </c>
      <c r="G163" t="s" s="116">
        <v>137</v>
      </c>
      <c r="H163" t="s" s="117">
        <v>114</v>
      </c>
      <c r="I163" t="s" s="116">
        <v>113</v>
      </c>
      <c r="J163" t="s" s="7">
        <f>IF(M163,I163&amp;" vs. "&amp;G163,G163&amp;" vs. "&amp;I163)</f>
        <v>152</v>
      </c>
      <c r="K163" t="s" s="7">
        <f>IF(M163,I163,G163)</f>
        <v>137</v>
      </c>
      <c r="L163" t="s" s="7">
        <f>IF(M163,G163,I163)</f>
        <v>113</v>
      </c>
      <c r="M163" s="10">
        <v>0</v>
      </c>
      <c r="N163" s="10">
        <v>0</v>
      </c>
    </row>
    <row r="164" ht="29" customHeight="1" hidden="1">
      <c r="A164" t="s" s="110">
        <v>176</v>
      </c>
      <c r="B164" t="s" s="111">
        <v>112</v>
      </c>
      <c r="C164" s="112">
        <v>1.861111111111111</v>
      </c>
      <c r="D164" s="113">
        <v>10.625</v>
      </c>
      <c r="E164" t="s" s="114">
        <v>45</v>
      </c>
      <c r="F164" s="115">
        <v>11</v>
      </c>
      <c r="G164" t="s" s="116">
        <v>137</v>
      </c>
      <c r="H164" t="s" s="117">
        <v>114</v>
      </c>
      <c r="I164" t="s" s="116">
        <v>119</v>
      </c>
      <c r="J164" t="s" s="7">
        <f>IF(M164,I164&amp;" vs. "&amp;G164,G164&amp;" vs. "&amp;I164)</f>
        <v>169</v>
      </c>
      <c r="K164" t="s" s="7">
        <f>IF(M164,I164,G164)</f>
        <v>137</v>
      </c>
      <c r="L164" t="s" s="7">
        <f>IF(M164,G164,I164)</f>
        <v>119</v>
      </c>
      <c r="M164" s="10">
        <v>0</v>
      </c>
      <c r="N164" s="10">
        <v>0</v>
      </c>
    </row>
    <row r="165" ht="29" customHeight="1" hidden="1">
      <c r="A165" t="s" s="110">
        <v>133</v>
      </c>
      <c r="B165" t="s" s="111">
        <v>112</v>
      </c>
      <c r="C165" t="s" s="114">
        <v>143</v>
      </c>
      <c r="D165" s="113">
        <v>10.79166666666667</v>
      </c>
      <c r="E165" t="s" s="114">
        <v>45</v>
      </c>
      <c r="F165" s="115">
        <v>11</v>
      </c>
      <c r="G165" t="s" s="116">
        <v>137</v>
      </c>
      <c r="H165" t="s" s="117">
        <v>114</v>
      </c>
      <c r="I165" t="s" s="116">
        <v>122</v>
      </c>
      <c r="J165" t="s" s="7">
        <f>IF(M165,I165&amp;" vs. "&amp;G165,G165&amp;" vs. "&amp;I165)</f>
        <v>185</v>
      </c>
      <c r="K165" t="s" s="7">
        <f>IF(M165,I165,G165)</f>
        <v>137</v>
      </c>
      <c r="L165" t="s" s="7">
        <f>IF(M165,G165,I165)</f>
        <v>122</v>
      </c>
      <c r="M165" s="10">
        <v>0</v>
      </c>
      <c r="N165" s="10">
        <v>0</v>
      </c>
    </row>
    <row r="166" ht="29" customHeight="1" hidden="1">
      <c r="A166" t="s" s="110">
        <v>212</v>
      </c>
      <c r="B166" t="s" s="111">
        <v>112</v>
      </c>
      <c r="C166" s="112">
        <v>1.944444444444444</v>
      </c>
      <c r="D166" s="113">
        <v>11.08333333333333</v>
      </c>
      <c r="E166" t="s" s="114">
        <v>45</v>
      </c>
      <c r="F166" s="115">
        <v>11</v>
      </c>
      <c r="G166" t="s" s="116">
        <v>137</v>
      </c>
      <c r="H166" t="s" s="117">
        <v>114</v>
      </c>
      <c r="I166" t="s" s="116">
        <v>125</v>
      </c>
      <c r="J166" t="s" s="7">
        <f>IF(M166,I166&amp;" vs. "&amp;G166,G166&amp;" vs. "&amp;I166)</f>
        <v>202</v>
      </c>
      <c r="K166" t="s" s="7">
        <f>IF(M166,I166,G166)</f>
        <v>137</v>
      </c>
      <c r="L166" t="s" s="7">
        <f>IF(M166,G166,I166)</f>
        <v>125</v>
      </c>
      <c r="M166" s="10">
        <v>0</v>
      </c>
      <c r="N166" s="10">
        <v>0</v>
      </c>
    </row>
    <row r="167" ht="29" customHeight="1" hidden="1">
      <c r="A167" t="s" s="110">
        <v>201</v>
      </c>
      <c r="B167" t="s" s="111">
        <v>112</v>
      </c>
      <c r="C167" s="112">
        <v>1.916666666666667</v>
      </c>
      <c r="D167" s="113">
        <v>10.58333333333333</v>
      </c>
      <c r="E167" t="s" s="114">
        <v>45</v>
      </c>
      <c r="F167" s="115">
        <v>11</v>
      </c>
      <c r="G167" t="s" s="116">
        <v>137</v>
      </c>
      <c r="H167" t="s" s="117">
        <v>114</v>
      </c>
      <c r="I167" t="s" s="116">
        <v>128</v>
      </c>
      <c r="J167" t="s" s="7">
        <f>IF(M167,I167&amp;" vs. "&amp;G167,G167&amp;" vs. "&amp;I167)</f>
        <v>215</v>
      </c>
      <c r="K167" t="s" s="7">
        <f>IF(M167,I167,G167)</f>
        <v>137</v>
      </c>
      <c r="L167" t="s" s="7">
        <f>IF(M167,G167,I167)</f>
        <v>128</v>
      </c>
      <c r="M167" s="10">
        <v>0</v>
      </c>
      <c r="N167" s="10">
        <v>0</v>
      </c>
    </row>
    <row r="168" ht="29" customHeight="1">
      <c r="A168" t="s" s="110">
        <v>182</v>
      </c>
      <c r="B168" t="s" s="111">
        <v>112</v>
      </c>
      <c r="C168" s="112">
        <v>1.973611111111111</v>
      </c>
      <c r="D168" s="113">
        <v>10.70833333333333</v>
      </c>
      <c r="E168" t="s" s="114">
        <v>45</v>
      </c>
      <c r="F168" s="115">
        <v>11</v>
      </c>
      <c r="G168" t="s" s="116">
        <v>137</v>
      </c>
      <c r="H168" t="s" s="117">
        <v>114</v>
      </c>
      <c r="I168" t="s" s="116">
        <v>131</v>
      </c>
      <c r="J168" t="s" s="7">
        <f>IF(M168,I168&amp;" vs. "&amp;G168,G168&amp;" vs. "&amp;I168)</f>
        <v>224</v>
      </c>
      <c r="K168" t="s" s="7">
        <f>IF(M168,I168,G168)</f>
        <v>137</v>
      </c>
      <c r="L168" t="s" s="7">
        <f>IF(M168,G168,I168)</f>
        <v>131</v>
      </c>
      <c r="M168" s="10">
        <v>0</v>
      </c>
      <c r="N168" s="10">
        <v>0</v>
      </c>
    </row>
    <row r="169" ht="29" customHeight="1" hidden="1">
      <c r="A169" t="s" s="110">
        <v>172</v>
      </c>
      <c r="B169" t="s" s="111">
        <v>112</v>
      </c>
      <c r="C169" s="112">
        <v>1.863888888888889</v>
      </c>
      <c r="D169" s="113">
        <v>10.83333333333333</v>
      </c>
      <c r="E169" t="s" s="114">
        <v>45</v>
      </c>
      <c r="F169" s="115">
        <v>11</v>
      </c>
      <c r="G169" t="s" s="116">
        <v>137</v>
      </c>
      <c r="H169" t="s" s="117">
        <v>114</v>
      </c>
      <c r="I169" t="s" s="116">
        <v>134</v>
      </c>
      <c r="J169" t="s" s="7">
        <f>IF(M169,I169&amp;" vs. "&amp;G169,G169&amp;" vs. "&amp;I169)</f>
        <v>233</v>
      </c>
      <c r="K169" t="s" s="7">
        <f>IF(M169,I169,G169)</f>
        <v>137</v>
      </c>
      <c r="L169" t="s" s="7">
        <f>IF(M169,G169,I169)</f>
        <v>134</v>
      </c>
      <c r="M169" s="10">
        <v>0</v>
      </c>
      <c r="N169" s="10">
        <v>0</v>
      </c>
    </row>
    <row r="170" ht="29" customHeight="1" hidden="1">
      <c r="A170" t="s" s="110">
        <v>136</v>
      </c>
      <c r="B170" t="s" s="111">
        <v>112</v>
      </c>
      <c r="C170" s="112">
        <v>1.973611111111111</v>
      </c>
      <c r="D170" s="113">
        <v>10.70833333333333</v>
      </c>
      <c r="E170" t="s" s="114">
        <v>45</v>
      </c>
      <c r="F170" s="115">
        <v>11</v>
      </c>
      <c r="G170" t="s" s="116">
        <v>137</v>
      </c>
      <c r="H170" t="s" s="117">
        <v>114</v>
      </c>
      <c r="I170" t="s" s="116">
        <v>140</v>
      </c>
      <c r="J170" t="s" s="7">
        <f>IF(M170,I170&amp;" vs. "&amp;G170,G170&amp;" vs. "&amp;I170)</f>
        <v>261</v>
      </c>
      <c r="K170" t="s" s="7">
        <f>IF(M170,I170,G170)</f>
        <v>137</v>
      </c>
      <c r="L170" t="s" s="7">
        <f>IF(M170,G170,I170)</f>
        <v>140</v>
      </c>
      <c r="M170" s="10">
        <v>0</v>
      </c>
      <c r="N170" s="10">
        <v>0</v>
      </c>
    </row>
    <row r="171" ht="29" customHeight="1" hidden="1">
      <c r="A171" t="s" s="110">
        <v>188</v>
      </c>
      <c r="B171" t="s" s="111">
        <v>112</v>
      </c>
      <c r="C171" s="112">
        <v>1.95</v>
      </c>
      <c r="D171" s="113">
        <v>10.58333333333333</v>
      </c>
      <c r="E171" t="s" s="114">
        <v>45</v>
      </c>
      <c r="F171" s="115">
        <v>11</v>
      </c>
      <c r="G171" t="s" s="116">
        <v>140</v>
      </c>
      <c r="H171" t="s" s="117">
        <v>114</v>
      </c>
      <c r="I171" t="s" s="29">
        <v>117</v>
      </c>
      <c r="J171" t="s" s="7">
        <f>IF(M171,I171&amp;" vs. "&amp;G171,G171&amp;" vs. "&amp;I171)</f>
        <v>141</v>
      </c>
      <c r="K171" t="s" s="7">
        <f>IF(M171,I171,G171)</f>
        <v>140</v>
      </c>
      <c r="L171" t="s" s="7">
        <f>IF(M171,G171,I171)</f>
        <v>117</v>
      </c>
      <c r="M171" s="10">
        <v>0</v>
      </c>
      <c r="N171" s="10">
        <v>0</v>
      </c>
    </row>
    <row r="172" ht="29" customHeight="1" hidden="1">
      <c r="A172" t="s" s="110">
        <v>188</v>
      </c>
      <c r="B172" t="s" s="111">
        <v>112</v>
      </c>
      <c r="C172" t="s" s="114">
        <v>143</v>
      </c>
      <c r="D172" s="113">
        <v>10.54166666666667</v>
      </c>
      <c r="E172" t="s" s="114">
        <v>45</v>
      </c>
      <c r="F172" s="115">
        <v>11</v>
      </c>
      <c r="G172" t="s" s="116">
        <v>140</v>
      </c>
      <c r="H172" t="s" s="117">
        <v>114</v>
      </c>
      <c r="I172" t="s" s="116">
        <v>113</v>
      </c>
      <c r="J172" t="s" s="7">
        <f>IF(M172,I172&amp;" vs. "&amp;G172,G172&amp;" vs. "&amp;I172)</f>
        <v>153</v>
      </c>
      <c r="K172" t="s" s="7">
        <f>IF(M172,I172,G172)</f>
        <v>140</v>
      </c>
      <c r="L172" t="s" s="7">
        <f>IF(M172,G172,I172)</f>
        <v>113</v>
      </c>
      <c r="M172" s="10">
        <v>0</v>
      </c>
      <c r="N172" s="10">
        <v>0</v>
      </c>
    </row>
    <row r="173" ht="29" customHeight="1" hidden="1">
      <c r="A173" t="s" s="110">
        <v>174</v>
      </c>
      <c r="B173" t="s" s="111">
        <v>112</v>
      </c>
      <c r="C173" t="s" s="114">
        <v>143</v>
      </c>
      <c r="D173" s="113">
        <v>10.70833333333333</v>
      </c>
      <c r="E173" t="s" s="114">
        <v>45</v>
      </c>
      <c r="F173" s="115">
        <v>11</v>
      </c>
      <c r="G173" t="s" s="116">
        <v>140</v>
      </c>
      <c r="H173" t="s" s="117">
        <v>114</v>
      </c>
      <c r="I173" t="s" s="116">
        <v>119</v>
      </c>
      <c r="J173" t="s" s="7">
        <f>IF(M173,I173&amp;" vs. "&amp;G173,G173&amp;" vs. "&amp;I173)</f>
        <v>171</v>
      </c>
      <c r="K173" t="s" s="7">
        <f>IF(M173,I173,G173)</f>
        <v>140</v>
      </c>
      <c r="L173" t="s" s="7">
        <f>IF(M173,G173,I173)</f>
        <v>119</v>
      </c>
      <c r="M173" s="10">
        <v>0</v>
      </c>
      <c r="N173" s="10">
        <v>0</v>
      </c>
    </row>
    <row r="174" ht="29" customHeight="1" hidden="1">
      <c r="A174" t="s" s="110">
        <v>136</v>
      </c>
      <c r="B174" t="s" s="111">
        <v>112</v>
      </c>
      <c r="C174" t="s" s="114">
        <v>143</v>
      </c>
      <c r="D174" s="113">
        <v>10.625</v>
      </c>
      <c r="E174" t="s" s="114">
        <v>45</v>
      </c>
      <c r="F174" s="115">
        <v>11</v>
      </c>
      <c r="G174" t="s" s="116">
        <v>140</v>
      </c>
      <c r="H174" t="s" s="117">
        <v>114</v>
      </c>
      <c r="I174" t="s" s="116">
        <v>122</v>
      </c>
      <c r="J174" t="s" s="7">
        <f>IF(M174,I174&amp;" vs. "&amp;G174,G174&amp;" vs. "&amp;I174)</f>
        <v>187</v>
      </c>
      <c r="K174" t="s" s="7">
        <f>IF(M174,I174,G174)</f>
        <v>140</v>
      </c>
      <c r="L174" t="s" s="7">
        <f>IF(M174,G174,I174)</f>
        <v>122</v>
      </c>
      <c r="M174" s="10">
        <v>0</v>
      </c>
      <c r="N174" s="10">
        <v>0</v>
      </c>
    </row>
    <row r="175" ht="29" customHeight="1" hidden="1">
      <c r="A175" t="s" s="110">
        <v>280</v>
      </c>
      <c r="B175" t="s" s="111">
        <v>112</v>
      </c>
      <c r="C175" t="s" s="114">
        <v>143</v>
      </c>
      <c r="D175" s="113">
        <v>10.83333333333333</v>
      </c>
      <c r="E175" t="s" s="114">
        <v>45</v>
      </c>
      <c r="F175" s="115">
        <v>11</v>
      </c>
      <c r="G175" t="s" s="116">
        <v>140</v>
      </c>
      <c r="H175" t="s" s="117">
        <v>114</v>
      </c>
      <c r="I175" t="s" s="116">
        <v>125</v>
      </c>
      <c r="J175" t="s" s="7">
        <f>IF(M175,I175&amp;" vs. "&amp;G175,G175&amp;" vs. "&amp;I175)</f>
        <v>204</v>
      </c>
      <c r="K175" t="s" s="7">
        <f>IF(M175,I175,G175)</f>
        <v>140</v>
      </c>
      <c r="L175" t="s" s="7">
        <f>IF(M175,G175,I175)</f>
        <v>125</v>
      </c>
      <c r="M175" s="10">
        <v>0</v>
      </c>
      <c r="N175" s="10">
        <v>0</v>
      </c>
    </row>
    <row r="176" ht="29" customHeight="1" hidden="1">
      <c r="A176" t="s" s="110">
        <v>276</v>
      </c>
      <c r="B176" t="s" s="111">
        <v>112</v>
      </c>
      <c r="C176" s="112">
        <v>1.954166666666667</v>
      </c>
      <c r="D176" s="113">
        <v>10.75</v>
      </c>
      <c r="E176" t="s" s="114">
        <v>45</v>
      </c>
      <c r="F176" s="115">
        <v>11</v>
      </c>
      <c r="G176" t="s" s="116">
        <v>140</v>
      </c>
      <c r="H176" t="s" s="117">
        <v>114</v>
      </c>
      <c r="I176" t="s" s="116">
        <v>128</v>
      </c>
      <c r="J176" t="s" s="7">
        <f>IF(M176,I176&amp;" vs. "&amp;G176,G176&amp;" vs. "&amp;I176)</f>
        <v>216</v>
      </c>
      <c r="K176" t="s" s="7">
        <f>IF(M176,I176,G176)</f>
        <v>140</v>
      </c>
      <c r="L176" t="s" s="7">
        <f>IF(M176,G176,I176)</f>
        <v>128</v>
      </c>
      <c r="M176" s="10">
        <v>0</v>
      </c>
      <c r="N176" s="10">
        <v>0</v>
      </c>
    </row>
    <row r="177" ht="29" customHeight="1">
      <c r="A177" t="s" s="110">
        <v>130</v>
      </c>
      <c r="B177" t="s" s="111">
        <v>112</v>
      </c>
      <c r="C177" t="s" s="114">
        <v>143</v>
      </c>
      <c r="D177" s="113">
        <v>10.75</v>
      </c>
      <c r="E177" t="s" s="114">
        <v>45</v>
      </c>
      <c r="F177" s="115">
        <v>11</v>
      </c>
      <c r="G177" t="s" s="116">
        <v>140</v>
      </c>
      <c r="H177" t="s" s="117">
        <v>114</v>
      </c>
      <c r="I177" t="s" s="116">
        <v>131</v>
      </c>
      <c r="J177" t="s" s="7">
        <f>IF(M177,I177&amp;" vs. "&amp;G177,G177&amp;" vs. "&amp;I177)</f>
        <v>225</v>
      </c>
      <c r="K177" t="s" s="7">
        <f>IF(M177,I177,G177)</f>
        <v>140</v>
      </c>
      <c r="L177" t="s" s="7">
        <f>IF(M177,G177,I177)</f>
        <v>131</v>
      </c>
      <c r="M177" s="10">
        <v>0</v>
      </c>
      <c r="N177" s="10">
        <v>0</v>
      </c>
    </row>
    <row r="178" ht="29" customHeight="1" hidden="1">
      <c r="A178" t="s" s="110">
        <v>264</v>
      </c>
      <c r="B178" t="s" s="111">
        <v>112</v>
      </c>
      <c r="C178" s="112">
        <v>1.950694444444444</v>
      </c>
      <c r="D178" s="113">
        <v>10.70833333333333</v>
      </c>
      <c r="E178" t="s" s="114">
        <v>45</v>
      </c>
      <c r="F178" s="115">
        <v>11</v>
      </c>
      <c r="G178" t="s" s="116">
        <v>140</v>
      </c>
      <c r="H178" t="s" s="117">
        <v>114</v>
      </c>
      <c r="I178" t="s" s="116">
        <v>134</v>
      </c>
      <c r="J178" t="s" s="7">
        <f>IF(M178,I178&amp;" vs. "&amp;G178,G178&amp;" vs. "&amp;I178)</f>
        <v>234</v>
      </c>
      <c r="K178" t="s" s="7">
        <f>IF(M178,I178,G178)</f>
        <v>140</v>
      </c>
      <c r="L178" t="s" s="7">
        <f>IF(M178,G178,I178)</f>
        <v>134</v>
      </c>
      <c r="M178" s="10">
        <v>0</v>
      </c>
      <c r="N178" s="10">
        <v>0</v>
      </c>
    </row>
    <row r="179" ht="29" customHeight="1" hidden="1">
      <c r="A179" t="s" s="110">
        <v>269</v>
      </c>
      <c r="B179" t="s" s="111">
        <v>112</v>
      </c>
      <c r="C179" t="s" s="114">
        <v>143</v>
      </c>
      <c r="D179" s="113">
        <v>10.70833333333333</v>
      </c>
      <c r="E179" t="s" s="114">
        <v>45</v>
      </c>
      <c r="F179" s="115">
        <v>11</v>
      </c>
      <c r="G179" t="s" s="116">
        <v>140</v>
      </c>
      <c r="H179" t="s" s="117">
        <v>114</v>
      </c>
      <c r="I179" t="s" s="116">
        <v>137</v>
      </c>
      <c r="J179" t="s" s="7">
        <f>IF(M179,I179&amp;" vs. "&amp;G179,G179&amp;" vs. "&amp;I179)</f>
        <v>252</v>
      </c>
      <c r="K179" t="s" s="7">
        <f>IF(M179,I179,G179)</f>
        <v>140</v>
      </c>
      <c r="L179" t="s" s="7">
        <f>IF(M179,G179,I179)</f>
        <v>137</v>
      </c>
      <c r="M179" s="10">
        <v>0</v>
      </c>
      <c r="N179" s="10">
        <v>0</v>
      </c>
    </row>
    <row r="180" ht="29" customHeight="1" hidden="1">
      <c r="A180" t="s" s="110">
        <v>178</v>
      </c>
      <c r="B180" t="s" s="117">
        <v>281</v>
      </c>
      <c r="C180" s="112">
        <v>1.796527777777778</v>
      </c>
      <c r="D180" s="113">
        <v>9.166666666666666</v>
      </c>
      <c r="E180" s="118">
        <v>45413</v>
      </c>
      <c r="F180" s="115">
        <v>5</v>
      </c>
      <c r="G180" t="s" s="116">
        <v>282</v>
      </c>
      <c r="H180" t="s" s="117">
        <v>114</v>
      </c>
      <c r="I180" t="s" s="116">
        <v>119</v>
      </c>
      <c r="J180" t="s" s="7">
        <f>IF(M180,I180&amp;" vs. "&amp;G180,G180&amp;" vs. "&amp;I180)</f>
        <v>283</v>
      </c>
      <c r="K180" t="s" s="7">
        <f>IF(M180,I180,G180)</f>
        <v>282</v>
      </c>
      <c r="L180" t="s" s="7">
        <f>IF(M180,G180,I180)</f>
        <v>119</v>
      </c>
      <c r="M180" s="10">
        <v>0</v>
      </c>
      <c r="N180" s="10">
        <v>0</v>
      </c>
    </row>
    <row r="181" ht="43.5" customHeight="1" hidden="1">
      <c r="A181" t="s" s="110">
        <v>180</v>
      </c>
      <c r="B181" t="s" s="117">
        <v>284</v>
      </c>
      <c r="C181" t="s" s="114">
        <v>143</v>
      </c>
      <c r="D181" s="113">
        <v>11.25</v>
      </c>
      <c r="E181" s="118">
        <v>45383</v>
      </c>
      <c r="F181" s="115">
        <v>7</v>
      </c>
      <c r="G181" t="s" s="116">
        <v>285</v>
      </c>
      <c r="H181" t="s" s="117">
        <v>114</v>
      </c>
      <c r="I181" t="s" s="116">
        <v>119</v>
      </c>
      <c r="J181" t="s" s="7">
        <f>IF(M181,I181&amp;" vs. "&amp;G181,G181&amp;" vs. "&amp;I181)</f>
        <v>286</v>
      </c>
      <c r="K181" t="s" s="7">
        <f>IF(M181,I181,G181)</f>
        <v>285</v>
      </c>
      <c r="L181" t="s" s="7">
        <f>IF(M181,G181,I181)</f>
        <v>119</v>
      </c>
      <c r="M181" s="10">
        <v>0</v>
      </c>
      <c r="N181" s="10">
        <v>0</v>
      </c>
    </row>
    <row r="182" ht="43.5" customHeight="1" hidden="1">
      <c r="A182" t="s" s="110">
        <v>268</v>
      </c>
      <c r="B182" t="s" s="117">
        <v>287</v>
      </c>
      <c r="C182" t="s" s="114">
        <v>143</v>
      </c>
      <c r="D182" s="113">
        <v>14.62916666666667</v>
      </c>
      <c r="E182" s="118">
        <v>45384</v>
      </c>
      <c r="F182" s="115">
        <v>15</v>
      </c>
      <c r="G182" t="s" s="116">
        <v>288</v>
      </c>
      <c r="H182" t="s" s="117">
        <v>114</v>
      </c>
      <c r="I182" t="s" s="116">
        <v>122</v>
      </c>
      <c r="J182" t="s" s="7">
        <f>IF(M182,I182&amp;" vs. "&amp;G182,G182&amp;" vs. "&amp;I182)</f>
        <v>289</v>
      </c>
      <c r="K182" t="s" s="7">
        <f>IF(M182,I182,G182)</f>
        <v>288</v>
      </c>
      <c r="L182" t="s" s="7">
        <f>IF(M182,G182,I182)</f>
        <v>122</v>
      </c>
      <c r="M182" s="10">
        <v>0</v>
      </c>
      <c r="N182" s="10">
        <v>0</v>
      </c>
    </row>
    <row r="183" ht="43.5" customHeight="1">
      <c r="A183" t="s" s="110">
        <v>118</v>
      </c>
      <c r="B183" t="s" s="117">
        <v>290</v>
      </c>
      <c r="C183" t="s" s="114">
        <v>143</v>
      </c>
      <c r="D183" s="113">
        <v>10.54166666666667</v>
      </c>
      <c r="E183" s="118">
        <v>45383</v>
      </c>
      <c r="F183" s="115">
        <v>15</v>
      </c>
      <c r="G183" t="s" s="116">
        <v>291</v>
      </c>
      <c r="H183" t="s" s="117">
        <v>114</v>
      </c>
      <c r="I183" t="s" s="116">
        <v>131</v>
      </c>
      <c r="J183" t="s" s="7">
        <f>IF(M183,I183&amp;" vs. "&amp;G183,G183&amp;" vs. "&amp;I183)</f>
        <v>292</v>
      </c>
      <c r="K183" t="s" s="7">
        <f>IF(M183,I183,G183)</f>
        <v>291</v>
      </c>
      <c r="L183" t="s" s="7">
        <f>IF(M183,G183,I183)</f>
        <v>131</v>
      </c>
      <c r="M183" s="10">
        <v>0</v>
      </c>
      <c r="N183" s="10">
        <v>0</v>
      </c>
    </row>
    <row r="184" ht="29" customHeight="1" hidden="1">
      <c r="A184" t="s" s="110">
        <v>176</v>
      </c>
      <c r="B184" t="s" s="117">
        <v>293</v>
      </c>
      <c r="C184" t="s" s="114">
        <v>143</v>
      </c>
      <c r="D184" s="113">
        <v>10.58333333333333</v>
      </c>
      <c r="E184" s="118">
        <v>45444</v>
      </c>
      <c r="F184" s="115">
        <v>21</v>
      </c>
      <c r="G184" t="s" s="116">
        <v>291</v>
      </c>
      <c r="H184" t="s" s="117">
        <v>114</v>
      </c>
      <c r="I184" t="s" s="116">
        <v>131</v>
      </c>
      <c r="J184" t="s" s="7">
        <f>IF(M184,I184&amp;" vs. "&amp;G184,G184&amp;" vs. "&amp;I184)</f>
        <v>292</v>
      </c>
      <c r="K184" t="s" s="7">
        <f>IF(M184,I184,G184)</f>
        <v>291</v>
      </c>
      <c r="L184" t="s" s="7">
        <f>IF(M184,G184,I184)</f>
        <v>131</v>
      </c>
      <c r="M184" s="10">
        <v>0</v>
      </c>
      <c r="N184" s="10">
        <v>0</v>
      </c>
    </row>
    <row r="185" ht="29" customHeight="1" hidden="1">
      <c r="A185" t="s" s="110">
        <v>172</v>
      </c>
      <c r="B185" t="s" s="117">
        <v>294</v>
      </c>
      <c r="C185" t="s" s="114">
        <v>143</v>
      </c>
      <c r="D185" s="113">
        <v>19.58333333333333</v>
      </c>
      <c r="E185" s="118">
        <v>45416</v>
      </c>
      <c r="F185" s="115">
        <v>3</v>
      </c>
      <c r="G185" t="s" s="116">
        <v>295</v>
      </c>
      <c r="H185" t="s" s="117">
        <v>114</v>
      </c>
      <c r="I185" t="s" s="116">
        <v>119</v>
      </c>
      <c r="J185" t="s" s="7">
        <f>IF(M185,I185&amp;" vs. "&amp;G185,G185&amp;" vs. "&amp;I185)</f>
        <v>296</v>
      </c>
      <c r="K185" t="s" s="7">
        <f>IF(M185,I185,G185)</f>
        <v>295</v>
      </c>
      <c r="L185" t="s" s="7">
        <f>IF(M185,G185,I185)</f>
        <v>119</v>
      </c>
      <c r="M185" s="10">
        <v>0</v>
      </c>
      <c r="N185" s="10">
        <v>0</v>
      </c>
    </row>
    <row r="186" ht="29" customHeight="1" hidden="1">
      <c r="A186" t="s" s="110">
        <v>297</v>
      </c>
      <c r="B186" t="s" s="117">
        <v>298</v>
      </c>
      <c r="C186" t="s" s="114">
        <v>143</v>
      </c>
      <c r="D186" s="113">
        <v>18.91666666666667</v>
      </c>
      <c r="E186" s="118">
        <v>45445</v>
      </c>
      <c r="F186" s="115">
        <v>3</v>
      </c>
      <c r="G186" t="s" s="116">
        <v>299</v>
      </c>
      <c r="H186" t="s" s="117">
        <v>114</v>
      </c>
      <c r="I186" t="s" s="116">
        <v>137</v>
      </c>
      <c r="J186" t="s" s="7">
        <f>IF(M186,I186&amp;" vs. "&amp;G186,G186&amp;" vs. "&amp;I186)</f>
        <v>300</v>
      </c>
      <c r="K186" t="s" s="7">
        <f>IF(M186,I186,G186)</f>
        <v>299</v>
      </c>
      <c r="L186" t="s" s="7">
        <f>IF(M186,G186,I186)</f>
        <v>137</v>
      </c>
      <c r="M186" s="10">
        <v>0</v>
      </c>
      <c r="N186" s="10">
        <v>0</v>
      </c>
    </row>
    <row r="187" ht="43.5" customHeight="1" hidden="1">
      <c r="A187" t="s" s="110">
        <v>273</v>
      </c>
      <c r="B187" t="s" s="117">
        <v>301</v>
      </c>
      <c r="C187" s="113">
        <v>1.892361111111111</v>
      </c>
      <c r="D187" s="113">
        <v>10.41666666666667</v>
      </c>
      <c r="E187" s="118">
        <v>45447</v>
      </c>
      <c r="F187" s="115">
        <v>5</v>
      </c>
      <c r="G187" t="s" s="116">
        <v>302</v>
      </c>
      <c r="H187" t="s" s="117">
        <v>114</v>
      </c>
      <c r="I187" t="s" s="116">
        <v>134</v>
      </c>
      <c r="J187" t="s" s="7">
        <f>IF(M187,I187&amp;" vs. "&amp;G187,G187&amp;" vs. "&amp;I187)</f>
        <v>303</v>
      </c>
      <c r="K187" t="s" s="7">
        <f>IF(M187,I187,G187)</f>
        <v>302</v>
      </c>
      <c r="L187" t="s" s="7">
        <f>IF(M187,G187,I187)</f>
        <v>134</v>
      </c>
      <c r="M187" s="10">
        <v>0</v>
      </c>
      <c r="N187" s="10">
        <v>0</v>
      </c>
    </row>
    <row r="188" ht="43.5" customHeight="1" hidden="1">
      <c r="A188" t="s" s="110">
        <v>304</v>
      </c>
      <c r="B188" t="s" s="117">
        <v>305</v>
      </c>
      <c r="C188" s="113">
        <v>2.852083333333333</v>
      </c>
      <c r="D188" s="113">
        <v>10.41666666666667</v>
      </c>
      <c r="E188" s="118">
        <v>45415</v>
      </c>
      <c r="F188" s="115">
        <v>5</v>
      </c>
      <c r="G188" t="s" s="116">
        <v>306</v>
      </c>
      <c r="H188" t="s" s="117">
        <v>114</v>
      </c>
      <c r="I188" t="s" s="116">
        <v>119</v>
      </c>
      <c r="J188" t="s" s="7">
        <f>IF(M188,I188&amp;" vs. "&amp;G188,G188&amp;" vs. "&amp;I188)</f>
        <v>307</v>
      </c>
      <c r="K188" t="s" s="7">
        <f>IF(M188,I188,G188)</f>
        <v>306</v>
      </c>
      <c r="L188" t="s" s="7">
        <f>IF(M188,G188,I188)</f>
        <v>119</v>
      </c>
      <c r="M188" s="10">
        <v>0</v>
      </c>
      <c r="N188" s="10">
        <v>0</v>
      </c>
    </row>
    <row r="189" ht="13.55" customHeight="1">
      <c r="A189" s="12"/>
      <c r="B189" s="12"/>
      <c r="C189" s="12"/>
      <c r="D189" s="12"/>
      <c r="E189" s="12"/>
      <c r="F189" s="12"/>
      <c r="G189" s="12"/>
      <c r="H189" s="12"/>
      <c r="I189" s="12"/>
      <c r="J189" s="12"/>
      <c r="K189" s="12"/>
      <c r="L189" s="12"/>
      <c r="M189" s="12"/>
      <c r="N189" s="12"/>
    </row>
  </sheetData>
  <hyperlinks>
    <hyperlink ref="G2" r:id="rId1" location="" tooltip="" display="API"/>
    <hyperlink ref="H2" r:id="rId2" location="" tooltip="" display="Review"/>
    <hyperlink ref="J2" r:id="rId3" location="" tooltip="" display="API"/>
    <hyperlink ref="K2" r:id="rId4" location="" tooltip="" display="API"/>
    <hyperlink ref="G3" r:id="rId5" location="" tooltip="" display="Cafeplayer"/>
    <hyperlink ref="H3" r:id="rId6" location="" tooltip="" display="Review"/>
    <hyperlink ref="J3" r:id="rId7" location="" tooltip="" display="Cafeplayer"/>
    <hyperlink ref="K3" r:id="rId8" location="" tooltip="" display="Cafeplayer"/>
    <hyperlink ref="G4" r:id="rId9" location="" tooltip="" display="dzsobacsi"/>
    <hyperlink ref="H4" r:id="rId10" location="" tooltip="" display="Review"/>
    <hyperlink ref="J4" r:id="rId11" location="" tooltip="" display="dzsobacsi"/>
    <hyperlink ref="K4" r:id="rId12" location="" tooltip="" display="dzsobacsi"/>
    <hyperlink ref="G5" r:id="rId13" location="" tooltip="" display="hcc1670"/>
    <hyperlink ref="H5" r:id="rId14" location="" tooltip="" display="Review"/>
    <hyperlink ref="J5" r:id="rId15" location="" tooltip="" display="hcc1670"/>
    <hyperlink ref="K5" r:id="rId16" location="" tooltip="" display="hcc1670"/>
    <hyperlink ref="G6" r:id="rId17" location="" tooltip="" display="Mattias Roos"/>
    <hyperlink ref="H6" r:id="rId18" location="" tooltip="" display="Review"/>
    <hyperlink ref="J6" r:id="rId19" location="" tooltip="" display="Mattias Roos"/>
    <hyperlink ref="K6" r:id="rId20" location="" tooltip="" display="Mattias Roos"/>
    <hyperlink ref="G7" r:id="rId21" location="" tooltip="" display="phinneas"/>
    <hyperlink ref="H7" r:id="rId22" location="" tooltip="" display="Review"/>
    <hyperlink ref="J7" r:id="rId23" location="" tooltip="" display="phinneas"/>
    <hyperlink ref="K7" r:id="rId24" location="" tooltip="" display="phinneas"/>
    <hyperlink ref="G8" r:id="rId25" location="" tooltip="" display="Sandr"/>
    <hyperlink ref="H8" r:id="rId26" location="" tooltip="" display="Review"/>
    <hyperlink ref="J8" r:id="rId27" location="" tooltip="" display="Sandr"/>
    <hyperlink ref="K8" r:id="rId28" location="" tooltip="" display="Sandr"/>
    <hyperlink ref="G9" r:id="rId29" location="" tooltip="" display="skonaman"/>
    <hyperlink ref="H9" r:id="rId30" location="" tooltip="" display="Review"/>
    <hyperlink ref="J9" r:id="rId31" location="" tooltip="" display="skonaman"/>
    <hyperlink ref="K9" r:id="rId32" location="" tooltip="" display="skonaman"/>
    <hyperlink ref="G10" r:id="rId33" location="" tooltip="" display="Zenswang"/>
    <hyperlink ref="H10" r:id="rId34" location="" tooltip="" display="Review"/>
    <hyperlink ref="J10" r:id="rId35" location="" tooltip="" display="Zenswang"/>
    <hyperlink ref="K10" r:id="rId36" location="" tooltip="" display="Zenswang"/>
    <hyperlink ref="G11" r:id="rId37" location="" tooltip="" display="Animalj"/>
    <hyperlink ref="H11" r:id="rId38" location="" tooltip="" display="Review"/>
    <hyperlink ref="J11" r:id="rId39" location="" tooltip="" display="Animalj"/>
    <hyperlink ref="K11" r:id="rId40" location="" tooltip="" display="Animalj"/>
    <hyperlink ref="G12" r:id="rId41" location="" tooltip="" display="Cafeplayer"/>
    <hyperlink ref="H12" r:id="rId42" location="" tooltip="" display="Review"/>
    <hyperlink ref="J12" r:id="rId43" location="" tooltip="" display="Cafeplayer"/>
    <hyperlink ref="K12" r:id="rId44" location="" tooltip="" display="Cafeplayer"/>
    <hyperlink ref="G13" r:id="rId45" location="" tooltip="" display="dzsobacsi"/>
    <hyperlink ref="H13" r:id="rId46" location="" tooltip="" display="Review"/>
    <hyperlink ref="J13" r:id="rId47" location="" tooltip="" display="dzsobacsi"/>
    <hyperlink ref="K13" r:id="rId48" location="" tooltip="" display="dzsobacsi"/>
    <hyperlink ref="G14" r:id="rId49" location="" tooltip="" display="hcc1670"/>
    <hyperlink ref="H14" r:id="rId50" location="" tooltip="" display="Review"/>
    <hyperlink ref="J14" r:id="rId51" location="" tooltip="" display="hcc1670"/>
    <hyperlink ref="K14" r:id="rId52" location="" tooltip="" display="hcc1670"/>
    <hyperlink ref="G15" r:id="rId53" location="" tooltip="" display="Mattias Roos"/>
    <hyperlink ref="H15" r:id="rId54" location="" tooltip="" display="Review"/>
    <hyperlink ref="J15" r:id="rId55" location="" tooltip="" display="Mattias Roos"/>
    <hyperlink ref="K15" r:id="rId56" location="" tooltip="" display="Mattias Roos"/>
    <hyperlink ref="G16" r:id="rId57" location="" tooltip="" display="phinneas"/>
    <hyperlink ref="H16" r:id="rId58" location="" tooltip="" display="Review"/>
    <hyperlink ref="J16" r:id="rId59" location="" tooltip="" display="phinneas"/>
    <hyperlink ref="K16" r:id="rId60" location="" tooltip="" display="phinneas"/>
    <hyperlink ref="G17" r:id="rId61" location="" tooltip="" display="Sandr"/>
    <hyperlink ref="H17" r:id="rId62" location="" tooltip="" display="Review"/>
    <hyperlink ref="J17" r:id="rId63" location="" tooltip="" display="Sandr"/>
    <hyperlink ref="K17" r:id="rId64" location="" tooltip="" display="Sandr"/>
    <hyperlink ref="G18" r:id="rId65" location="" tooltip="" display="skonaman"/>
    <hyperlink ref="H18" r:id="rId66" location="" tooltip="" display="Review"/>
    <hyperlink ref="J18" r:id="rId67" location="" tooltip="" display="skonaman"/>
    <hyperlink ref="K18" r:id="rId68" location="" tooltip="" display="skonaman"/>
    <hyperlink ref="G19" r:id="rId69" location="" tooltip="" display="Zenswang"/>
    <hyperlink ref="H19" r:id="rId70" location="" tooltip="" display="Review"/>
    <hyperlink ref="J19" r:id="rId71" location="" tooltip="" display="Zenswang"/>
    <hyperlink ref="K19" r:id="rId72" location="" tooltip="" display="Zenswang"/>
    <hyperlink ref="G20" r:id="rId73" location="" tooltip="" display="Animalj"/>
    <hyperlink ref="H20" r:id="rId74" location="" tooltip="" display="Review"/>
    <hyperlink ref="I20" r:id="rId75" location="" tooltip="" display="Cafeplayer"/>
    <hyperlink ref="J20" r:id="rId76" location="" tooltip="" display="Animalj"/>
    <hyperlink ref="K20" r:id="rId77" location="" tooltip="" display="Animalj"/>
    <hyperlink ref="L20" r:id="rId78" location="" tooltip="" display="Cafeplayer"/>
    <hyperlink ref="G21" r:id="rId79" location="" tooltip="" display="API"/>
    <hyperlink ref="H21" r:id="rId80" location="" tooltip="" display="Review"/>
    <hyperlink ref="I21" r:id="rId81" location="" tooltip="" display="Cafeplayer"/>
    <hyperlink ref="J21" r:id="rId82" location="" tooltip="" display="API"/>
    <hyperlink ref="K21" r:id="rId83" location="" tooltip="" display="API"/>
    <hyperlink ref="L21" r:id="rId84" location="" tooltip="" display="Cafeplayer"/>
    <hyperlink ref="G22" r:id="rId85" location="" tooltip="" display="dzsobacsi"/>
    <hyperlink ref="H22" r:id="rId86" location="" tooltip="" display="Review"/>
    <hyperlink ref="I22" r:id="rId87" location="" tooltip="" display="Cafeplayer"/>
    <hyperlink ref="J22" r:id="rId88" location="" tooltip="" display="dzsobacsi"/>
    <hyperlink ref="K22" r:id="rId89" location="" tooltip="" display="dzsobacsi"/>
    <hyperlink ref="L22" r:id="rId90" location="" tooltip="" display="Cafeplayer"/>
    <hyperlink ref="G23" r:id="rId91" location="" tooltip="" display="hcc1670"/>
    <hyperlink ref="H23" r:id="rId92" location="" tooltip="" display="Review"/>
    <hyperlink ref="I23" r:id="rId93" location="" tooltip="" display="Cafeplayer"/>
    <hyperlink ref="J23" r:id="rId94" location="" tooltip="" display="hcc1670"/>
    <hyperlink ref="K23" r:id="rId95" location="" tooltip="" display="hcc1670"/>
    <hyperlink ref="L23" r:id="rId96" location="" tooltip="" display="Cafeplayer"/>
    <hyperlink ref="G24" r:id="rId97" location="" tooltip="" display="Mattias Roos"/>
    <hyperlink ref="H24" r:id="rId98" location="" tooltip="" display="Review"/>
    <hyperlink ref="I24" r:id="rId99" location="" tooltip="" display="Cafeplayer"/>
    <hyperlink ref="J24" r:id="rId100" location="" tooltip="" display="Mattias Roos"/>
    <hyperlink ref="K24" r:id="rId101" location="" tooltip="" display="Mattias Roos"/>
    <hyperlink ref="L24" r:id="rId102" location="" tooltip="" display="Cafeplayer"/>
    <hyperlink ref="G25" r:id="rId103" location="" tooltip="" display="phinneas"/>
    <hyperlink ref="H25" r:id="rId104" location="" tooltip="" display="Review"/>
    <hyperlink ref="I25" r:id="rId105" location="" tooltip="" display="Cafeplayer"/>
    <hyperlink ref="J25" r:id="rId106" location="" tooltip="" display="phinneas"/>
    <hyperlink ref="K25" r:id="rId107" location="" tooltip="" display="phinneas"/>
    <hyperlink ref="L25" r:id="rId108" location="" tooltip="" display="Cafeplayer"/>
    <hyperlink ref="G26" r:id="rId109" location="" tooltip="" display="Sandr"/>
    <hyperlink ref="H26" r:id="rId110" location="" tooltip="" display="Review"/>
    <hyperlink ref="I26" r:id="rId111" location="" tooltip="" display="Cafeplayer"/>
    <hyperlink ref="J26" r:id="rId112" location="" tooltip="" display="Sandr"/>
    <hyperlink ref="K26" r:id="rId113" location="" tooltip="" display="Sandr"/>
    <hyperlink ref="L26" r:id="rId114" location="" tooltip="" display="Cafeplayer"/>
    <hyperlink ref="G27" r:id="rId115" location="" tooltip="" display="skonaman"/>
    <hyperlink ref="H27" r:id="rId116" location="" tooltip="" display="Review"/>
    <hyperlink ref="I27" r:id="rId117" location="" tooltip="" display="Cafeplayer"/>
    <hyperlink ref="J27" r:id="rId118" location="" tooltip="" display="skonaman"/>
    <hyperlink ref="K27" r:id="rId119" location="" tooltip="" display="skonaman"/>
    <hyperlink ref="L27" r:id="rId120" location="" tooltip="" display="Cafeplayer"/>
    <hyperlink ref="G28" r:id="rId121" location="" tooltip="" display="Zenswang"/>
    <hyperlink ref="H28" r:id="rId122" location="" tooltip="" display="Review"/>
    <hyperlink ref="I28" r:id="rId123" location="" tooltip="" display="Cafeplayer"/>
    <hyperlink ref="J28" r:id="rId124" location="" tooltip="" display="Zenswang"/>
    <hyperlink ref="K28" r:id="rId125" location="" tooltip="" display="Zenswang"/>
    <hyperlink ref="L28" r:id="rId126" location="" tooltip="" display="Cafeplayer"/>
    <hyperlink ref="G29" r:id="rId127" location="" tooltip="" display="Animalj"/>
    <hyperlink ref="H29" r:id="rId128" location="" tooltip="" display="Review"/>
    <hyperlink ref="I29" r:id="rId129" location="" tooltip="" display="dzsobacsi"/>
    <hyperlink ref="J29" r:id="rId130" location="" tooltip="" display="Animalj"/>
    <hyperlink ref="K29" r:id="rId131" location="" tooltip="" display="Animalj"/>
    <hyperlink ref="L29" r:id="rId132" location="" tooltip="" display="dzsobacsi"/>
    <hyperlink ref="G30" r:id="rId133" location="" tooltip="" display="API"/>
    <hyperlink ref="H30" r:id="rId134" location="" tooltip="" display="Review"/>
    <hyperlink ref="I30" r:id="rId135" location="" tooltip="" display="dzsobacsi"/>
    <hyperlink ref="J30" r:id="rId136" location="" tooltip="" display="API"/>
    <hyperlink ref="K30" r:id="rId137" location="" tooltip="" display="API"/>
    <hyperlink ref="L30" r:id="rId138" location="" tooltip="" display="dzsobacsi"/>
    <hyperlink ref="G31" r:id="rId139" location="" tooltip="" display="Cafeplayer"/>
    <hyperlink ref="H31" r:id="rId140" location="" tooltip="" display="Review"/>
    <hyperlink ref="I31" r:id="rId141" location="" tooltip="" display="dzsobacsi"/>
    <hyperlink ref="J31" r:id="rId142" location="" tooltip="" display="Cafeplayer"/>
    <hyperlink ref="K31" r:id="rId143" location="" tooltip="" display="Cafeplayer"/>
    <hyperlink ref="L31" r:id="rId144" location="" tooltip="" display="dzsobacsi"/>
    <hyperlink ref="G32" r:id="rId145" location="" tooltip="" display="hcc1670"/>
    <hyperlink ref="H32" r:id="rId146" location="" tooltip="" display="Review"/>
    <hyperlink ref="I32" r:id="rId147" location="" tooltip="" display="dzsobacsi"/>
    <hyperlink ref="J32" r:id="rId148" location="" tooltip="" display="hcc1670"/>
    <hyperlink ref="K32" r:id="rId149" location="" tooltip="" display="hcc1670"/>
    <hyperlink ref="L32" r:id="rId150" location="" tooltip="" display="dzsobacsi"/>
    <hyperlink ref="G33" r:id="rId151" location="" tooltip="" display="Mattias Roos"/>
    <hyperlink ref="H33" r:id="rId152" location="" tooltip="" display="Review"/>
    <hyperlink ref="I33" r:id="rId153" location="" tooltip="" display="dzsobacsi"/>
    <hyperlink ref="J33" r:id="rId154" location="" tooltip="" display="Mattias Roos"/>
    <hyperlink ref="K33" r:id="rId155" location="" tooltip="" display="Mattias Roos"/>
    <hyperlink ref="L33" r:id="rId156" location="" tooltip="" display="dzsobacsi"/>
    <hyperlink ref="G34" r:id="rId157" location="" tooltip="" display="Sandr"/>
    <hyperlink ref="H34" r:id="rId158" location="" tooltip="" display="Review"/>
    <hyperlink ref="I34" r:id="rId159" location="" tooltip="" display="dzsobacsi"/>
    <hyperlink ref="J34" r:id="rId160" location="" tooltip="" display="Sandr"/>
    <hyperlink ref="K34" r:id="rId161" location="" tooltip="" display="Sandr"/>
    <hyperlink ref="L34" r:id="rId162" location="" tooltip="" display="dzsobacsi"/>
    <hyperlink ref="G35" r:id="rId163" location="" tooltip="" display="skonaman"/>
    <hyperlink ref="H35" r:id="rId164" location="" tooltip="" display="Review"/>
    <hyperlink ref="I35" r:id="rId165" location="" tooltip="" display="dzsobacsi"/>
    <hyperlink ref="J35" r:id="rId166" location="" tooltip="" display="skonaman"/>
    <hyperlink ref="K35" r:id="rId167" location="" tooltip="" display="skonaman"/>
    <hyperlink ref="L35" r:id="rId168" location="" tooltip="" display="dzsobacsi"/>
    <hyperlink ref="G36" r:id="rId169" location="" tooltip="" display="Zenswang"/>
    <hyperlink ref="H36" r:id="rId170" location="" tooltip="" display="Review"/>
    <hyperlink ref="I36" r:id="rId171" location="" tooltip="" display="dzsobacsi"/>
    <hyperlink ref="J36" r:id="rId172" location="" tooltip="" display="Zenswang"/>
    <hyperlink ref="K36" r:id="rId173" location="" tooltip="" display="Zenswang"/>
    <hyperlink ref="L36" r:id="rId174" location="" tooltip="" display="dzsobacsi"/>
    <hyperlink ref="G37" r:id="rId175" location="" tooltip="" display="Animalj"/>
    <hyperlink ref="H37" r:id="rId176" location="" tooltip="" display="Review"/>
    <hyperlink ref="I37" r:id="rId177" location="" tooltip="" display="hcc1670"/>
    <hyperlink ref="J37" r:id="rId178" location="" tooltip="" display="Animalj"/>
    <hyperlink ref="K37" r:id="rId179" location="" tooltip="" display="Animalj"/>
    <hyperlink ref="L37" r:id="rId180" location="" tooltip="" display="hcc1670"/>
    <hyperlink ref="G38" r:id="rId181" location="" tooltip="" display="API"/>
    <hyperlink ref="H38" r:id="rId182" location="" tooltip="" display="Review"/>
    <hyperlink ref="I38" r:id="rId183" location="" tooltip="" display="hcc1670"/>
    <hyperlink ref="J38" r:id="rId184" location="" tooltip="" display="API"/>
    <hyperlink ref="K38" r:id="rId185" location="" tooltip="" display="API"/>
    <hyperlink ref="L38" r:id="rId186" location="" tooltip="" display="hcc1670"/>
    <hyperlink ref="G39" r:id="rId187" location="" tooltip="" display="Cafeplayer"/>
    <hyperlink ref="H39" r:id="rId188" location="" tooltip="" display="Review"/>
    <hyperlink ref="I39" r:id="rId189" location="" tooltip="" display="hcc1670"/>
    <hyperlink ref="J39" r:id="rId190" location="" tooltip="" display="Cafeplayer"/>
    <hyperlink ref="K39" r:id="rId191" location="" tooltip="" display="Cafeplayer"/>
    <hyperlink ref="L39" r:id="rId192" location="" tooltip="" display="hcc1670"/>
    <hyperlink ref="G40" r:id="rId193" location="" tooltip="" display="dzsobacsi"/>
    <hyperlink ref="H40" r:id="rId194" location="" tooltip="" display="Review"/>
    <hyperlink ref="I40" r:id="rId195" location="" tooltip="" display="hcc1670"/>
    <hyperlink ref="J40" r:id="rId196" location="" tooltip="" display="dzsobacsi"/>
    <hyperlink ref="K40" r:id="rId197" location="" tooltip="" display="dzsobacsi"/>
    <hyperlink ref="L40" r:id="rId198" location="" tooltip="" display="hcc1670"/>
    <hyperlink ref="G41" r:id="rId199" location="" tooltip="" display="Mattias Roos"/>
    <hyperlink ref="H41" r:id="rId200" location="" tooltip="" display="Review"/>
    <hyperlink ref="I41" r:id="rId201" location="" tooltip="" display="hcc1670"/>
    <hyperlink ref="J41" r:id="rId202" location="" tooltip="" display="Mattias Roos"/>
    <hyperlink ref="K41" r:id="rId203" location="" tooltip="" display="Mattias Roos"/>
    <hyperlink ref="L41" r:id="rId204" location="" tooltip="" display="hcc1670"/>
    <hyperlink ref="G42" r:id="rId205" location="" tooltip="" display="phinneas"/>
    <hyperlink ref="H42" r:id="rId206" location="" tooltip="" display="Review"/>
    <hyperlink ref="I42" r:id="rId207" location="" tooltip="" display="hcc1670"/>
    <hyperlink ref="J42" r:id="rId208" location="" tooltip="" display="phinneas"/>
    <hyperlink ref="K42" r:id="rId209" location="" tooltip="" display="phinneas"/>
    <hyperlink ref="L42" r:id="rId210" location="" tooltip="" display="hcc1670"/>
    <hyperlink ref="G43" r:id="rId211" location="" tooltip="" display="Sandr"/>
    <hyperlink ref="H43" r:id="rId212" location="" tooltip="" display="Review"/>
    <hyperlink ref="I43" r:id="rId213" location="" tooltip="" display="hcc1670"/>
    <hyperlink ref="J43" r:id="rId214" location="" tooltip="" display="Sandr"/>
    <hyperlink ref="K43" r:id="rId215" location="" tooltip="" display="Sandr"/>
    <hyperlink ref="L43" r:id="rId216" location="" tooltip="" display="hcc1670"/>
    <hyperlink ref="G44" r:id="rId217" location="" tooltip="" display="skonaman"/>
    <hyperlink ref="H44" r:id="rId218" location="" tooltip="" display="Review"/>
    <hyperlink ref="I44" r:id="rId219" location="" tooltip="" display="hcc1670"/>
    <hyperlink ref="J44" r:id="rId220" location="" tooltip="" display="skonaman"/>
    <hyperlink ref="K44" r:id="rId221" location="" tooltip="" display="skonaman"/>
    <hyperlink ref="L44" r:id="rId222" location="" tooltip="" display="hcc1670"/>
    <hyperlink ref="G45" r:id="rId223" location="" tooltip="" display="Zenswang"/>
    <hyperlink ref="H45" r:id="rId224" location="" tooltip="" display="Review"/>
    <hyperlink ref="I45" r:id="rId225" location="" tooltip="" display="hcc1670"/>
    <hyperlink ref="J45" r:id="rId226" location="" tooltip="" display="Zenswang"/>
    <hyperlink ref="K45" r:id="rId227" location="" tooltip="" display="Zenswang"/>
    <hyperlink ref="L45" r:id="rId228" location="" tooltip="" display="hcc1670"/>
    <hyperlink ref="G46" r:id="rId229" location="" tooltip="" display="Animalj"/>
    <hyperlink ref="H46" r:id="rId230" location="" tooltip="" display="Review"/>
    <hyperlink ref="I46" r:id="rId231" location="" tooltip="" display="Mattias Roos"/>
    <hyperlink ref="J46" r:id="rId232" location="" tooltip="" display="Animalj"/>
    <hyperlink ref="K46" r:id="rId233" location="" tooltip="" display="Animalj"/>
    <hyperlink ref="L46" r:id="rId234" location="" tooltip="" display="Mattias Roos"/>
    <hyperlink ref="G47" r:id="rId235" location="" tooltip="" display="API"/>
    <hyperlink ref="H47" r:id="rId236" location="" tooltip="" display="Review"/>
    <hyperlink ref="I47" r:id="rId237" location="" tooltip="" display="Mattias Roos"/>
    <hyperlink ref="J47" r:id="rId238" location="" tooltip="" display="API"/>
    <hyperlink ref="K47" r:id="rId239" location="" tooltip="" display="API"/>
    <hyperlink ref="L47" r:id="rId240" location="" tooltip="" display="Mattias Roos"/>
    <hyperlink ref="G48" r:id="rId241" location="" tooltip="" display="Cafeplayer"/>
    <hyperlink ref="H48" r:id="rId242" location="" tooltip="" display="Review"/>
    <hyperlink ref="I48" r:id="rId243" location="" tooltip="" display="Mattias Roos"/>
    <hyperlink ref="J48" r:id="rId244" location="" tooltip="" display="Cafeplayer"/>
    <hyperlink ref="K48" r:id="rId245" location="" tooltip="" display="Cafeplayer"/>
    <hyperlink ref="L48" r:id="rId246" location="" tooltip="" display="Mattias Roos"/>
    <hyperlink ref="G49" r:id="rId247" location="" tooltip="" display="dzsobacsi"/>
    <hyperlink ref="H49" r:id="rId248" location="" tooltip="" display="Review"/>
    <hyperlink ref="I49" r:id="rId249" location="" tooltip="" display="Mattias Roos"/>
    <hyperlink ref="J49" r:id="rId250" location="" tooltip="" display="dzsobacsi"/>
    <hyperlink ref="K49" r:id="rId251" location="" tooltip="" display="dzsobacsi"/>
    <hyperlink ref="L49" r:id="rId252" location="" tooltip="" display="Mattias Roos"/>
    <hyperlink ref="G50" r:id="rId253" location="" tooltip="" display="hcc1670"/>
    <hyperlink ref="H50" r:id="rId254" location="" tooltip="" display="Review"/>
    <hyperlink ref="I50" r:id="rId255" location="" tooltip="" display="Mattias Roos"/>
    <hyperlink ref="J50" r:id="rId256" location="" tooltip="" display="hcc1670"/>
    <hyperlink ref="K50" r:id="rId257" location="" tooltip="" display="hcc1670"/>
    <hyperlink ref="L50" r:id="rId258" location="" tooltip="" display="Mattias Roos"/>
    <hyperlink ref="G51" r:id="rId259" location="" tooltip="" display="phinneas"/>
    <hyperlink ref="H51" r:id="rId260" location="" tooltip="" display="Review"/>
    <hyperlink ref="I51" r:id="rId261" location="" tooltip="" display="Mattias Roos"/>
    <hyperlink ref="J51" r:id="rId262" location="" tooltip="" display="phinneas"/>
    <hyperlink ref="K51" r:id="rId263" location="" tooltip="" display="phinneas"/>
    <hyperlink ref="L51" r:id="rId264" location="" tooltip="" display="Mattias Roos"/>
    <hyperlink ref="G52" r:id="rId265" location="" tooltip="" display="Sandr"/>
    <hyperlink ref="H52" r:id="rId266" location="" tooltip="" display="Review"/>
    <hyperlink ref="I52" r:id="rId267" location="" tooltip="" display="Mattias Roos"/>
    <hyperlink ref="J52" r:id="rId268" location="" tooltip="" display="Sandr"/>
    <hyperlink ref="K52" r:id="rId269" location="" tooltip="" display="Sandr"/>
    <hyperlink ref="L52" r:id="rId270" location="" tooltip="" display="Mattias Roos"/>
    <hyperlink ref="G53" r:id="rId271" location="" tooltip="" display="skonaman"/>
    <hyperlink ref="H53" r:id="rId272" location="" tooltip="" display="Review"/>
    <hyperlink ref="I53" r:id="rId273" location="" tooltip="" display="Mattias Roos"/>
    <hyperlink ref="J53" r:id="rId274" location="" tooltip="" display="skonaman"/>
    <hyperlink ref="K53" r:id="rId275" location="" tooltip="" display="skonaman"/>
    <hyperlink ref="L53" r:id="rId276" location="" tooltip="" display="Mattias Roos"/>
    <hyperlink ref="G54" r:id="rId277" location="" tooltip="" display="Zenswang"/>
    <hyperlink ref="H54" r:id="rId278" location="" tooltip="" display="Review"/>
    <hyperlink ref="I54" r:id="rId279" location="" tooltip="" display="Mattias Roos"/>
    <hyperlink ref="J54" r:id="rId280" location="" tooltip="" display="Zenswang"/>
    <hyperlink ref="K54" r:id="rId281" location="" tooltip="" display="Zenswang"/>
    <hyperlink ref="L54" r:id="rId282" location="" tooltip="" display="Mattias Roos"/>
    <hyperlink ref="G55" r:id="rId283" location="" tooltip="" display="Animalj"/>
    <hyperlink ref="H55" r:id="rId284" location="" tooltip="" display="Review"/>
    <hyperlink ref="I55" r:id="rId285" location="" tooltip="" display="phinneas"/>
    <hyperlink ref="J55" r:id="rId286" location="" tooltip="" display="Animalj"/>
    <hyperlink ref="K55" r:id="rId287" location="" tooltip="" display="Animalj"/>
    <hyperlink ref="L55" r:id="rId288" location="" tooltip="" display="phinneas"/>
    <hyperlink ref="G56" r:id="rId289" location="" tooltip="" display="API"/>
    <hyperlink ref="H56" r:id="rId290" location="" tooltip="" display="Review"/>
    <hyperlink ref="I56" r:id="rId291" location="" tooltip="" display="phinneas"/>
    <hyperlink ref="J56" r:id="rId292" location="" tooltip="" display="API"/>
    <hyperlink ref="K56" r:id="rId293" location="" tooltip="" display="API"/>
    <hyperlink ref="L56" r:id="rId294" location="" tooltip="" display="phinneas"/>
    <hyperlink ref="G57" r:id="rId295" location="" tooltip="" display="Cafeplayer"/>
    <hyperlink ref="H57" r:id="rId296" location="" tooltip="" display="Review"/>
    <hyperlink ref="I57" r:id="rId297" location="" tooltip="" display="phinneas"/>
    <hyperlink ref="J57" r:id="rId298" location="" tooltip="" display="Cafeplayer"/>
    <hyperlink ref="K57" r:id="rId299" location="" tooltip="" display="Cafeplayer"/>
    <hyperlink ref="L57" r:id="rId300" location="" tooltip="" display="phinneas"/>
    <hyperlink ref="G58" r:id="rId301" location="" tooltip="" display="dzsobacsi"/>
    <hyperlink ref="H58" r:id="rId302" location="" tooltip="" display="Review"/>
    <hyperlink ref="I58" r:id="rId303" location="" tooltip="" display="phinneas"/>
    <hyperlink ref="J58" r:id="rId304" location="" tooltip="" display="dzsobacsi"/>
    <hyperlink ref="K58" r:id="rId305" location="" tooltip="" display="dzsobacsi"/>
    <hyperlink ref="L58" r:id="rId306" location="" tooltip="" display="phinneas"/>
    <hyperlink ref="G59" r:id="rId307" location="" tooltip="" display="hcc1670"/>
    <hyperlink ref="H59" r:id="rId308" location="" tooltip="" display="Review"/>
    <hyperlink ref="I59" r:id="rId309" location="" tooltip="" display="phinneas"/>
    <hyperlink ref="J59" r:id="rId310" location="" tooltip="" display="hcc1670"/>
    <hyperlink ref="K59" r:id="rId311" location="" tooltip="" display="hcc1670"/>
    <hyperlink ref="L59" r:id="rId312" location="" tooltip="" display="phinneas"/>
    <hyperlink ref="G60" r:id="rId313" location="" tooltip="" display="Mattias Roos"/>
    <hyperlink ref="H60" r:id="rId314" location="" tooltip="" display="Review"/>
    <hyperlink ref="I60" r:id="rId315" location="" tooltip="" display="phinneas"/>
    <hyperlink ref="J60" r:id="rId316" location="" tooltip="" display="Mattias Roos"/>
    <hyperlink ref="K60" r:id="rId317" location="" tooltip="" display="Mattias Roos"/>
    <hyperlink ref="L60" r:id="rId318" location="" tooltip="" display="phinneas"/>
    <hyperlink ref="G61" r:id="rId319" location="" tooltip="" display="Sandr"/>
    <hyperlink ref="H61" r:id="rId320" location="" tooltip="" display="Review"/>
    <hyperlink ref="I61" r:id="rId321" location="" tooltip="" display="phinneas"/>
    <hyperlink ref="J61" r:id="rId322" location="" tooltip="" display="Sandr"/>
    <hyperlink ref="K61" r:id="rId323" location="" tooltip="" display="Sandr"/>
    <hyperlink ref="L61" r:id="rId324" location="" tooltip="" display="phinneas"/>
    <hyperlink ref="G62" r:id="rId325" location="" tooltip="" display="skonaman"/>
    <hyperlink ref="H62" r:id="rId326" location="" tooltip="" display="Review"/>
    <hyperlink ref="I62" r:id="rId327" location="" tooltip="" display="phinneas"/>
    <hyperlink ref="J62" r:id="rId328" location="" tooltip="" display="skonaman"/>
    <hyperlink ref="K62" r:id="rId329" location="" tooltip="" display="skonaman"/>
    <hyperlink ref="L62" r:id="rId330" location="" tooltip="" display="phinneas"/>
    <hyperlink ref="G63" r:id="rId331" location="" tooltip="" display="Zenswang"/>
    <hyperlink ref="H63" r:id="rId332" location="" tooltip="" display="Review"/>
    <hyperlink ref="I63" r:id="rId333" location="" tooltip="" display="phinneas"/>
    <hyperlink ref="J63" r:id="rId334" location="" tooltip="" display="Zenswang"/>
    <hyperlink ref="K63" r:id="rId335" location="" tooltip="" display="Zenswang"/>
    <hyperlink ref="L63" r:id="rId336" location="" tooltip="" display="phinneas"/>
    <hyperlink ref="G64" r:id="rId337" location="" tooltip="" display="Animalj"/>
    <hyperlink ref="H64" r:id="rId338" location="" tooltip="" display="Review"/>
    <hyperlink ref="I64" r:id="rId339" location="" tooltip="" display="Sandr"/>
    <hyperlink ref="J64" r:id="rId340" location="" tooltip="" display="Animalj"/>
    <hyperlink ref="K64" r:id="rId341" location="" tooltip="" display="Animalj"/>
    <hyperlink ref="L64" r:id="rId342" location="" tooltip="" display="Sandr"/>
    <hyperlink ref="G65" r:id="rId343" location="" tooltip="" display="API"/>
    <hyperlink ref="H65" r:id="rId344" location="" tooltip="" display="Review"/>
    <hyperlink ref="I65" r:id="rId345" location="" tooltip="" display="Sandr"/>
    <hyperlink ref="J65" r:id="rId346" location="" tooltip="" display="API"/>
    <hyperlink ref="K65" r:id="rId347" location="" tooltip="" display="API"/>
    <hyperlink ref="L65" r:id="rId348" location="" tooltip="" display="Sandr"/>
    <hyperlink ref="G66" r:id="rId349" location="" tooltip="" display="Cafeplayer"/>
    <hyperlink ref="H66" r:id="rId350" location="" tooltip="" display="Review"/>
    <hyperlink ref="I66" r:id="rId351" location="" tooltip="" display="Sandr"/>
    <hyperlink ref="J66" r:id="rId352" location="" tooltip="" display="Cafeplayer"/>
    <hyperlink ref="K66" r:id="rId353" location="" tooltip="" display="Cafeplayer"/>
    <hyperlink ref="L66" r:id="rId354" location="" tooltip="" display="Sandr"/>
    <hyperlink ref="G67" r:id="rId355" location="" tooltip="" display="dzsobacsi"/>
    <hyperlink ref="H67" r:id="rId356" location="" tooltip="" display="Review"/>
    <hyperlink ref="I67" r:id="rId357" location="" tooltip="" display="Sandr"/>
    <hyperlink ref="J67" r:id="rId358" location="" tooltip="" display="dzsobacsi"/>
    <hyperlink ref="K67" r:id="rId359" location="" tooltip="" display="dzsobacsi"/>
    <hyperlink ref="L67" r:id="rId360" location="" tooltip="" display="Sandr"/>
    <hyperlink ref="G68" r:id="rId361" location="" tooltip="" display="hcc1670"/>
    <hyperlink ref="H68" r:id="rId362" location="" tooltip="" display="Review"/>
    <hyperlink ref="I68" r:id="rId363" location="" tooltip="" display="Sandr"/>
    <hyperlink ref="J68" r:id="rId364" location="" tooltip="" display="hcc1670"/>
    <hyperlink ref="K68" r:id="rId365" location="" tooltip="" display="hcc1670"/>
    <hyperlink ref="L68" r:id="rId366" location="" tooltip="" display="Sandr"/>
    <hyperlink ref="G69" r:id="rId367" location="" tooltip="" display="Mattias Roos"/>
    <hyperlink ref="H69" r:id="rId368" location="" tooltip="" display="Review"/>
    <hyperlink ref="I69" r:id="rId369" location="" tooltip="" display="Sandr"/>
    <hyperlink ref="J69" r:id="rId370" location="" tooltip="" display="Mattias Roos"/>
    <hyperlink ref="K69" r:id="rId371" location="" tooltip="" display="Mattias Roos"/>
    <hyperlink ref="L69" r:id="rId372" location="" tooltip="" display="Sandr"/>
    <hyperlink ref="G70" r:id="rId373" location="" tooltip="" display="phinneas"/>
    <hyperlink ref="H70" r:id="rId374" location="" tooltip="" display="Review"/>
    <hyperlink ref="I70" r:id="rId375" location="" tooltip="" display="Sandr"/>
    <hyperlink ref="J70" r:id="rId376" location="" tooltip="" display="phinneas"/>
    <hyperlink ref="K70" r:id="rId377" location="" tooltip="" display="phinneas"/>
    <hyperlink ref="L70" r:id="rId378" location="" tooltip="" display="Sandr"/>
    <hyperlink ref="G71" r:id="rId379" location="" tooltip="" display="skonaman"/>
    <hyperlink ref="H71" r:id="rId380" location="" tooltip="" display="Review"/>
    <hyperlink ref="I71" r:id="rId381" location="" tooltip="" display="Sandr"/>
    <hyperlink ref="J71" r:id="rId382" location="" tooltip="" display="skonaman"/>
    <hyperlink ref="K71" r:id="rId383" location="" tooltip="" display="skonaman"/>
    <hyperlink ref="L71" r:id="rId384" location="" tooltip="" display="Sandr"/>
    <hyperlink ref="G72" r:id="rId385" location="" tooltip="" display="Zenswang"/>
    <hyperlink ref="H72" r:id="rId386" location="" tooltip="" display="Review"/>
    <hyperlink ref="I72" r:id="rId387" location="" tooltip="" display="Sandr"/>
    <hyperlink ref="J72" r:id="rId388" location="" tooltip="" display="Zenswang"/>
    <hyperlink ref="K72" r:id="rId389" location="" tooltip="" display="Zenswang"/>
    <hyperlink ref="L72" r:id="rId390" location="" tooltip="" display="Sandr"/>
    <hyperlink ref="G73" r:id="rId391" location="" tooltip="" display="Animalj"/>
    <hyperlink ref="H73" r:id="rId392" location="" tooltip="" display="Review"/>
    <hyperlink ref="I73" r:id="rId393" location="" tooltip="" display="skonaman"/>
    <hyperlink ref="J73" r:id="rId394" location="" tooltip="" display="Animalj"/>
    <hyperlink ref="K73" r:id="rId395" location="" tooltip="" display="Animalj"/>
    <hyperlink ref="L73" r:id="rId396" location="" tooltip="" display="skonaman"/>
    <hyperlink ref="G74" r:id="rId397" location="" tooltip="" display="API"/>
    <hyperlink ref="H74" r:id="rId398" location="" tooltip="" display="Review"/>
    <hyperlink ref="I74" r:id="rId399" location="" tooltip="" display="skonaman"/>
    <hyperlink ref="J74" r:id="rId400" location="" tooltip="" display="API"/>
    <hyperlink ref="K74" r:id="rId401" location="" tooltip="" display="API"/>
    <hyperlink ref="L74" r:id="rId402" location="" tooltip="" display="skonaman"/>
    <hyperlink ref="G75" r:id="rId403" location="" tooltip="" display="Cafeplayer"/>
    <hyperlink ref="H75" r:id="rId404" location="" tooltip="" display="Review"/>
    <hyperlink ref="I75" r:id="rId405" location="" tooltip="" display="skonaman"/>
    <hyperlink ref="J75" r:id="rId406" location="" tooltip="" display="Cafeplayer"/>
    <hyperlink ref="K75" r:id="rId407" location="" tooltip="" display="Cafeplayer"/>
    <hyperlink ref="L75" r:id="rId408" location="" tooltip="" display="skonaman"/>
    <hyperlink ref="G76" r:id="rId409" location="" tooltip="" display="dzsobacsi"/>
    <hyperlink ref="H76" r:id="rId410" location="" tooltip="" display="Review"/>
    <hyperlink ref="I76" r:id="rId411" location="" tooltip="" display="skonaman"/>
    <hyperlink ref="J76" r:id="rId412" location="" tooltip="" display="dzsobacsi"/>
    <hyperlink ref="K76" r:id="rId413" location="" tooltip="" display="dzsobacsi"/>
    <hyperlink ref="L76" r:id="rId414" location="" tooltip="" display="skonaman"/>
    <hyperlink ref="G77" r:id="rId415" location="" tooltip="" display="hcc1670"/>
    <hyperlink ref="H77" r:id="rId416" location="" tooltip="" display="Review"/>
    <hyperlink ref="I77" r:id="rId417" location="" tooltip="" display="skonaman"/>
    <hyperlink ref="J77" r:id="rId418" location="" tooltip="" display="hcc1670"/>
    <hyperlink ref="K77" r:id="rId419" location="" tooltip="" display="hcc1670"/>
    <hyperlink ref="L77" r:id="rId420" location="" tooltip="" display="skonaman"/>
    <hyperlink ref="G78" r:id="rId421" location="" tooltip="" display="Mattias Roos"/>
    <hyperlink ref="H78" r:id="rId422" location="" tooltip="" display="Review"/>
    <hyperlink ref="I78" r:id="rId423" location="" tooltip="" display="skonaman"/>
    <hyperlink ref="J78" r:id="rId424" location="" tooltip="" display="Mattias Roos"/>
    <hyperlink ref="K78" r:id="rId425" location="" tooltip="" display="Mattias Roos"/>
    <hyperlink ref="L78" r:id="rId426" location="" tooltip="" display="skonaman"/>
    <hyperlink ref="G79" r:id="rId427" location="" tooltip="" display="phinneas"/>
    <hyperlink ref="H79" r:id="rId428" location="" tooltip="" display="Review"/>
    <hyperlink ref="I79" r:id="rId429" location="" tooltip="" display="skonaman"/>
    <hyperlink ref="J79" r:id="rId430" location="" tooltip="" display="phinneas"/>
    <hyperlink ref="K79" r:id="rId431" location="" tooltip="" display="phinneas"/>
    <hyperlink ref="L79" r:id="rId432" location="" tooltip="" display="skonaman"/>
    <hyperlink ref="G80" r:id="rId433" location="" tooltip="" display="Sandr"/>
    <hyperlink ref="H80" r:id="rId434" location="" tooltip="" display="Review"/>
    <hyperlink ref="I80" r:id="rId435" location="" tooltip="" display="skonaman"/>
    <hyperlink ref="J80" r:id="rId436" location="" tooltip="" display="Sandr"/>
    <hyperlink ref="K80" r:id="rId437" location="" tooltip="" display="Sandr"/>
    <hyperlink ref="L80" r:id="rId438" location="" tooltip="" display="skonaman"/>
    <hyperlink ref="G81" r:id="rId439" location="" tooltip="" display="Zenswang"/>
    <hyperlink ref="H81" r:id="rId440" location="" tooltip="" display="Review"/>
    <hyperlink ref="I81" r:id="rId441" location="" tooltip="" display="skonaman"/>
    <hyperlink ref="J81" r:id="rId442" location="" tooltip="" display="Zenswang"/>
    <hyperlink ref="K81" r:id="rId443" location="" tooltip="" display="Zenswang"/>
    <hyperlink ref="L81" r:id="rId444" location="" tooltip="" display="skonaman"/>
    <hyperlink ref="G82" r:id="rId445" location="" tooltip="" display="Animalj"/>
    <hyperlink ref="H82" r:id="rId446" location="" tooltip="" display="Review"/>
    <hyperlink ref="I82" r:id="rId447" location="" tooltip="" display="Zenswang"/>
    <hyperlink ref="J82" r:id="rId448" location="" tooltip="" display="Animalj"/>
    <hyperlink ref="K82" r:id="rId449" location="" tooltip="" display="Animalj"/>
    <hyperlink ref="L82" r:id="rId450" location="" tooltip="" display="Zenswang"/>
    <hyperlink ref="G83" r:id="rId451" location="" tooltip="" display="API"/>
    <hyperlink ref="H83" r:id="rId452" location="" tooltip="" display="Review"/>
    <hyperlink ref="I83" r:id="rId453" location="" tooltip="" display="Zenswang"/>
    <hyperlink ref="J83" r:id="rId454" location="" tooltip="" display="API"/>
    <hyperlink ref="K83" r:id="rId455" location="" tooltip="" display="API"/>
    <hyperlink ref="L83" r:id="rId456" location="" tooltip="" display="Zenswang"/>
    <hyperlink ref="G84" r:id="rId457" location="" tooltip="" display="Cafeplayer"/>
    <hyperlink ref="H84" r:id="rId458" location="" tooltip="" display="Review"/>
    <hyperlink ref="I84" r:id="rId459" location="" tooltip="" display="Zenswang"/>
    <hyperlink ref="J84" r:id="rId460" location="" tooltip="" display="Cafeplayer"/>
    <hyperlink ref="K84" r:id="rId461" location="" tooltip="" display="Cafeplayer"/>
    <hyperlink ref="L84" r:id="rId462" location="" tooltip="" display="Zenswang"/>
    <hyperlink ref="G85" r:id="rId463" location="" tooltip="" display="dzsobacsi"/>
    <hyperlink ref="H85" r:id="rId464" location="" tooltip="" display="Review"/>
    <hyperlink ref="I85" r:id="rId465" location="" tooltip="" display="Zenswang"/>
    <hyperlink ref="J85" r:id="rId466" location="" tooltip="" display="dzsobacsi"/>
    <hyperlink ref="K85" r:id="rId467" location="" tooltip="" display="dzsobacsi"/>
    <hyperlink ref="L85" r:id="rId468" location="" tooltip="" display="Zenswang"/>
    <hyperlink ref="G86" r:id="rId469" location="" tooltip="" display="hcc1670"/>
    <hyperlink ref="H86" r:id="rId470" location="" tooltip="" display="Review"/>
    <hyperlink ref="I86" r:id="rId471" location="" tooltip="" display="Zenswang"/>
    <hyperlink ref="J86" r:id="rId472" location="" tooltip="" display="hcc1670"/>
    <hyperlink ref="K86" r:id="rId473" location="" tooltip="" display="hcc1670"/>
    <hyperlink ref="L86" r:id="rId474" location="" tooltip="" display="Zenswang"/>
    <hyperlink ref="G87" r:id="rId475" location="" tooltip="" display="Mattias Roos"/>
    <hyperlink ref="H87" r:id="rId476" location="" tooltip="" display="Review"/>
    <hyperlink ref="I87" r:id="rId477" location="" tooltip="" display="Zenswang"/>
    <hyperlink ref="J87" r:id="rId478" location="" tooltip="" display="Mattias Roos"/>
    <hyperlink ref="K87" r:id="rId479" location="" tooltip="" display="Mattias Roos"/>
    <hyperlink ref="L87" r:id="rId480" location="" tooltip="" display="Zenswang"/>
    <hyperlink ref="G88" r:id="rId481" location="" tooltip="" display="phinneas"/>
    <hyperlink ref="H88" r:id="rId482" location="" tooltip="" display="Review"/>
    <hyperlink ref="I88" r:id="rId483" location="" tooltip="" display="Zenswang"/>
    <hyperlink ref="J88" r:id="rId484" location="" tooltip="" display="phinneas"/>
    <hyperlink ref="K88" r:id="rId485" location="" tooltip="" display="phinneas"/>
    <hyperlink ref="L88" r:id="rId486" location="" tooltip="" display="Zenswang"/>
    <hyperlink ref="G89" r:id="rId487" location="" tooltip="" display="Sandr"/>
    <hyperlink ref="H89" r:id="rId488" location="" tooltip="" display="Review"/>
    <hyperlink ref="I89" r:id="rId489" location="" tooltip="" display="Zenswang"/>
    <hyperlink ref="J89" r:id="rId490" location="" tooltip="" display="Sandr"/>
    <hyperlink ref="K89" r:id="rId491" location="" tooltip="" display="Sandr"/>
    <hyperlink ref="L89" r:id="rId492" location="" tooltip="" display="Zenswang"/>
    <hyperlink ref="G90" r:id="rId493" location="" tooltip="" display="skonaman"/>
    <hyperlink ref="H90" r:id="rId494" location="" tooltip="" display="Review"/>
    <hyperlink ref="I90" r:id="rId495" location="" tooltip="" display="Zenswang"/>
    <hyperlink ref="J90" r:id="rId496" location="" tooltip="" display="skonaman"/>
    <hyperlink ref="K90" r:id="rId497" location="" tooltip="" display="skonaman"/>
    <hyperlink ref="L90" r:id="rId498" location="" tooltip="" display="Zenswang"/>
    <hyperlink ref="G91" r:id="rId499" location="" tooltip="" display="Animalj"/>
    <hyperlink ref="H91" r:id="rId500" location="" tooltip="" display="Review"/>
    <hyperlink ref="I91" r:id="rId501" location="" tooltip="" display="API"/>
    <hyperlink ref="J91" r:id="rId502" location="" tooltip="" display="Animalj"/>
    <hyperlink ref="K91" r:id="rId503" location="" tooltip="" display="Animalj"/>
    <hyperlink ref="L91" r:id="rId504" location="" tooltip="" display="API"/>
    <hyperlink ref="G92" r:id="rId505" location="" tooltip="" display="Animalj"/>
    <hyperlink ref="H92" r:id="rId506" location="" tooltip="" display="Review"/>
    <hyperlink ref="I92" r:id="rId507" location="" tooltip="" display="Cafeplayer"/>
    <hyperlink ref="J92" r:id="rId508" location="" tooltip="" display="Animalj"/>
    <hyperlink ref="K92" r:id="rId509" location="" tooltip="" display="Animalj"/>
    <hyperlink ref="L92" r:id="rId510" location="" tooltip="" display="Cafeplayer"/>
    <hyperlink ref="G93" r:id="rId511" location="" tooltip="" display="Animalj"/>
    <hyperlink ref="H93" r:id="rId512" location="" tooltip="" display="Review"/>
    <hyperlink ref="I93" r:id="rId513" location="" tooltip="" display="dzsobacsi"/>
    <hyperlink ref="J93" r:id="rId514" location="" tooltip="" display="Animalj"/>
    <hyperlink ref="K93" r:id="rId515" location="" tooltip="" display="Animalj"/>
    <hyperlink ref="L93" r:id="rId516" location="" tooltip="" display="dzsobacsi"/>
    <hyperlink ref="G94" r:id="rId517" location="" tooltip="" display="Animalj"/>
    <hyperlink ref="H94" r:id="rId518" location="" tooltip="" display="Review"/>
    <hyperlink ref="I94" r:id="rId519" location="" tooltip="" display="hcc1670"/>
    <hyperlink ref="J94" r:id="rId520" location="" tooltip="" display="Animalj"/>
    <hyperlink ref="K94" r:id="rId521" location="" tooltip="" display="Animalj"/>
    <hyperlink ref="L94" r:id="rId522" location="" tooltip="" display="hcc1670"/>
    <hyperlink ref="G95" r:id="rId523" location="" tooltip="" display="Animalj"/>
    <hyperlink ref="H95" r:id="rId524" location="" tooltip="" display="Review"/>
    <hyperlink ref="I95" r:id="rId525" location="" tooltip="" display="Mattias Roos"/>
    <hyperlink ref="J95" r:id="rId526" location="" tooltip="" display="Animalj"/>
    <hyperlink ref="K95" r:id="rId527" location="" tooltip="" display="Animalj"/>
    <hyperlink ref="L95" r:id="rId528" location="" tooltip="" display="Mattias Roos"/>
    <hyperlink ref="G96" r:id="rId529" location="" tooltip="" display="Animalj"/>
    <hyperlink ref="H96" r:id="rId530" location="" tooltip="" display="Review"/>
    <hyperlink ref="I96" r:id="rId531" location="" tooltip="" display="phinneas"/>
    <hyperlink ref="J96" r:id="rId532" location="" tooltip="" display="Animalj"/>
    <hyperlink ref="K96" r:id="rId533" location="" tooltip="" display="Animalj"/>
    <hyperlink ref="L96" r:id="rId534" location="" tooltip="" display="phinneas"/>
    <hyperlink ref="G97" r:id="rId535" location="" tooltip="" display="Animalj"/>
    <hyperlink ref="H97" r:id="rId536" location="" tooltip="" display="Review"/>
    <hyperlink ref="I97" r:id="rId537" location="" tooltip="" display="Sandr"/>
    <hyperlink ref="J97" r:id="rId538" location="" tooltip="" display="Animalj"/>
    <hyperlink ref="K97" r:id="rId539" location="" tooltip="" display="Animalj"/>
    <hyperlink ref="L97" r:id="rId540" location="" tooltip="" display="Sandr"/>
    <hyperlink ref="G98" r:id="rId541" location="" tooltip="" display="Animalj"/>
    <hyperlink ref="H98" r:id="rId542" location="" tooltip="" display="Review"/>
    <hyperlink ref="I98" r:id="rId543" location="" tooltip="" display="skonaman"/>
    <hyperlink ref="J98" r:id="rId544" location="" tooltip="" display="Animalj"/>
    <hyperlink ref="K98" r:id="rId545" location="" tooltip="" display="Animalj"/>
    <hyperlink ref="L98" r:id="rId546" location="" tooltip="" display="skonaman"/>
    <hyperlink ref="G99" r:id="rId547" location="" tooltip="" display="Animalj"/>
    <hyperlink ref="H99" r:id="rId548" location="" tooltip="" display="Review"/>
    <hyperlink ref="I99" r:id="rId549" location="" tooltip="" display="Zenswang"/>
    <hyperlink ref="J99" r:id="rId550" location="" tooltip="" display="Animalj"/>
    <hyperlink ref="K99" r:id="rId551" location="" tooltip="" display="Animalj"/>
    <hyperlink ref="L99" r:id="rId552" location="" tooltip="" display="Zenswang"/>
    <hyperlink ref="G100" r:id="rId553" location="" tooltip="" display="API"/>
    <hyperlink ref="H100" r:id="rId554" location="" tooltip="" display="Review"/>
    <hyperlink ref="I100" r:id="rId555" location="" tooltip="" display="Animalj"/>
    <hyperlink ref="J100" r:id="rId556" location="" tooltip="" display="API"/>
    <hyperlink ref="K100" r:id="rId557" location="" tooltip="" display="API"/>
    <hyperlink ref="L100" r:id="rId558" location="" tooltip="" display="Animalj"/>
    <hyperlink ref="G101" r:id="rId559" location="" tooltip="" display="API"/>
    <hyperlink ref="H101" r:id="rId560" location="" tooltip="" display="Review"/>
    <hyperlink ref="I101" r:id="rId561" location="" tooltip="" display="Cafeplayer"/>
    <hyperlink ref="J101" r:id="rId562" location="" tooltip="" display="API"/>
    <hyperlink ref="K101" r:id="rId563" location="" tooltip="" display="API"/>
    <hyperlink ref="L101" r:id="rId564" location="" tooltip="" display="Cafeplayer"/>
    <hyperlink ref="G102" r:id="rId565" location="" tooltip="" display="API"/>
    <hyperlink ref="H102" r:id="rId566" location="" tooltip="" display="Review"/>
    <hyperlink ref="I102" r:id="rId567" location="" tooltip="" display="dzsobacsi"/>
    <hyperlink ref="J102" r:id="rId568" location="" tooltip="" display="API"/>
    <hyperlink ref="K102" r:id="rId569" location="" tooltip="" display="API"/>
    <hyperlink ref="L102" r:id="rId570" location="" tooltip="" display="dzsobacsi"/>
    <hyperlink ref="G103" r:id="rId571" location="" tooltip="" display="API"/>
    <hyperlink ref="H103" r:id="rId572" location="" tooltip="" display="Review"/>
    <hyperlink ref="I103" r:id="rId573" location="" tooltip="" display="hcc1670"/>
    <hyperlink ref="J103" r:id="rId574" location="" tooltip="" display="API"/>
    <hyperlink ref="K103" r:id="rId575" location="" tooltip="" display="API"/>
    <hyperlink ref="L103" r:id="rId576" location="" tooltip="" display="hcc1670"/>
    <hyperlink ref="G104" r:id="rId577" location="" tooltip="" display="API"/>
    <hyperlink ref="H104" r:id="rId578" location="" tooltip="" display="Review"/>
    <hyperlink ref="I104" r:id="rId579" location="" tooltip="" display="Mattias Roos"/>
    <hyperlink ref="J104" r:id="rId580" location="" tooltip="" display="API"/>
    <hyperlink ref="K104" r:id="rId581" location="" tooltip="" display="API"/>
    <hyperlink ref="L104" r:id="rId582" location="" tooltip="" display="Mattias Roos"/>
    <hyperlink ref="G105" r:id="rId583" location="" tooltip="" display="API"/>
    <hyperlink ref="H105" r:id="rId584" location="" tooltip="" display="Review"/>
    <hyperlink ref="I105" r:id="rId585" location="" tooltip="" display="phinneas"/>
    <hyperlink ref="J105" r:id="rId586" location="" tooltip="" display="API"/>
    <hyperlink ref="K105" r:id="rId587" location="" tooltip="" display="API"/>
    <hyperlink ref="L105" r:id="rId588" location="" tooltip="" display="phinneas"/>
    <hyperlink ref="G106" r:id="rId589" location="" tooltip="" display="API"/>
    <hyperlink ref="H106" r:id="rId590" location="" tooltip="" display="Review"/>
    <hyperlink ref="I106" r:id="rId591" location="" tooltip="" display="Sandr"/>
    <hyperlink ref="J106" r:id="rId592" location="" tooltip="" display="API"/>
    <hyperlink ref="K106" r:id="rId593" location="" tooltip="" display="API"/>
    <hyperlink ref="L106" r:id="rId594" location="" tooltip="" display="Sandr"/>
    <hyperlink ref="G107" r:id="rId595" location="" tooltip="" display="API"/>
    <hyperlink ref="H107" r:id="rId596" location="" tooltip="" display="Review"/>
    <hyperlink ref="I107" r:id="rId597" location="" tooltip="" display="skonaman"/>
    <hyperlink ref="J107" r:id="rId598" location="" tooltip="" display="API"/>
    <hyperlink ref="K107" r:id="rId599" location="" tooltip="" display="API"/>
    <hyperlink ref="L107" r:id="rId600" location="" tooltip="" display="skonaman"/>
    <hyperlink ref="G108" r:id="rId601" location="" tooltip="" display="API"/>
    <hyperlink ref="H108" r:id="rId602" location="" tooltip="" display="Review"/>
    <hyperlink ref="I108" r:id="rId603" location="" tooltip="" display="Zenswang"/>
    <hyperlink ref="J108" r:id="rId604" location="" tooltip="" display="API"/>
    <hyperlink ref="K108" r:id="rId605" location="" tooltip="" display="API"/>
    <hyperlink ref="L108" r:id="rId606" location="" tooltip="" display="Zenswang"/>
    <hyperlink ref="G109" r:id="rId607" location="" tooltip="" display="Cafeplayer"/>
    <hyperlink ref="H109" r:id="rId608" location="" tooltip="" display="Review"/>
    <hyperlink ref="I109" r:id="rId609" location="" tooltip="" display="Animalj"/>
    <hyperlink ref="J109" r:id="rId610" location="" tooltip="" display="Cafeplayer"/>
    <hyperlink ref="K109" r:id="rId611" location="" tooltip="" display="Cafeplayer"/>
    <hyperlink ref="L109" r:id="rId612" location="" tooltip="" display="Animalj"/>
    <hyperlink ref="G110" r:id="rId613" location="" tooltip="" display="Cafeplayer"/>
    <hyperlink ref="H110" r:id="rId614" location="" tooltip="" display="Review"/>
    <hyperlink ref="I110" r:id="rId615" location="" tooltip="" display="API"/>
    <hyperlink ref="J110" r:id="rId616" location="" tooltip="" display="Cafeplayer"/>
    <hyperlink ref="K110" r:id="rId617" location="" tooltip="" display="Cafeplayer"/>
    <hyperlink ref="L110" r:id="rId618" location="" tooltip="" display="API"/>
    <hyperlink ref="G111" r:id="rId619" location="" tooltip="" display="Cafeplayer"/>
    <hyperlink ref="H111" r:id="rId620" location="" tooltip="" display="Review"/>
    <hyperlink ref="I111" r:id="rId621" location="" tooltip="" display="dzsobacsi"/>
    <hyperlink ref="J111" r:id="rId622" location="" tooltip="" display="Cafeplayer"/>
    <hyperlink ref="K111" r:id="rId623" location="" tooltip="" display="Cafeplayer"/>
    <hyperlink ref="L111" r:id="rId624" location="" tooltip="" display="dzsobacsi"/>
    <hyperlink ref="G112" r:id="rId625" location="" tooltip="" display="Cafeplayer"/>
    <hyperlink ref="H112" r:id="rId626" location="" tooltip="" display="Review"/>
    <hyperlink ref="I112" r:id="rId627" location="" tooltip="" display="hcc1670"/>
    <hyperlink ref="J112" r:id="rId628" location="" tooltip="" display="Cafeplayer"/>
    <hyperlink ref="K112" r:id="rId629" location="" tooltip="" display="Cafeplayer"/>
    <hyperlink ref="L112" r:id="rId630" location="" tooltip="" display="hcc1670"/>
    <hyperlink ref="G113" r:id="rId631" location="" tooltip="" display="Cafeplayer"/>
    <hyperlink ref="H113" r:id="rId632" location="" tooltip="" display="Review"/>
    <hyperlink ref="I113" r:id="rId633" location="" tooltip="" display="Mattias Roos"/>
    <hyperlink ref="J113" r:id="rId634" location="" tooltip="" display="Cafeplayer"/>
    <hyperlink ref="K113" r:id="rId635" location="" tooltip="" display="Cafeplayer"/>
    <hyperlink ref="L113" r:id="rId636" location="" tooltip="" display="Mattias Roos"/>
    <hyperlink ref="G114" r:id="rId637" location="" tooltip="" display="Cafeplayer"/>
    <hyperlink ref="H114" r:id="rId638" location="" tooltip="" display="Review"/>
    <hyperlink ref="I114" r:id="rId639" location="" tooltip="" display="phinneas"/>
    <hyperlink ref="J114" r:id="rId640" location="" tooltip="" display="Cafeplayer"/>
    <hyperlink ref="K114" r:id="rId641" location="" tooltip="" display="Cafeplayer"/>
    <hyperlink ref="L114" r:id="rId642" location="" tooltip="" display="phinneas"/>
    <hyperlink ref="G115" r:id="rId643" location="" tooltip="" display="Cafeplayer"/>
    <hyperlink ref="H115" r:id="rId644" location="" tooltip="" display="Review"/>
    <hyperlink ref="I115" r:id="rId645" location="" tooltip="" display="Sandr"/>
    <hyperlink ref="J115" r:id="rId646" location="" tooltip="" display="Cafeplayer"/>
    <hyperlink ref="K115" r:id="rId647" location="" tooltip="" display="Cafeplayer"/>
    <hyperlink ref="L115" r:id="rId648" location="" tooltip="" display="Sandr"/>
    <hyperlink ref="G116" r:id="rId649" location="" tooltip="" display="Cafeplayer"/>
    <hyperlink ref="H116" r:id="rId650" location="" tooltip="" display="Review"/>
    <hyperlink ref="I116" r:id="rId651" location="" tooltip="" display="skonaman"/>
    <hyperlink ref="J116" r:id="rId652" location="" tooltip="" display="Cafeplayer"/>
    <hyperlink ref="K116" r:id="rId653" location="" tooltip="" display="Cafeplayer"/>
    <hyperlink ref="L116" r:id="rId654" location="" tooltip="" display="skonaman"/>
    <hyperlink ref="G117" r:id="rId655" location="" tooltip="" display="Cafeplayer"/>
    <hyperlink ref="H117" r:id="rId656" location="" tooltip="" display="Review"/>
    <hyperlink ref="I117" r:id="rId657" location="" tooltip="" display="Zenswang"/>
    <hyperlink ref="J117" r:id="rId658" location="" tooltip="" display="Cafeplayer"/>
    <hyperlink ref="K117" r:id="rId659" location="" tooltip="" display="Cafeplayer"/>
    <hyperlink ref="L117" r:id="rId660" location="" tooltip="" display="Zenswang"/>
    <hyperlink ref="G118" r:id="rId661" location="" tooltip="" display="dzsobacsi"/>
    <hyperlink ref="H118" r:id="rId662" location="" tooltip="" display="Review"/>
    <hyperlink ref="I118" r:id="rId663" location="" tooltip="" display="Animalj"/>
    <hyperlink ref="J118" r:id="rId664" location="" tooltip="" display="dzsobacsi"/>
    <hyperlink ref="K118" r:id="rId665" location="" tooltip="" display="dzsobacsi"/>
    <hyperlink ref="L118" r:id="rId666" location="" tooltip="" display="Animalj"/>
    <hyperlink ref="G119" r:id="rId667" location="" tooltip="" display="dzsobacsi"/>
    <hyperlink ref="H119" r:id="rId668" location="" tooltip="" display="Review"/>
    <hyperlink ref="I119" r:id="rId669" location="" tooltip="" display="API"/>
    <hyperlink ref="J119" r:id="rId670" location="" tooltip="" display="dzsobacsi"/>
    <hyperlink ref="K119" r:id="rId671" location="" tooltip="" display="dzsobacsi"/>
    <hyperlink ref="L119" r:id="rId672" location="" tooltip="" display="API"/>
    <hyperlink ref="G120" r:id="rId673" location="" tooltip="" display="dzsobacsi"/>
    <hyperlink ref="H120" r:id="rId674" location="" tooltip="" display="Review"/>
    <hyperlink ref="I120" r:id="rId675" location="" tooltip="" display="Cafeplayer"/>
    <hyperlink ref="J120" r:id="rId676" location="" tooltip="" display="dzsobacsi"/>
    <hyperlink ref="K120" r:id="rId677" location="" tooltip="" display="dzsobacsi"/>
    <hyperlink ref="L120" r:id="rId678" location="" tooltip="" display="Cafeplayer"/>
    <hyperlink ref="G121" r:id="rId679" location="" tooltip="" display="dzsobacsi"/>
    <hyperlink ref="H121" r:id="rId680" location="" tooltip="" display="Review"/>
    <hyperlink ref="I121" r:id="rId681" location="" tooltip="" display="hcc1670"/>
    <hyperlink ref="J121" r:id="rId682" location="" tooltip="" display="dzsobacsi"/>
    <hyperlink ref="K121" r:id="rId683" location="" tooltip="" display="dzsobacsi"/>
    <hyperlink ref="L121" r:id="rId684" location="" tooltip="" display="hcc1670"/>
    <hyperlink ref="G122" r:id="rId685" location="" tooltip="" display="dzsobacsi"/>
    <hyperlink ref="H122" r:id="rId686" location="" tooltip="" display="Review"/>
    <hyperlink ref="I122" r:id="rId687" location="" tooltip="" display="Mattias Roos"/>
    <hyperlink ref="J122" r:id="rId688" location="" tooltip="" display="dzsobacsi"/>
    <hyperlink ref="K122" r:id="rId689" location="" tooltip="" display="dzsobacsi"/>
    <hyperlink ref="L122" r:id="rId690" location="" tooltip="" display="Mattias Roos"/>
    <hyperlink ref="G123" r:id="rId691" location="" tooltip="" display="dzsobacsi"/>
    <hyperlink ref="H123" r:id="rId692" location="" tooltip="" display="Review"/>
    <hyperlink ref="I123" r:id="rId693" location="" tooltip="" display="Sandr"/>
    <hyperlink ref="J123" r:id="rId694" location="" tooltip="" display="dzsobacsi"/>
    <hyperlink ref="K123" r:id="rId695" location="" tooltip="" display="dzsobacsi"/>
    <hyperlink ref="L123" r:id="rId696" location="" tooltip="" display="Sandr"/>
    <hyperlink ref="G124" r:id="rId697" location="" tooltip="" display="dzsobacsi"/>
    <hyperlink ref="H124" r:id="rId698" location="" tooltip="" display="Review"/>
    <hyperlink ref="I124" r:id="rId699" location="" tooltip="" display="skonaman"/>
    <hyperlink ref="J124" r:id="rId700" location="" tooltip="" display="dzsobacsi"/>
    <hyperlink ref="K124" r:id="rId701" location="" tooltip="" display="dzsobacsi"/>
    <hyperlink ref="L124" r:id="rId702" location="" tooltip="" display="skonaman"/>
    <hyperlink ref="G125" r:id="rId703" location="" tooltip="" display="dzsobacsi"/>
    <hyperlink ref="H125" r:id="rId704" location="" tooltip="" display="Review"/>
    <hyperlink ref="I125" r:id="rId705" location="" tooltip="" display="Zenswang"/>
    <hyperlink ref="J125" r:id="rId706" location="" tooltip="" display="dzsobacsi"/>
    <hyperlink ref="K125" r:id="rId707" location="" tooltip="" display="dzsobacsi"/>
    <hyperlink ref="L125" r:id="rId708" location="" tooltip="" display="Zenswang"/>
    <hyperlink ref="G126" r:id="rId709" location="" tooltip="" display="hcc1670"/>
    <hyperlink ref="H126" r:id="rId710" location="" tooltip="" display="Review"/>
    <hyperlink ref="I126" r:id="rId711" location="" tooltip="" display="Animalj"/>
    <hyperlink ref="J126" r:id="rId712" location="" tooltip="" display="hcc1670"/>
    <hyperlink ref="K126" r:id="rId713" location="" tooltip="" display="hcc1670"/>
    <hyperlink ref="L126" r:id="rId714" location="" tooltip="" display="Animalj"/>
    <hyperlink ref="G127" r:id="rId715" location="" tooltip="" display="hcc1670"/>
    <hyperlink ref="H127" r:id="rId716" location="" tooltip="" display="Review"/>
    <hyperlink ref="I127" r:id="rId717" location="" tooltip="" display="API"/>
    <hyperlink ref="J127" r:id="rId718" location="" tooltip="" display="hcc1670"/>
    <hyperlink ref="K127" r:id="rId719" location="" tooltip="" display="hcc1670"/>
    <hyperlink ref="L127" r:id="rId720" location="" tooltip="" display="API"/>
    <hyperlink ref="G128" r:id="rId721" location="" tooltip="" display="hcc1670"/>
    <hyperlink ref="H128" r:id="rId722" location="" tooltip="" display="Review"/>
    <hyperlink ref="I128" r:id="rId723" location="" tooltip="" display="Cafeplayer"/>
    <hyperlink ref="J128" r:id="rId724" location="" tooltip="" display="hcc1670"/>
    <hyperlink ref="K128" r:id="rId725" location="" tooltip="" display="hcc1670"/>
    <hyperlink ref="L128" r:id="rId726" location="" tooltip="" display="Cafeplayer"/>
    <hyperlink ref="G129" r:id="rId727" location="" tooltip="" display="hcc1670"/>
    <hyperlink ref="H129" r:id="rId728" location="" tooltip="" display="Review"/>
    <hyperlink ref="I129" r:id="rId729" location="" tooltip="" display="dzsobacsi"/>
    <hyperlink ref="J129" r:id="rId730" location="" tooltip="" display="hcc1670"/>
    <hyperlink ref="K129" r:id="rId731" location="" tooltip="" display="hcc1670"/>
    <hyperlink ref="L129" r:id="rId732" location="" tooltip="" display="dzsobacsi"/>
    <hyperlink ref="G130" r:id="rId733" location="" tooltip="" display="hcc1670"/>
    <hyperlink ref="H130" r:id="rId734" location="" tooltip="" display="Review"/>
    <hyperlink ref="I130" r:id="rId735" location="" tooltip="" display="Mattias Roos"/>
    <hyperlink ref="J130" r:id="rId736" location="" tooltip="" display="hcc1670"/>
    <hyperlink ref="K130" r:id="rId737" location="" tooltip="" display="hcc1670"/>
    <hyperlink ref="L130" r:id="rId738" location="" tooltip="" display="Mattias Roos"/>
    <hyperlink ref="G131" r:id="rId739" location="" tooltip="" display="hcc1670"/>
    <hyperlink ref="H131" r:id="rId740" location="" tooltip="" display="Review"/>
    <hyperlink ref="I131" r:id="rId741" location="" tooltip="" display="phinneas"/>
    <hyperlink ref="J131" r:id="rId742" location="" tooltip="" display="hcc1670"/>
    <hyperlink ref="K131" r:id="rId743" location="" tooltip="" display="hcc1670"/>
    <hyperlink ref="L131" r:id="rId744" location="" tooltip="" display="phinneas"/>
    <hyperlink ref="G132" r:id="rId745" location="" tooltip="" display="hcc1670"/>
    <hyperlink ref="H132" r:id="rId746" location="" tooltip="" display="Review"/>
    <hyperlink ref="I132" r:id="rId747" location="" tooltip="" display="Sandr"/>
    <hyperlink ref="J132" r:id="rId748" location="" tooltip="" display="hcc1670"/>
    <hyperlink ref="K132" r:id="rId749" location="" tooltip="" display="hcc1670"/>
    <hyperlink ref="L132" r:id="rId750" location="" tooltip="" display="Sandr"/>
    <hyperlink ref="G133" r:id="rId751" location="" tooltip="" display="hcc1670"/>
    <hyperlink ref="H133" r:id="rId752" location="" tooltip="" display="Review"/>
    <hyperlink ref="I133" r:id="rId753" location="" tooltip="" display="skonaman"/>
    <hyperlink ref="J133" r:id="rId754" location="" tooltip="" display="hcc1670"/>
    <hyperlink ref="K133" r:id="rId755" location="" tooltip="" display="hcc1670"/>
    <hyperlink ref="L133" r:id="rId756" location="" tooltip="" display="skonaman"/>
    <hyperlink ref="G134" r:id="rId757" location="" tooltip="" display="hcc1670"/>
    <hyperlink ref="H134" r:id="rId758" location="" tooltip="" display="Review"/>
    <hyperlink ref="I134" r:id="rId759" location="" tooltip="" display="Zenswang"/>
    <hyperlink ref="J134" r:id="rId760" location="" tooltip="" display="hcc1670"/>
    <hyperlink ref="K134" r:id="rId761" location="" tooltip="" display="hcc1670"/>
    <hyperlink ref="L134" r:id="rId762" location="" tooltip="" display="Zenswang"/>
    <hyperlink ref="G135" r:id="rId763" location="" tooltip="" display="Mattias Roos"/>
    <hyperlink ref="H135" r:id="rId764" location="" tooltip="" display="Review"/>
    <hyperlink ref="I135" r:id="rId765" location="" tooltip="" display="Animalj"/>
    <hyperlink ref="J135" r:id="rId766" location="" tooltip="" display="Mattias Roos"/>
    <hyperlink ref="K135" r:id="rId767" location="" tooltip="" display="Mattias Roos"/>
    <hyperlink ref="L135" r:id="rId768" location="" tooltip="" display="Animalj"/>
    <hyperlink ref="G136" r:id="rId769" location="" tooltip="" display="Mattias Roos"/>
    <hyperlink ref="H136" r:id="rId770" location="" tooltip="" display="Review"/>
    <hyperlink ref="I136" r:id="rId771" location="" tooltip="" display="API"/>
    <hyperlink ref="J136" r:id="rId772" location="" tooltip="" display="Mattias Roos"/>
    <hyperlink ref="K136" r:id="rId773" location="" tooltip="" display="Mattias Roos"/>
    <hyperlink ref="L136" r:id="rId774" location="" tooltip="" display="API"/>
    <hyperlink ref="G137" r:id="rId775" location="" tooltip="" display="Mattias Roos"/>
    <hyperlink ref="H137" r:id="rId776" location="" tooltip="" display="Review"/>
    <hyperlink ref="I137" r:id="rId777" location="" tooltip="" display="Cafeplayer"/>
    <hyperlink ref="J137" r:id="rId778" location="" tooltip="" display="Mattias Roos"/>
    <hyperlink ref="K137" r:id="rId779" location="" tooltip="" display="Mattias Roos"/>
    <hyperlink ref="L137" r:id="rId780" location="" tooltip="" display="Cafeplayer"/>
    <hyperlink ref="G138" r:id="rId781" location="" tooltip="" display="Mattias Roos"/>
    <hyperlink ref="H138" r:id="rId782" location="" tooltip="" display="Review"/>
    <hyperlink ref="I138" r:id="rId783" location="" tooltip="" display="dzsobacsi"/>
    <hyperlink ref="J138" r:id="rId784" location="" tooltip="" display="Mattias Roos"/>
    <hyperlink ref="K138" r:id="rId785" location="" tooltip="" display="Mattias Roos"/>
    <hyperlink ref="L138" r:id="rId786" location="" tooltip="" display="dzsobacsi"/>
    <hyperlink ref="G139" r:id="rId787" location="" tooltip="" display="Mattias Roos"/>
    <hyperlink ref="H139" r:id="rId788" location="" tooltip="" display="Review"/>
    <hyperlink ref="I139" r:id="rId789" location="" tooltip="" display="hcc1670"/>
    <hyperlink ref="J139" r:id="rId790" location="" tooltip="" display="Mattias Roos"/>
    <hyperlink ref="K139" r:id="rId791" location="" tooltip="" display="Mattias Roos"/>
    <hyperlink ref="L139" r:id="rId792" location="" tooltip="" display="hcc1670"/>
    <hyperlink ref="G140" r:id="rId793" location="" tooltip="" display="Mattias Roos"/>
    <hyperlink ref="H140" r:id="rId794" location="" tooltip="" display="Review"/>
    <hyperlink ref="I140" r:id="rId795" location="" tooltip="" display="phinneas"/>
    <hyperlink ref="J140" r:id="rId796" location="" tooltip="" display="Mattias Roos"/>
    <hyperlink ref="K140" r:id="rId797" location="" tooltip="" display="Mattias Roos"/>
    <hyperlink ref="L140" r:id="rId798" location="" tooltip="" display="phinneas"/>
    <hyperlink ref="G141" r:id="rId799" location="" tooltip="" display="Mattias Roos"/>
    <hyperlink ref="H141" r:id="rId800" location="" tooltip="" display="Review"/>
    <hyperlink ref="I141" r:id="rId801" location="" tooltip="" display="Sandr"/>
    <hyperlink ref="J141" r:id="rId802" location="" tooltip="" display="Mattias Roos"/>
    <hyperlink ref="K141" r:id="rId803" location="" tooltip="" display="Mattias Roos"/>
    <hyperlink ref="L141" r:id="rId804" location="" tooltip="" display="Sandr"/>
    <hyperlink ref="G142" r:id="rId805" location="" tooltip="" display="Mattias Roos"/>
    <hyperlink ref="H142" r:id="rId806" location="" tooltip="" display="Review"/>
    <hyperlink ref="I142" r:id="rId807" location="" tooltip="" display="skonaman"/>
    <hyperlink ref="J142" r:id="rId808" location="" tooltip="" display="Mattias Roos"/>
    <hyperlink ref="K142" r:id="rId809" location="" tooltip="" display="Mattias Roos"/>
    <hyperlink ref="L142" r:id="rId810" location="" tooltip="" display="skonaman"/>
    <hyperlink ref="G143" r:id="rId811" location="" tooltip="" display="Mattias Roos"/>
    <hyperlink ref="H143" r:id="rId812" location="" tooltip="" display="Review"/>
    <hyperlink ref="I143" r:id="rId813" location="" tooltip="" display="Zenswang"/>
    <hyperlink ref="J143" r:id="rId814" location="" tooltip="" display="Mattias Roos"/>
    <hyperlink ref="K143" r:id="rId815" location="" tooltip="" display="Mattias Roos"/>
    <hyperlink ref="L143" r:id="rId816" location="" tooltip="" display="Zenswang"/>
    <hyperlink ref="G144" r:id="rId817" location="" tooltip="" display="phinneas"/>
    <hyperlink ref="H144" r:id="rId818" location="" tooltip="" display="Review"/>
    <hyperlink ref="I144" r:id="rId819" location="" tooltip="" display="Animalj"/>
    <hyperlink ref="J144" r:id="rId820" location="" tooltip="" display="phinneas"/>
    <hyperlink ref="K144" r:id="rId821" location="" tooltip="" display="phinneas"/>
    <hyperlink ref="L144" r:id="rId822" location="" tooltip="" display="Animalj"/>
    <hyperlink ref="G145" r:id="rId823" location="" tooltip="" display="phinneas"/>
    <hyperlink ref="H145" r:id="rId824" location="" tooltip="" display="Review"/>
    <hyperlink ref="I145" r:id="rId825" location="" tooltip="" display="API"/>
    <hyperlink ref="J145" r:id="rId826" location="" tooltip="" display="phinneas"/>
    <hyperlink ref="K145" r:id="rId827" location="" tooltip="" display="phinneas"/>
    <hyperlink ref="L145" r:id="rId828" location="" tooltip="" display="API"/>
    <hyperlink ref="G146" r:id="rId829" location="" tooltip="" display="phinneas"/>
    <hyperlink ref="H146" r:id="rId830" location="" tooltip="" display="Review"/>
    <hyperlink ref="I146" r:id="rId831" location="" tooltip="" display="Cafeplayer"/>
    <hyperlink ref="J146" r:id="rId832" location="" tooltip="" display="phinneas"/>
    <hyperlink ref="K146" r:id="rId833" location="" tooltip="" display="phinneas"/>
    <hyperlink ref="L146" r:id="rId834" location="" tooltip="" display="Cafeplayer"/>
    <hyperlink ref="G147" r:id="rId835" location="" tooltip="" display="phinneas"/>
    <hyperlink ref="H147" r:id="rId836" location="" tooltip="" display="Review"/>
    <hyperlink ref="I147" r:id="rId837" location="" tooltip="" display="dzsobacsi"/>
    <hyperlink ref="J147" r:id="rId838" location="" tooltip="" display="phinneas"/>
    <hyperlink ref="K147" r:id="rId839" location="" tooltip="" display="phinneas"/>
    <hyperlink ref="L147" r:id="rId840" location="" tooltip="" display="dzsobacsi"/>
    <hyperlink ref="G148" r:id="rId841" location="" tooltip="" display="phinneas"/>
    <hyperlink ref="H148" r:id="rId842" location="" tooltip="" display="Review"/>
    <hyperlink ref="I148" r:id="rId843" location="" tooltip="" display="hcc1670"/>
    <hyperlink ref="J148" r:id="rId844" location="" tooltip="" display="phinneas"/>
    <hyperlink ref="K148" r:id="rId845" location="" tooltip="" display="phinneas"/>
    <hyperlink ref="L148" r:id="rId846" location="" tooltip="" display="hcc1670"/>
    <hyperlink ref="G149" r:id="rId847" location="" tooltip="" display="phinneas"/>
    <hyperlink ref="H149" r:id="rId848" location="" tooltip="" display="Review"/>
    <hyperlink ref="I149" r:id="rId849" location="" tooltip="" display="Mattias Roos"/>
    <hyperlink ref="J149" r:id="rId850" location="" tooltip="" display="phinneas"/>
    <hyperlink ref="K149" r:id="rId851" location="" tooltip="" display="phinneas"/>
    <hyperlink ref="L149" r:id="rId852" location="" tooltip="" display="Mattias Roos"/>
    <hyperlink ref="G150" r:id="rId853" location="" tooltip="" display="phinneas"/>
    <hyperlink ref="H150" r:id="rId854" location="" tooltip="" display="Review"/>
    <hyperlink ref="I150" r:id="rId855" location="" tooltip="" display="Sandr"/>
    <hyperlink ref="J150" r:id="rId856" location="" tooltip="" display="phinneas"/>
    <hyperlink ref="K150" r:id="rId857" location="" tooltip="" display="phinneas"/>
    <hyperlink ref="L150" r:id="rId858" location="" tooltip="" display="Sandr"/>
    <hyperlink ref="G151" r:id="rId859" location="" tooltip="" display="phinneas"/>
    <hyperlink ref="H151" r:id="rId860" location="" tooltip="" display="Review"/>
    <hyperlink ref="I151" r:id="rId861" location="" tooltip="" display="skonaman"/>
    <hyperlink ref="J151" r:id="rId862" location="" tooltip="" display="phinneas"/>
    <hyperlink ref="K151" r:id="rId863" location="" tooltip="" display="phinneas"/>
    <hyperlink ref="L151" r:id="rId864" location="" tooltip="" display="skonaman"/>
    <hyperlink ref="G152" r:id="rId865" location="" tooltip="" display="phinneas"/>
    <hyperlink ref="H152" r:id="rId866" location="" tooltip="" display="Review"/>
    <hyperlink ref="I152" r:id="rId867" location="" tooltip="" display="Zenswang"/>
    <hyperlink ref="J152" r:id="rId868" location="" tooltip="" display="phinneas"/>
    <hyperlink ref="K152" r:id="rId869" location="" tooltip="" display="phinneas"/>
    <hyperlink ref="L152" r:id="rId870" location="" tooltip="" display="Zenswang"/>
    <hyperlink ref="G153" r:id="rId871" location="" tooltip="" display="Sandr"/>
    <hyperlink ref="H153" r:id="rId872" location="" tooltip="" display="Review"/>
    <hyperlink ref="I153" r:id="rId873" location="" tooltip="" display="Animalj"/>
    <hyperlink ref="J153" r:id="rId874" location="" tooltip="" display="Sandr"/>
    <hyperlink ref="K153" r:id="rId875" location="" tooltip="" display="Sandr"/>
    <hyperlink ref="L153" r:id="rId876" location="" tooltip="" display="Animalj"/>
    <hyperlink ref="G154" r:id="rId877" location="" tooltip="" display="Sandr"/>
    <hyperlink ref="H154" r:id="rId878" location="" tooltip="" display="Review"/>
    <hyperlink ref="I154" r:id="rId879" location="" tooltip="" display="API"/>
    <hyperlink ref="J154" r:id="rId880" location="" tooltip="" display="Sandr"/>
    <hyperlink ref="K154" r:id="rId881" location="" tooltip="" display="Sandr"/>
    <hyperlink ref="L154" r:id="rId882" location="" tooltip="" display="API"/>
    <hyperlink ref="G155" r:id="rId883" location="" tooltip="" display="Sandr"/>
    <hyperlink ref="H155" r:id="rId884" location="" tooltip="" display="Review"/>
    <hyperlink ref="I155" r:id="rId885" location="" tooltip="" display="Cafeplayer"/>
    <hyperlink ref="J155" r:id="rId886" location="" tooltip="" display="Sandr"/>
    <hyperlink ref="K155" r:id="rId887" location="" tooltip="" display="Sandr"/>
    <hyperlink ref="L155" r:id="rId888" location="" tooltip="" display="Cafeplayer"/>
    <hyperlink ref="G156" r:id="rId889" location="" tooltip="" display="Sandr"/>
    <hyperlink ref="H156" r:id="rId890" location="" tooltip="" display="Review"/>
    <hyperlink ref="I156" r:id="rId891" location="" tooltip="" display="dzsobacsi"/>
    <hyperlink ref="J156" r:id="rId892" location="" tooltip="" display="Sandr"/>
    <hyperlink ref="K156" r:id="rId893" location="" tooltip="" display="Sandr"/>
    <hyperlink ref="L156" r:id="rId894" location="" tooltip="" display="dzsobacsi"/>
    <hyperlink ref="G157" r:id="rId895" location="" tooltip="" display="Sandr"/>
    <hyperlink ref="H157" r:id="rId896" location="" tooltip="" display="Review"/>
    <hyperlink ref="I157" r:id="rId897" location="" tooltip="" display="hcc1670"/>
    <hyperlink ref="J157" r:id="rId898" location="" tooltip="" display="Sandr"/>
    <hyperlink ref="K157" r:id="rId899" location="" tooltip="" display="Sandr"/>
    <hyperlink ref="L157" r:id="rId900" location="" tooltip="" display="hcc1670"/>
    <hyperlink ref="G158" r:id="rId901" location="" tooltip="" display="Sandr"/>
    <hyperlink ref="H158" r:id="rId902" location="" tooltip="" display="Review"/>
    <hyperlink ref="I158" r:id="rId903" location="" tooltip="" display="Mattias Roos"/>
    <hyperlink ref="J158" r:id="rId904" location="" tooltip="" display="Sandr"/>
    <hyperlink ref="K158" r:id="rId905" location="" tooltip="" display="Sandr"/>
    <hyperlink ref="L158" r:id="rId906" location="" tooltip="" display="Mattias Roos"/>
    <hyperlink ref="G159" r:id="rId907" location="" tooltip="" display="Sandr"/>
    <hyperlink ref="H159" r:id="rId908" location="" tooltip="" display="Review"/>
    <hyperlink ref="I159" r:id="rId909" location="" tooltip="" display="phinneas"/>
    <hyperlink ref="J159" r:id="rId910" location="" tooltip="" display="Sandr"/>
    <hyperlink ref="K159" r:id="rId911" location="" tooltip="" display="Sandr"/>
    <hyperlink ref="L159" r:id="rId912" location="" tooltip="" display="phinneas"/>
    <hyperlink ref="G160" r:id="rId913" location="" tooltip="" display="Sandr"/>
    <hyperlink ref="H160" r:id="rId914" location="" tooltip="" display="Review"/>
    <hyperlink ref="I160" r:id="rId915" location="" tooltip="" display="skonaman"/>
    <hyperlink ref="J160" r:id="rId916" location="" tooltip="" display="Sandr"/>
    <hyperlink ref="K160" r:id="rId917" location="" tooltip="" display="Sandr"/>
    <hyperlink ref="L160" r:id="rId918" location="" tooltip="" display="skonaman"/>
    <hyperlink ref="G161" r:id="rId919" location="" tooltip="" display="Sandr"/>
    <hyperlink ref="H161" r:id="rId920" location="" tooltip="" display="Review"/>
    <hyperlink ref="I161" r:id="rId921" location="" tooltip="" display="Zenswang"/>
    <hyperlink ref="J161" r:id="rId922" location="" tooltip="" display="Sandr"/>
    <hyperlink ref="K161" r:id="rId923" location="" tooltip="" display="Sandr"/>
    <hyperlink ref="L161" r:id="rId924" location="" tooltip="" display="Zenswang"/>
    <hyperlink ref="G162" r:id="rId925" location="" tooltip="" display="skonaman"/>
    <hyperlink ref="H162" r:id="rId926" location="" tooltip="" display="Review"/>
    <hyperlink ref="I162" r:id="rId927" location="" tooltip="" display="Animalj"/>
    <hyperlink ref="J162" r:id="rId928" location="" tooltip="" display="skonaman"/>
    <hyperlink ref="K162" r:id="rId929" location="" tooltip="" display="skonaman"/>
    <hyperlink ref="L162" r:id="rId930" location="" tooltip="" display="Animalj"/>
    <hyperlink ref="G163" r:id="rId931" location="" tooltip="" display="skonaman"/>
    <hyperlink ref="H163" r:id="rId932" location="" tooltip="" display="Review"/>
    <hyperlink ref="I163" r:id="rId933" location="" tooltip="" display="API"/>
    <hyperlink ref="J163" r:id="rId934" location="" tooltip="" display="skonaman"/>
    <hyperlink ref="K163" r:id="rId935" location="" tooltip="" display="skonaman"/>
    <hyperlink ref="L163" r:id="rId936" location="" tooltip="" display="API"/>
    <hyperlink ref="G164" r:id="rId937" location="" tooltip="" display="skonaman"/>
    <hyperlink ref="H164" r:id="rId938" location="" tooltip="" display="Review"/>
    <hyperlink ref="I164" r:id="rId939" location="" tooltip="" display="Cafeplayer"/>
    <hyperlink ref="J164" r:id="rId940" location="" tooltip="" display="skonaman"/>
    <hyperlink ref="K164" r:id="rId941" location="" tooltip="" display="skonaman"/>
    <hyperlink ref="L164" r:id="rId942" location="" tooltip="" display="Cafeplayer"/>
    <hyperlink ref="G165" r:id="rId943" location="" tooltip="" display="skonaman"/>
    <hyperlink ref="H165" r:id="rId944" location="" tooltip="" display="Review"/>
    <hyperlink ref="I165" r:id="rId945" location="" tooltip="" display="dzsobacsi"/>
    <hyperlink ref="J165" r:id="rId946" location="" tooltip="" display="skonaman"/>
    <hyperlink ref="K165" r:id="rId947" location="" tooltip="" display="skonaman"/>
    <hyperlink ref="L165" r:id="rId948" location="" tooltip="" display="dzsobacsi"/>
    <hyperlink ref="G166" r:id="rId949" location="" tooltip="" display="skonaman"/>
    <hyperlink ref="H166" r:id="rId950" location="" tooltip="" display="Review"/>
    <hyperlink ref="I166" r:id="rId951" location="" tooltip="" display="hcc1670"/>
    <hyperlink ref="J166" r:id="rId952" location="" tooltip="" display="skonaman"/>
    <hyperlink ref="K166" r:id="rId953" location="" tooltip="" display="skonaman"/>
    <hyperlink ref="L166" r:id="rId954" location="" tooltip="" display="hcc1670"/>
    <hyperlink ref="G167" r:id="rId955" location="" tooltip="" display="skonaman"/>
    <hyperlink ref="H167" r:id="rId956" location="" tooltip="" display="Review"/>
    <hyperlink ref="I167" r:id="rId957" location="" tooltip="" display="Mattias Roos"/>
    <hyperlink ref="J167" r:id="rId958" location="" tooltip="" display="skonaman"/>
    <hyperlink ref="K167" r:id="rId959" location="" tooltip="" display="skonaman"/>
    <hyperlink ref="L167" r:id="rId960" location="" tooltip="" display="Mattias Roos"/>
    <hyperlink ref="G168" r:id="rId961" location="" tooltip="" display="skonaman"/>
    <hyperlink ref="H168" r:id="rId962" location="" tooltip="" display="Review"/>
    <hyperlink ref="I168" r:id="rId963" location="" tooltip="" display="phinneas"/>
    <hyperlink ref="J168" r:id="rId964" location="" tooltip="" display="skonaman"/>
    <hyperlink ref="K168" r:id="rId965" location="" tooltip="" display="skonaman"/>
    <hyperlink ref="L168" r:id="rId966" location="" tooltip="" display="phinneas"/>
    <hyperlink ref="G169" r:id="rId967" location="" tooltip="" display="skonaman"/>
    <hyperlink ref="H169" r:id="rId968" location="" tooltip="" display="Review"/>
    <hyperlink ref="I169" r:id="rId969" location="" tooltip="" display="Sandr"/>
    <hyperlink ref="J169" r:id="rId970" location="" tooltip="" display="skonaman"/>
    <hyperlink ref="K169" r:id="rId971" location="" tooltip="" display="skonaman"/>
    <hyperlink ref="L169" r:id="rId972" location="" tooltip="" display="Sandr"/>
    <hyperlink ref="G170" r:id="rId973" location="" tooltip="" display="skonaman"/>
    <hyperlink ref="H170" r:id="rId974" location="" tooltip="" display="Review"/>
    <hyperlink ref="I170" r:id="rId975" location="" tooltip="" display="Zenswang"/>
    <hyperlink ref="J170" r:id="rId976" location="" tooltip="" display="skonaman"/>
    <hyperlink ref="K170" r:id="rId977" location="" tooltip="" display="skonaman"/>
    <hyperlink ref="L170" r:id="rId978" location="" tooltip="" display="Zenswang"/>
    <hyperlink ref="G171" r:id="rId979" location="" tooltip="" display="Zenswang"/>
    <hyperlink ref="H171" r:id="rId980" location="" tooltip="" display="Review"/>
    <hyperlink ref="I171" r:id="rId981" location="" tooltip="" display="Animalj"/>
    <hyperlink ref="J171" r:id="rId982" location="" tooltip="" display="Zenswang"/>
    <hyperlink ref="K171" r:id="rId983" location="" tooltip="" display="Zenswang"/>
    <hyperlink ref="L171" r:id="rId984" location="" tooltip="" display="Animalj"/>
    <hyperlink ref="G172" r:id="rId985" location="" tooltip="" display="Zenswang"/>
    <hyperlink ref="H172" r:id="rId986" location="" tooltip="" display="Review"/>
    <hyperlink ref="I172" r:id="rId987" location="" tooltip="" display="API"/>
    <hyperlink ref="J172" r:id="rId988" location="" tooltip="" display="Zenswang"/>
    <hyperlink ref="K172" r:id="rId989" location="" tooltip="" display="Zenswang"/>
    <hyperlink ref="L172" r:id="rId990" location="" tooltip="" display="API"/>
    <hyperlink ref="G173" r:id="rId991" location="" tooltip="" display="Zenswang"/>
    <hyperlink ref="H173" r:id="rId992" location="" tooltip="" display="Review"/>
    <hyperlink ref="I173" r:id="rId993" location="" tooltip="" display="Cafeplayer"/>
    <hyperlink ref="J173" r:id="rId994" location="" tooltip="" display="Zenswang"/>
    <hyperlink ref="K173" r:id="rId995" location="" tooltip="" display="Zenswang"/>
    <hyperlink ref="L173" r:id="rId996" location="" tooltip="" display="Cafeplayer"/>
    <hyperlink ref="G174" r:id="rId997" location="" tooltip="" display="Zenswang"/>
    <hyperlink ref="H174" r:id="rId998" location="" tooltip="" display="Review"/>
    <hyperlink ref="I174" r:id="rId999" location="" tooltip="" display="dzsobacsi"/>
    <hyperlink ref="J174" r:id="rId1000" location="" tooltip="" display="Zenswang"/>
    <hyperlink ref="K174" r:id="rId1001" location="" tooltip="" display="Zenswang"/>
    <hyperlink ref="L174" r:id="rId1002" location="" tooltip="" display="dzsobacsi"/>
    <hyperlink ref="G175" r:id="rId1003" location="" tooltip="" display="Zenswang"/>
    <hyperlink ref="H175" r:id="rId1004" location="" tooltip="" display="Review"/>
    <hyperlink ref="I175" r:id="rId1005" location="" tooltip="" display="hcc1670"/>
    <hyperlink ref="J175" r:id="rId1006" location="" tooltip="" display="Zenswang"/>
    <hyperlink ref="K175" r:id="rId1007" location="" tooltip="" display="Zenswang"/>
    <hyperlink ref="L175" r:id="rId1008" location="" tooltip="" display="hcc1670"/>
    <hyperlink ref="G176" r:id="rId1009" location="" tooltip="" display="Zenswang"/>
    <hyperlink ref="H176" r:id="rId1010" location="" tooltip="" display="Review"/>
    <hyperlink ref="I176" r:id="rId1011" location="" tooltip="" display="Mattias Roos"/>
    <hyperlink ref="J176" r:id="rId1012" location="" tooltip="" display="Zenswang"/>
    <hyperlink ref="K176" r:id="rId1013" location="" tooltip="" display="Zenswang"/>
    <hyperlink ref="L176" r:id="rId1014" location="" tooltip="" display="Mattias Roos"/>
    <hyperlink ref="G177" r:id="rId1015" location="" tooltip="" display="Zenswang"/>
    <hyperlink ref="H177" r:id="rId1016" location="" tooltip="" display="Review"/>
    <hyperlink ref="I177" r:id="rId1017" location="" tooltip="" display="phinneas"/>
    <hyperlink ref="J177" r:id="rId1018" location="" tooltip="" display="Zenswang"/>
    <hyperlink ref="K177" r:id="rId1019" location="" tooltip="" display="Zenswang"/>
    <hyperlink ref="L177" r:id="rId1020" location="" tooltip="" display="phinneas"/>
    <hyperlink ref="G178" r:id="rId1021" location="" tooltip="" display="Zenswang"/>
    <hyperlink ref="H178" r:id="rId1022" location="" tooltip="" display="Review"/>
    <hyperlink ref="I178" r:id="rId1023" location="" tooltip="" display="Sandr"/>
    <hyperlink ref="J178" r:id="rId1024" location="" tooltip="" display="Zenswang"/>
    <hyperlink ref="K178" r:id="rId1025" location="" tooltip="" display="Zenswang"/>
    <hyperlink ref="L178" r:id="rId1026" location="" tooltip="" display="Sandr"/>
    <hyperlink ref="G179" r:id="rId1027" location="" tooltip="" display="Zenswang"/>
    <hyperlink ref="H179" r:id="rId1028" location="" tooltip="" display="Review"/>
    <hyperlink ref="I179" r:id="rId1029" location="" tooltip="" display="skonaman"/>
    <hyperlink ref="J179" r:id="rId1030" location="" tooltip="" display="Zenswang"/>
    <hyperlink ref="K179" r:id="rId1031" location="" tooltip="" display="Zenswang"/>
    <hyperlink ref="L179" r:id="rId1032" location="" tooltip="" display="skonaman"/>
    <hyperlink ref="B180" r:id="rId1033" location="" tooltip="" display="DRive To Five #8"/>
    <hyperlink ref="G180" r:id="rId1034" location="" tooltip="" display="bonobo"/>
    <hyperlink ref="H180" r:id="rId1035" location="" tooltip="" display="Review"/>
    <hyperlink ref="I180" r:id="rId1036" location="" tooltip="" display="Cafeplayer"/>
    <hyperlink ref="J180" r:id="rId1037" location="" tooltip="" display="bonobo"/>
    <hyperlink ref="K180" r:id="rId1038" location="" tooltip="" display="bonobo"/>
    <hyperlink ref="L180" r:id="rId1039" location="" tooltip="" display="Cafeplayer"/>
    <hyperlink ref="B181" r:id="rId1040" location="" tooltip="" display="Stratified Sevens #3388 Group 1"/>
    <hyperlink ref="G181" r:id="rId1041" location="" tooltip="" display="BDGammon"/>
    <hyperlink ref="H181" r:id="rId1042" location="" tooltip="" display="Review"/>
    <hyperlink ref="I181" r:id="rId1043" location="" tooltip="" display="Cafeplayer"/>
    <hyperlink ref="J181" r:id="rId1044" location="" tooltip="" display="BDGammon"/>
    <hyperlink ref="K181" r:id="rId1045" location="" tooltip="" display="BDGammon"/>
    <hyperlink ref="L181" r:id="rId1046" location="" tooltip="" display="Cafeplayer"/>
    <hyperlink ref="B182" r:id="rId1047" location="" tooltip="" display="Strawberry Stratifieds #1744 Group 1"/>
    <hyperlink ref="G182" r:id="rId1048" location="" tooltip="" display="Klaus Schicks"/>
    <hyperlink ref="H182" r:id="rId1049" location="" tooltip="" display="Review"/>
    <hyperlink ref="I182" r:id="rId1050" location="" tooltip="" display="dzsobacsi"/>
    <hyperlink ref="J182" r:id="rId1051" location="" tooltip="" display="Klaus Schicks"/>
    <hyperlink ref="K182" r:id="rId1052" location="" tooltip="" display="Klaus Schicks"/>
    <hyperlink ref="L182" r:id="rId1053" location="" tooltip="" display="dzsobacsi"/>
    <hyperlink ref="B183" r:id="rId1054" location="" tooltip="" display="Strawberry Stratifieds #1757 Group 1"/>
    <hyperlink ref="G183" r:id="rId1055" location="" tooltip="" display="CovGammon"/>
    <hyperlink ref="H183" r:id="rId1056" location="" tooltip="" display="Review"/>
    <hyperlink ref="I183" r:id="rId1057" location="" tooltip="" display="phinneas"/>
    <hyperlink ref="J183" r:id="rId1058" location="" tooltip="" display="CovGammon"/>
    <hyperlink ref="K183" r:id="rId1059" location="" tooltip="" display="CovGammon"/>
    <hyperlink ref="L183" r:id="rId1060" location="" tooltip="" display="phinneas"/>
    <hyperlink ref="B184" r:id="rId1061" location="" tooltip="" display="The Marathon #3981"/>
    <hyperlink ref="G184" r:id="rId1062" location="" tooltip="" display="CovGammon"/>
    <hyperlink ref="H184" r:id="rId1063" location="" tooltip="" display="Review"/>
    <hyperlink ref="I184" r:id="rId1064" location="" tooltip="" display="phinneas"/>
    <hyperlink ref="J184" r:id="rId1065" location="" tooltip="" display="CovGammon"/>
    <hyperlink ref="K184" r:id="rId1066" location="" tooltip="" display="CovGammon"/>
    <hyperlink ref="L184" r:id="rId1067" location="" tooltip="" display="phinneas"/>
    <hyperlink ref="B185" r:id="rId1068" location="" tooltip="" display="Tortoise Threers #3927"/>
    <hyperlink ref="G185" r:id="rId1069" location="" tooltip="" display="wghunter"/>
    <hyperlink ref="H185" r:id="rId1070" location="" tooltip="" display="Review"/>
    <hyperlink ref="I185" r:id="rId1071" location="" tooltip="" display="Cafeplayer"/>
    <hyperlink ref="J185" r:id="rId1072" location="" tooltip="" display="wghunter"/>
    <hyperlink ref="K185" r:id="rId1073" location="" tooltip="" display="wghunter"/>
    <hyperlink ref="L185" r:id="rId1074" location="" tooltip="" display="Cafeplayer"/>
    <hyperlink ref="B186" r:id="rId1075" location="" tooltip="" display="Tortoise Threers #3965"/>
    <hyperlink ref="G186" r:id="rId1076" location="" tooltip="" display="geeimatree"/>
    <hyperlink ref="H186" r:id="rId1077" location="" tooltip="" display="Review"/>
    <hyperlink ref="I186" r:id="rId1078" location="" tooltip="" display="skonaman"/>
    <hyperlink ref="J186" r:id="rId1079" location="" tooltip="" display="geeimatree"/>
    <hyperlink ref="K186" r:id="rId1080" location="" tooltip="" display="geeimatree"/>
    <hyperlink ref="L186" r:id="rId1081" location="" tooltip="" display="skonaman"/>
    <hyperlink ref="B187" r:id="rId1082" location="" tooltip="" display="Weekday Warriors #4077"/>
    <hyperlink ref="G187" r:id="rId1083" location="" tooltip="" display="E pluribus unum"/>
    <hyperlink ref="H187" r:id="rId1084" location="" tooltip="" display="Review"/>
    <hyperlink ref="I187" r:id="rId1085" location="" tooltip="" display="Sandr"/>
    <hyperlink ref="J187" r:id="rId1086" location="" tooltip="" display="E pluribus unum"/>
    <hyperlink ref="K187" r:id="rId1087" location="" tooltip="" display="E pluribus unum"/>
    <hyperlink ref="L187" r:id="rId1088" location="" tooltip="" display="Sandr"/>
    <hyperlink ref="B188" r:id="rId1089" location="" tooltip="" display="Weekday Warriors #4258"/>
    <hyperlink ref="G188" r:id="rId1090" location="" tooltip="" display="AntiDentite"/>
    <hyperlink ref="H188" r:id="rId1091" location="" tooltip="" display="Review"/>
    <hyperlink ref="I188" r:id="rId1092" location="" tooltip="" display="Cafeplayer"/>
    <hyperlink ref="J188" r:id="rId1093" location="" tooltip="" display="AntiDentite"/>
    <hyperlink ref="K188" r:id="rId1094" location="" tooltip="" display="AntiDentite"/>
    <hyperlink ref="L188" r:id="rId1095" location="" tooltip="" display="Cafeplayer"/>
  </hyperlinks>
  <pageMargins left="0.7" right="0.7" top="0.787402" bottom="0.787402" header="0.3" footer="0.3"/>
  <pageSetup firstPageNumber="1" fitToHeight="1" fitToWidth="1" scale="100" useFirstPageNumber="0" orientation="portrait" pageOrder="downThenOver"/>
  <headerFooter>
    <oddFooter>&amp;C&amp;"Helvetica Neue,Regular"&amp;12&amp;K000000&amp;P</oddFooter>
  </headerFooter>
</worksheet>
</file>

<file path=xl/worksheets/sheet11.xml><?xml version="1.0" encoding="utf-8"?>
<worksheet xmlns:r="http://schemas.openxmlformats.org/officeDocument/2006/relationships" xmlns="http://schemas.openxmlformats.org/spreadsheetml/2006/main">
  <dimension ref="A1:K12"/>
  <sheetViews>
    <sheetView workbookViewId="0" showGridLines="0" defaultGridColor="1"/>
  </sheetViews>
  <sheetFormatPr defaultColWidth="15.8333" defaultRowHeight="14.5" customHeight="1" outlineLevelRow="0" outlineLevelCol="0"/>
  <cols>
    <col min="1" max="11" width="18.5" style="119" customWidth="1"/>
    <col min="12" max="16384" width="15.8516" style="119" customWidth="1"/>
  </cols>
  <sheetData>
    <row r="1" ht="13.55" customHeight="1">
      <c r="A1" s="120"/>
      <c r="B1" t="s" s="110">
        <v>80</v>
      </c>
      <c r="C1" t="s" s="121">
        <v>81</v>
      </c>
      <c r="D1" t="s" s="121">
        <v>83</v>
      </c>
      <c r="E1" t="s" s="121">
        <v>84</v>
      </c>
      <c r="F1" t="s" s="121">
        <v>85</v>
      </c>
      <c r="G1" t="s" s="121">
        <v>86</v>
      </c>
      <c r="H1" t="s" s="121">
        <v>87</v>
      </c>
      <c r="I1" t="s" s="121">
        <v>88</v>
      </c>
      <c r="J1" t="s" s="121">
        <v>89</v>
      </c>
      <c r="K1" t="s" s="121">
        <v>90</v>
      </c>
    </row>
    <row r="2" ht="13.55" customHeight="1">
      <c r="A2" t="s" s="110">
        <v>80</v>
      </c>
      <c r="B2" t="s" s="122">
        <v>309</v>
      </c>
      <c r="C2" s="123">
        <v>1.463888888888889</v>
      </c>
      <c r="D2" s="123">
        <v>1.38125</v>
      </c>
      <c r="E2" s="123">
        <v>1.461805555555556</v>
      </c>
      <c r="F2" s="123">
        <v>1.464583333333333</v>
      </c>
      <c r="G2" s="123">
        <v>1.007638888888889</v>
      </c>
      <c r="H2" s="123">
        <v>1.090972222222222</v>
      </c>
      <c r="I2" s="123">
        <v>1.049305555555555</v>
      </c>
      <c r="J2" s="123">
        <v>1.257638888888889</v>
      </c>
      <c r="K2" s="124">
        <v>1.299305555555555</v>
      </c>
    </row>
    <row r="3" ht="13.55" customHeight="1">
      <c r="A3" t="s" s="125">
        <v>81</v>
      </c>
      <c r="B3" s="123">
        <v>1.424305555555555</v>
      </c>
      <c r="C3" t="s" s="126">
        <v>309</v>
      </c>
      <c r="D3" s="123">
        <v>1.463194444444444</v>
      </c>
      <c r="E3" s="123">
        <v>1.461111111111111</v>
      </c>
      <c r="F3" s="123">
        <v>1.090972222222222</v>
      </c>
      <c r="G3" s="123">
        <v>1.090972222222222</v>
      </c>
      <c r="H3" s="123">
        <v>1.090972222222222</v>
      </c>
      <c r="I3" s="123">
        <v>1.4625</v>
      </c>
      <c r="J3" s="123">
        <v>1.464583333333333</v>
      </c>
      <c r="K3" s="124">
        <v>1.257638888888889</v>
      </c>
    </row>
    <row r="4" ht="13.55" customHeight="1">
      <c r="A4" t="s" s="125">
        <v>83</v>
      </c>
      <c r="B4" s="123">
        <v>1.254166666666667</v>
      </c>
      <c r="C4" s="123">
        <v>1.380555555555556</v>
      </c>
      <c r="D4" t="s" s="126">
        <v>309</v>
      </c>
      <c r="E4" s="123">
        <v>1.299305555555555</v>
      </c>
      <c r="F4" s="123">
        <v>1.463888888888889</v>
      </c>
      <c r="G4" s="123">
        <v>1.4625</v>
      </c>
      <c r="H4" s="123">
        <v>1.090972222222222</v>
      </c>
      <c r="I4" s="123">
        <v>1.424305555555555</v>
      </c>
      <c r="J4" s="123">
        <v>1.132638888888889</v>
      </c>
      <c r="K4" s="124">
        <v>1.299305555555555</v>
      </c>
    </row>
    <row r="5" ht="13.55" customHeight="1">
      <c r="A5" t="s" s="125">
        <v>84</v>
      </c>
      <c r="B5" s="123">
        <v>1.4625</v>
      </c>
      <c r="C5" s="123">
        <v>1.459027777777778</v>
      </c>
      <c r="D5" s="123">
        <v>1.463888888888889</v>
      </c>
      <c r="E5" t="s" s="126">
        <v>309</v>
      </c>
      <c r="F5" s="123">
        <v>1.257638888888889</v>
      </c>
      <c r="G5" s="123">
        <v>1.4625</v>
      </c>
      <c r="H5" s="123">
        <v>1.257638888888889</v>
      </c>
      <c r="I5" s="123">
        <v>1.340972222222222</v>
      </c>
      <c r="J5" s="123">
        <v>1.424305555555555</v>
      </c>
      <c r="K5" s="124">
        <v>1.464583333333333</v>
      </c>
    </row>
    <row r="6" ht="13.55" customHeight="1">
      <c r="A6" t="s" s="125">
        <v>85</v>
      </c>
      <c r="B6" s="123">
        <v>1.132638888888889</v>
      </c>
      <c r="C6" s="123">
        <v>1.132638888888889</v>
      </c>
      <c r="D6" s="123">
        <v>1.132638888888889</v>
      </c>
      <c r="E6" s="123">
        <v>1.458333333333333</v>
      </c>
      <c r="F6" t="s" s="126">
        <v>309</v>
      </c>
      <c r="G6" s="123">
        <v>1.007638888888889</v>
      </c>
      <c r="H6" s="123">
        <v>1.382638888888889</v>
      </c>
      <c r="I6" s="123">
        <v>1.007638888888889</v>
      </c>
      <c r="J6" s="123">
        <v>1.299305555555555</v>
      </c>
      <c r="K6" s="124">
        <v>1.215972222222222</v>
      </c>
    </row>
    <row r="7" ht="13.55" customHeight="1">
      <c r="A7" t="s" s="125">
        <v>86</v>
      </c>
      <c r="B7" s="123">
        <v>1.174305555555555</v>
      </c>
      <c r="C7" s="123">
        <v>1.465277777777778</v>
      </c>
      <c r="D7" s="123">
        <v>1.459722222222222</v>
      </c>
      <c r="E7" s="123">
        <v>1.460416666666667</v>
      </c>
      <c r="F7" s="123">
        <v>1.049305555555555</v>
      </c>
      <c r="G7" t="s" s="126">
        <v>309</v>
      </c>
      <c r="H7" s="123">
        <v>1.132638888888889</v>
      </c>
      <c r="I7" s="123">
        <v>1.424305555555555</v>
      </c>
      <c r="J7" s="123">
        <v>1.465277777777778</v>
      </c>
      <c r="K7" s="124">
        <v>1.382638888888889</v>
      </c>
    </row>
    <row r="8" ht="13.55" customHeight="1">
      <c r="A8" t="s" s="125">
        <v>87</v>
      </c>
      <c r="B8" s="123">
        <v>1.132638888888889</v>
      </c>
      <c r="C8" s="123">
        <v>1.174305555555555</v>
      </c>
      <c r="D8" s="123">
        <v>1.459722222222222</v>
      </c>
      <c r="E8" s="123">
        <v>1.464583333333333</v>
      </c>
      <c r="F8" s="123">
        <v>1.424305555555555</v>
      </c>
      <c r="G8" s="123">
        <v>1.464583333333333</v>
      </c>
      <c r="H8" t="s" s="126">
        <v>309</v>
      </c>
      <c r="I8" s="123">
        <v>1.464583333333333</v>
      </c>
      <c r="J8" s="123">
        <v>1.132638888888889</v>
      </c>
      <c r="K8" s="124">
        <v>1.465277777777778</v>
      </c>
    </row>
    <row r="9" ht="13.55" customHeight="1">
      <c r="A9" t="s" s="125">
        <v>88</v>
      </c>
      <c r="B9" s="123">
        <v>1.463194444444444</v>
      </c>
      <c r="C9" s="123">
        <v>1.464583333333333</v>
      </c>
      <c r="D9" s="123">
        <v>1.256944444444444</v>
      </c>
      <c r="E9" s="123">
        <v>1.461111111111111</v>
      </c>
      <c r="F9" s="123">
        <v>1.463194444444444</v>
      </c>
      <c r="G9" s="123">
        <v>1.463888888888889</v>
      </c>
      <c r="H9" s="123">
        <v>1.090972222222222</v>
      </c>
      <c r="I9" t="s" s="126">
        <v>309</v>
      </c>
      <c r="J9" s="123">
        <v>1.465277777777778</v>
      </c>
      <c r="K9" s="124">
        <v>1.463194444444444</v>
      </c>
    </row>
    <row r="10" ht="13.55" customHeight="1">
      <c r="A10" t="s" s="125">
        <v>89</v>
      </c>
      <c r="B10" s="123">
        <v>1.132638888888889</v>
      </c>
      <c r="C10" s="123">
        <v>1.461805555555556</v>
      </c>
      <c r="D10" s="123">
        <v>1.461111111111111</v>
      </c>
      <c r="E10" s="123">
        <v>1.463194444444444</v>
      </c>
      <c r="F10" s="123">
        <v>1.463888888888889</v>
      </c>
      <c r="G10" s="123">
        <v>1.132638888888889</v>
      </c>
      <c r="H10" s="123">
        <v>1.132638888888889</v>
      </c>
      <c r="I10" s="123">
        <v>1.299305555555555</v>
      </c>
      <c r="J10" t="s" s="126">
        <v>309</v>
      </c>
      <c r="K10" s="124">
        <v>1.464583333333333</v>
      </c>
    </row>
    <row r="11" ht="13.55" customHeight="1">
      <c r="A11" t="s" s="125">
        <v>90</v>
      </c>
      <c r="B11" s="123">
        <v>1.340972222222222</v>
      </c>
      <c r="C11" s="123">
        <v>1.4625</v>
      </c>
      <c r="D11" s="123">
        <v>1.382638888888889</v>
      </c>
      <c r="E11" s="123">
        <v>1.424305555555555</v>
      </c>
      <c r="F11" s="123">
        <v>1.463888888888889</v>
      </c>
      <c r="G11" s="123">
        <v>1.382638888888889</v>
      </c>
      <c r="H11" s="123">
        <v>1.049305555555555</v>
      </c>
      <c r="I11" s="123">
        <v>1.4625</v>
      </c>
      <c r="J11" s="123">
        <v>1.463888888888889</v>
      </c>
      <c r="K11" t="s" s="127">
        <v>309</v>
      </c>
    </row>
    <row r="12" ht="13.55" customHeight="1">
      <c r="A12" t="s" s="7">
        <v>310</v>
      </c>
      <c r="B12" s="79"/>
      <c r="C12" s="79"/>
      <c r="D12" s="79"/>
      <c r="E12" s="79"/>
      <c r="F12" s="79"/>
      <c r="G12" s="79"/>
      <c r="H12" s="79"/>
      <c r="I12" s="79"/>
      <c r="J12" s="79"/>
      <c r="K12" s="12"/>
    </row>
  </sheetData>
  <pageMargins left="0.7" right="0.7" top="0.787402" bottom="0.787402" header="0.3" footer="0.3"/>
  <pageSetup firstPageNumber="1" fitToHeight="1" fitToWidth="1" scale="100" useFirstPageNumber="0" orientation="portrait" pageOrder="downThenOver"/>
  <headerFooter>
    <oddFooter>&amp;C&amp;"Helvetica Neue,Regular"&amp;12&amp;K000000&amp;P</oddFooter>
  </headerFooter>
</worksheet>
</file>

<file path=xl/worksheets/sheet12.xml><?xml version="1.0" encoding="utf-8"?>
<worksheet xmlns:r="http://schemas.openxmlformats.org/officeDocument/2006/relationships" xmlns="http://schemas.openxmlformats.org/spreadsheetml/2006/main">
  <dimension ref="A1:K12"/>
  <sheetViews>
    <sheetView workbookViewId="0" showGridLines="0" defaultGridColor="1"/>
  </sheetViews>
  <sheetFormatPr defaultColWidth="30.1667" defaultRowHeight="14.5" customHeight="1" outlineLevelRow="0" outlineLevelCol="0"/>
  <cols>
    <col min="1" max="1" width="18.5" style="128" customWidth="1"/>
    <col min="2" max="2" width="7.35156" style="128" customWidth="1"/>
    <col min="3" max="3" width="4.5" style="128" customWidth="1"/>
    <col min="4" max="4" width="4" style="128" customWidth="1"/>
    <col min="5" max="5" width="6.5" style="128" customWidth="1"/>
    <col min="6" max="6" width="10.3516" style="128" customWidth="1"/>
    <col min="7" max="7" width="4" style="128" customWidth="1"/>
    <col min="8" max="8" width="4.85156" style="128" customWidth="1"/>
    <col min="9" max="9" width="14.6719" style="128" customWidth="1"/>
    <col min="10" max="10" width="4" style="128" customWidth="1"/>
    <col min="11" max="11" width="4.85156" style="128" customWidth="1"/>
    <col min="12" max="16384" width="30.1719" style="128" customWidth="1"/>
  </cols>
  <sheetData>
    <row r="1" ht="13.55" customHeight="1">
      <c r="A1" s="12"/>
      <c r="B1" s="12"/>
      <c r="C1" s="12"/>
      <c r="D1" s="12"/>
      <c r="E1" s="12"/>
      <c r="F1" t="s" s="7">
        <v>54</v>
      </c>
      <c r="G1" s="12"/>
      <c r="H1" s="12"/>
      <c r="I1" t="s" s="7">
        <v>55</v>
      </c>
      <c r="J1" s="12"/>
      <c r="K1" s="12"/>
    </row>
    <row r="2" ht="13.55" customHeight="1">
      <c r="A2" s="12"/>
      <c r="B2" t="s" s="7">
        <v>42</v>
      </c>
      <c r="C2" t="s" s="7">
        <v>47</v>
      </c>
      <c r="D2" t="s" s="7">
        <v>46</v>
      </c>
      <c r="E2" t="s" s="7">
        <v>312</v>
      </c>
      <c r="F2" t="s" s="7">
        <v>44</v>
      </c>
      <c r="G2" t="s" s="7">
        <v>45</v>
      </c>
      <c r="H2" t="s" s="7">
        <v>43</v>
      </c>
      <c r="I2" t="s" s="7">
        <v>44</v>
      </c>
      <c r="J2" t="s" s="7">
        <v>45</v>
      </c>
      <c r="K2" t="s" s="7">
        <v>43</v>
      </c>
    </row>
    <row r="3" ht="13.55" customHeight="1">
      <c r="A3" t="s" s="7">
        <v>87</v>
      </c>
      <c r="B3" t="s" s="7">
        <v>313</v>
      </c>
      <c r="C3" t="s" s="65">
        <v>314</v>
      </c>
      <c r="D3" t="s" s="7">
        <v>315</v>
      </c>
      <c r="E3" t="s" s="7">
        <v>316</v>
      </c>
      <c r="F3" t="s" s="65">
        <v>317</v>
      </c>
      <c r="G3" t="s" s="65">
        <v>318</v>
      </c>
      <c r="H3" t="s" s="7">
        <v>319</v>
      </c>
      <c r="I3" t="s" s="65">
        <v>317</v>
      </c>
      <c r="J3" t="s" s="65">
        <v>318</v>
      </c>
      <c r="K3" t="s" s="65">
        <v>319</v>
      </c>
    </row>
    <row r="4" ht="13.55" customHeight="1">
      <c r="A4" t="s" s="7">
        <v>88</v>
      </c>
      <c r="B4" t="s" s="129">
        <v>320</v>
      </c>
      <c r="C4" t="s" s="130">
        <v>321</v>
      </c>
      <c r="D4" t="s" s="131">
        <v>315</v>
      </c>
      <c r="E4" t="s" s="129">
        <v>322</v>
      </c>
      <c r="F4" t="s" s="130">
        <v>323</v>
      </c>
      <c r="G4" t="s" s="130">
        <v>324</v>
      </c>
      <c r="H4" t="s" s="132">
        <v>325</v>
      </c>
      <c r="I4" t="s" s="130">
        <v>326</v>
      </c>
      <c r="J4" t="s" s="130">
        <v>327</v>
      </c>
      <c r="K4" t="s" s="133">
        <v>328</v>
      </c>
    </row>
    <row r="5" ht="13.55" customHeight="1">
      <c r="A5" t="s" s="7">
        <v>89</v>
      </c>
      <c r="B5" t="s" s="7">
        <v>313</v>
      </c>
      <c r="C5" t="s" s="82">
        <v>329</v>
      </c>
      <c r="D5" t="s" s="7">
        <v>330</v>
      </c>
      <c r="E5" t="s" s="7">
        <v>331</v>
      </c>
      <c r="F5" t="s" s="82">
        <v>332</v>
      </c>
      <c r="G5" t="s" s="82">
        <v>333</v>
      </c>
      <c r="H5" t="s" s="7">
        <v>321</v>
      </c>
      <c r="I5" t="s" s="82">
        <v>332</v>
      </c>
      <c r="J5" t="s" s="82">
        <v>333</v>
      </c>
      <c r="K5" t="s" s="82">
        <v>321</v>
      </c>
    </row>
    <row r="6" ht="13.55" customHeight="1">
      <c r="A6" t="s" s="7">
        <v>86</v>
      </c>
      <c r="B6" t="s" s="7">
        <v>313</v>
      </c>
      <c r="C6" t="s" s="7">
        <v>334</v>
      </c>
      <c r="D6" t="s" s="65">
        <v>334</v>
      </c>
      <c r="E6" t="s" s="7">
        <v>335</v>
      </c>
      <c r="F6" t="s" s="7">
        <v>336</v>
      </c>
      <c r="G6" t="s" s="65">
        <v>337</v>
      </c>
      <c r="H6" t="s" s="65">
        <v>338</v>
      </c>
      <c r="I6" t="s" s="65">
        <v>336</v>
      </c>
      <c r="J6" t="s" s="65">
        <v>337</v>
      </c>
      <c r="K6" t="s" s="65">
        <v>338</v>
      </c>
    </row>
    <row r="7" ht="13.55" customHeight="1">
      <c r="A7" t="s" s="7">
        <v>90</v>
      </c>
      <c r="B7" t="s" s="7">
        <v>313</v>
      </c>
      <c r="C7" t="s" s="129">
        <v>334</v>
      </c>
      <c r="D7" t="s" s="130">
        <v>334</v>
      </c>
      <c r="E7" t="s" s="131">
        <v>335</v>
      </c>
      <c r="F7" t="s" s="129">
        <v>339</v>
      </c>
      <c r="G7" t="s" s="130">
        <v>340</v>
      </c>
      <c r="H7" t="s" s="130">
        <v>329</v>
      </c>
      <c r="I7" t="s" s="130">
        <v>339</v>
      </c>
      <c r="J7" t="s" s="130">
        <v>340</v>
      </c>
      <c r="K7" t="s" s="133">
        <v>329</v>
      </c>
    </row>
    <row r="8" ht="13.55" customHeight="1">
      <c r="A8" t="s" s="7">
        <v>80</v>
      </c>
      <c r="B8" t="s" s="7">
        <v>341</v>
      </c>
      <c r="C8" t="s" s="65">
        <v>334</v>
      </c>
      <c r="D8" t="s" s="82">
        <v>342</v>
      </c>
      <c r="E8" t="s" s="7">
        <v>331</v>
      </c>
      <c r="F8" t="s" s="134">
        <v>343</v>
      </c>
      <c r="G8" t="s" s="130">
        <v>344</v>
      </c>
      <c r="H8" t="s" s="130">
        <v>345</v>
      </c>
      <c r="I8" t="s" s="135">
        <v>346</v>
      </c>
      <c r="J8" t="s" s="136">
        <v>347</v>
      </c>
      <c r="K8" t="s" s="136">
        <v>345</v>
      </c>
    </row>
    <row r="9" ht="13.55" customHeight="1">
      <c r="A9" t="s" s="7">
        <v>84</v>
      </c>
      <c r="B9" t="s" s="129">
        <v>313</v>
      </c>
      <c r="C9" t="s" s="130">
        <v>342</v>
      </c>
      <c r="D9" t="s" s="131">
        <v>348</v>
      </c>
      <c r="E9" t="s" s="129">
        <v>349</v>
      </c>
      <c r="F9" t="s" s="130">
        <v>350</v>
      </c>
      <c r="G9" t="s" s="130">
        <v>351</v>
      </c>
      <c r="H9" t="s" s="137">
        <v>352</v>
      </c>
      <c r="I9" t="s" s="130">
        <v>350</v>
      </c>
      <c r="J9" t="s" s="130">
        <v>351</v>
      </c>
      <c r="K9" t="s" s="133">
        <v>352</v>
      </c>
    </row>
    <row r="10" ht="13.55" customHeight="1">
      <c r="A10" t="s" s="7">
        <v>81</v>
      </c>
      <c r="B10" t="s" s="7">
        <v>320</v>
      </c>
      <c r="C10" t="s" s="82">
        <v>353</v>
      </c>
      <c r="D10" t="s" s="7">
        <v>348</v>
      </c>
      <c r="E10" t="s" s="129">
        <v>354</v>
      </c>
      <c r="F10" t="s" s="130">
        <v>355</v>
      </c>
      <c r="G10" t="s" s="130">
        <v>332</v>
      </c>
      <c r="H10" t="s" s="130">
        <v>356</v>
      </c>
      <c r="I10" t="s" s="138">
        <v>357</v>
      </c>
      <c r="J10" t="s" s="82">
        <v>358</v>
      </c>
      <c r="K10" t="s" s="82">
        <v>359</v>
      </c>
    </row>
    <row r="11" ht="13.55" customHeight="1">
      <c r="A11" t="s" s="7">
        <v>85</v>
      </c>
      <c r="B11" t="s" s="7">
        <v>313</v>
      </c>
      <c r="C11" t="s" s="65">
        <v>360</v>
      </c>
      <c r="D11" t="s" s="65">
        <v>321</v>
      </c>
      <c r="E11" t="s" s="7">
        <v>361</v>
      </c>
      <c r="F11" t="s" s="136">
        <v>362</v>
      </c>
      <c r="G11" t="s" s="136">
        <v>363</v>
      </c>
      <c r="H11" t="s" s="136">
        <v>364</v>
      </c>
      <c r="I11" t="s" s="65">
        <v>362</v>
      </c>
      <c r="J11" t="s" s="65">
        <v>363</v>
      </c>
      <c r="K11" t="s" s="65">
        <v>364</v>
      </c>
    </row>
    <row r="12" ht="13.55" customHeight="1">
      <c r="A12" t="s" s="7">
        <v>83</v>
      </c>
      <c r="B12" t="s" s="129">
        <v>365</v>
      </c>
      <c r="C12" t="s" s="139">
        <v>315</v>
      </c>
      <c r="D12" t="s" s="139">
        <v>329</v>
      </c>
      <c r="E12" t="s" s="132">
        <v>366</v>
      </c>
      <c r="F12" t="s" s="139">
        <v>347</v>
      </c>
      <c r="G12" t="s" s="139">
        <v>367</v>
      </c>
      <c r="H12" t="s" s="139">
        <v>368</v>
      </c>
      <c r="I12" t="s" s="139">
        <v>369</v>
      </c>
      <c r="J12" t="s" s="139">
        <v>370</v>
      </c>
      <c r="K12" t="s" s="140">
        <v>371</v>
      </c>
    </row>
  </sheetData>
  <pageMargins left="0.7" right="0.7" top="0.787402" bottom="0.787402" header="0.3" footer="0.3"/>
  <pageSetup firstPageNumber="1" fitToHeight="1" fitToWidth="1" scale="100" useFirstPageNumber="0" orientation="portrait" pageOrder="downThenOver"/>
  <headerFooter>
    <oddFooter>&amp;C&amp;"Helvetica Neue,Regular"&amp;12&amp;K000000&amp;P</oddFooter>
  </headerFooter>
</worksheet>
</file>

<file path=xl/worksheets/sheet13.xml><?xml version="1.0" encoding="utf-8"?>
<worksheet xmlns:r="http://schemas.openxmlformats.org/officeDocument/2006/relationships" xmlns="http://schemas.openxmlformats.org/spreadsheetml/2006/main">
  <dimension ref="A1:L11"/>
  <sheetViews>
    <sheetView workbookViewId="0" showGridLines="0" defaultGridColor="1"/>
  </sheetViews>
  <sheetFormatPr defaultColWidth="11.5" defaultRowHeight="14.5" customHeight="1" outlineLevelRow="0" outlineLevelCol="0"/>
  <cols>
    <col min="1" max="1" width="12.8516" style="141" customWidth="1"/>
    <col min="2" max="9" width="11.5" style="141" customWidth="1"/>
    <col min="10" max="10" width="18.3516" style="141" customWidth="1"/>
    <col min="11" max="11" width="17.8516" style="141" customWidth="1"/>
    <col min="12" max="12" width="11.5" style="141" customWidth="1"/>
    <col min="13" max="16384" width="11.5" style="141" customWidth="1"/>
  </cols>
  <sheetData>
    <row r="1" ht="13.55" customHeight="1">
      <c r="A1" t="s" s="7">
        <v>56</v>
      </c>
      <c r="B1" t="s" s="7">
        <v>373</v>
      </c>
      <c r="C1" t="s" s="8">
        <v>374</v>
      </c>
      <c r="D1" t="s" s="8">
        <v>375</v>
      </c>
      <c r="E1" t="s" s="8">
        <v>376</v>
      </c>
      <c r="F1" t="s" s="8">
        <v>377</v>
      </c>
      <c r="G1" t="s" s="8">
        <v>378</v>
      </c>
      <c r="H1" t="s" s="8">
        <v>379</v>
      </c>
      <c r="I1" t="s" s="8">
        <v>380</v>
      </c>
      <c r="J1" t="s" s="7">
        <v>381</v>
      </c>
      <c r="K1" t="s" s="7">
        <v>382</v>
      </c>
      <c r="L1" s="9"/>
    </row>
    <row r="2" ht="13.55" customHeight="1">
      <c r="A2" t="s" s="7">
        <f>'Players'!$A$2</f>
        <v>27</v>
      </c>
      <c r="B2" s="108">
        <v>0.45</v>
      </c>
      <c r="C2" s="11">
        <v>0</v>
      </c>
      <c r="D2" s="11">
        <v>0</v>
      </c>
      <c r="E2" s="11">
        <v>18</v>
      </c>
      <c r="F2" s="11">
        <v>9</v>
      </c>
      <c r="G2" s="11">
        <f>F2/E2</f>
        <v>0.5</v>
      </c>
      <c r="H2" s="11">
        <f>ROUND(F2,0)</f>
        <v>9</v>
      </c>
      <c r="I2" s="11">
        <f>E2-H2</f>
        <v>9</v>
      </c>
      <c r="J2" s="10">
        <f>C2+H2</f>
        <v>9</v>
      </c>
      <c r="K2" s="10">
        <f>D2+I2</f>
        <v>9</v>
      </c>
      <c r="L2" s="11">
        <f>C2+D2+H2+I2</f>
        <v>18</v>
      </c>
    </row>
    <row r="3" ht="13.55" customHeight="1">
      <c r="A3" t="s" s="7">
        <f>'Players'!$A$3</f>
        <v>29</v>
      </c>
      <c r="B3" s="108">
        <v>0.5</v>
      </c>
      <c r="C3" s="11">
        <v>7</v>
      </c>
      <c r="D3" s="11">
        <v>11</v>
      </c>
      <c r="E3" s="11">
        <v>0</v>
      </c>
      <c r="F3" s="11">
        <v>0</v>
      </c>
      <c r="G3" s="9">
        <f>F3/E3</f>
      </c>
      <c r="H3" s="11">
        <f>ROUND(F3,0)</f>
        <v>0</v>
      </c>
      <c r="I3" s="11">
        <f>E3-H3</f>
        <v>0</v>
      </c>
      <c r="J3" s="10">
        <f>C3+H3</f>
        <v>7</v>
      </c>
      <c r="K3" s="10">
        <f>D3+I3</f>
        <v>11</v>
      </c>
      <c r="L3" s="11">
        <f>C3+D3+H3+I3</f>
        <v>18</v>
      </c>
    </row>
    <row r="4" ht="13.55" customHeight="1">
      <c r="A4" t="s" s="7">
        <f>'Players'!$A$4</f>
        <v>30</v>
      </c>
      <c r="B4" s="108">
        <v>0.4</v>
      </c>
      <c r="C4" s="11">
        <v>5</v>
      </c>
      <c r="D4" s="11">
        <v>13</v>
      </c>
      <c r="E4" s="11">
        <v>0</v>
      </c>
      <c r="F4" s="11">
        <v>0</v>
      </c>
      <c r="G4" s="9">
        <f>F4/E4</f>
      </c>
      <c r="H4" s="11">
        <f>ROUND(F4,0)</f>
        <v>0</v>
      </c>
      <c r="I4" s="11">
        <f>E4-H4</f>
        <v>0</v>
      </c>
      <c r="J4" s="10">
        <f>C4+H4</f>
        <v>5</v>
      </c>
      <c r="K4" s="10">
        <f>D4+I4</f>
        <v>13</v>
      </c>
      <c r="L4" s="11">
        <f>C4+D4+H4+I4</f>
        <v>18</v>
      </c>
    </row>
    <row r="5" ht="13.55" customHeight="1">
      <c r="A5" t="s" s="7">
        <f>'Players'!$A$5</f>
        <v>31</v>
      </c>
      <c r="B5" s="108">
        <v>0.6</v>
      </c>
      <c r="C5" s="11">
        <v>7</v>
      </c>
      <c r="D5" s="11">
        <v>11</v>
      </c>
      <c r="E5" s="11">
        <v>0</v>
      </c>
      <c r="F5" s="11">
        <v>0</v>
      </c>
      <c r="G5" s="9">
        <f>F5/E5</f>
      </c>
      <c r="H5" s="11">
        <f>ROUND(F5,0)</f>
        <v>0</v>
      </c>
      <c r="I5" s="11">
        <f>E5-H5</f>
        <v>0</v>
      </c>
      <c r="J5" s="10">
        <f>C5+H5</f>
        <v>7</v>
      </c>
      <c r="K5" s="10">
        <f>D5+I5</f>
        <v>11</v>
      </c>
      <c r="L5" s="11">
        <f>C5+D5+H5+I5</f>
        <v>18</v>
      </c>
    </row>
    <row r="6" ht="13.55" customHeight="1">
      <c r="A6" t="s" s="7">
        <f>'Players'!$A$6</f>
        <v>32</v>
      </c>
      <c r="B6" s="108">
        <v>0.3</v>
      </c>
      <c r="C6" s="11">
        <v>5</v>
      </c>
      <c r="D6" s="11">
        <v>13</v>
      </c>
      <c r="E6" s="11">
        <v>0</v>
      </c>
      <c r="F6" s="11">
        <v>0</v>
      </c>
      <c r="G6" s="9">
        <f>F6/E6</f>
      </c>
      <c r="H6" s="11">
        <f>ROUND(F6,0)</f>
        <v>0</v>
      </c>
      <c r="I6" s="11">
        <f>E6-H6</f>
        <v>0</v>
      </c>
      <c r="J6" s="10">
        <f>C6+H6</f>
        <v>5</v>
      </c>
      <c r="K6" s="10">
        <f>D6+I6</f>
        <v>13</v>
      </c>
      <c r="L6" s="11">
        <f>C6+D6+H6+I6</f>
        <v>18</v>
      </c>
    </row>
    <row r="7" ht="13.55" customHeight="1">
      <c r="A7" t="s" s="7">
        <f>'Players'!$A$7</f>
        <v>33</v>
      </c>
      <c r="B7" s="108">
        <v>0.4</v>
      </c>
      <c r="C7" s="11">
        <v>9</v>
      </c>
      <c r="D7" s="11">
        <v>9</v>
      </c>
      <c r="E7" s="11">
        <v>0</v>
      </c>
      <c r="F7" s="11">
        <v>0</v>
      </c>
      <c r="G7" s="9">
        <f>F7/E7</f>
      </c>
      <c r="H7" s="11">
        <f>ROUND(F7,0)</f>
        <v>0</v>
      </c>
      <c r="I7" s="11">
        <f>E7-H7</f>
        <v>0</v>
      </c>
      <c r="J7" s="10">
        <f>C7+H7</f>
        <v>9</v>
      </c>
      <c r="K7" s="10">
        <f>D7+I7</f>
        <v>9</v>
      </c>
      <c r="L7" s="11">
        <f>C7+D7+H7+I7</f>
        <v>18</v>
      </c>
    </row>
    <row r="8" ht="13.55" customHeight="1">
      <c r="A8" t="s" s="7">
        <f>'Players'!$A$8</f>
        <v>34</v>
      </c>
      <c r="B8" s="108">
        <v>0.25</v>
      </c>
      <c r="C8" s="11">
        <v>14</v>
      </c>
      <c r="D8" s="11">
        <v>4</v>
      </c>
      <c r="E8" s="11">
        <v>0</v>
      </c>
      <c r="F8" s="11">
        <v>0</v>
      </c>
      <c r="G8" s="9">
        <f>F8/E8</f>
      </c>
      <c r="H8" s="11">
        <f>ROUND(F8,0)</f>
        <v>0</v>
      </c>
      <c r="I8" s="11">
        <f>E8-H8</f>
        <v>0</v>
      </c>
      <c r="J8" s="10">
        <f>C8+H8</f>
        <v>14</v>
      </c>
      <c r="K8" s="10">
        <f>D8+I8</f>
        <v>4</v>
      </c>
      <c r="L8" s="11">
        <f>C8+D8+H8+I8</f>
        <v>18</v>
      </c>
    </row>
    <row r="9" ht="13.55" customHeight="1">
      <c r="A9" t="s" s="7">
        <f>'Players'!$A$9</f>
        <v>35</v>
      </c>
      <c r="B9" s="108">
        <v>0.5</v>
      </c>
      <c r="C9" s="11">
        <v>13</v>
      </c>
      <c r="D9" s="11">
        <v>5</v>
      </c>
      <c r="E9" s="11">
        <v>0</v>
      </c>
      <c r="F9" s="11">
        <v>0</v>
      </c>
      <c r="G9" s="9">
        <f>F9/E9</f>
      </c>
      <c r="H9" s="11">
        <f>ROUND(F9,0)</f>
        <v>0</v>
      </c>
      <c r="I9" s="11">
        <f>E9-H9</f>
        <v>0</v>
      </c>
      <c r="J9" s="10">
        <f>C9+H9</f>
        <v>13</v>
      </c>
      <c r="K9" s="10">
        <f>D9+I9</f>
        <v>5</v>
      </c>
      <c r="L9" s="11">
        <f>C9+D9+H9+I9</f>
        <v>18</v>
      </c>
    </row>
    <row r="10" ht="13.55" customHeight="1">
      <c r="A10" t="s" s="7">
        <f>'Players'!$A$10</f>
        <v>36</v>
      </c>
      <c r="B10" s="108">
        <v>0.45</v>
      </c>
      <c r="C10" s="11">
        <v>10</v>
      </c>
      <c r="D10" s="11">
        <v>8</v>
      </c>
      <c r="E10" s="11">
        <v>0</v>
      </c>
      <c r="F10" s="11">
        <v>0</v>
      </c>
      <c r="G10" s="9">
        <f>F10/E10</f>
      </c>
      <c r="H10" s="11">
        <f>ROUND(F10,0)</f>
        <v>0</v>
      </c>
      <c r="I10" s="11">
        <f>E10-H10</f>
        <v>0</v>
      </c>
      <c r="J10" s="10">
        <f>C10+H10</f>
        <v>10</v>
      </c>
      <c r="K10" s="10">
        <f>D10+I10</f>
        <v>8</v>
      </c>
      <c r="L10" s="11">
        <f>C10+D10+H10+I10</f>
        <v>18</v>
      </c>
    </row>
    <row r="11" ht="13.55" customHeight="1">
      <c r="A11" t="s" s="7">
        <f>'Players'!$A$11</f>
        <v>37</v>
      </c>
      <c r="B11" s="108">
        <v>0.4</v>
      </c>
      <c r="C11" s="11">
        <v>9</v>
      </c>
      <c r="D11" s="11">
        <v>9</v>
      </c>
      <c r="E11" s="11">
        <v>0</v>
      </c>
      <c r="F11" s="11">
        <v>0</v>
      </c>
      <c r="G11" s="9">
        <f>F11/E11</f>
      </c>
      <c r="H11" s="11">
        <f>ROUND(F11,0)</f>
        <v>0</v>
      </c>
      <c r="I11" s="11">
        <f>E11-H11</f>
        <v>0</v>
      </c>
      <c r="J11" s="10">
        <f>C11+H11</f>
        <v>9</v>
      </c>
      <c r="K11" s="10">
        <f>D11+I11</f>
        <v>9</v>
      </c>
      <c r="L11" s="11">
        <f>C11+D11+H11+I11</f>
        <v>18</v>
      </c>
    </row>
  </sheetData>
  <hyperlinks>
    <hyperlink ref="A2" r:id="rId1" location="" tooltip="" display="Alex H"/>
    <hyperlink ref="A3" r:id="rId2" location="" tooltip="" display="Dao"/>
    <hyperlink ref="A4" r:id="rId3" location="" tooltip="" display="hoodie"/>
    <hyperlink ref="A5" r:id="rId4" location="" tooltip="" display="Huey"/>
    <hyperlink ref="A6" r:id="rId5" location="" tooltip="" display="izzak"/>
    <hyperlink ref="A7" r:id="rId6" location="" tooltip="" display="klic"/>
    <hyperlink ref="A8" r:id="rId7" location="" tooltip="" display="LuckyDog"/>
    <hyperlink ref="A9" r:id="rId8" location="" tooltip="" display="lucylucy"/>
    <hyperlink ref="A10" r:id="rId9" location="" tooltip="" display="Richie.Adams"/>
    <hyperlink ref="A11" r:id="rId10" location="" tooltip="" display="star62"/>
  </hyperlinks>
  <pageMargins left="0.7" right="0.7" top="0.787402" bottom="0.787402" header="0.3" footer="0.3"/>
  <pageSetup firstPageNumber="1" fitToHeight="1" fitToWidth="1" scale="100" useFirstPageNumber="0" orientation="portrait" pageOrder="downThenOver"/>
  <headerFooter>
    <oddFooter>&amp;C&amp;"Helvetica Neue,Regular"&amp;12&amp;K000000&amp;P</oddFooter>
  </headerFooter>
</worksheet>
</file>

<file path=xl/worksheets/sheet14.xml><?xml version="1.0" encoding="utf-8"?>
<worksheet xmlns:r="http://schemas.openxmlformats.org/officeDocument/2006/relationships" xmlns="http://schemas.openxmlformats.org/spreadsheetml/2006/main">
  <dimension ref="A1:L16"/>
  <sheetViews>
    <sheetView workbookViewId="0" showGridLines="0" defaultGridColor="1"/>
  </sheetViews>
  <sheetFormatPr defaultColWidth="11.5" defaultRowHeight="14.5" customHeight="1" outlineLevelRow="0" outlineLevelCol="0"/>
  <cols>
    <col min="1" max="1" width="26.3516" style="142" customWidth="1"/>
    <col min="2" max="4" width="8.35156" style="142" customWidth="1"/>
    <col min="5" max="5" width="8.85156" style="142" customWidth="1"/>
    <col min="6" max="6" width="8.35156" style="142" customWidth="1"/>
    <col min="7" max="7" width="8.85156" style="142" customWidth="1"/>
    <col min="8" max="11" width="8.35156" style="142" customWidth="1"/>
    <col min="12" max="12" width="11.5" style="142" customWidth="1"/>
    <col min="13" max="16384" width="11.5" style="142" customWidth="1"/>
  </cols>
  <sheetData>
    <row r="1" ht="13.55" customHeight="1">
      <c r="A1" s="12"/>
      <c r="B1" s="12"/>
      <c r="C1" s="12"/>
      <c r="D1" s="12"/>
      <c r="E1" s="12"/>
      <c r="F1" s="12"/>
      <c r="G1" s="12"/>
      <c r="H1" s="12"/>
      <c r="I1" s="12"/>
      <c r="J1" s="12"/>
      <c r="K1" s="12"/>
      <c r="L1" s="9"/>
    </row>
    <row r="2" ht="13.55" customHeight="1">
      <c r="A2" s="41"/>
      <c r="B2" s="41"/>
      <c r="C2" s="41"/>
      <c r="D2" s="41"/>
      <c r="E2" s="41"/>
      <c r="F2" s="41"/>
      <c r="G2" s="41"/>
      <c r="H2" s="41"/>
      <c r="I2" s="41"/>
      <c r="J2" s="41"/>
      <c r="K2" s="41"/>
      <c r="L2" s="9"/>
    </row>
    <row r="3" ht="100.25" customHeight="1">
      <c r="A3" t="s" s="50">
        <f>'Players'!$C$1</f>
        <v>25</v>
      </c>
      <c r="B3" t="s" s="51">
        <f>$A4</f>
        <v>27</v>
      </c>
      <c r="C3" t="s" s="51">
        <f>$A5</f>
        <v>29</v>
      </c>
      <c r="D3" t="s" s="51">
        <f>$A6</f>
        <v>30</v>
      </c>
      <c r="E3" t="s" s="51">
        <f>$A7</f>
        <v>31</v>
      </c>
      <c r="F3" t="s" s="51">
        <f>$A8</f>
        <v>32</v>
      </c>
      <c r="G3" t="s" s="51">
        <f>$A9</f>
        <v>33</v>
      </c>
      <c r="H3" t="s" s="51">
        <f>$A10</f>
        <v>34</v>
      </c>
      <c r="I3" t="s" s="51">
        <f>$A11</f>
        <v>35</v>
      </c>
      <c r="J3" t="s" s="51">
        <f>$A12</f>
        <v>36</v>
      </c>
      <c r="K3" t="s" s="52">
        <f>$A13</f>
        <v>37</v>
      </c>
      <c r="L3" s="90"/>
    </row>
    <row r="4" ht="13.55" customHeight="1">
      <c r="A4" t="s" s="28">
        <f>IF('Players'!$A$2="","",'Players'!$A$2)</f>
        <v>27</v>
      </c>
      <c r="B4" s="108">
        <v>0</v>
      </c>
      <c r="C4" s="108">
        <v>0</v>
      </c>
      <c r="D4" s="108">
        <v>0</v>
      </c>
      <c r="E4" s="108">
        <v>0</v>
      </c>
      <c r="F4" s="108">
        <v>0</v>
      </c>
      <c r="G4" s="108">
        <v>0</v>
      </c>
      <c r="H4" s="108">
        <v>0</v>
      </c>
      <c r="I4" s="108">
        <v>0</v>
      </c>
      <c r="J4" s="108">
        <v>0</v>
      </c>
      <c r="K4" s="143">
        <v>0</v>
      </c>
      <c r="L4" s="144">
        <f>SUM(B4:K4)/9</f>
        <v>0</v>
      </c>
    </row>
    <row r="5" ht="13.55" customHeight="1">
      <c r="A5" t="s" s="28">
        <f>IF('Players'!$A$3="","",'Players'!$A$3)</f>
        <v>29</v>
      </c>
      <c r="B5" s="108">
        <v>0</v>
      </c>
      <c r="C5" s="108">
        <v>0</v>
      </c>
      <c r="D5" s="108">
        <v>0</v>
      </c>
      <c r="E5" s="108">
        <v>0</v>
      </c>
      <c r="F5" s="108">
        <v>0</v>
      </c>
      <c r="G5" s="108">
        <v>0</v>
      </c>
      <c r="H5" s="108">
        <v>0</v>
      </c>
      <c r="I5" s="108">
        <v>0</v>
      </c>
      <c r="J5" s="108">
        <v>0</v>
      </c>
      <c r="K5" s="143">
        <v>0</v>
      </c>
      <c r="L5" s="144">
        <f>SUM(B5:K5)/9</f>
        <v>0</v>
      </c>
    </row>
    <row r="6" ht="13.55" customHeight="1">
      <c r="A6" t="s" s="28">
        <f>IF('Players'!$A$4="","",'Players'!$A$4)</f>
        <v>30</v>
      </c>
      <c r="B6" s="108">
        <v>0</v>
      </c>
      <c r="C6" s="108">
        <v>0</v>
      </c>
      <c r="D6" s="108">
        <v>0</v>
      </c>
      <c r="E6" s="108">
        <v>0</v>
      </c>
      <c r="F6" s="108">
        <v>0</v>
      </c>
      <c r="G6" s="108">
        <v>0</v>
      </c>
      <c r="H6" s="108">
        <v>0</v>
      </c>
      <c r="I6" s="108">
        <v>0</v>
      </c>
      <c r="J6" s="108">
        <v>0</v>
      </c>
      <c r="K6" s="143">
        <v>0</v>
      </c>
      <c r="L6" s="144">
        <f>SUM(B6:K6)/9</f>
        <v>0</v>
      </c>
    </row>
    <row r="7" ht="13.55" customHeight="1">
      <c r="A7" t="s" s="28">
        <f>IF('Players'!$A$5="","",'Players'!$A$5)</f>
        <v>31</v>
      </c>
      <c r="B7" s="108">
        <v>0</v>
      </c>
      <c r="C7" s="108">
        <v>0</v>
      </c>
      <c r="D7" s="108">
        <v>0</v>
      </c>
      <c r="E7" s="108">
        <v>0</v>
      </c>
      <c r="F7" s="108">
        <v>0</v>
      </c>
      <c r="G7" s="108">
        <v>0</v>
      </c>
      <c r="H7" s="108">
        <v>0</v>
      </c>
      <c r="I7" s="108">
        <v>0</v>
      </c>
      <c r="J7" s="108">
        <v>0</v>
      </c>
      <c r="K7" s="143">
        <v>0</v>
      </c>
      <c r="L7" s="144">
        <f>SUM(B7:K7)/9</f>
        <v>0</v>
      </c>
    </row>
    <row r="8" ht="13.55" customHeight="1">
      <c r="A8" t="s" s="28">
        <f>IF('Players'!$A$6="","",'Players'!$A$6)</f>
        <v>32</v>
      </c>
      <c r="B8" s="108">
        <v>0</v>
      </c>
      <c r="C8" s="108">
        <v>0</v>
      </c>
      <c r="D8" s="108">
        <v>0</v>
      </c>
      <c r="E8" s="108">
        <v>0</v>
      </c>
      <c r="F8" s="108">
        <v>0</v>
      </c>
      <c r="G8" s="108">
        <v>0</v>
      </c>
      <c r="H8" s="108">
        <v>0</v>
      </c>
      <c r="I8" s="108">
        <v>0</v>
      </c>
      <c r="J8" s="108">
        <v>0</v>
      </c>
      <c r="K8" s="143">
        <v>0</v>
      </c>
      <c r="L8" s="144">
        <f>SUM(B8:K8)/9</f>
        <v>0</v>
      </c>
    </row>
    <row r="9" ht="13.55" customHeight="1">
      <c r="A9" t="s" s="28">
        <f>IF('Players'!$A$7="","",'Players'!$A$7)</f>
        <v>33</v>
      </c>
      <c r="B9" s="108">
        <v>0</v>
      </c>
      <c r="C9" s="108">
        <v>0</v>
      </c>
      <c r="D9" s="108">
        <v>0</v>
      </c>
      <c r="E9" s="108">
        <v>0</v>
      </c>
      <c r="F9" s="108">
        <v>0</v>
      </c>
      <c r="G9" s="108">
        <v>0</v>
      </c>
      <c r="H9" s="108">
        <v>0</v>
      </c>
      <c r="I9" s="108">
        <v>0</v>
      </c>
      <c r="J9" s="108">
        <v>0</v>
      </c>
      <c r="K9" s="143">
        <v>0</v>
      </c>
      <c r="L9" s="144">
        <f>SUM(B9:K9)/9</f>
        <v>0</v>
      </c>
    </row>
    <row r="10" ht="13.55" customHeight="1">
      <c r="A10" t="s" s="28">
        <f>IF('Players'!$A$8="","",'Players'!$A$8)</f>
        <v>34</v>
      </c>
      <c r="B10" s="108">
        <v>0</v>
      </c>
      <c r="C10" s="108">
        <v>0</v>
      </c>
      <c r="D10" s="108">
        <v>0</v>
      </c>
      <c r="E10" s="108">
        <v>0</v>
      </c>
      <c r="F10" s="108">
        <v>0</v>
      </c>
      <c r="G10" s="108">
        <v>0</v>
      </c>
      <c r="H10" s="108">
        <v>0</v>
      </c>
      <c r="I10" s="108">
        <v>0</v>
      </c>
      <c r="J10" s="108">
        <v>0</v>
      </c>
      <c r="K10" s="143">
        <v>0</v>
      </c>
      <c r="L10" s="144">
        <f>SUM(B10:K10)/9</f>
        <v>0</v>
      </c>
    </row>
    <row r="11" ht="13.55" customHeight="1">
      <c r="A11" t="s" s="28">
        <f>IF('Players'!$A$9="","",'Players'!$A$9)</f>
        <v>35</v>
      </c>
      <c r="B11" s="108">
        <v>0</v>
      </c>
      <c r="C11" s="108">
        <v>0</v>
      </c>
      <c r="D11" s="108">
        <v>0</v>
      </c>
      <c r="E11" s="108">
        <v>0</v>
      </c>
      <c r="F11" s="108">
        <v>0</v>
      </c>
      <c r="G11" s="108">
        <v>0</v>
      </c>
      <c r="H11" s="108">
        <v>0</v>
      </c>
      <c r="I11" s="108">
        <v>0</v>
      </c>
      <c r="J11" s="108">
        <v>0</v>
      </c>
      <c r="K11" s="143">
        <v>0</v>
      </c>
      <c r="L11" s="144">
        <f>SUM(B11:K11)/9</f>
        <v>0</v>
      </c>
    </row>
    <row r="12" ht="13.55" customHeight="1">
      <c r="A12" t="s" s="28">
        <f>IF('Players'!$A$10="","",'Players'!$A$10)</f>
        <v>36</v>
      </c>
      <c r="B12" s="108">
        <v>0</v>
      </c>
      <c r="C12" s="108">
        <v>0</v>
      </c>
      <c r="D12" s="108">
        <v>0</v>
      </c>
      <c r="E12" s="108">
        <v>0</v>
      </c>
      <c r="F12" s="108">
        <v>0</v>
      </c>
      <c r="G12" s="108">
        <v>0</v>
      </c>
      <c r="H12" s="108">
        <v>0</v>
      </c>
      <c r="I12" s="108">
        <v>0</v>
      </c>
      <c r="J12" s="108">
        <v>0</v>
      </c>
      <c r="K12" s="143">
        <v>0</v>
      </c>
      <c r="L12" s="144">
        <f>SUM(B12:K12)/9</f>
        <v>0</v>
      </c>
    </row>
    <row r="13" ht="13.55" customHeight="1">
      <c r="A13" t="s" s="58">
        <f>IF('Players'!$A$11="","",'Players'!$A$11)</f>
        <v>37</v>
      </c>
      <c r="B13" s="145">
        <v>0</v>
      </c>
      <c r="C13" s="145">
        <v>0</v>
      </c>
      <c r="D13" s="145">
        <v>0</v>
      </c>
      <c r="E13" s="145">
        <v>0</v>
      </c>
      <c r="F13" s="145">
        <v>0</v>
      </c>
      <c r="G13" s="145">
        <v>0</v>
      </c>
      <c r="H13" s="145">
        <v>0</v>
      </c>
      <c r="I13" s="145">
        <v>0</v>
      </c>
      <c r="J13" s="145">
        <v>0</v>
      </c>
      <c r="K13" s="146">
        <v>0</v>
      </c>
      <c r="L13" s="144">
        <f>SUM(B13:K13)/9</f>
        <v>0</v>
      </c>
    </row>
    <row r="14" ht="13.55" customHeight="1">
      <c r="A14" s="37"/>
      <c r="B14" s="147">
        <f>SUM(B4:B13)/9</f>
        <v>0</v>
      </c>
      <c r="C14" s="147">
        <f>SUM(C4:C13)/9</f>
        <v>0</v>
      </c>
      <c r="D14" s="147">
        <f>SUM(D4:D13)/9</f>
        <v>0</v>
      </c>
      <c r="E14" s="147">
        <f>SUM(E4:E13)/9</f>
        <v>0</v>
      </c>
      <c r="F14" s="147">
        <f>SUM(F4:F13)/9</f>
        <v>0</v>
      </c>
      <c r="G14" s="147">
        <f>SUM(G4:G13)/9</f>
        <v>0</v>
      </c>
      <c r="H14" s="147">
        <f>SUM(H4:H13)/9</f>
        <v>0</v>
      </c>
      <c r="I14" s="147">
        <f>SUM(I4:I13)/9</f>
        <v>0</v>
      </c>
      <c r="J14" s="147">
        <f>SUM(J4:J13)/9</f>
        <v>0</v>
      </c>
      <c r="K14" s="147">
        <f>SUM(K4:K13)/9</f>
        <v>0</v>
      </c>
      <c r="L14" s="9"/>
    </row>
    <row r="15" ht="13.55" customHeight="1">
      <c r="A15" s="40"/>
      <c r="B15" s="108">
        <f>(B14+L4)/2</f>
        <v>0</v>
      </c>
      <c r="C15" s="108">
        <f>(C14+L5)/2</f>
        <v>0</v>
      </c>
      <c r="D15" s="108">
        <f>(D14+L6)/2</f>
        <v>0</v>
      </c>
      <c r="E15" s="108">
        <f>(E14+L7)/2</f>
        <v>0</v>
      </c>
      <c r="F15" s="108">
        <f>(F14+L8)/2</f>
        <v>0</v>
      </c>
      <c r="G15" s="108">
        <f>(G14+L9)/2</f>
        <v>0</v>
      </c>
      <c r="H15" s="108">
        <f>(H14+L10)/2</f>
        <v>0</v>
      </c>
      <c r="I15" s="108">
        <f>(I14+L11)/2</f>
        <v>0</v>
      </c>
      <c r="J15" s="108">
        <f>(J14+L12)/2</f>
        <v>0</v>
      </c>
      <c r="K15" s="108">
        <f>(K14+L13)/2</f>
        <v>0</v>
      </c>
      <c r="L15" s="9"/>
    </row>
    <row r="16" ht="13.55" customHeight="1">
      <c r="A16" s="148"/>
      <c r="B16" s="12"/>
      <c r="C16" s="12"/>
      <c r="D16" s="12"/>
      <c r="E16" s="12"/>
      <c r="F16" s="12"/>
      <c r="G16" s="12"/>
      <c r="H16" s="12"/>
      <c r="I16" s="12"/>
      <c r="J16" s="12"/>
      <c r="K16" s="12"/>
      <c r="L16" s="9"/>
    </row>
  </sheetData>
  <hyperlinks>
    <hyperlink ref="B3" r:id="rId1" location="" tooltip="" display="Alex H"/>
    <hyperlink ref="C3" r:id="rId2" location="" tooltip="" display="Dao"/>
    <hyperlink ref="D3" r:id="rId3" location="" tooltip="" display="hoodie"/>
    <hyperlink ref="E3" r:id="rId4" location="" tooltip="" display="Huey"/>
    <hyperlink ref="F3" r:id="rId5" location="" tooltip="" display="izzak"/>
    <hyperlink ref="G3" r:id="rId6" location="" tooltip="" display="klic"/>
    <hyperlink ref="H3" r:id="rId7" location="" tooltip="" display="LuckyDog"/>
    <hyperlink ref="I3" r:id="rId8" location="" tooltip="" display="lucylucy"/>
    <hyperlink ref="J3" r:id="rId9" location="" tooltip="" display="Richie.Adams"/>
    <hyperlink ref="K3" r:id="rId10" location="" tooltip="" display="star62"/>
    <hyperlink ref="A4" r:id="rId11" location="" tooltip="" display="Alex H"/>
    <hyperlink ref="A5" r:id="rId12" location="" tooltip="" display="Dao"/>
    <hyperlink ref="A6" r:id="rId13" location="" tooltip="" display="hoodie"/>
    <hyperlink ref="A7" r:id="rId14" location="" tooltip="" display="Huey"/>
    <hyperlink ref="A8" r:id="rId15" location="" tooltip="" display="izzak"/>
    <hyperlink ref="A9" r:id="rId16" location="" tooltip="" display="klic"/>
    <hyperlink ref="A10" r:id="rId17" location="" tooltip="" display="LuckyDog"/>
    <hyperlink ref="A11" r:id="rId18" location="" tooltip="" display="lucylucy"/>
    <hyperlink ref="A12" r:id="rId19" location="" tooltip="" display="Richie.Adams"/>
    <hyperlink ref="A13" r:id="rId20" location="" tooltip="" display="star62"/>
  </hyperlinks>
  <pageMargins left="0.7" right="0.7" top="0.787402" bottom="0.787402" header="0.3" footer="0.3"/>
  <pageSetup firstPageNumber="1" fitToHeight="1" fitToWidth="1" scale="100" useFirstPageNumber="0" orientation="portrait" pageOrder="downThenOver"/>
  <headerFooter>
    <oddFooter>&amp;C&amp;"Helvetica Neue,Regular"&amp;12&amp;K000000&amp;P</oddFooter>
  </headerFooter>
</worksheet>
</file>

<file path=xl/worksheets/sheet15.xml><?xml version="1.0" encoding="utf-8"?>
<worksheet xmlns:r="http://schemas.openxmlformats.org/officeDocument/2006/relationships" xmlns="http://schemas.openxmlformats.org/spreadsheetml/2006/main">
  <dimension ref="A1:AA27"/>
  <sheetViews>
    <sheetView workbookViewId="0" showGridLines="0" defaultGridColor="1"/>
  </sheetViews>
  <sheetFormatPr defaultColWidth="11.5" defaultRowHeight="14.5" customHeight="1" outlineLevelRow="0" outlineLevelCol="0"/>
  <cols>
    <col min="1" max="1" width="3.17188" style="149" customWidth="1"/>
    <col min="2" max="17" width="9" style="149" customWidth="1"/>
    <col min="18" max="27" width="8" style="149" customWidth="1"/>
    <col min="28" max="16384" width="11.5" style="149" customWidth="1"/>
  </cols>
  <sheetData>
    <row r="1" ht="13.55" customHeight="1">
      <c r="A1" s="12"/>
      <c r="B1" t="s" s="7">
        <v>385</v>
      </c>
      <c r="C1" s="10">
        <v>1</v>
      </c>
      <c r="D1" s="10">
        <v>2</v>
      </c>
      <c r="E1" s="10">
        <v>3</v>
      </c>
      <c r="F1" s="10">
        <v>4</v>
      </c>
      <c r="G1" s="10">
        <v>5</v>
      </c>
      <c r="H1" s="10">
        <v>6</v>
      </c>
      <c r="I1" s="10">
        <v>7</v>
      </c>
      <c r="J1" s="10">
        <v>8</v>
      </c>
      <c r="K1" s="10">
        <v>9</v>
      </c>
      <c r="L1" s="10">
        <v>10</v>
      </c>
      <c r="M1" s="10">
        <v>11</v>
      </c>
      <c r="N1" s="10">
        <v>12</v>
      </c>
      <c r="O1" s="10">
        <v>13</v>
      </c>
      <c r="P1" s="10">
        <v>14</v>
      </c>
      <c r="Q1" s="10">
        <v>15</v>
      </c>
      <c r="R1" s="10">
        <v>16</v>
      </c>
      <c r="S1" s="10">
        <v>17</v>
      </c>
      <c r="T1" s="10">
        <v>18</v>
      </c>
      <c r="U1" s="10">
        <v>19</v>
      </c>
      <c r="V1" s="10">
        <v>20</v>
      </c>
      <c r="W1" s="10">
        <v>21</v>
      </c>
      <c r="X1" s="10">
        <v>22</v>
      </c>
      <c r="Y1" s="10">
        <v>23</v>
      </c>
      <c r="Z1" s="10">
        <v>24</v>
      </c>
      <c r="AA1" s="10">
        <v>25</v>
      </c>
    </row>
    <row r="2" ht="13.55" customHeight="1">
      <c r="A2" t="s" s="7">
        <v>385</v>
      </c>
      <c r="B2" s="10">
        <v>0.5</v>
      </c>
      <c r="C2" s="12"/>
      <c r="D2" s="10">
        <v>0.512323</v>
      </c>
      <c r="E2" s="10">
        <v>0.676888</v>
      </c>
      <c r="F2" s="10">
        <v>0.689701</v>
      </c>
      <c r="G2" s="10">
        <v>0.809204</v>
      </c>
      <c r="H2" s="10">
        <v>0.818838</v>
      </c>
      <c r="I2" s="10">
        <v>0.8840789999999999</v>
      </c>
      <c r="J2" s="10">
        <v>0.89094</v>
      </c>
      <c r="K2" s="10">
        <v>0.93027</v>
      </c>
      <c r="L2" s="10">
        <v>0.934839</v>
      </c>
      <c r="M2" s="10">
        <v>0.957931</v>
      </c>
      <c r="N2" s="10">
        <v>0.96094</v>
      </c>
      <c r="O2" s="10">
        <v>0.974629</v>
      </c>
      <c r="P2" s="10">
        <v>0.976572</v>
      </c>
      <c r="Q2" s="10">
        <v>0.984696</v>
      </c>
      <c r="R2" s="10">
        <v>0.98595</v>
      </c>
      <c r="S2" s="10">
        <v>0.99076</v>
      </c>
      <c r="T2" s="10">
        <v>0.99158</v>
      </c>
      <c r="U2" s="10">
        <v>0.99444</v>
      </c>
      <c r="V2" s="10">
        <v>0.99495</v>
      </c>
      <c r="W2" s="10">
        <v>0.99664</v>
      </c>
      <c r="X2" s="10">
        <v>0.99697</v>
      </c>
      <c r="Y2" s="10">
        <v>0.99797</v>
      </c>
      <c r="Z2" s="10">
        <v>0.99818</v>
      </c>
      <c r="AA2" s="10">
        <v>0.99877</v>
      </c>
    </row>
    <row r="3" ht="13.55" customHeight="1">
      <c r="A3" s="10">
        <v>1</v>
      </c>
      <c r="B3" s="12"/>
      <c r="C3" s="10">
        <v>0.5</v>
      </c>
      <c r="D3" s="10">
        <v>0.676888</v>
      </c>
      <c r="E3" s="10">
        <v>0.751179</v>
      </c>
      <c r="F3" s="10">
        <v>0.8137720000000001</v>
      </c>
      <c r="G3" s="10">
        <v>0.8419410000000001</v>
      </c>
      <c r="H3" s="10">
        <v>0.886867</v>
      </c>
      <c r="I3" s="10">
        <v>0.907188</v>
      </c>
      <c r="J3" s="10">
        <v>0.9323129999999999</v>
      </c>
      <c r="K3" s="10">
        <v>0.943975</v>
      </c>
      <c r="L3" s="10">
        <v>0.959275</v>
      </c>
      <c r="M3" s="10">
        <v>0.966442</v>
      </c>
      <c r="N3" s="10">
        <v>0.975534</v>
      </c>
      <c r="O3" s="10">
        <v>0.979845</v>
      </c>
      <c r="P3" s="10">
        <v>0.985273</v>
      </c>
      <c r="Q3" s="10">
        <v>0.987893</v>
      </c>
      <c r="R3" s="10">
        <v>0.99114</v>
      </c>
      <c r="S3" s="10">
        <v>0.99273</v>
      </c>
      <c r="T3" s="10">
        <v>0.9946700000000001</v>
      </c>
      <c r="U3" s="10">
        <v>0.99563</v>
      </c>
      <c r="V3" s="10">
        <v>0.99679</v>
      </c>
      <c r="W3" s="10">
        <v>0.99737</v>
      </c>
      <c r="X3" s="10">
        <v>0.99807</v>
      </c>
      <c r="Y3" s="10">
        <v>0.99842</v>
      </c>
      <c r="Z3" s="10">
        <v>0.99884</v>
      </c>
      <c r="AA3" s="10">
        <v>0.99905</v>
      </c>
    </row>
    <row r="4" ht="13.55" customHeight="1">
      <c r="A4" s="10">
        <v>2</v>
      </c>
      <c r="B4" s="10">
        <v>0.487677</v>
      </c>
      <c r="C4" s="10">
        <v>0.323112</v>
      </c>
      <c r="D4" s="10">
        <v>0.5</v>
      </c>
      <c r="E4" s="10">
        <v>0.598994</v>
      </c>
      <c r="F4" s="10">
        <v>0.668586</v>
      </c>
      <c r="G4" s="10">
        <v>0.743447</v>
      </c>
      <c r="H4" s="10">
        <v>0.798991</v>
      </c>
      <c r="I4" s="10">
        <v>0.842141</v>
      </c>
      <c r="J4" s="10">
        <v>0.875198</v>
      </c>
      <c r="K4" s="10">
        <v>0.90172</v>
      </c>
      <c r="L4" s="10">
        <v>0.923034</v>
      </c>
      <c r="M4" s="10">
        <v>0.939311</v>
      </c>
      <c r="N4" s="10">
        <v>0.95247</v>
      </c>
      <c r="O4" s="10">
        <v>0.962495</v>
      </c>
      <c r="P4" s="10">
        <v>0.970701</v>
      </c>
      <c r="Q4" s="10">
        <v>0.9768869999999999</v>
      </c>
      <c r="R4" s="10">
        <v>0.9819600000000001</v>
      </c>
      <c r="S4" s="10">
        <v>0.9858</v>
      </c>
      <c r="T4" s="10">
        <v>0.98893</v>
      </c>
      <c r="U4" s="10">
        <v>0.99129</v>
      </c>
      <c r="V4" s="10">
        <v>0.99322</v>
      </c>
      <c r="W4" s="10">
        <v>0.99466</v>
      </c>
      <c r="X4" s="10">
        <v>0.99585</v>
      </c>
      <c r="Y4" s="10">
        <v>0.99675</v>
      </c>
      <c r="Z4" s="10">
        <v>0.99746</v>
      </c>
      <c r="AA4" s="10">
        <v>0.99802</v>
      </c>
    </row>
    <row r="5" ht="13.55" customHeight="1">
      <c r="A5" s="10">
        <v>3</v>
      </c>
      <c r="B5" s="10">
        <v>0.323112</v>
      </c>
      <c r="C5" s="10">
        <v>0.248821</v>
      </c>
      <c r="D5" s="10">
        <v>0.401006</v>
      </c>
      <c r="E5" s="10">
        <v>0.5</v>
      </c>
      <c r="F5" s="10">
        <v>0.571438</v>
      </c>
      <c r="G5" s="10">
        <v>0.647713</v>
      </c>
      <c r="H5" s="10">
        <v>0.711608</v>
      </c>
      <c r="I5" s="10">
        <v>0.762548</v>
      </c>
      <c r="J5" s="10">
        <v>0.80485</v>
      </c>
      <c r="K5" s="10">
        <v>0.8401960000000001</v>
      </c>
      <c r="L5" s="10">
        <v>0.870638</v>
      </c>
      <c r="M5" s="10">
        <v>0.894417</v>
      </c>
      <c r="N5" s="10">
        <v>0.9148309999999999</v>
      </c>
      <c r="O5" s="10">
        <v>0.930702</v>
      </c>
      <c r="P5" s="10">
        <v>0.944426</v>
      </c>
      <c r="Q5" s="10">
        <v>0.954931</v>
      </c>
      <c r="R5" s="10">
        <v>0.96399</v>
      </c>
      <c r="S5" s="10">
        <v>0.97093</v>
      </c>
      <c r="T5" s="10">
        <v>0.97687</v>
      </c>
      <c r="U5" s="10">
        <v>0.98139</v>
      </c>
      <c r="V5" s="10">
        <v>0.98522</v>
      </c>
      <c r="W5" s="10">
        <v>0.98814</v>
      </c>
      <c r="X5" s="10">
        <v>0.9906199999999999</v>
      </c>
      <c r="Y5" s="10">
        <v>0.99248</v>
      </c>
      <c r="Z5" s="10">
        <v>0.99407</v>
      </c>
      <c r="AA5" s="10">
        <v>0.99527</v>
      </c>
    </row>
    <row r="6" ht="13.55" customHeight="1">
      <c r="A6" s="10">
        <v>4</v>
      </c>
      <c r="B6" s="10">
        <v>0.310299</v>
      </c>
      <c r="C6" s="10">
        <v>0.186228</v>
      </c>
      <c r="D6" s="10">
        <v>0.331414</v>
      </c>
      <c r="E6" s="10">
        <v>0.428562</v>
      </c>
      <c r="F6" s="10">
        <v>0.5</v>
      </c>
      <c r="G6" s="10">
        <v>0.577415</v>
      </c>
      <c r="H6" s="10">
        <v>0.6430630000000001</v>
      </c>
      <c r="I6" s="10">
        <v>0.699664</v>
      </c>
      <c r="J6" s="10">
        <v>0.746157</v>
      </c>
      <c r="K6" s="10">
        <v>0.78829</v>
      </c>
      <c r="L6" s="10">
        <v>0.824059</v>
      </c>
      <c r="M6" s="10">
        <v>0.853955</v>
      </c>
      <c r="N6" s="10">
        <v>0.879141</v>
      </c>
      <c r="O6" s="10">
        <v>0.9002329999999999</v>
      </c>
      <c r="P6" s="10">
        <v>0.91804</v>
      </c>
      <c r="Q6" s="10">
        <v>0.932657</v>
      </c>
      <c r="R6" s="10">
        <v>0.94495</v>
      </c>
      <c r="S6" s="10">
        <v>0.95499</v>
      </c>
      <c r="T6" s="10">
        <v>0.96341</v>
      </c>
      <c r="U6" s="10">
        <v>0.97021</v>
      </c>
      <c r="V6" s="10">
        <v>0.97589</v>
      </c>
      <c r="W6" s="10">
        <v>0.98044</v>
      </c>
      <c r="X6" s="10">
        <v>0.98422</v>
      </c>
      <c r="Y6" s="10">
        <v>0.98726</v>
      </c>
      <c r="Z6" s="10">
        <v>0.98975</v>
      </c>
      <c r="AA6" s="10">
        <v>0.99174</v>
      </c>
    </row>
    <row r="7" ht="13.55" customHeight="1">
      <c r="A7" s="10">
        <v>5</v>
      </c>
      <c r="B7" s="10">
        <v>0.190796</v>
      </c>
      <c r="C7" s="10">
        <v>0.158059</v>
      </c>
      <c r="D7" s="10">
        <v>0.256553</v>
      </c>
      <c r="E7" s="10">
        <v>0.352287</v>
      </c>
      <c r="F7" s="10">
        <v>0.422585</v>
      </c>
      <c r="G7" s="10">
        <v>0.5</v>
      </c>
      <c r="H7" s="10">
        <v>0.566621</v>
      </c>
      <c r="I7" s="10">
        <v>0.626658</v>
      </c>
      <c r="J7" s="10">
        <v>0.678181</v>
      </c>
      <c r="K7" s="10">
        <v>0.725507</v>
      </c>
      <c r="L7" s="10">
        <v>0.767055</v>
      </c>
      <c r="M7" s="10">
        <v>0.802732</v>
      </c>
      <c r="N7" s="10">
        <v>0.833654</v>
      </c>
      <c r="O7" s="10">
        <v>0.859934</v>
      </c>
      <c r="P7" s="10">
        <v>0.882866</v>
      </c>
      <c r="Q7" s="10">
        <v>0.902013</v>
      </c>
      <c r="R7" s="10">
        <v>0.91847</v>
      </c>
      <c r="S7" s="10">
        <v>0.93223</v>
      </c>
      <c r="T7" s="10">
        <v>0.94397</v>
      </c>
      <c r="U7" s="10">
        <v>0.95367</v>
      </c>
      <c r="V7" s="10">
        <v>0.96189</v>
      </c>
      <c r="W7" s="10">
        <v>0.9686399999999999</v>
      </c>
      <c r="X7" s="10">
        <v>0.97432</v>
      </c>
      <c r="Y7" s="10">
        <v>0.9789600000000001</v>
      </c>
      <c r="Z7" s="10">
        <v>0.98283</v>
      </c>
      <c r="AA7" s="10">
        <v>0.986</v>
      </c>
    </row>
    <row r="8" ht="13.55" customHeight="1">
      <c r="A8" s="10">
        <v>6</v>
      </c>
      <c r="B8" s="10">
        <v>0.181162</v>
      </c>
      <c r="C8" s="10">
        <v>0.113133</v>
      </c>
      <c r="D8" s="10">
        <v>0.201009</v>
      </c>
      <c r="E8" s="10">
        <v>0.288392</v>
      </c>
      <c r="F8" s="10">
        <v>0.356937</v>
      </c>
      <c r="G8" s="10">
        <v>0.433379</v>
      </c>
      <c r="H8" s="10">
        <v>0.5</v>
      </c>
      <c r="I8" s="10">
        <v>0.562783</v>
      </c>
      <c r="J8" s="10">
        <v>0.616561</v>
      </c>
      <c r="K8" s="10">
        <v>0.667856</v>
      </c>
      <c r="L8" s="10">
        <v>0.7130570000000001</v>
      </c>
      <c r="M8" s="10">
        <v>0.753427</v>
      </c>
      <c r="N8" s="10">
        <v>0.7886339999999999</v>
      </c>
      <c r="O8" s="10">
        <v>0.819569</v>
      </c>
      <c r="P8" s="10">
        <v>0.846648</v>
      </c>
      <c r="Q8" s="10">
        <v>0.869999</v>
      </c>
      <c r="R8" s="10">
        <v>0.8902099999999999</v>
      </c>
      <c r="S8" s="10">
        <v>0.90756</v>
      </c>
      <c r="T8" s="10">
        <v>0.9224599999999999</v>
      </c>
      <c r="U8" s="10">
        <v>0.93508</v>
      </c>
      <c r="V8" s="10">
        <v>0.9458299999999999</v>
      </c>
      <c r="W8" s="10">
        <v>0.95488</v>
      </c>
      <c r="X8" s="10">
        <v>0.96254</v>
      </c>
      <c r="Y8" s="10">
        <v>0.96894</v>
      </c>
      <c r="Z8" s="10">
        <v>0.97432</v>
      </c>
      <c r="AA8" s="10">
        <v>0.97879</v>
      </c>
    </row>
    <row r="9" ht="13.55" customHeight="1">
      <c r="A9" s="10">
        <v>7</v>
      </c>
      <c r="B9" s="10">
        <v>0.115921</v>
      </c>
      <c r="C9" s="10">
        <v>0.09281200000000001</v>
      </c>
      <c r="D9" s="10">
        <v>0.157859</v>
      </c>
      <c r="E9" s="10">
        <v>0.237452</v>
      </c>
      <c r="F9" s="10">
        <v>0.300336</v>
      </c>
      <c r="G9" s="10">
        <v>0.373342</v>
      </c>
      <c r="H9" s="10">
        <v>0.437217</v>
      </c>
      <c r="I9" s="10">
        <v>0.5</v>
      </c>
      <c r="J9" s="10">
        <v>0.5549190000000001</v>
      </c>
      <c r="K9" s="10">
        <v>0.608614</v>
      </c>
      <c r="L9" s="10">
        <v>0.6562829999999999</v>
      </c>
      <c r="M9" s="10">
        <v>0.700209</v>
      </c>
      <c r="N9" s="10">
        <v>0.739054</v>
      </c>
      <c r="O9" s="10">
        <v>0.7741209999999999</v>
      </c>
      <c r="P9" s="10">
        <v>0.805203</v>
      </c>
      <c r="Q9" s="10">
        <v>0.832566</v>
      </c>
      <c r="R9" s="10">
        <v>0.85659</v>
      </c>
      <c r="S9" s="10">
        <v>0.87761</v>
      </c>
      <c r="T9" s="10">
        <v>0.89591</v>
      </c>
      <c r="U9" s="10">
        <v>0.91171</v>
      </c>
      <c r="V9" s="10">
        <v>0.92535</v>
      </c>
      <c r="W9" s="10">
        <v>0.93702</v>
      </c>
      <c r="X9" s="10">
        <v>0.94703</v>
      </c>
      <c r="Y9" s="10">
        <v>0.95553</v>
      </c>
      <c r="Z9" s="10">
        <v>0.9627599999999999</v>
      </c>
      <c r="AA9" s="10">
        <v>0.96887</v>
      </c>
    </row>
    <row r="10" ht="13.55" customHeight="1">
      <c r="A10" s="10">
        <v>8</v>
      </c>
      <c r="B10" s="10">
        <v>0.10906</v>
      </c>
      <c r="C10" s="10">
        <v>0.067687</v>
      </c>
      <c r="D10" s="10">
        <v>0.124802</v>
      </c>
      <c r="E10" s="10">
        <v>0.19515</v>
      </c>
      <c r="F10" s="10">
        <v>0.253843</v>
      </c>
      <c r="G10" s="10">
        <v>0.321819</v>
      </c>
      <c r="H10" s="10">
        <v>0.383439</v>
      </c>
      <c r="I10" s="10">
        <v>0.445081</v>
      </c>
      <c r="J10" s="10">
        <v>0.5</v>
      </c>
      <c r="K10" s="10">
        <v>0.554384</v>
      </c>
      <c r="L10" s="10">
        <v>0.603718</v>
      </c>
      <c r="M10" s="10">
        <v>0.649899</v>
      </c>
      <c r="N10" s="10">
        <v>0.691356</v>
      </c>
      <c r="O10" s="10">
        <v>0.729447</v>
      </c>
      <c r="P10" s="10">
        <v>0.763593</v>
      </c>
      <c r="Q10" s="10">
        <v>0.794397</v>
      </c>
      <c r="R10" s="10">
        <v>0.82158</v>
      </c>
      <c r="S10" s="10">
        <v>0.84578</v>
      </c>
      <c r="T10" s="10">
        <v>0.86714</v>
      </c>
      <c r="U10" s="10">
        <v>0.88589</v>
      </c>
      <c r="V10" s="10">
        <v>0.9023</v>
      </c>
      <c r="W10" s="10">
        <v>0.91658</v>
      </c>
      <c r="X10" s="10">
        <v>0.92898</v>
      </c>
      <c r="Y10" s="10">
        <v>0.93968</v>
      </c>
      <c r="Z10" s="10">
        <v>0.94891</v>
      </c>
      <c r="AA10" s="10">
        <v>0.95682</v>
      </c>
    </row>
    <row r="11" ht="13.55" customHeight="1">
      <c r="A11" s="10">
        <v>9</v>
      </c>
      <c r="B11" s="10">
        <v>0.06973</v>
      </c>
      <c r="C11" s="10">
        <v>0.056025</v>
      </c>
      <c r="D11" s="10">
        <v>0.09828000000000001</v>
      </c>
      <c r="E11" s="10">
        <v>0.159804</v>
      </c>
      <c r="F11" s="10">
        <v>0.21171</v>
      </c>
      <c r="G11" s="10">
        <v>0.274493</v>
      </c>
      <c r="H11" s="10">
        <v>0.332144</v>
      </c>
      <c r="I11" s="10">
        <v>0.391386</v>
      </c>
      <c r="J11" s="10">
        <v>0.445616</v>
      </c>
      <c r="K11" s="10">
        <v>0.5</v>
      </c>
      <c r="L11" s="10">
        <v>0.550196</v>
      </c>
      <c r="M11" s="10">
        <v>0.597926</v>
      </c>
      <c r="N11" s="10">
        <v>0.641481</v>
      </c>
      <c r="O11" s="10">
        <v>0.682119</v>
      </c>
      <c r="P11" s="10">
        <v>0.718927</v>
      </c>
      <c r="Q11" s="10">
        <v>0.752814</v>
      </c>
      <c r="R11" s="10">
        <v>0.78301</v>
      </c>
      <c r="S11" s="10">
        <v>0.81037</v>
      </c>
      <c r="T11" s="10">
        <v>0.83483</v>
      </c>
      <c r="U11" s="10">
        <v>0.85662</v>
      </c>
      <c r="V11" s="10">
        <v>0.87591</v>
      </c>
      <c r="W11" s="10">
        <v>0.89294</v>
      </c>
      <c r="X11" s="10">
        <v>0.90791</v>
      </c>
      <c r="Y11" s="10">
        <v>0.92098</v>
      </c>
      <c r="Z11" s="10">
        <v>0.9324</v>
      </c>
      <c r="AA11" s="10">
        <v>0.9423</v>
      </c>
    </row>
    <row r="12" ht="13.55" customHeight="1">
      <c r="A12" s="10">
        <v>10</v>
      </c>
      <c r="B12" s="10">
        <v>0.065161</v>
      </c>
      <c r="C12" s="10">
        <v>0.040725</v>
      </c>
      <c r="D12" s="10">
        <v>0.07696600000000001</v>
      </c>
      <c r="E12" s="10">
        <v>0.129362</v>
      </c>
      <c r="F12" s="10">
        <v>0.175941</v>
      </c>
      <c r="G12" s="10">
        <v>0.232945</v>
      </c>
      <c r="H12" s="10">
        <v>0.286943</v>
      </c>
      <c r="I12" s="10">
        <v>0.343717</v>
      </c>
      <c r="J12" s="10">
        <v>0.396282</v>
      </c>
      <c r="K12" s="10">
        <v>0.449804</v>
      </c>
      <c r="L12" s="10">
        <v>0.5</v>
      </c>
      <c r="M12" s="10">
        <v>0.548547</v>
      </c>
      <c r="N12" s="10">
        <v>0.593459</v>
      </c>
      <c r="O12" s="10">
        <v>0.63588</v>
      </c>
      <c r="P12" s="10">
        <v>0.67483</v>
      </c>
      <c r="Q12" s="10">
        <v>0.711113</v>
      </c>
      <c r="R12" s="10">
        <v>0.74371</v>
      </c>
      <c r="S12" s="10">
        <v>0.77375</v>
      </c>
      <c r="T12" s="10">
        <v>0.80093</v>
      </c>
      <c r="U12" s="10">
        <v>0.82543</v>
      </c>
      <c r="V12" s="10">
        <v>0.84741</v>
      </c>
      <c r="W12" s="10">
        <v>0.86703</v>
      </c>
      <c r="X12" s="10">
        <v>0.88448</v>
      </c>
      <c r="Y12" s="10">
        <v>0.89991</v>
      </c>
      <c r="Z12" s="10">
        <v>0.91353</v>
      </c>
      <c r="AA12" s="10">
        <v>0.9255</v>
      </c>
    </row>
    <row r="13" ht="13.55" customHeight="1">
      <c r="A13" s="10">
        <v>11</v>
      </c>
      <c r="B13" s="10">
        <v>0.042069</v>
      </c>
      <c r="C13" s="10">
        <v>0.033558</v>
      </c>
      <c r="D13" s="10">
        <v>0.060689</v>
      </c>
      <c r="E13" s="10">
        <v>0.105583</v>
      </c>
      <c r="F13" s="10">
        <v>0.146045</v>
      </c>
      <c r="G13" s="10">
        <v>0.197268</v>
      </c>
      <c r="H13" s="10">
        <v>0.246573</v>
      </c>
      <c r="I13" s="10">
        <v>0.299791</v>
      </c>
      <c r="J13" s="10">
        <v>0.350101</v>
      </c>
      <c r="K13" s="10">
        <v>0.402074</v>
      </c>
      <c r="L13" s="10">
        <v>0.451453</v>
      </c>
      <c r="M13" s="10">
        <v>0.5</v>
      </c>
      <c r="N13" s="10">
        <v>0.545552</v>
      </c>
      <c r="O13" s="10">
        <v>0.589242</v>
      </c>
      <c r="P13" s="10">
        <v>0.629736</v>
      </c>
      <c r="Q13" s="10">
        <v>0.667927</v>
      </c>
      <c r="R13" s="10">
        <v>0.70303</v>
      </c>
      <c r="S13" s="10">
        <v>0.7353</v>
      </c>
      <c r="T13" s="10">
        <v>0.76494</v>
      </c>
      <c r="U13" s="10">
        <v>0.79198</v>
      </c>
      <c r="V13" s="10">
        <v>0.81648</v>
      </c>
      <c r="W13" s="10">
        <v>0.83862</v>
      </c>
      <c r="X13" s="10">
        <v>0.85849</v>
      </c>
      <c r="Y13" s="10">
        <v>0.87629</v>
      </c>
      <c r="Z13" s="10">
        <v>0.89214</v>
      </c>
      <c r="AA13" s="10">
        <v>0.90622</v>
      </c>
    </row>
    <row r="14" ht="13.55" customHeight="1">
      <c r="A14" s="10">
        <v>12</v>
      </c>
      <c r="B14" s="10">
        <v>0.03906</v>
      </c>
      <c r="C14" s="10">
        <v>0.024466</v>
      </c>
      <c r="D14" s="10">
        <v>0.04753</v>
      </c>
      <c r="E14" s="10">
        <v>0.08516899999999999</v>
      </c>
      <c r="F14" s="10">
        <v>0.120859</v>
      </c>
      <c r="G14" s="10">
        <v>0.166346</v>
      </c>
      <c r="H14" s="10">
        <v>0.211366</v>
      </c>
      <c r="I14" s="10">
        <v>0.260946</v>
      </c>
      <c r="J14" s="10">
        <v>0.308644</v>
      </c>
      <c r="K14" s="10">
        <v>0.358519</v>
      </c>
      <c r="L14" s="10">
        <v>0.406541</v>
      </c>
      <c r="M14" s="10">
        <v>0.454448</v>
      </c>
      <c r="N14" s="10">
        <v>0.5</v>
      </c>
      <c r="O14" s="10">
        <v>0.544068</v>
      </c>
      <c r="P14" s="10">
        <v>0.585701</v>
      </c>
      <c r="Q14" s="10">
        <v>0.625259</v>
      </c>
      <c r="R14" s="10">
        <v>0.66178</v>
      </c>
      <c r="S14" s="10">
        <v>0.6961000000000001</v>
      </c>
      <c r="T14" s="10">
        <v>0.72778</v>
      </c>
      <c r="U14" s="10">
        <v>0.75703</v>
      </c>
      <c r="V14" s="10">
        <v>0.78381</v>
      </c>
      <c r="W14" s="10">
        <v>0.80826</v>
      </c>
      <c r="X14" s="10">
        <v>0.83044</v>
      </c>
      <c r="Y14" s="10">
        <v>0.85051</v>
      </c>
      <c r="Z14" s="10">
        <v>0.86856</v>
      </c>
      <c r="AA14" s="10">
        <v>0.88476</v>
      </c>
    </row>
    <row r="15" ht="13.55" customHeight="1">
      <c r="A15" s="10">
        <v>13</v>
      </c>
      <c r="B15" s="10">
        <v>0.025371</v>
      </c>
      <c r="C15" s="10">
        <v>0.020155</v>
      </c>
      <c r="D15" s="10">
        <v>0.037505</v>
      </c>
      <c r="E15" s="10">
        <v>0.069298</v>
      </c>
      <c r="F15" s="10">
        <v>0.09976699999999999</v>
      </c>
      <c r="G15" s="10">
        <v>0.140066</v>
      </c>
      <c r="H15" s="10">
        <v>0.180431</v>
      </c>
      <c r="I15" s="10">
        <v>0.225879</v>
      </c>
      <c r="J15" s="10">
        <v>0.270553</v>
      </c>
      <c r="K15" s="10">
        <v>0.317881</v>
      </c>
      <c r="L15" s="10">
        <v>0.36412</v>
      </c>
      <c r="M15" s="10">
        <v>0.410758</v>
      </c>
      <c r="N15" s="10">
        <v>0.455932</v>
      </c>
      <c r="O15" s="10">
        <v>0.5</v>
      </c>
      <c r="P15" s="10">
        <v>0.541943</v>
      </c>
      <c r="Q15" s="10">
        <v>0.582545</v>
      </c>
      <c r="R15" s="10">
        <v>0.62036</v>
      </c>
      <c r="S15" s="10">
        <v>0.6561900000000001</v>
      </c>
      <c r="T15" s="10">
        <v>0.6896600000000001</v>
      </c>
      <c r="U15" s="10">
        <v>0.72081</v>
      </c>
      <c r="V15" s="10">
        <v>0.74963</v>
      </c>
      <c r="W15" s="10">
        <v>0.77619</v>
      </c>
      <c r="X15" s="10">
        <v>0.80054</v>
      </c>
      <c r="Y15" s="10">
        <v>0.82276</v>
      </c>
      <c r="Z15" s="10">
        <v>0.84295</v>
      </c>
      <c r="AA15" s="10">
        <v>0.8612300000000001</v>
      </c>
    </row>
    <row r="16" ht="13.55" customHeight="1">
      <c r="A16" s="10">
        <v>14</v>
      </c>
      <c r="B16" s="10">
        <v>0.023428</v>
      </c>
      <c r="C16" s="10">
        <v>0.014727</v>
      </c>
      <c r="D16" s="10">
        <v>0.029299</v>
      </c>
      <c r="E16" s="10">
        <v>0.055574</v>
      </c>
      <c r="F16" s="10">
        <v>0.08196000000000001</v>
      </c>
      <c r="G16" s="10">
        <v>0.117134</v>
      </c>
      <c r="H16" s="10">
        <v>0.153352</v>
      </c>
      <c r="I16" s="10">
        <v>0.194797</v>
      </c>
      <c r="J16" s="10">
        <v>0.236407</v>
      </c>
      <c r="K16" s="10">
        <v>0.281073</v>
      </c>
      <c r="L16" s="10">
        <v>0.32517</v>
      </c>
      <c r="M16" s="10">
        <v>0.370264</v>
      </c>
      <c r="N16" s="10">
        <v>0.414299</v>
      </c>
      <c r="O16" s="10">
        <v>0.458057</v>
      </c>
      <c r="P16" s="10">
        <v>0.5</v>
      </c>
      <c r="Q16" s="10">
        <v>0.54075</v>
      </c>
      <c r="R16" s="10">
        <v>0.57942</v>
      </c>
      <c r="S16" s="10">
        <v>0.61634</v>
      </c>
      <c r="T16" s="10">
        <v>0.65117</v>
      </c>
      <c r="U16" s="10">
        <v>0.68391</v>
      </c>
      <c r="V16" s="10">
        <v>0.71448</v>
      </c>
      <c r="W16" s="10">
        <v>0.7429</v>
      </c>
      <c r="X16" s="10">
        <v>0.76917</v>
      </c>
      <c r="Y16" s="10">
        <v>0.79339</v>
      </c>
      <c r="Z16" s="10">
        <v>0.81559</v>
      </c>
      <c r="AA16" s="10">
        <v>0.83586</v>
      </c>
    </row>
    <row r="17" ht="13.55" customHeight="1">
      <c r="A17" s="10">
        <v>15</v>
      </c>
      <c r="B17" s="10">
        <v>0.015304</v>
      </c>
      <c r="C17" s="10">
        <v>0.012107</v>
      </c>
      <c r="D17" s="10">
        <v>0.023113</v>
      </c>
      <c r="E17" s="10">
        <v>0.045069</v>
      </c>
      <c r="F17" s="10">
        <v>0.067343</v>
      </c>
      <c r="G17" s="10">
        <v>0.097987</v>
      </c>
      <c r="H17" s="10">
        <v>0.130001</v>
      </c>
      <c r="I17" s="10">
        <v>0.167434</v>
      </c>
      <c r="J17" s="10">
        <v>0.205603</v>
      </c>
      <c r="K17" s="10">
        <v>0.247186</v>
      </c>
      <c r="L17" s="10">
        <v>0.288887</v>
      </c>
      <c r="M17" s="10">
        <v>0.332073</v>
      </c>
      <c r="N17" s="10">
        <v>0.374741</v>
      </c>
      <c r="O17" s="10">
        <v>0.417455</v>
      </c>
      <c r="P17" s="10">
        <v>0.45925</v>
      </c>
      <c r="Q17" s="10">
        <v>0.5</v>
      </c>
      <c r="R17" s="10">
        <v>0.53916</v>
      </c>
      <c r="S17" s="10">
        <v>0.57679</v>
      </c>
      <c r="T17" s="10">
        <v>0.61261</v>
      </c>
      <c r="U17" s="10">
        <v>0.64659</v>
      </c>
      <c r="V17" s="10">
        <v>0.67859</v>
      </c>
      <c r="W17" s="10">
        <v>0.70862</v>
      </c>
      <c r="X17" s="10">
        <v>0.73664</v>
      </c>
      <c r="Y17" s="10">
        <v>0.7626500000000001</v>
      </c>
      <c r="Z17" s="10">
        <v>0.78669</v>
      </c>
      <c r="AA17" s="10">
        <v>0.80883</v>
      </c>
    </row>
    <row r="18" ht="13.55" customHeight="1">
      <c r="A18" s="10">
        <v>16</v>
      </c>
      <c r="B18" s="10">
        <v>0.01405</v>
      </c>
      <c r="C18" s="10">
        <v>0.00886</v>
      </c>
      <c r="D18" s="10">
        <v>0.01804</v>
      </c>
      <c r="E18" s="10">
        <v>0.03601</v>
      </c>
      <c r="F18" s="10">
        <v>0.05505</v>
      </c>
      <c r="G18" s="10">
        <v>0.08153000000000001</v>
      </c>
      <c r="H18" s="10">
        <v>0.10979</v>
      </c>
      <c r="I18" s="10">
        <v>0.14341</v>
      </c>
      <c r="J18" s="10">
        <v>0.17842</v>
      </c>
      <c r="K18" s="10">
        <v>0.21699</v>
      </c>
      <c r="L18" s="10">
        <v>0.25629</v>
      </c>
      <c r="M18" s="10">
        <v>0.29697</v>
      </c>
      <c r="N18" s="10">
        <v>0.33822</v>
      </c>
      <c r="O18" s="10">
        <v>0.37964</v>
      </c>
      <c r="P18" s="10">
        <v>0.42058</v>
      </c>
      <c r="Q18" s="10">
        <v>0.46084</v>
      </c>
      <c r="R18" s="10">
        <v>0.5</v>
      </c>
      <c r="S18" s="10">
        <v>0.53796</v>
      </c>
      <c r="T18" s="10">
        <v>0.57441</v>
      </c>
      <c r="U18" s="10">
        <v>0.60929</v>
      </c>
      <c r="V18" s="10">
        <v>0.64241</v>
      </c>
      <c r="W18" s="10">
        <v>0.67376</v>
      </c>
      <c r="X18" s="10">
        <v>0.70323</v>
      </c>
      <c r="Y18" s="10">
        <v>0.73084</v>
      </c>
      <c r="Z18" s="10">
        <v>0.75657</v>
      </c>
      <c r="AA18" s="10">
        <v>0.78046</v>
      </c>
    </row>
    <row r="19" ht="13.55" customHeight="1">
      <c r="A19" s="10">
        <v>17</v>
      </c>
      <c r="B19" s="10">
        <v>0.00924</v>
      </c>
      <c r="C19" s="10">
        <v>0.00727</v>
      </c>
      <c r="D19" s="10">
        <v>0.0142</v>
      </c>
      <c r="E19" s="10">
        <v>0.02907</v>
      </c>
      <c r="F19" s="10">
        <v>0.04501</v>
      </c>
      <c r="G19" s="10">
        <v>0.06777</v>
      </c>
      <c r="H19" s="10">
        <v>0.09243999999999999</v>
      </c>
      <c r="I19" s="10">
        <v>0.12239</v>
      </c>
      <c r="J19" s="10">
        <v>0.15422</v>
      </c>
      <c r="K19" s="10">
        <v>0.18963</v>
      </c>
      <c r="L19" s="10">
        <v>0.22625</v>
      </c>
      <c r="M19" s="10">
        <v>0.2647</v>
      </c>
      <c r="N19" s="10">
        <v>0.3039</v>
      </c>
      <c r="O19" s="10">
        <v>0.34381</v>
      </c>
      <c r="P19" s="10">
        <v>0.38366</v>
      </c>
      <c r="Q19" s="10">
        <v>0.42321</v>
      </c>
      <c r="R19" s="10">
        <v>0.46204</v>
      </c>
      <c r="S19" s="10">
        <v>0.5</v>
      </c>
      <c r="T19" s="10">
        <v>0.53676</v>
      </c>
      <c r="U19" s="10">
        <v>0.57222</v>
      </c>
      <c r="V19" s="10">
        <v>0.6061800000000001</v>
      </c>
      <c r="W19" s="10">
        <v>0.63856</v>
      </c>
      <c r="X19" s="10">
        <v>0.66925</v>
      </c>
      <c r="Y19" s="10">
        <v>0.69822</v>
      </c>
      <c r="Z19" s="10">
        <v>0.72542</v>
      </c>
      <c r="AA19" s="10">
        <v>0.75087</v>
      </c>
    </row>
    <row r="20" ht="13.55" customHeight="1">
      <c r="A20" s="10">
        <v>18</v>
      </c>
      <c r="B20" s="10">
        <v>0.00842</v>
      </c>
      <c r="C20" s="10">
        <v>0.00533</v>
      </c>
      <c r="D20" s="10">
        <v>0.01107</v>
      </c>
      <c r="E20" s="10">
        <v>0.02313</v>
      </c>
      <c r="F20" s="10">
        <v>0.03659</v>
      </c>
      <c r="G20" s="10">
        <v>0.05603</v>
      </c>
      <c r="H20" s="10">
        <v>0.07754</v>
      </c>
      <c r="I20" s="10">
        <v>0.10409</v>
      </c>
      <c r="J20" s="10">
        <v>0.13286</v>
      </c>
      <c r="K20" s="10">
        <v>0.16517</v>
      </c>
      <c r="L20" s="10">
        <v>0.19907</v>
      </c>
      <c r="M20" s="10">
        <v>0.23506</v>
      </c>
      <c r="N20" s="10">
        <v>0.27222</v>
      </c>
      <c r="O20" s="10">
        <v>0.31034</v>
      </c>
      <c r="P20" s="10">
        <v>0.34883</v>
      </c>
      <c r="Q20" s="10">
        <v>0.38739</v>
      </c>
      <c r="R20" s="10">
        <v>0.42559</v>
      </c>
      <c r="S20" s="10">
        <v>0.46324</v>
      </c>
      <c r="T20" s="10">
        <v>0.5</v>
      </c>
      <c r="U20" s="10">
        <v>0.53574</v>
      </c>
      <c r="V20" s="10">
        <v>0.57023</v>
      </c>
      <c r="W20" s="10">
        <v>0.60336</v>
      </c>
      <c r="X20" s="10">
        <v>0.63501</v>
      </c>
      <c r="Y20" s="10">
        <v>0.6651</v>
      </c>
      <c r="Z20" s="10">
        <v>0.69356</v>
      </c>
      <c r="AA20" s="10">
        <v>0.72038</v>
      </c>
    </row>
    <row r="21" ht="13.55" customHeight="1">
      <c r="A21" s="10">
        <v>19</v>
      </c>
      <c r="B21" s="10">
        <v>0.00556</v>
      </c>
      <c r="C21" s="10">
        <v>0.00437</v>
      </c>
      <c r="D21" s="10">
        <v>0.008710000000000001</v>
      </c>
      <c r="E21" s="10">
        <v>0.01861</v>
      </c>
      <c r="F21" s="10">
        <v>0.02979</v>
      </c>
      <c r="G21" s="10">
        <v>0.04633</v>
      </c>
      <c r="H21" s="10">
        <v>0.06492000000000001</v>
      </c>
      <c r="I21" s="10">
        <v>0.08828999999999999</v>
      </c>
      <c r="J21" s="10">
        <v>0.11411</v>
      </c>
      <c r="K21" s="10">
        <v>0.14338</v>
      </c>
      <c r="L21" s="10">
        <v>0.17457</v>
      </c>
      <c r="M21" s="10">
        <v>0.20802</v>
      </c>
      <c r="N21" s="10">
        <v>0.24297</v>
      </c>
      <c r="O21" s="10">
        <v>0.27919</v>
      </c>
      <c r="P21" s="10">
        <v>0.31609</v>
      </c>
      <c r="Q21" s="10">
        <v>0.35341</v>
      </c>
      <c r="R21" s="10">
        <v>0.39071</v>
      </c>
      <c r="S21" s="10">
        <v>0.42778</v>
      </c>
      <c r="T21" s="10">
        <v>0.46426</v>
      </c>
      <c r="U21" s="10">
        <v>0.5</v>
      </c>
      <c r="V21" s="10">
        <v>0.5347499999999999</v>
      </c>
      <c r="W21" s="10">
        <v>0.56838</v>
      </c>
      <c r="X21" s="10">
        <v>0.60073</v>
      </c>
      <c r="Y21" s="10">
        <v>0.63171</v>
      </c>
      <c r="Z21" s="10">
        <v>0.66122</v>
      </c>
      <c r="AA21" s="10">
        <v>0.68921</v>
      </c>
    </row>
    <row r="22" ht="13.55" customHeight="1">
      <c r="A22" s="10">
        <v>20</v>
      </c>
      <c r="B22" s="10">
        <v>0.00505</v>
      </c>
      <c r="C22" s="10">
        <v>0.00321</v>
      </c>
      <c r="D22" s="10">
        <v>0.00678</v>
      </c>
      <c r="E22" s="10">
        <v>0.01478</v>
      </c>
      <c r="F22" s="10">
        <v>0.02411</v>
      </c>
      <c r="G22" s="10">
        <v>0.03811</v>
      </c>
      <c r="H22" s="10">
        <v>0.05417</v>
      </c>
      <c r="I22" s="10">
        <v>0.07464999999999999</v>
      </c>
      <c r="J22" s="10">
        <v>0.0977</v>
      </c>
      <c r="K22" s="10">
        <v>0.12409</v>
      </c>
      <c r="L22" s="10">
        <v>0.15259</v>
      </c>
      <c r="M22" s="10">
        <v>0.18352</v>
      </c>
      <c r="N22" s="10">
        <v>0.21619</v>
      </c>
      <c r="O22" s="10">
        <v>0.25037</v>
      </c>
      <c r="P22" s="10">
        <v>0.28552</v>
      </c>
      <c r="Q22" s="10">
        <v>0.32141</v>
      </c>
      <c r="R22" s="10">
        <v>0.35759</v>
      </c>
      <c r="S22" s="10">
        <v>0.39382</v>
      </c>
      <c r="T22" s="10">
        <v>0.42977</v>
      </c>
      <c r="U22" s="10">
        <v>0.46525</v>
      </c>
      <c r="V22" s="10">
        <v>0.5</v>
      </c>
      <c r="W22" s="10">
        <v>0.53387</v>
      </c>
      <c r="X22" s="10">
        <v>0.56667</v>
      </c>
      <c r="Y22" s="10">
        <v>0.5983000000000001</v>
      </c>
      <c r="Z22" s="10">
        <v>0.62864</v>
      </c>
      <c r="AA22" s="10">
        <v>0.6576</v>
      </c>
    </row>
    <row r="23" ht="13.55" customHeight="1">
      <c r="A23" s="10">
        <v>21</v>
      </c>
      <c r="B23" s="10">
        <v>0.00336</v>
      </c>
      <c r="C23" s="10">
        <v>0.00263</v>
      </c>
      <c r="D23" s="10">
        <v>0.00534</v>
      </c>
      <c r="E23" s="10">
        <v>0.01186</v>
      </c>
      <c r="F23" s="10">
        <v>0.01956</v>
      </c>
      <c r="G23" s="10">
        <v>0.03136</v>
      </c>
      <c r="H23" s="10">
        <v>0.04512</v>
      </c>
      <c r="I23" s="10">
        <v>0.06297999999999999</v>
      </c>
      <c r="J23" s="10">
        <v>0.08341999999999999</v>
      </c>
      <c r="K23" s="10">
        <v>0.10706</v>
      </c>
      <c r="L23" s="10">
        <v>0.13297</v>
      </c>
      <c r="M23" s="10">
        <v>0.16138</v>
      </c>
      <c r="N23" s="10">
        <v>0.19174</v>
      </c>
      <c r="O23" s="10">
        <v>0.22381</v>
      </c>
      <c r="P23" s="10">
        <v>0.2571</v>
      </c>
      <c r="Q23" s="10">
        <v>0.29138</v>
      </c>
      <c r="R23" s="10">
        <v>0.32624</v>
      </c>
      <c r="S23" s="10">
        <v>0.36144</v>
      </c>
      <c r="T23" s="10">
        <v>0.39664</v>
      </c>
      <c r="U23" s="10">
        <v>0.43162</v>
      </c>
      <c r="V23" s="10">
        <v>0.46613</v>
      </c>
      <c r="W23" s="10">
        <v>0.5</v>
      </c>
      <c r="X23" s="10">
        <v>0.53303</v>
      </c>
      <c r="Y23" s="10">
        <v>0.56508</v>
      </c>
      <c r="Z23" s="10">
        <v>0.5960299999999999</v>
      </c>
      <c r="AA23" s="10">
        <v>0.62576</v>
      </c>
    </row>
    <row r="24" ht="13.55" customHeight="1">
      <c r="A24" s="10">
        <v>22</v>
      </c>
      <c r="B24" s="10">
        <v>0.00303</v>
      </c>
      <c r="C24" s="10">
        <v>0.00193</v>
      </c>
      <c r="D24" s="10">
        <v>0.00415</v>
      </c>
      <c r="E24" s="10">
        <v>0.009379999999999999</v>
      </c>
      <c r="F24" s="10">
        <v>0.01578</v>
      </c>
      <c r="G24" s="10">
        <v>0.02568</v>
      </c>
      <c r="H24" s="10">
        <v>0.03746</v>
      </c>
      <c r="I24" s="10">
        <v>0.05297</v>
      </c>
      <c r="J24" s="10">
        <v>0.07102</v>
      </c>
      <c r="K24" s="10">
        <v>0.09209000000000001</v>
      </c>
      <c r="L24" s="10">
        <v>0.11552</v>
      </c>
      <c r="M24" s="10">
        <v>0.14151</v>
      </c>
      <c r="N24" s="10">
        <v>0.16956</v>
      </c>
      <c r="O24" s="10">
        <v>0.19946</v>
      </c>
      <c r="P24" s="10">
        <v>0.23083</v>
      </c>
      <c r="Q24" s="10">
        <v>0.26336</v>
      </c>
      <c r="R24" s="10">
        <v>0.29677</v>
      </c>
      <c r="S24" s="10">
        <v>0.33075</v>
      </c>
      <c r="T24" s="10">
        <v>0.36499</v>
      </c>
      <c r="U24" s="10">
        <v>0.39927</v>
      </c>
      <c r="V24" s="10">
        <v>0.43333</v>
      </c>
      <c r="W24" s="10">
        <v>0.46697</v>
      </c>
      <c r="X24" s="10">
        <v>0.5</v>
      </c>
      <c r="Y24" s="10">
        <v>0.53226</v>
      </c>
      <c r="Z24" s="10">
        <v>0.5636</v>
      </c>
      <c r="AA24" s="10">
        <v>0.59391</v>
      </c>
    </row>
    <row r="25" ht="13.55" customHeight="1">
      <c r="A25" s="10">
        <v>23</v>
      </c>
      <c r="B25" s="10">
        <v>0.00203</v>
      </c>
      <c r="C25" s="10">
        <v>0.00158</v>
      </c>
      <c r="D25" s="10">
        <v>0.00325</v>
      </c>
      <c r="E25" s="10">
        <v>0.00752</v>
      </c>
      <c r="F25" s="10">
        <v>0.01274</v>
      </c>
      <c r="G25" s="10">
        <v>0.02104</v>
      </c>
      <c r="H25" s="10">
        <v>0.03106</v>
      </c>
      <c r="I25" s="10">
        <v>0.04447</v>
      </c>
      <c r="J25" s="10">
        <v>0.06032</v>
      </c>
      <c r="K25" s="10">
        <v>0.07902000000000001</v>
      </c>
      <c r="L25" s="10">
        <v>0.10009</v>
      </c>
      <c r="M25" s="10">
        <v>0.12371</v>
      </c>
      <c r="N25" s="10">
        <v>0.14949</v>
      </c>
      <c r="O25" s="10">
        <v>0.17724</v>
      </c>
      <c r="P25" s="10">
        <v>0.20661</v>
      </c>
      <c r="Q25" s="10">
        <v>0.23735</v>
      </c>
      <c r="R25" s="10">
        <v>0.26916</v>
      </c>
      <c r="S25" s="10">
        <v>0.30178</v>
      </c>
      <c r="T25" s="10">
        <v>0.3349</v>
      </c>
      <c r="U25" s="10">
        <v>0.36829</v>
      </c>
      <c r="V25" s="10">
        <v>0.4017</v>
      </c>
      <c r="W25" s="10">
        <v>0.43492</v>
      </c>
      <c r="X25" s="10">
        <v>0.46774</v>
      </c>
      <c r="Y25" s="10">
        <v>0.5</v>
      </c>
      <c r="Z25" s="10">
        <v>0.5315299999999999</v>
      </c>
      <c r="AA25" s="10">
        <v>0.56221</v>
      </c>
    </row>
    <row r="26" ht="13.55" customHeight="1">
      <c r="A26" s="10">
        <v>24</v>
      </c>
      <c r="B26" s="10">
        <v>0.00182</v>
      </c>
      <c r="C26" s="10">
        <v>0.00116</v>
      </c>
      <c r="D26" s="10">
        <v>0.00254</v>
      </c>
      <c r="E26" s="10">
        <v>0.00593</v>
      </c>
      <c r="F26" s="10">
        <v>0.01025</v>
      </c>
      <c r="G26" s="10">
        <v>0.01717</v>
      </c>
      <c r="H26" s="10">
        <v>0.02568</v>
      </c>
      <c r="I26" s="10">
        <v>0.03724</v>
      </c>
      <c r="J26" s="10">
        <v>0.05109</v>
      </c>
      <c r="K26" s="10">
        <v>0.06759999999999999</v>
      </c>
      <c r="L26" s="10">
        <v>0.08647000000000001</v>
      </c>
      <c r="M26" s="10">
        <v>0.10786</v>
      </c>
      <c r="N26" s="10">
        <v>0.13144</v>
      </c>
      <c r="O26" s="10">
        <v>0.15705</v>
      </c>
      <c r="P26" s="10">
        <v>0.18441</v>
      </c>
      <c r="Q26" s="10">
        <v>0.21331</v>
      </c>
      <c r="R26" s="10">
        <v>0.24343</v>
      </c>
      <c r="S26" s="10">
        <v>0.27458</v>
      </c>
      <c r="T26" s="10">
        <v>0.30644</v>
      </c>
      <c r="U26" s="10">
        <v>0.33878</v>
      </c>
      <c r="V26" s="10">
        <v>0.37136</v>
      </c>
      <c r="W26" s="10">
        <v>0.40397</v>
      </c>
      <c r="X26" s="10">
        <v>0.4364</v>
      </c>
      <c r="Y26" s="10">
        <v>0.46847</v>
      </c>
      <c r="Z26" s="10">
        <v>0.5</v>
      </c>
      <c r="AA26" s="10">
        <v>0.53086</v>
      </c>
    </row>
    <row r="27" ht="13.55" customHeight="1">
      <c r="A27" s="10">
        <v>25</v>
      </c>
      <c r="B27" s="10">
        <v>0.00123</v>
      </c>
      <c r="C27" s="10">
        <v>0.00095</v>
      </c>
      <c r="D27" s="10">
        <v>0.00198</v>
      </c>
      <c r="E27" s="10">
        <v>0.00473</v>
      </c>
      <c r="F27" s="10">
        <v>0.00826</v>
      </c>
      <c r="G27" s="10">
        <v>0.014</v>
      </c>
      <c r="H27" s="10">
        <v>0.02121</v>
      </c>
      <c r="I27" s="10">
        <v>0.03113</v>
      </c>
      <c r="J27" s="10">
        <v>0.04318</v>
      </c>
      <c r="K27" s="10">
        <v>0.0577</v>
      </c>
      <c r="L27" s="10">
        <v>0.0745</v>
      </c>
      <c r="M27" s="10">
        <v>0.09378</v>
      </c>
      <c r="N27" s="10">
        <v>0.11524</v>
      </c>
      <c r="O27" s="10">
        <v>0.13877</v>
      </c>
      <c r="P27" s="10">
        <v>0.16414</v>
      </c>
      <c r="Q27" s="10">
        <v>0.19117</v>
      </c>
      <c r="R27" s="10">
        <v>0.21954</v>
      </c>
      <c r="S27" s="10">
        <v>0.24913</v>
      </c>
      <c r="T27" s="10">
        <v>0.27962</v>
      </c>
      <c r="U27" s="10">
        <v>0.31079</v>
      </c>
      <c r="V27" s="10">
        <v>0.3424</v>
      </c>
      <c r="W27" s="10">
        <v>0.37424</v>
      </c>
      <c r="X27" s="10">
        <v>0.40609</v>
      </c>
      <c r="Y27" s="10">
        <v>0.43779</v>
      </c>
      <c r="Z27" s="10">
        <v>0.46914</v>
      </c>
      <c r="AA27" s="10">
        <v>0.5</v>
      </c>
    </row>
  </sheetData>
  <pageMargins left="0.7" right="0.7" top="0.787402" bottom="0.787402" header="0.3" footer="0.3"/>
  <pageSetup firstPageNumber="1" fitToHeight="1" fitToWidth="1" scale="100" useFirstPageNumber="0" orientation="portrait" pageOrder="downThenOver"/>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dimension ref="A1:E10"/>
  <sheetViews>
    <sheetView workbookViewId="0" showGridLines="0" defaultGridColor="1"/>
  </sheetViews>
  <sheetFormatPr defaultColWidth="11.5" defaultRowHeight="14.5" customHeight="1" outlineLevelRow="0" outlineLevelCol="0"/>
  <cols>
    <col min="1" max="1" width="6.67188" style="6" customWidth="1"/>
    <col min="2" max="2" width="16.3516" style="6" customWidth="1"/>
    <col min="3" max="3" width="15.8516" style="6" customWidth="1"/>
    <col min="4" max="5" width="11.5" style="6" customWidth="1"/>
    <col min="6" max="16384" width="11.5" style="6" customWidth="1"/>
  </cols>
  <sheetData>
    <row r="1" ht="13.55" customHeight="1">
      <c r="A1" t="s" s="7">
        <v>6</v>
      </c>
      <c r="B1" t="s" s="7">
        <v>7</v>
      </c>
      <c r="C1" t="s" s="7">
        <v>8</v>
      </c>
      <c r="D1" t="s" s="8">
        <v>9</v>
      </c>
      <c r="E1" s="9"/>
    </row>
    <row r="2" ht="13.55" customHeight="1">
      <c r="A2" s="10">
        <v>1</v>
      </c>
      <c r="B2" s="10">
        <v>1</v>
      </c>
      <c r="C2" s="10">
        <v>4</v>
      </c>
      <c r="D2" s="11">
        <v>10</v>
      </c>
      <c r="E2" s="9"/>
    </row>
    <row r="3" ht="13.55" customHeight="1">
      <c r="A3" s="10">
        <v>2</v>
      </c>
      <c r="B3" s="10">
        <v>2</v>
      </c>
      <c r="C3" s="10">
        <v>3</v>
      </c>
      <c r="D3" s="11">
        <v>10</v>
      </c>
      <c r="E3" s="9"/>
    </row>
    <row r="4" ht="13.55" customHeight="1">
      <c r="A4" s="10">
        <v>3</v>
      </c>
      <c r="B4" s="10">
        <v>2</v>
      </c>
      <c r="C4" s="10">
        <v>4</v>
      </c>
      <c r="D4" s="11">
        <v>10</v>
      </c>
      <c r="E4" s="9"/>
    </row>
    <row r="5" ht="13.55" customHeight="1">
      <c r="A5" s="10">
        <v>4</v>
      </c>
      <c r="B5" s="10">
        <v>3</v>
      </c>
      <c r="C5" s="10">
        <v>3</v>
      </c>
      <c r="D5" s="11">
        <v>10</v>
      </c>
      <c r="E5" s="9"/>
    </row>
    <row r="6" ht="13.55" customHeight="1">
      <c r="A6" s="10">
        <v>5</v>
      </c>
      <c r="B6" s="10">
        <v>4</v>
      </c>
      <c r="C6" s="10">
        <v>0</v>
      </c>
      <c r="D6" s="11">
        <v>10</v>
      </c>
      <c r="E6" s="9"/>
    </row>
    <row r="7" ht="13.55" customHeight="1">
      <c r="A7" s="10">
        <v>6</v>
      </c>
      <c r="B7" s="10">
        <v>0</v>
      </c>
      <c r="C7" s="10">
        <v>0</v>
      </c>
      <c r="D7" s="11">
        <v>10</v>
      </c>
      <c r="E7" s="9"/>
    </row>
    <row r="8" ht="13.55" customHeight="1">
      <c r="A8" s="12"/>
      <c r="B8" s="12"/>
      <c r="C8" s="12"/>
      <c r="D8" s="9"/>
      <c r="E8" s="9"/>
    </row>
    <row r="9" ht="13.55" customHeight="1">
      <c r="A9" s="12"/>
      <c r="B9" s="12"/>
      <c r="C9" s="12"/>
      <c r="D9" s="9"/>
      <c r="E9" s="9"/>
    </row>
    <row r="10" ht="13.55" customHeight="1">
      <c r="A10" s="12"/>
      <c r="B10" s="12"/>
      <c r="C10" s="12"/>
      <c r="D10" s="9"/>
      <c r="E10" s="9"/>
    </row>
  </sheetData>
  <pageMargins left="0.7" right="0.7" top="0.787402" bottom="0.787402" header="0.3" footer="0.3"/>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dimension ref="A1:E10"/>
  <sheetViews>
    <sheetView workbookViewId="0" showGridLines="0" defaultGridColor="1"/>
  </sheetViews>
  <sheetFormatPr defaultColWidth="11.5" defaultRowHeight="14.5" customHeight="1" outlineLevelRow="0" outlineLevelCol="0"/>
  <cols>
    <col min="1" max="1" width="11.5" style="13" customWidth="1"/>
    <col min="2" max="2" width="76.8516" style="13" customWidth="1"/>
    <col min="3" max="5" width="11.5" style="13" customWidth="1"/>
    <col min="6" max="16384" width="11.5" style="13" customWidth="1"/>
  </cols>
  <sheetData>
    <row r="1" ht="13.55" customHeight="1">
      <c r="A1" t="s" s="14">
        <v>11</v>
      </c>
      <c r="B1" s="15"/>
      <c r="C1" s="16"/>
      <c r="D1" s="16"/>
      <c r="E1" s="16"/>
    </row>
    <row r="2" ht="159.5" customHeight="1">
      <c r="A2" t="s" s="14">
        <v>12</v>
      </c>
      <c r="B2" t="s" s="17">
        <v>13</v>
      </c>
      <c r="C2" s="16"/>
      <c r="D2" s="16"/>
      <c r="E2" s="16"/>
    </row>
    <row r="3" ht="58" customHeight="1">
      <c r="A3" t="s" s="14">
        <v>14</v>
      </c>
      <c r="B3" t="s" s="17">
        <v>15</v>
      </c>
      <c r="C3" s="16"/>
      <c r="D3" s="16"/>
      <c r="E3" s="16"/>
    </row>
    <row r="4" ht="43.5" customHeight="1">
      <c r="A4" t="s" s="14">
        <v>16</v>
      </c>
      <c r="B4" t="s" s="17">
        <v>17</v>
      </c>
      <c r="C4" s="16"/>
      <c r="D4" s="16"/>
      <c r="E4" s="16"/>
    </row>
    <row r="5" ht="58" customHeight="1">
      <c r="A5" t="s" s="18">
        <v>18</v>
      </c>
      <c r="B5" t="s" s="19">
        <v>19</v>
      </c>
      <c r="C5" s="16"/>
      <c r="D5" s="16"/>
      <c r="E5" s="16"/>
    </row>
    <row r="6" ht="261" customHeight="1">
      <c r="A6" t="s" s="20">
        <v>20</v>
      </c>
      <c r="B6" t="s" s="21">
        <v>21</v>
      </c>
      <c r="C6" s="22"/>
      <c r="D6" s="16"/>
      <c r="E6" s="16"/>
    </row>
    <row r="7" ht="13.55" customHeight="1">
      <c r="A7" s="23"/>
      <c r="B7" s="24"/>
      <c r="C7" s="16"/>
      <c r="D7" s="16"/>
      <c r="E7" s="16"/>
    </row>
    <row r="8" ht="13.55" customHeight="1">
      <c r="A8" s="16"/>
      <c r="B8" s="15"/>
      <c r="C8" s="16"/>
      <c r="D8" s="16"/>
      <c r="E8" s="16"/>
    </row>
    <row r="9" ht="13.55" customHeight="1">
      <c r="A9" s="16"/>
      <c r="B9" s="15"/>
      <c r="C9" s="16"/>
      <c r="D9" s="16"/>
      <c r="E9" s="16"/>
    </row>
    <row r="10" ht="13.55" customHeight="1">
      <c r="A10" s="16"/>
      <c r="B10" s="15"/>
      <c r="C10" s="16"/>
      <c r="D10" s="16"/>
      <c r="E10" s="16"/>
    </row>
  </sheetData>
  <pageMargins left="0.7" right="0.7" top="0.787402" bottom="0.787402" header="0.3" footer="0.3"/>
  <pageSetup firstPageNumber="1" fitToHeight="1" fitToWidth="1" scale="100"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dimension ref="A1:E11"/>
  <sheetViews>
    <sheetView workbookViewId="0" showGridLines="0" defaultGridColor="1"/>
  </sheetViews>
  <sheetFormatPr defaultColWidth="11.5" defaultRowHeight="14.5" customHeight="1" outlineLevelRow="0" outlineLevelCol="0"/>
  <cols>
    <col min="1" max="1" width="18.5" style="25" customWidth="1"/>
    <col min="2" max="2" width="11.6719" style="25" customWidth="1"/>
    <col min="3" max="3" width="14.3516" style="25" customWidth="1"/>
    <col min="4" max="4" width="15.1719" style="25" customWidth="1"/>
    <col min="5" max="5" width="11.5" style="25" customWidth="1"/>
    <col min="6" max="16384" width="11.5" style="25" customWidth="1"/>
  </cols>
  <sheetData>
    <row r="1" ht="13.55" customHeight="1">
      <c r="A1" t="s" s="7">
        <v>23</v>
      </c>
      <c r="B1" t="s" s="26">
        <v>24</v>
      </c>
      <c r="C1" t="s" s="27">
        <v>25</v>
      </c>
      <c r="D1" t="s" s="28">
        <v>26</v>
      </c>
      <c r="E1" s="9"/>
    </row>
    <row r="2" ht="15.5" customHeight="1">
      <c r="A2" t="s" s="29">
        <v>27</v>
      </c>
      <c r="B2" t="s" s="30">
        <v>28</v>
      </c>
      <c r="C2" s="31"/>
      <c r="D2" s="32"/>
      <c r="E2" s="9"/>
    </row>
    <row r="3" ht="13.55" customHeight="1">
      <c r="A3" t="s" s="29">
        <v>29</v>
      </c>
      <c r="B3" s="12"/>
      <c r="C3" s="12"/>
      <c r="D3" s="32"/>
      <c r="E3" s="9"/>
    </row>
    <row r="4" ht="13.55" customHeight="1">
      <c r="A4" t="s" s="29">
        <v>30</v>
      </c>
      <c r="B4" s="12"/>
      <c r="C4" s="12"/>
      <c r="D4" s="32"/>
      <c r="E4" s="9"/>
    </row>
    <row r="5" ht="13.55" customHeight="1">
      <c r="A5" t="s" s="33">
        <v>31</v>
      </c>
      <c r="B5" s="12"/>
      <c r="C5" s="12"/>
      <c r="D5" s="32"/>
      <c r="E5" s="9"/>
    </row>
    <row r="6" ht="13.55" customHeight="1">
      <c r="A6" t="s" s="29">
        <v>32</v>
      </c>
      <c r="B6" s="12"/>
      <c r="C6" s="12"/>
      <c r="D6" s="32"/>
      <c r="E6" s="9"/>
    </row>
    <row r="7" ht="13.55" customHeight="1">
      <c r="A7" t="s" s="29">
        <v>33</v>
      </c>
      <c r="B7" s="12"/>
      <c r="C7" s="12"/>
      <c r="D7" s="32"/>
      <c r="E7" s="9"/>
    </row>
    <row r="8" ht="13.55" customHeight="1">
      <c r="A8" t="s" s="29">
        <v>34</v>
      </c>
      <c r="B8" s="12"/>
      <c r="C8" s="12"/>
      <c r="D8" s="32"/>
      <c r="E8" s="9"/>
    </row>
    <row r="9" ht="13.55" customHeight="1">
      <c r="A9" t="s" s="29">
        <v>35</v>
      </c>
      <c r="B9" s="12"/>
      <c r="C9" s="12"/>
      <c r="D9" s="32"/>
      <c r="E9" s="9"/>
    </row>
    <row r="10" ht="13.55" customHeight="1">
      <c r="A10" t="s" s="29">
        <v>36</v>
      </c>
      <c r="B10" s="12"/>
      <c r="C10" s="12"/>
      <c r="D10" s="32"/>
      <c r="E10" s="9"/>
    </row>
    <row r="11" ht="13.55" customHeight="1">
      <c r="A11" t="s" s="29">
        <v>37</v>
      </c>
      <c r="B11" s="12"/>
      <c r="C11" s="12"/>
      <c r="D11" s="32"/>
      <c r="E11" s="9"/>
    </row>
  </sheetData>
  <dataValidations count="1">
    <dataValidation type="list" allowBlank="1" showInputMessage="1" showErrorMessage="1" sqref="C1">
      <formula1>"1a,2a,2b,3a,3b,3c,4a,4b,4c,4d,5a,5b,5c,5d,6a,6b,6c,6d"</formula1>
    </dataValidation>
  </dataValidations>
  <hyperlinks>
    <hyperlink ref="A2" r:id="rId1" location="" tooltip="" display="Alex H"/>
    <hyperlink ref="A3" r:id="rId2" location="" tooltip="" display="Dao"/>
    <hyperlink ref="A4" r:id="rId3" location="" tooltip="" display="hoodie"/>
    <hyperlink ref="A5" r:id="rId4" location="" tooltip="" display="Huey"/>
    <hyperlink ref="A6" r:id="rId5" location="" tooltip="" display="izzak"/>
    <hyperlink ref="A7" r:id="rId6" location="" tooltip="" display="klic"/>
    <hyperlink ref="A8" r:id="rId7" location="" tooltip="" display="LuckyDog"/>
    <hyperlink ref="A9" r:id="rId8" location="" tooltip="" display="lucylucy"/>
    <hyperlink ref="A10" r:id="rId9" location="" tooltip="" display="Richie.Adams"/>
    <hyperlink ref="A11" r:id="rId10" location="" tooltip="" display="star62"/>
  </hyperlinks>
  <pageMargins left="0.7" right="0.7" top="0.787402" bottom="0.787402" header="0.3" footer="0.3"/>
  <pageSetup firstPageNumber="1" fitToHeight="1" fitToWidth="1" scale="100" useFirstPageNumber="0" orientation="portrait" pageOrder="downThenOver"/>
  <headerFooter>
    <oddFooter>&amp;C&amp;"Helvetica Neue,Regular"&amp;12&amp;K000000&amp;P</oddFooter>
  </headerFooter>
</worksheet>
</file>

<file path=xl/worksheets/sheet5.xml><?xml version="1.0" encoding="utf-8"?>
<worksheet xmlns:r="http://schemas.openxmlformats.org/officeDocument/2006/relationships" xmlns="http://schemas.openxmlformats.org/spreadsheetml/2006/main">
  <dimension ref="A1:BE18"/>
  <sheetViews>
    <sheetView workbookViewId="0" showGridLines="0" defaultGridColor="1"/>
  </sheetViews>
  <sheetFormatPr defaultColWidth="11.5" defaultRowHeight="14.5" customHeight="1" outlineLevelRow="0" outlineLevelCol="0"/>
  <cols>
    <col min="1" max="1" width="18.5" style="34" customWidth="1"/>
    <col min="2" max="21" width="3.67188" style="34" customWidth="1"/>
    <col min="22" max="22" width="3" style="34" customWidth="1"/>
    <col min="23" max="25" width="3.67188" style="34" customWidth="1"/>
    <col min="26" max="26" width="9" style="34" customWidth="1"/>
    <col min="27" max="27" width="5.35156" style="34" customWidth="1"/>
    <col min="28" max="28" width="9" style="34" customWidth="1"/>
    <col min="29" max="29" width="5.35156" style="34" customWidth="1"/>
    <col min="30" max="30" width="4" style="34" customWidth="1"/>
    <col min="31" max="33" width="4.67188" style="34" customWidth="1"/>
    <col min="34" max="34" width="7" style="34" customWidth="1"/>
    <col min="35" max="35" width="11.5" style="34" customWidth="1"/>
    <col min="36" max="45" width="3" style="34" customWidth="1"/>
    <col min="46" max="46" width="12" style="34" customWidth="1"/>
    <col min="47" max="56" width="3" style="34" customWidth="1"/>
    <col min="57" max="57" width="12" style="34" customWidth="1"/>
    <col min="58" max="16384" width="11.5" style="34" customWidth="1"/>
  </cols>
  <sheetData>
    <row r="1" ht="13.55" customHeight="1">
      <c r="A1" s="12"/>
      <c r="B1" s="12"/>
      <c r="C1" s="12"/>
      <c r="D1" s="12"/>
      <c r="E1" s="12"/>
      <c r="F1" s="12"/>
      <c r="G1" s="12"/>
      <c r="H1" s="12"/>
      <c r="I1" s="12"/>
      <c r="J1" s="12"/>
      <c r="K1" s="12"/>
      <c r="L1" s="12"/>
      <c r="M1" s="12"/>
      <c r="N1" s="12"/>
      <c r="O1" s="12"/>
      <c r="P1" s="12"/>
      <c r="Q1" s="12"/>
      <c r="R1" s="12"/>
      <c r="S1" s="12"/>
      <c r="T1" s="12"/>
      <c r="U1" s="35"/>
      <c r="V1" t="s" s="36">
        <v>39</v>
      </c>
      <c r="W1" s="37"/>
      <c r="X1" s="31"/>
      <c r="Y1" s="31"/>
      <c r="Z1" s="31"/>
      <c r="AA1" s="38"/>
      <c r="AB1" t="s" s="39">
        <v>40</v>
      </c>
      <c r="AC1" s="31"/>
      <c r="AD1" s="31"/>
      <c r="AE1" s="31"/>
      <c r="AF1" s="31"/>
      <c r="AG1" s="31"/>
      <c r="AH1" s="31"/>
      <c r="AI1" s="35"/>
      <c r="AJ1" s="40"/>
      <c r="AK1" s="12"/>
      <c r="AL1" s="12"/>
      <c r="AM1" s="12"/>
      <c r="AN1" s="12"/>
      <c r="AO1" s="12"/>
      <c r="AP1" s="12"/>
      <c r="AQ1" s="12"/>
      <c r="AR1" s="12"/>
      <c r="AS1" s="12"/>
      <c r="AT1" s="12"/>
      <c r="AU1" s="12"/>
      <c r="AV1" s="12"/>
      <c r="AW1" s="12"/>
      <c r="AX1" s="12"/>
      <c r="AY1" s="12"/>
      <c r="AZ1" s="12"/>
      <c r="BA1" s="12"/>
      <c r="BB1" s="12"/>
      <c r="BC1" s="12"/>
      <c r="BD1" s="12"/>
      <c r="BE1" s="12"/>
    </row>
    <row r="2" ht="13.55" customHeight="1">
      <c r="A2" s="41"/>
      <c r="B2" s="41"/>
      <c r="C2" s="41"/>
      <c r="D2" s="41"/>
      <c r="E2" s="41"/>
      <c r="F2" s="41"/>
      <c r="G2" s="41"/>
      <c r="H2" s="41"/>
      <c r="I2" s="41"/>
      <c r="J2" s="41"/>
      <c r="K2" s="41"/>
      <c r="L2" s="41"/>
      <c r="M2" s="41"/>
      <c r="N2" s="41"/>
      <c r="O2" s="41"/>
      <c r="P2" s="41"/>
      <c r="Q2" s="41"/>
      <c r="R2" s="41"/>
      <c r="S2" s="41"/>
      <c r="T2" s="41"/>
      <c r="U2" s="42"/>
      <c r="V2" t="s" s="43">
        <v>41</v>
      </c>
      <c r="W2" s="12"/>
      <c r="X2" t="s" s="44">
        <v>42</v>
      </c>
      <c r="Y2" s="12"/>
      <c r="Z2" s="45"/>
      <c r="AA2" s="46"/>
      <c r="AB2" s="47"/>
      <c r="AC2" s="45"/>
      <c r="AD2" t="s" s="44">
        <v>41</v>
      </c>
      <c r="AE2" s="12"/>
      <c r="AF2" t="s" s="44">
        <v>42</v>
      </c>
      <c r="AG2" s="12"/>
      <c r="AH2" t="s" s="48">
        <v>43</v>
      </c>
      <c r="AI2" s="49"/>
      <c r="AJ2" s="40"/>
      <c r="AK2" s="12"/>
      <c r="AL2" s="12"/>
      <c r="AM2" s="12"/>
      <c r="AN2" s="12"/>
      <c r="AO2" s="12"/>
      <c r="AP2" s="12"/>
      <c r="AQ2" s="12"/>
      <c r="AR2" s="12"/>
      <c r="AS2" s="12"/>
      <c r="AT2" s="12"/>
      <c r="AU2" s="12"/>
      <c r="AV2" s="12"/>
      <c r="AW2" s="12"/>
      <c r="AX2" s="12"/>
      <c r="AY2" s="12"/>
      <c r="AZ2" s="12"/>
      <c r="BA2" s="12"/>
      <c r="BB2" s="12"/>
      <c r="BC2" s="12"/>
      <c r="BD2" s="12"/>
      <c r="BE2" s="12"/>
    </row>
    <row r="3" ht="100.25" customHeight="1">
      <c r="A3" t="s" s="50">
        <f>'Players'!$C$1</f>
        <v>25</v>
      </c>
      <c r="B3" t="s" s="51">
        <f>$A4</f>
        <v>27</v>
      </c>
      <c r="C3" s="31"/>
      <c r="D3" t="s" s="51">
        <f>$A5</f>
        <v>29</v>
      </c>
      <c r="E3" s="31"/>
      <c r="F3" t="s" s="51">
        <f>$A6</f>
        <v>30</v>
      </c>
      <c r="G3" s="31"/>
      <c r="H3" t="s" s="51">
        <f>$A7</f>
        <v>31</v>
      </c>
      <c r="I3" s="31"/>
      <c r="J3" t="s" s="51">
        <f>$A8</f>
        <v>32</v>
      </c>
      <c r="K3" s="31"/>
      <c r="L3" t="s" s="51">
        <f>$A9</f>
        <v>33</v>
      </c>
      <c r="M3" s="31"/>
      <c r="N3" t="s" s="51">
        <f>$A10</f>
        <v>34</v>
      </c>
      <c r="O3" s="31"/>
      <c r="P3" t="s" s="51">
        <f>$A11</f>
        <v>35</v>
      </c>
      <c r="Q3" s="31"/>
      <c r="R3" t="s" s="51">
        <f>$A12</f>
        <v>36</v>
      </c>
      <c r="S3" s="31"/>
      <c r="T3" t="s" s="52">
        <f>$A13</f>
        <v>37</v>
      </c>
      <c r="U3" s="53"/>
      <c r="V3" t="s" s="28">
        <v>44</v>
      </c>
      <c r="W3" t="s" s="7">
        <v>45</v>
      </c>
      <c r="X3" t="s" s="7">
        <v>44</v>
      </c>
      <c r="Y3" t="s" s="7">
        <v>45</v>
      </c>
      <c r="Z3" t="s" s="7">
        <v>46</v>
      </c>
      <c r="AA3" t="s" s="26">
        <v>47</v>
      </c>
      <c r="AB3" t="s" s="28">
        <v>46</v>
      </c>
      <c r="AC3" t="s" s="7">
        <v>47</v>
      </c>
      <c r="AD3" t="s" s="7">
        <v>44</v>
      </c>
      <c r="AE3" t="s" s="7">
        <v>45</v>
      </c>
      <c r="AF3" t="s" s="7">
        <v>44</v>
      </c>
      <c r="AG3" t="s" s="7">
        <v>45</v>
      </c>
      <c r="AH3" t="s" s="7">
        <v>41</v>
      </c>
      <c r="AI3" t="s" s="26">
        <v>42</v>
      </c>
      <c r="AJ3" t="s" s="28">
        <v>48</v>
      </c>
      <c r="AK3" s="12"/>
      <c r="AL3" s="12"/>
      <c r="AM3" s="12"/>
      <c r="AN3" s="12"/>
      <c r="AO3" s="12"/>
      <c r="AP3" s="12"/>
      <c r="AQ3" s="12"/>
      <c r="AR3" s="12"/>
      <c r="AS3" s="12"/>
      <c r="AT3" s="35"/>
      <c r="AU3" t="s" s="28">
        <v>49</v>
      </c>
      <c r="AV3" s="12"/>
      <c r="AW3" s="12"/>
      <c r="AX3" s="12"/>
      <c r="AY3" s="12"/>
      <c r="AZ3" s="12"/>
      <c r="BA3" s="12"/>
      <c r="BB3" s="12"/>
      <c r="BC3" s="12"/>
      <c r="BD3" s="12"/>
      <c r="BE3" s="12"/>
    </row>
    <row r="4" ht="13.55" customHeight="1">
      <c r="A4" t="s" s="28">
        <f>IF('Players'!$A$2="","",'Players'!$A$2)</f>
        <v>27</v>
      </c>
      <c r="B4" s="12"/>
      <c r="C4" s="12"/>
      <c r="D4" s="54"/>
      <c r="E4" s="54"/>
      <c r="F4" s="54"/>
      <c r="G4" s="54"/>
      <c r="H4" s="54"/>
      <c r="I4" s="54"/>
      <c r="J4" s="54"/>
      <c r="K4" s="54"/>
      <c r="L4" s="54"/>
      <c r="M4" s="54"/>
      <c r="N4" s="54"/>
      <c r="O4" s="54"/>
      <c r="P4" s="54"/>
      <c r="Q4" s="54"/>
      <c r="R4" s="54"/>
      <c r="S4" s="54"/>
      <c r="T4" s="54"/>
      <c r="U4" s="55"/>
      <c r="V4" s="56">
        <f>SUM(B4,D4,F4,H4,J4,L4,N4,P4,R4,T4)</f>
        <v>0</v>
      </c>
      <c r="W4" s="10">
        <f>-1*SUM(C4,E4,G4,I4,K4,M4,O4,Q4,S4,U4)</f>
        <v>0</v>
      </c>
      <c r="X4" s="10">
        <f>(IF(OR(B4&gt;=11,C4&gt;=11),B4,0)+IF(OR(D4&gt;=11,E4&gt;=11),D4,0)+IF(OR(F4&gt;=11,G4&gt;=11),F4,0)+IF(OR(H4&gt;=11,I4&gt;=11),H4,0)+IF(OR(J4&gt;=11,K4&gt;=11),J4,0)+IF(OR(L4&gt;=11,M4&gt;=11),L4,0)+IF(OR(N4&gt;=11,O4&gt;=11),N4,0)+IF(OR(P4&gt;=11,Q4&gt;=11),P4,0)+IF(OR(R4&gt;=11,S4&gt;=11),R4,0)+IF(OR(T4&gt;=11,U4&gt;=11),T4,0))</f>
        <v>0</v>
      </c>
      <c r="Y4" s="10">
        <f>-1*(IF(OR(B4&gt;=11,C4&gt;=11),C4,0)+IF(OR(D4&gt;=11,E4&gt;=11),E4,0)+IF(OR(F4&gt;=11,G4&gt;=11),G4,0)+IF(OR(H4&gt;=11,I4&gt;=11),I4,0)+IF(OR(J4&gt;=11,K4&gt;=11),K4,0)+IF(OR(L4&gt;=11,M4&gt;=11),M4,0)+IF(OR(N4&gt;=11,O4&gt;=11),O4,0)+IF(OR(P4&gt;=11,Q4&gt;=11),Q4,0)+IF(OR(R4&gt;=11,S4&gt;=11),S4,0)+IF(OR(T4&gt;=11,U4&gt;=11),U4,0))</f>
        <v>0</v>
      </c>
      <c r="Z4" s="10">
        <f>IF(C4&gt;=11,1,0)+IF(E4&gt;=11,1,0)+IF(G4&gt;=11,1,0)+IF(I4&gt;=11,1,0)+IF(K4&gt;=11,1,0)+IF(M4&gt;=11,1,0)+IF(O4&gt;=11,1,0)+IF(Q4&gt;=11,1,0)+IF(S4&gt;=11,1,0)+IF(U4&gt;=11,1,0)</f>
        <v>0</v>
      </c>
      <c r="AA4" s="57">
        <f>IF(B4&gt;=11,1,0)+IF(D4&gt;=11,1,0)+IF(F4&gt;=11,1,0)+IF(H4&gt;=11,1,0)+IF(J4&gt;=11,1,0)+IF(L4&gt;=11,1,0)+IF(N4&gt;=11,1,0)+IF(P4&gt;=11,1,0)+IF(R4&gt;=11,1,0)+IF(T4&gt;=11,1,0)</f>
        <v>0</v>
      </c>
      <c r="AB4" s="56">
        <f>Z4+B$16</f>
        <v>0</v>
      </c>
      <c r="AC4" s="10">
        <f>AA4+C$16</f>
        <v>0</v>
      </c>
      <c r="AD4" s="10">
        <f>V4+C$14</f>
        <v>0</v>
      </c>
      <c r="AE4" s="10">
        <f>W4+B$14</f>
        <v>0</v>
      </c>
      <c r="AF4" s="10">
        <f>X4+C$15</f>
        <v>0</v>
      </c>
      <c r="AG4" s="10">
        <f>Y4+B$15</f>
        <v>0</v>
      </c>
      <c r="AH4" s="10">
        <f>AD4+AE4</f>
        <v>0</v>
      </c>
      <c r="AI4" s="57">
        <f>AF4+AG4</f>
        <v>0</v>
      </c>
      <c r="AJ4" s="56">
        <f>MAX(B4,C4)</f>
        <v>0</v>
      </c>
      <c r="AK4" s="10">
        <f>MAX(D4,E4)</f>
        <v>0</v>
      </c>
      <c r="AL4" s="10">
        <f>MAX(F4,G4)</f>
        <v>0</v>
      </c>
      <c r="AM4" s="10">
        <f>MAX(H4,I4)</f>
        <v>0</v>
      </c>
      <c r="AN4" s="10">
        <f>MAX(J4,K4)</f>
        <v>0</v>
      </c>
      <c r="AO4" s="10">
        <f>MAX(L4,M4)</f>
        <v>0</v>
      </c>
      <c r="AP4" s="10">
        <f>MAX(N4,O4)</f>
        <v>0</v>
      </c>
      <c r="AQ4" s="10">
        <f>MAX(P4,Q4)</f>
        <v>0</v>
      </c>
      <c r="AR4" s="10">
        <f>MAX(R4,S4)</f>
        <v>0</v>
      </c>
      <c r="AS4" s="10">
        <f>MAX(T4,U4)</f>
        <v>0</v>
      </c>
      <c r="AT4" s="10">
        <f>SUM(AJ4:AS4)</f>
        <v>0</v>
      </c>
      <c r="AU4" s="10">
        <f>SUM(B4,C4)</f>
        <v>0</v>
      </c>
      <c r="AV4" s="10">
        <f>SUM(D4,E4)</f>
        <v>0</v>
      </c>
      <c r="AW4" s="10">
        <f>SUM(F4,G4)</f>
        <v>0</v>
      </c>
      <c r="AX4" s="10">
        <f>SUM(H4,I4)</f>
        <v>0</v>
      </c>
      <c r="AY4" s="10">
        <f>SUM(J4,K4)</f>
        <v>0</v>
      </c>
      <c r="AZ4" s="10">
        <f>SUM(L4,M4)</f>
        <v>0</v>
      </c>
      <c r="BA4" s="10">
        <f>SUM(N4,O4)</f>
        <v>0</v>
      </c>
      <c r="BB4" s="10">
        <f>SUM(P4,Q4)</f>
        <v>0</v>
      </c>
      <c r="BC4" s="10">
        <f>SUM(R4,S4)</f>
        <v>0</v>
      </c>
      <c r="BD4" s="10">
        <f>SUM(T4,U4)</f>
        <v>0</v>
      </c>
      <c r="BE4" s="10">
        <f>(SUM(AU4:BD4)/21)/('Progress'!$B$2-1)</f>
        <v>0</v>
      </c>
    </row>
    <row r="5" ht="13.55" customHeight="1">
      <c r="A5" t="s" s="28">
        <f>IF('Players'!$A$3="","",'Players'!$A$3)</f>
        <v>29</v>
      </c>
      <c r="B5" s="54"/>
      <c r="C5" s="54"/>
      <c r="D5" s="54"/>
      <c r="E5" s="54"/>
      <c r="F5" s="54"/>
      <c r="G5" s="54"/>
      <c r="H5" s="54"/>
      <c r="I5" s="54"/>
      <c r="J5" s="54"/>
      <c r="K5" s="54"/>
      <c r="L5" s="54"/>
      <c r="M5" s="54"/>
      <c r="N5" s="54"/>
      <c r="O5" s="54"/>
      <c r="P5" s="54"/>
      <c r="Q5" s="54"/>
      <c r="R5" s="54"/>
      <c r="S5" s="54"/>
      <c r="T5" s="54"/>
      <c r="U5" s="55"/>
      <c r="V5" s="56">
        <f>SUM(B5,D5,F5,H5,J5,L5,N5,P5,R5,T5)</f>
        <v>0</v>
      </c>
      <c r="W5" s="10">
        <f>-1*SUM(C5,E5,G5,I5,K5,M5,O5,Q5,S5,U5)</f>
        <v>0</v>
      </c>
      <c r="X5" s="10">
        <f>(IF(OR(B5&gt;=11,C5&gt;=11),B5,0)+IF(OR(D5&gt;=11,E5&gt;=11),D5,0)+IF(OR(F5&gt;=11,G5&gt;=11),F5,0)+IF(OR(H5&gt;=11,I5&gt;=11),H5,0)+IF(OR(J5&gt;=11,K5&gt;=11),J5,0)+IF(OR(L5&gt;=11,M5&gt;=11),L5,0)+IF(OR(N5&gt;=11,O5&gt;=11),N5,0)+IF(OR(P5&gt;=11,Q5&gt;=11),P5,0)+IF(OR(R5&gt;=11,S5&gt;=11),R5,0)+IF(OR(T5&gt;=11,U5&gt;=11),T5,0))</f>
        <v>0</v>
      </c>
      <c r="Y5" s="10">
        <f>-1*(IF(OR(B5&gt;=11,C5&gt;=11),C5,0)+IF(OR(D5&gt;=11,E5&gt;=11),E5,0)+IF(OR(F5&gt;=11,G5&gt;=11),G5,0)+IF(OR(H5&gt;=11,I5&gt;=11),I5,0)+IF(OR(J5&gt;=11,K5&gt;=11),K5,0)+IF(OR(L5&gt;=11,M5&gt;=11),M5,0)+IF(OR(N5&gt;=11,O5&gt;=11),O5,0)+IF(OR(P5&gt;=11,Q5&gt;=11),Q5,0)+IF(OR(R5&gt;=11,S5&gt;=11),S5,0)+IF(OR(T5&gt;=11,U5&gt;=11),U5,0))</f>
        <v>0</v>
      </c>
      <c r="Z5" s="10">
        <f>IF(C5&gt;=11,1,0)+IF(E5&gt;=11,1,0)+IF(G5&gt;=11,1,0)+IF(I5&gt;=11,1,0)+IF(K5&gt;=11,1,0)+IF(M5&gt;=11,1,0)+IF(O5&gt;=11,1,0)+IF(Q5&gt;=11,1,0)+IF(S5&gt;=11,1,0)+IF(U5&gt;=11,1,0)</f>
        <v>0</v>
      </c>
      <c r="AA5" s="57">
        <f>IF(B5&gt;=11,1,0)+IF(D5&gt;=11,1,0)+IF(F5&gt;=11,1,0)+IF(H5&gt;=11,1,0)+IF(J5&gt;=11,1,0)+IF(L5&gt;=11,1,0)+IF(N5&gt;=11,1,0)+IF(P5&gt;=11,1,0)+IF(R5&gt;=11,1,0)+IF(T5&gt;=11,1,0)</f>
        <v>0</v>
      </c>
      <c r="AB5" s="56">
        <f>Z5+D$16</f>
        <v>0</v>
      </c>
      <c r="AC5" s="10">
        <f>AA5+E$16</f>
        <v>0</v>
      </c>
      <c r="AD5" s="10">
        <f>V5+E$14</f>
        <v>0</v>
      </c>
      <c r="AE5" s="10">
        <f>W5+D$14</f>
        <v>0</v>
      </c>
      <c r="AF5" s="10">
        <f>X5+E$15</f>
        <v>0</v>
      </c>
      <c r="AG5" s="10">
        <f>Y5+D$15</f>
        <v>0</v>
      </c>
      <c r="AH5" s="10">
        <f>AD5+AE5</f>
        <v>0</v>
      </c>
      <c r="AI5" s="57">
        <f>AF5+AG5</f>
        <v>0</v>
      </c>
      <c r="AJ5" s="56">
        <f>MAX(B5,C5)</f>
        <v>0</v>
      </c>
      <c r="AK5" s="10">
        <f>MAX(D5,E5)</f>
        <v>0</v>
      </c>
      <c r="AL5" s="10">
        <f>MAX(F5,G5)</f>
        <v>0</v>
      </c>
      <c r="AM5" s="10">
        <f>MAX(H5,I5)</f>
        <v>0</v>
      </c>
      <c r="AN5" s="10">
        <f>MAX(J5,K5)</f>
        <v>0</v>
      </c>
      <c r="AO5" s="10">
        <f>MAX(L5,M5)</f>
        <v>0</v>
      </c>
      <c r="AP5" s="10">
        <f>MAX(N5,O5)</f>
        <v>0</v>
      </c>
      <c r="AQ5" s="10">
        <f>MAX(P5,Q5)</f>
        <v>0</v>
      </c>
      <c r="AR5" s="10">
        <f>MAX(R5,S5)</f>
        <v>0</v>
      </c>
      <c r="AS5" s="10">
        <f>MAX(T5,U5)</f>
        <v>0</v>
      </c>
      <c r="AT5" s="10">
        <f>SUM(AJ5:AS5)</f>
        <v>0</v>
      </c>
      <c r="AU5" s="10">
        <f>SUM(B5,C5)</f>
        <v>0</v>
      </c>
      <c r="AV5" s="10">
        <f>SUM(D5,E5)</f>
        <v>0</v>
      </c>
      <c r="AW5" s="10">
        <f>SUM(F5,G5)</f>
        <v>0</v>
      </c>
      <c r="AX5" s="10">
        <f>SUM(H5,I5)</f>
        <v>0</v>
      </c>
      <c r="AY5" s="10">
        <f>SUM(J5,K5)</f>
        <v>0</v>
      </c>
      <c r="AZ5" s="10">
        <f>SUM(L5,M5)</f>
        <v>0</v>
      </c>
      <c r="BA5" s="10">
        <f>SUM(N5,O5)</f>
        <v>0</v>
      </c>
      <c r="BB5" s="10">
        <f>SUM(P5,Q5)</f>
        <v>0</v>
      </c>
      <c r="BC5" s="10">
        <f>SUM(R5,S5)</f>
        <v>0</v>
      </c>
      <c r="BD5" s="10">
        <f>SUM(T5,U5)</f>
        <v>0</v>
      </c>
      <c r="BE5" s="10">
        <f>(SUM(AU5:BD5)/21)/('Progress'!$B$2-1)</f>
        <v>0</v>
      </c>
    </row>
    <row r="6" ht="13.55" customHeight="1">
      <c r="A6" t="s" s="28">
        <f>IF('Players'!$A$4="","",'Players'!$A$4)</f>
        <v>30</v>
      </c>
      <c r="B6" s="54"/>
      <c r="C6" s="54"/>
      <c r="D6" s="54"/>
      <c r="E6" s="54"/>
      <c r="F6" s="54"/>
      <c r="G6" s="54"/>
      <c r="H6" s="54"/>
      <c r="I6" s="54"/>
      <c r="J6" s="54"/>
      <c r="K6" s="54"/>
      <c r="L6" s="54"/>
      <c r="M6" s="54"/>
      <c r="N6" s="54"/>
      <c r="O6" s="54"/>
      <c r="P6" s="54"/>
      <c r="Q6" s="54"/>
      <c r="R6" s="54"/>
      <c r="S6" s="54"/>
      <c r="T6" s="54"/>
      <c r="U6" s="55"/>
      <c r="V6" s="56">
        <f>SUM(B6,D6,F6,H6,J6,L6,N6,P6,R6,T6)</f>
        <v>0</v>
      </c>
      <c r="W6" s="10">
        <f>-1*SUM(C6,E6,G6,I6,K6,M6,O6,Q6,S6,U6)</f>
        <v>0</v>
      </c>
      <c r="X6" s="10">
        <f>(IF(OR(B6&gt;=11,C6&gt;=11),B6,0)+IF(OR(D6&gt;=11,E6&gt;=11),D6,0)+IF(OR(F6&gt;=11,G6&gt;=11),F6,0)+IF(OR(H6&gt;=11,I6&gt;=11),H6,0)+IF(OR(J6&gt;=11,K6&gt;=11),J6,0)+IF(OR(L6&gt;=11,M6&gt;=11),L6,0)+IF(OR(N6&gt;=11,O6&gt;=11),N6,0)+IF(OR(P6&gt;=11,Q6&gt;=11),P6,0)+IF(OR(R6&gt;=11,S6&gt;=11),R6,0)+IF(OR(T6&gt;=11,U6&gt;=11),T6,0))</f>
        <v>0</v>
      </c>
      <c r="Y6" s="10">
        <f>-1*(IF(OR(B6&gt;=11,C6&gt;=11),C6,0)+IF(OR(D6&gt;=11,E6&gt;=11),E6,0)+IF(OR(F6&gt;=11,G6&gt;=11),G6,0)+IF(OR(H6&gt;=11,I6&gt;=11),I6,0)+IF(OR(J6&gt;=11,K6&gt;=11),K6,0)+IF(OR(L6&gt;=11,M6&gt;=11),M6,0)+IF(OR(N6&gt;=11,O6&gt;=11),O6,0)+IF(OR(P6&gt;=11,Q6&gt;=11),Q6,0)+IF(OR(R6&gt;=11,S6&gt;=11),S6,0)+IF(OR(T6&gt;=11,U6&gt;=11),U6,0))</f>
        <v>0</v>
      </c>
      <c r="Z6" s="10">
        <f>IF(C6&gt;=11,1,0)+IF(E6&gt;=11,1,0)+IF(G6&gt;=11,1,0)+IF(I6&gt;=11,1,0)+IF(K6&gt;=11,1,0)+IF(M6&gt;=11,1,0)+IF(O6&gt;=11,1,0)+IF(Q6&gt;=11,1,0)+IF(S6&gt;=11,1,0)+IF(U6&gt;=11,1,0)</f>
        <v>0</v>
      </c>
      <c r="AA6" s="57">
        <f>IF(B6&gt;=11,1,0)+IF(D6&gt;=11,1,0)+IF(F6&gt;=11,1,0)+IF(H6&gt;=11,1,0)+IF(J6&gt;=11,1,0)+IF(L6&gt;=11,1,0)+IF(N6&gt;=11,1,0)+IF(P6&gt;=11,1,0)+IF(R6&gt;=11,1,0)+IF(T6&gt;=11,1,0)</f>
        <v>0</v>
      </c>
      <c r="AB6" s="56">
        <f>Z6+F$16</f>
        <v>0</v>
      </c>
      <c r="AC6" s="10">
        <f>AA6+G$16</f>
        <v>0</v>
      </c>
      <c r="AD6" s="10">
        <f>V6+G14</f>
        <v>0</v>
      </c>
      <c r="AE6" s="10">
        <f>W6+F14</f>
        <v>0</v>
      </c>
      <c r="AF6" s="10">
        <f>X6+G$15</f>
        <v>0</v>
      </c>
      <c r="AG6" s="10">
        <f>Y6+F$15</f>
        <v>0</v>
      </c>
      <c r="AH6" s="10">
        <f>AD6+AE6</f>
        <v>0</v>
      </c>
      <c r="AI6" s="57">
        <f>AF6+AG6</f>
        <v>0</v>
      </c>
      <c r="AJ6" s="56">
        <f>MAX(B6,C6)</f>
        <v>0</v>
      </c>
      <c r="AK6" s="10">
        <f>MAX(D6,E6)</f>
        <v>0</v>
      </c>
      <c r="AL6" s="10">
        <f>MAX(F6,G6)</f>
        <v>0</v>
      </c>
      <c r="AM6" s="10">
        <f>MAX(H6,I6)</f>
        <v>0</v>
      </c>
      <c r="AN6" s="10">
        <f>MAX(J6,K6)</f>
        <v>0</v>
      </c>
      <c r="AO6" s="10">
        <f>MAX(L6,M6)</f>
        <v>0</v>
      </c>
      <c r="AP6" s="10">
        <f>MAX(N6,O6)</f>
        <v>0</v>
      </c>
      <c r="AQ6" s="10">
        <f>MAX(P6,Q6)</f>
        <v>0</v>
      </c>
      <c r="AR6" s="10">
        <f>MAX(R6,S6)</f>
        <v>0</v>
      </c>
      <c r="AS6" s="10">
        <f>MAX(T6,U6)</f>
        <v>0</v>
      </c>
      <c r="AT6" s="10">
        <f>SUM(AJ6:AS6)</f>
        <v>0</v>
      </c>
      <c r="AU6" s="10">
        <f>SUM(B6,C6)</f>
        <v>0</v>
      </c>
      <c r="AV6" s="10">
        <f>SUM(D6,E6)</f>
        <v>0</v>
      </c>
      <c r="AW6" s="10">
        <f>SUM(F6,G6)</f>
        <v>0</v>
      </c>
      <c r="AX6" s="10">
        <f>SUM(H6,I6)</f>
        <v>0</v>
      </c>
      <c r="AY6" s="10">
        <f>SUM(J6,K6)</f>
        <v>0</v>
      </c>
      <c r="AZ6" s="10">
        <f>SUM(L6,M6)</f>
        <v>0</v>
      </c>
      <c r="BA6" s="10">
        <f>SUM(N6,O6)</f>
        <v>0</v>
      </c>
      <c r="BB6" s="10">
        <f>SUM(P6,Q6)</f>
        <v>0</v>
      </c>
      <c r="BC6" s="10">
        <f>SUM(R6,S6)</f>
        <v>0</v>
      </c>
      <c r="BD6" s="10">
        <f>SUM(T6,U6)</f>
        <v>0</v>
      </c>
      <c r="BE6" s="10">
        <f>(SUM(AU6:BD6)/21)/('Progress'!$B$2-1)</f>
        <v>0</v>
      </c>
    </row>
    <row r="7" ht="13.55" customHeight="1">
      <c r="A7" t="s" s="28">
        <f>IF('Players'!$A$5="","",'Players'!$A$5)</f>
        <v>31</v>
      </c>
      <c r="B7" s="54"/>
      <c r="C7" s="54"/>
      <c r="D7" s="54"/>
      <c r="E7" s="54"/>
      <c r="F7" s="54"/>
      <c r="G7" s="54"/>
      <c r="H7" s="54"/>
      <c r="I7" s="54"/>
      <c r="J7" s="54"/>
      <c r="K7" s="54"/>
      <c r="L7" s="54"/>
      <c r="M7" s="54"/>
      <c r="N7" s="54"/>
      <c r="O7" s="54"/>
      <c r="P7" s="54"/>
      <c r="Q7" s="54"/>
      <c r="R7" s="54"/>
      <c r="S7" s="54"/>
      <c r="T7" s="54"/>
      <c r="U7" s="55"/>
      <c r="V7" s="56">
        <f>SUM(B7,D7,F7,H7,J7,L7,N7,P7,R7,T7)</f>
        <v>0</v>
      </c>
      <c r="W7" s="10">
        <f>-1*SUM(C7,E7,G7,I7,K7,M7,O7,Q7,S7,U7)</f>
        <v>0</v>
      </c>
      <c r="X7" s="10">
        <f>(IF(OR(B7&gt;=11,C7&gt;=11),B7,0)+IF(OR(D7&gt;=11,E7&gt;=11),D7,0)+IF(OR(F7&gt;=11,G7&gt;=11),F7,0)+IF(OR(H7&gt;=11,I7&gt;=11),H7,0)+IF(OR(J7&gt;=11,K7&gt;=11),J7,0)+IF(OR(L7&gt;=11,M7&gt;=11),L7,0)+IF(OR(N7&gt;=11,O7&gt;=11),N7,0)+IF(OR(P7&gt;=11,Q7&gt;=11),P7,0)+IF(OR(R7&gt;=11,S7&gt;=11),R7,0)+IF(OR(T7&gt;=11,U7&gt;=11),T7,0))</f>
        <v>0</v>
      </c>
      <c r="Y7" s="10">
        <f>-1*(IF(OR(B7&gt;=11,C7&gt;=11),C7,0)+IF(OR(D7&gt;=11,E7&gt;=11),E7,0)+IF(OR(F7&gt;=11,G7&gt;=11),G7,0)+IF(OR(H7&gt;=11,I7&gt;=11),I7,0)+IF(OR(J7&gt;=11,K7&gt;=11),K7,0)+IF(OR(L7&gt;=11,M7&gt;=11),M7,0)+IF(OR(N7&gt;=11,O7&gt;=11),O7,0)+IF(OR(P7&gt;=11,Q7&gt;=11),Q7,0)+IF(OR(R7&gt;=11,S7&gt;=11),S7,0)+IF(OR(T7&gt;=11,U7&gt;=11),U7,0))</f>
        <v>0</v>
      </c>
      <c r="Z7" s="10">
        <f>IF(C7&gt;=11,1,0)+IF(E7&gt;=11,1,0)+IF(G7&gt;=11,1,0)+IF(I7&gt;=11,1,0)+IF(K7&gt;=11,1,0)+IF(M7&gt;=11,1,0)+IF(O7&gt;=11,1,0)+IF(Q7&gt;=11,1,0)+IF(S7&gt;=11,1,0)+IF(U7&gt;=11,1,0)</f>
        <v>0</v>
      </c>
      <c r="AA7" s="57">
        <f>IF(B7&gt;=11,1,0)+IF(D7&gt;=11,1,0)+IF(F7&gt;=11,1,0)+IF(H7&gt;=11,1,0)+IF(J7&gt;=11,1,0)+IF(L7&gt;=11,1,0)+IF(N7&gt;=11,1,0)+IF(P7&gt;=11,1,0)+IF(R7&gt;=11,1,0)+IF(T7&gt;=11,1,0)</f>
        <v>0</v>
      </c>
      <c r="AB7" s="56">
        <f>Z7+H$16</f>
        <v>0</v>
      </c>
      <c r="AC7" s="10">
        <f>AA7+I$16</f>
        <v>0</v>
      </c>
      <c r="AD7" s="10">
        <f>V7+I$14</f>
        <v>0</v>
      </c>
      <c r="AE7" s="10">
        <f>W7+H$14</f>
        <v>0</v>
      </c>
      <c r="AF7" s="10">
        <f>X7+I$15</f>
        <v>0</v>
      </c>
      <c r="AG7" s="10">
        <f>Y7+H$15</f>
        <v>0</v>
      </c>
      <c r="AH7" s="10">
        <f>AD7+AE7</f>
        <v>0</v>
      </c>
      <c r="AI7" s="57">
        <f>AF7+AG7</f>
        <v>0</v>
      </c>
      <c r="AJ7" s="56">
        <f>MAX(B7,C7)</f>
        <v>0</v>
      </c>
      <c r="AK7" s="10">
        <f>MAX(D7,E7)</f>
        <v>0</v>
      </c>
      <c r="AL7" s="10">
        <f>MAX(F7,G7)</f>
        <v>0</v>
      </c>
      <c r="AM7" s="10">
        <f>MAX(H7,I7)</f>
        <v>0</v>
      </c>
      <c r="AN7" s="10">
        <f>MAX(J7,K7)</f>
        <v>0</v>
      </c>
      <c r="AO7" s="10">
        <f>MAX(L7,M7)</f>
        <v>0</v>
      </c>
      <c r="AP7" s="10">
        <f>MAX(N7,O7)</f>
        <v>0</v>
      </c>
      <c r="AQ7" s="10">
        <f>MAX(P7,Q7)</f>
        <v>0</v>
      </c>
      <c r="AR7" s="10">
        <f>MAX(R7,S7)</f>
        <v>0</v>
      </c>
      <c r="AS7" s="10">
        <f>MAX(T7,U7)</f>
        <v>0</v>
      </c>
      <c r="AT7" s="10">
        <f>SUM(AJ7:AS7)</f>
        <v>0</v>
      </c>
      <c r="AU7" s="10">
        <f>SUM(B7,C7)</f>
        <v>0</v>
      </c>
      <c r="AV7" s="10">
        <f>SUM(D7,E7)</f>
        <v>0</v>
      </c>
      <c r="AW7" s="10">
        <f>SUM(F7,G7)</f>
        <v>0</v>
      </c>
      <c r="AX7" s="10">
        <f>SUM(H7,I7)</f>
        <v>0</v>
      </c>
      <c r="AY7" s="10">
        <f>SUM(J7,K7)</f>
        <v>0</v>
      </c>
      <c r="AZ7" s="10">
        <f>SUM(L7,M7)</f>
        <v>0</v>
      </c>
      <c r="BA7" s="10">
        <f>SUM(N7,O7)</f>
        <v>0</v>
      </c>
      <c r="BB7" s="10">
        <f>SUM(P7,Q7)</f>
        <v>0</v>
      </c>
      <c r="BC7" s="10">
        <f>SUM(R7,S7)</f>
        <v>0</v>
      </c>
      <c r="BD7" s="10">
        <f>SUM(T7,U7)</f>
        <v>0</v>
      </c>
      <c r="BE7" s="10">
        <f>(SUM(AU7:BD7)/21)/('Progress'!$B$2-1)</f>
        <v>0</v>
      </c>
    </row>
    <row r="8" ht="13.55" customHeight="1">
      <c r="A8" t="s" s="28">
        <f>IF('Players'!$A$6="","",'Players'!$A$6)</f>
        <v>32</v>
      </c>
      <c r="B8" s="54"/>
      <c r="C8" s="54"/>
      <c r="D8" s="54"/>
      <c r="E8" s="54"/>
      <c r="F8" s="54"/>
      <c r="G8" s="54"/>
      <c r="H8" s="54"/>
      <c r="I8" s="54"/>
      <c r="J8" s="54"/>
      <c r="K8" s="54"/>
      <c r="L8" s="54"/>
      <c r="M8" s="54"/>
      <c r="N8" s="54"/>
      <c r="O8" s="54"/>
      <c r="P8" s="54"/>
      <c r="Q8" s="54"/>
      <c r="R8" s="54"/>
      <c r="S8" s="54"/>
      <c r="T8" s="54"/>
      <c r="U8" s="55"/>
      <c r="V8" s="56">
        <f>SUM(B8,D8,F8,H8,J8,L8,N8,P8,R8,T8)</f>
        <v>0</v>
      </c>
      <c r="W8" s="10">
        <f>-1*SUM(C8,E8,G8,I8,K8,M8,O8,Q8,S8,U8)</f>
        <v>0</v>
      </c>
      <c r="X8" s="10">
        <f>(IF(OR(B8&gt;=11,C8&gt;=11),B8,0)+IF(OR(D8&gt;=11,E8&gt;=11),D8,0)+IF(OR(F8&gt;=11,G8&gt;=11),F8,0)+IF(OR(H8&gt;=11,I8&gt;=11),H8,0)+IF(OR(J8&gt;=11,K8&gt;=11),J8,0)+IF(OR(L8&gt;=11,M8&gt;=11),L8,0)+IF(OR(N8&gt;=11,O8&gt;=11),N8,0)+IF(OR(P8&gt;=11,Q8&gt;=11),P8,0)+IF(OR(R8&gt;=11,S8&gt;=11),R8,0)+IF(OR(T8&gt;=11,U8&gt;=11),T8,0))</f>
        <v>0</v>
      </c>
      <c r="Y8" s="10">
        <f>-1*(IF(OR(B8&gt;=11,C8&gt;=11),C8,0)+IF(OR(D8&gt;=11,E8&gt;=11),E8,0)+IF(OR(F8&gt;=11,G8&gt;=11),G8,0)+IF(OR(H8&gt;=11,I8&gt;=11),I8,0)+IF(OR(J8&gt;=11,K8&gt;=11),K8,0)+IF(OR(L8&gt;=11,M8&gt;=11),M8,0)+IF(OR(N8&gt;=11,O8&gt;=11),O8,0)+IF(OR(P8&gt;=11,Q8&gt;=11),Q8,0)+IF(OR(R8&gt;=11,S8&gt;=11),S8,0)+IF(OR(T8&gt;=11,U8&gt;=11),U8,0))</f>
        <v>0</v>
      </c>
      <c r="Z8" s="10">
        <f>IF(C8&gt;=11,1,0)+IF(E8&gt;=11,1,0)+IF(G8&gt;=11,1,0)+IF(I8&gt;=11,1,0)+IF(K8&gt;=11,1,0)+IF(M8&gt;=11,1,0)+IF(O8&gt;=11,1,0)+IF(Q8&gt;=11,1,0)+IF(S8&gt;=11,1,0)+IF(U8&gt;=11,1,0)</f>
        <v>0</v>
      </c>
      <c r="AA8" s="57">
        <f>IF(B8&gt;=11,1,0)+IF(D8&gt;=11,1,0)+IF(F8&gt;=11,1,0)+IF(H8&gt;=11,1,0)+IF(J8&gt;=11,1,0)+IF(L8&gt;=11,1,0)+IF(N8&gt;=11,1,0)+IF(P8&gt;=11,1,0)+IF(R8&gt;=11,1,0)+IF(T8&gt;=11,1,0)</f>
        <v>0</v>
      </c>
      <c r="AB8" s="56">
        <f>Z8+J$16</f>
        <v>0</v>
      </c>
      <c r="AC8" s="10">
        <f>AA8+K$16</f>
        <v>0</v>
      </c>
      <c r="AD8" s="10">
        <f>V8+K$14</f>
        <v>0</v>
      </c>
      <c r="AE8" s="10">
        <f>W8+J$14</f>
        <v>0</v>
      </c>
      <c r="AF8" s="10">
        <f>X8+K$15</f>
        <v>0</v>
      </c>
      <c r="AG8" s="10">
        <f>Y8+J$15</f>
        <v>0</v>
      </c>
      <c r="AH8" s="10">
        <f>AD8+AE8</f>
        <v>0</v>
      </c>
      <c r="AI8" s="57">
        <f>AF8+AG8</f>
        <v>0</v>
      </c>
      <c r="AJ8" s="56">
        <f>MAX(B8,C8)</f>
        <v>0</v>
      </c>
      <c r="AK8" s="10">
        <f>MAX(D8,E8)</f>
        <v>0</v>
      </c>
      <c r="AL8" s="10">
        <f>MAX(F8,G8)</f>
        <v>0</v>
      </c>
      <c r="AM8" s="10">
        <f>MAX(H8,I8)</f>
        <v>0</v>
      </c>
      <c r="AN8" s="10">
        <f>MAX(J8,K8)</f>
        <v>0</v>
      </c>
      <c r="AO8" s="10">
        <f>MAX(L8,M8)</f>
        <v>0</v>
      </c>
      <c r="AP8" s="10">
        <f>MAX(N8,O8)</f>
        <v>0</v>
      </c>
      <c r="AQ8" s="10">
        <f>MAX(P8,Q8)</f>
        <v>0</v>
      </c>
      <c r="AR8" s="10">
        <f>MAX(R8,S8)</f>
        <v>0</v>
      </c>
      <c r="AS8" s="10">
        <f>MAX(T8,U8)</f>
        <v>0</v>
      </c>
      <c r="AT8" s="10">
        <f>SUM(AJ8:AS8)</f>
        <v>0</v>
      </c>
      <c r="AU8" s="10">
        <f>SUM(B8,C8)</f>
        <v>0</v>
      </c>
      <c r="AV8" s="10">
        <f>SUM(D8,E8)</f>
        <v>0</v>
      </c>
      <c r="AW8" s="10">
        <f>SUM(F8,G8)</f>
        <v>0</v>
      </c>
      <c r="AX8" s="10">
        <f>SUM(H8,I8)</f>
        <v>0</v>
      </c>
      <c r="AY8" s="10">
        <f>SUM(J8,K8)</f>
        <v>0</v>
      </c>
      <c r="AZ8" s="10">
        <f>SUM(L8,M8)</f>
        <v>0</v>
      </c>
      <c r="BA8" s="10">
        <f>SUM(N8,O8)</f>
        <v>0</v>
      </c>
      <c r="BB8" s="10">
        <f>SUM(P8,Q8)</f>
        <v>0</v>
      </c>
      <c r="BC8" s="10">
        <f>SUM(R8,S8)</f>
        <v>0</v>
      </c>
      <c r="BD8" s="10">
        <f>SUM(T8,U8)</f>
        <v>0</v>
      </c>
      <c r="BE8" s="10">
        <f>(SUM(AU8:BD8)/21)/('Progress'!$B$2-1)</f>
        <v>0</v>
      </c>
    </row>
    <row r="9" ht="13.55" customHeight="1">
      <c r="A9" t="s" s="28">
        <f>IF('Players'!$A$7="","",'Players'!$A$7)</f>
        <v>33</v>
      </c>
      <c r="B9" s="54"/>
      <c r="C9" s="54"/>
      <c r="D9" s="54"/>
      <c r="E9" s="54"/>
      <c r="F9" s="54"/>
      <c r="G9" s="54"/>
      <c r="H9" s="54"/>
      <c r="I9" s="54"/>
      <c r="J9" s="54"/>
      <c r="K9" s="54"/>
      <c r="L9" s="54"/>
      <c r="M9" s="54"/>
      <c r="N9" s="54"/>
      <c r="O9" s="54"/>
      <c r="P9" s="54"/>
      <c r="Q9" s="54"/>
      <c r="R9" s="54"/>
      <c r="S9" s="54"/>
      <c r="T9" s="54"/>
      <c r="U9" s="55"/>
      <c r="V9" s="56">
        <f>SUM(B9,D9,F9,H9,J9,L9,N9,P9,R9,T9)</f>
        <v>0</v>
      </c>
      <c r="W9" s="10">
        <f>-1*SUM(C9,E9,G9,I9,K9,M9,O9,Q9,S9,U9)</f>
        <v>0</v>
      </c>
      <c r="X9" s="10">
        <f>(IF(OR(B9&gt;=11,C9&gt;=11),B9,0)+IF(OR(D9&gt;=11,E9&gt;=11),D9,0)+IF(OR(F9&gt;=11,G9&gt;=11),F9,0)+IF(OR(H9&gt;=11,I9&gt;=11),H9,0)+IF(OR(J9&gt;=11,K9&gt;=11),J9,0)+IF(OR(L9&gt;=11,M9&gt;=11),L9,0)+IF(OR(N9&gt;=11,O9&gt;=11),N9,0)+IF(OR(P9&gt;=11,Q9&gt;=11),P9,0)+IF(OR(R9&gt;=11,S9&gt;=11),R9,0)+IF(OR(T9&gt;=11,U9&gt;=11),T9,0))</f>
        <v>0</v>
      </c>
      <c r="Y9" s="10">
        <f>-1*(IF(OR(B9&gt;=11,C9&gt;=11),C9,0)+IF(OR(D9&gt;=11,E9&gt;=11),E9,0)+IF(OR(F9&gt;=11,G9&gt;=11),G9,0)+IF(OR(H9&gt;=11,I9&gt;=11),I9,0)+IF(OR(J9&gt;=11,K9&gt;=11),K9,0)+IF(OR(L9&gt;=11,M9&gt;=11),M9,0)+IF(OR(N9&gt;=11,O9&gt;=11),O9,0)+IF(OR(P9&gt;=11,Q9&gt;=11),Q9,0)+IF(OR(R9&gt;=11,S9&gt;=11),S9,0)+IF(OR(T9&gt;=11,U9&gt;=11),U9,0))</f>
        <v>0</v>
      </c>
      <c r="Z9" s="10">
        <f>IF(C9&gt;=11,1,0)+IF(E9&gt;=11,1,0)+IF(G9&gt;=11,1,0)+IF(I9&gt;=11,1,0)+IF(K9&gt;=11,1,0)+IF(M9&gt;=11,1,0)+IF(O9&gt;=11,1,0)+IF(Q9&gt;=11,1,0)+IF(S9&gt;=11,1,0)+IF(U9&gt;=11,1,0)</f>
        <v>0</v>
      </c>
      <c r="AA9" s="57">
        <f>IF(B9&gt;=11,1,0)+IF(D9&gt;=11,1,0)+IF(F9&gt;=11,1,0)+IF(H9&gt;=11,1,0)+IF(J9&gt;=11,1,0)+IF(L9&gt;=11,1,0)+IF(N9&gt;=11,1,0)+IF(P9&gt;=11,1,0)+IF(R9&gt;=11,1,0)+IF(T9&gt;=11,1,0)</f>
        <v>0</v>
      </c>
      <c r="AB9" s="56">
        <f>Z9+L$16</f>
        <v>0</v>
      </c>
      <c r="AC9" s="10">
        <f>AA9+M$16</f>
        <v>0</v>
      </c>
      <c r="AD9" s="10">
        <f>V9+M$14</f>
        <v>0</v>
      </c>
      <c r="AE9" s="10">
        <f>W9+L$14</f>
        <v>0</v>
      </c>
      <c r="AF9" s="10">
        <f>X9+M$15</f>
        <v>0</v>
      </c>
      <c r="AG9" s="10">
        <f>Y9+L$15</f>
        <v>0</v>
      </c>
      <c r="AH9" s="10">
        <f>AD9+AE9</f>
        <v>0</v>
      </c>
      <c r="AI9" s="57">
        <f>AF9+AG9</f>
        <v>0</v>
      </c>
      <c r="AJ9" s="56">
        <f>MAX(B9,C9)</f>
        <v>0</v>
      </c>
      <c r="AK9" s="10">
        <f>MAX(D9,E9)</f>
        <v>0</v>
      </c>
      <c r="AL9" s="10">
        <f>MAX(F9,G9)</f>
        <v>0</v>
      </c>
      <c r="AM9" s="10">
        <f>MAX(H9,I9)</f>
        <v>0</v>
      </c>
      <c r="AN9" s="10">
        <f>MAX(J9,K9)</f>
        <v>0</v>
      </c>
      <c r="AO9" s="10">
        <f>MAX(L9,M9)</f>
        <v>0</v>
      </c>
      <c r="AP9" s="10">
        <f>MAX(N9,O9)</f>
        <v>0</v>
      </c>
      <c r="AQ9" s="10">
        <f>MAX(P9,Q9)</f>
        <v>0</v>
      </c>
      <c r="AR9" s="10">
        <f>MAX(R9,S9)</f>
        <v>0</v>
      </c>
      <c r="AS9" s="10">
        <f>MAX(T9,U9)</f>
        <v>0</v>
      </c>
      <c r="AT9" s="10">
        <f>SUM(AJ9:AS9)</f>
        <v>0</v>
      </c>
      <c r="AU9" s="10">
        <f>SUM(B9,C9)</f>
        <v>0</v>
      </c>
      <c r="AV9" s="10">
        <f>SUM(D9,E9)</f>
        <v>0</v>
      </c>
      <c r="AW9" s="10">
        <f>SUM(F9,G9)</f>
        <v>0</v>
      </c>
      <c r="AX9" s="10">
        <f>SUM(H9,I9)</f>
        <v>0</v>
      </c>
      <c r="AY9" s="10">
        <f>SUM(J9,K9)</f>
        <v>0</v>
      </c>
      <c r="AZ9" s="10">
        <f>SUM(L9,M9)</f>
        <v>0</v>
      </c>
      <c r="BA9" s="10">
        <f>SUM(N9,O9)</f>
        <v>0</v>
      </c>
      <c r="BB9" s="10">
        <f>SUM(P9,Q9)</f>
        <v>0</v>
      </c>
      <c r="BC9" s="10">
        <f>SUM(R9,S9)</f>
        <v>0</v>
      </c>
      <c r="BD9" s="10">
        <f>SUM(T9,U9)</f>
        <v>0</v>
      </c>
      <c r="BE9" s="10">
        <f>(SUM(AU9:BD9)/21)/('Progress'!$B$2-1)</f>
        <v>0</v>
      </c>
    </row>
    <row r="10" ht="13.55" customHeight="1">
      <c r="A10" t="s" s="28">
        <f>IF('Players'!$A$8="","",'Players'!$A$8)</f>
        <v>34</v>
      </c>
      <c r="B10" s="54"/>
      <c r="C10" s="54"/>
      <c r="D10" s="54"/>
      <c r="E10" s="54"/>
      <c r="F10" s="54"/>
      <c r="G10" s="54"/>
      <c r="H10" s="54"/>
      <c r="I10" s="54"/>
      <c r="J10" s="54"/>
      <c r="K10" s="54"/>
      <c r="L10" s="54"/>
      <c r="M10" s="54"/>
      <c r="N10" s="54"/>
      <c r="O10" s="54"/>
      <c r="P10" s="54"/>
      <c r="Q10" s="54"/>
      <c r="R10" s="54"/>
      <c r="S10" s="54"/>
      <c r="T10" s="54"/>
      <c r="U10" s="55"/>
      <c r="V10" s="56">
        <f>SUM(B10,D10,F10,H10,J10,L10,N10,P10,R10,T10)</f>
        <v>0</v>
      </c>
      <c r="W10" s="10">
        <f>-1*SUM(C10,E10,G10,I10,K10,M10,O10,Q10,S10,U10)</f>
        <v>0</v>
      </c>
      <c r="X10" s="10">
        <f>(IF(OR(B10&gt;=11,C10&gt;=11),B10,0)+IF(OR(D10&gt;=11,E10&gt;=11),D10,0)+IF(OR(F10&gt;=11,G10&gt;=11),F10,0)+IF(OR(H10&gt;=11,I10&gt;=11),H10,0)+IF(OR(J10&gt;=11,K10&gt;=11),J10,0)+IF(OR(L10&gt;=11,M10&gt;=11),L10,0)+IF(OR(N10&gt;=11,O10&gt;=11),N10,0)+IF(OR(P10&gt;=11,Q10&gt;=11),P10,0)+IF(OR(R10&gt;=11,S10&gt;=11),R10,0)+IF(OR(T10&gt;=11,U10&gt;=11),T10,0))</f>
        <v>0</v>
      </c>
      <c r="Y10" s="10">
        <f>-1*(IF(OR(B10&gt;=11,C10&gt;=11),C10,0)+IF(OR(D10&gt;=11,E10&gt;=11),E10,0)+IF(OR(F10&gt;=11,G10&gt;=11),G10,0)+IF(OR(H10&gt;=11,I10&gt;=11),I10,0)+IF(OR(J10&gt;=11,K10&gt;=11),K10,0)+IF(OR(L10&gt;=11,M10&gt;=11),M10,0)+IF(OR(N10&gt;=11,O10&gt;=11),O10,0)+IF(OR(P10&gt;=11,Q10&gt;=11),Q10,0)+IF(OR(R10&gt;=11,S10&gt;=11),S10,0)+IF(OR(T10&gt;=11,U10&gt;=11),U10,0))</f>
        <v>0</v>
      </c>
      <c r="Z10" s="10">
        <f>IF(C10&gt;=11,1,0)+IF(E10&gt;=11,1,0)+IF(G10&gt;=11,1,0)+IF(I10&gt;=11,1,0)+IF(K10&gt;=11,1,0)+IF(M10&gt;=11,1,0)+IF(O10&gt;=11,1,0)+IF(Q10&gt;=11,1,0)+IF(S10&gt;=11,1,0)+IF(U10&gt;=11,1,0)</f>
        <v>0</v>
      </c>
      <c r="AA10" s="57">
        <f>IF(B10&gt;=11,1,0)+IF(D10&gt;=11,1,0)+IF(F10&gt;=11,1,0)+IF(H10&gt;=11,1,0)+IF(J10&gt;=11,1,0)+IF(L10&gt;=11,1,0)+IF(N10&gt;=11,1,0)+IF(P10&gt;=11,1,0)+IF(R10&gt;=11,1,0)+IF(T10&gt;=11,1,0)</f>
        <v>0</v>
      </c>
      <c r="AB10" s="56">
        <f>Z10+N$16</f>
        <v>0</v>
      </c>
      <c r="AC10" s="10">
        <f>AA10+O$16</f>
        <v>0</v>
      </c>
      <c r="AD10" s="10">
        <f>V10+O$14</f>
        <v>0</v>
      </c>
      <c r="AE10" s="10">
        <f>W10+N$14</f>
        <v>0</v>
      </c>
      <c r="AF10" s="10">
        <f>X10+O$15</f>
        <v>0</v>
      </c>
      <c r="AG10" s="10">
        <f>Y10+N$15</f>
        <v>0</v>
      </c>
      <c r="AH10" s="10">
        <f>AD10+AE10</f>
        <v>0</v>
      </c>
      <c r="AI10" s="57">
        <f>AF10+AG10</f>
        <v>0</v>
      </c>
      <c r="AJ10" s="56">
        <f>MAX(B10,C10)</f>
        <v>0</v>
      </c>
      <c r="AK10" s="10">
        <f>MAX(D10,E10)</f>
        <v>0</v>
      </c>
      <c r="AL10" s="10">
        <f>MAX(F10,G10)</f>
        <v>0</v>
      </c>
      <c r="AM10" s="10">
        <f>MAX(H10,I10)</f>
        <v>0</v>
      </c>
      <c r="AN10" s="10">
        <f>MAX(J10,K10)</f>
        <v>0</v>
      </c>
      <c r="AO10" s="10">
        <f>MAX(L10,M10)</f>
        <v>0</v>
      </c>
      <c r="AP10" s="10">
        <f>MAX(N10,O10)</f>
        <v>0</v>
      </c>
      <c r="AQ10" s="10">
        <f>MAX(P10,Q10)</f>
        <v>0</v>
      </c>
      <c r="AR10" s="10">
        <f>MAX(R10,S10)</f>
        <v>0</v>
      </c>
      <c r="AS10" s="10">
        <f>MAX(T10,U10)</f>
        <v>0</v>
      </c>
      <c r="AT10" s="10">
        <f>SUM(AJ10:AS10)</f>
        <v>0</v>
      </c>
      <c r="AU10" s="10">
        <f>SUM(B10,C10)</f>
        <v>0</v>
      </c>
      <c r="AV10" s="10">
        <f>SUM(D10,E10)</f>
        <v>0</v>
      </c>
      <c r="AW10" s="10">
        <f>SUM(F10,G10)</f>
        <v>0</v>
      </c>
      <c r="AX10" s="10">
        <f>SUM(H10,I10)</f>
        <v>0</v>
      </c>
      <c r="AY10" s="10">
        <f>SUM(J10,K10)</f>
        <v>0</v>
      </c>
      <c r="AZ10" s="10">
        <f>SUM(L10,M10)</f>
        <v>0</v>
      </c>
      <c r="BA10" s="10">
        <f>SUM(N10,O10)</f>
        <v>0</v>
      </c>
      <c r="BB10" s="10">
        <f>SUM(P10,Q10)</f>
        <v>0</v>
      </c>
      <c r="BC10" s="10">
        <f>SUM(R10,S10)</f>
        <v>0</v>
      </c>
      <c r="BD10" s="10">
        <f>SUM(T10,U10)</f>
        <v>0</v>
      </c>
      <c r="BE10" s="10">
        <f>(SUM(AU10:BD10)/21)/('Progress'!$B$2-1)</f>
        <v>0</v>
      </c>
    </row>
    <row r="11" ht="13.55" customHeight="1">
      <c r="A11" t="s" s="28">
        <f>IF('Players'!$A$9="","",'Players'!$A$9)</f>
        <v>35</v>
      </c>
      <c r="B11" s="54"/>
      <c r="C11" s="54"/>
      <c r="D11" s="54"/>
      <c r="E11" s="54"/>
      <c r="F11" s="54"/>
      <c r="G11" s="54"/>
      <c r="H11" s="54"/>
      <c r="I11" s="54"/>
      <c r="J11" s="54"/>
      <c r="K11" s="54"/>
      <c r="L11" s="54"/>
      <c r="M11" s="54"/>
      <c r="N11" s="54"/>
      <c r="O11" s="54"/>
      <c r="P11" s="12"/>
      <c r="Q11" s="12"/>
      <c r="R11" s="54"/>
      <c r="S11" s="54"/>
      <c r="T11" s="54"/>
      <c r="U11" s="55"/>
      <c r="V11" s="56">
        <f>SUM(B11,D11,F11,H11,J11,L11,N11,P11,R11,T11)</f>
        <v>0</v>
      </c>
      <c r="W11" s="10">
        <f>-1*SUM(C11,E11,G11,I11,K11,M11,O11,Q11,S11,U11)</f>
        <v>0</v>
      </c>
      <c r="X11" s="10">
        <f>(IF(OR(B11&gt;=11,C11&gt;=11),B11,0)+IF(OR(D11&gt;=11,E11&gt;=11),D11,0)+IF(OR(F11&gt;=11,G11&gt;=11),F11,0)+IF(OR(H11&gt;=11,I11&gt;=11),H11,0)+IF(OR(J11&gt;=11,K11&gt;=11),J11,0)+IF(OR(L11&gt;=11,M11&gt;=11),L11,0)+IF(OR(N11&gt;=11,O11&gt;=11),N11,0)+IF(OR(P11&gt;=11,Q11&gt;=11),P11,0)+IF(OR(R11&gt;=11,S11&gt;=11),R11,0)+IF(OR(T11&gt;=11,U11&gt;=11),T11,0))</f>
        <v>0</v>
      </c>
      <c r="Y11" s="10">
        <f>-1*(IF(OR(B11&gt;=11,C11&gt;=11),C11,0)+IF(OR(D11&gt;=11,E11&gt;=11),E11,0)+IF(OR(F11&gt;=11,G11&gt;=11),G11,0)+IF(OR(H11&gt;=11,I11&gt;=11),I11,0)+IF(OR(J11&gt;=11,K11&gt;=11),K11,0)+IF(OR(L11&gt;=11,M11&gt;=11),M11,0)+IF(OR(N11&gt;=11,O11&gt;=11),O11,0)+IF(OR(P11&gt;=11,Q11&gt;=11),Q11,0)+IF(OR(R11&gt;=11,S11&gt;=11),S11,0)+IF(OR(T11&gt;=11,U11&gt;=11),U11,0))</f>
        <v>0</v>
      </c>
      <c r="Z11" s="10">
        <f>IF(C11&gt;=11,1,0)+IF(E11&gt;=11,1,0)+IF(G11&gt;=11,1,0)+IF(I11&gt;=11,1,0)+IF(K11&gt;=11,1,0)+IF(M11&gt;=11,1,0)+IF(O11&gt;=11,1,0)+IF(Q11&gt;=11,1,0)+IF(S11&gt;=11,1,0)+IF(U11&gt;=11,1,0)</f>
        <v>0</v>
      </c>
      <c r="AA11" s="57">
        <f>IF(B11&gt;=11,1,0)+IF(D11&gt;=11,1,0)+IF(F11&gt;=11,1,0)+IF(H11&gt;=11,1,0)+IF(J11&gt;=11,1,0)+IF(L11&gt;=11,1,0)+IF(N11&gt;=11,1,0)+IF(P11&gt;=11,1,0)+IF(R11&gt;=11,1,0)+IF(T11&gt;=11,1,0)</f>
        <v>0</v>
      </c>
      <c r="AB11" s="56">
        <f>Z11+P$16</f>
        <v>0</v>
      </c>
      <c r="AC11" s="10">
        <f>AA11+Q$16</f>
        <v>0</v>
      </c>
      <c r="AD11" s="10">
        <f>V11+Q$14</f>
        <v>0</v>
      </c>
      <c r="AE11" s="10">
        <f>W11+P$14</f>
        <v>0</v>
      </c>
      <c r="AF11" s="10">
        <f>X11+Q$15</f>
        <v>0</v>
      </c>
      <c r="AG11" s="10">
        <f>Y11+P$15</f>
        <v>0</v>
      </c>
      <c r="AH11" s="10">
        <f>AD11+AE11</f>
        <v>0</v>
      </c>
      <c r="AI11" s="57">
        <f>AF11+AG11</f>
        <v>0</v>
      </c>
      <c r="AJ11" s="56">
        <f>MAX(B11,C11)</f>
        <v>0</v>
      </c>
      <c r="AK11" s="10">
        <f>MAX(D11,E11)</f>
        <v>0</v>
      </c>
      <c r="AL11" s="10">
        <f>MAX(F11,G11)</f>
        <v>0</v>
      </c>
      <c r="AM11" s="10">
        <f>MAX(H11,I11)</f>
        <v>0</v>
      </c>
      <c r="AN11" s="10">
        <f>MAX(J11,K11)</f>
        <v>0</v>
      </c>
      <c r="AO11" s="10">
        <f>MAX(L11,M11)</f>
        <v>0</v>
      </c>
      <c r="AP11" s="10">
        <f>MAX(N11,O11)</f>
        <v>0</v>
      </c>
      <c r="AQ11" s="10">
        <f>MAX(P11,Q11)</f>
        <v>0</v>
      </c>
      <c r="AR11" s="10">
        <f>MAX(R11,S11)</f>
        <v>0</v>
      </c>
      <c r="AS11" s="10">
        <f>MAX(T11,U11)</f>
        <v>0</v>
      </c>
      <c r="AT11" s="10">
        <f>SUM(AJ11:AS11)</f>
        <v>0</v>
      </c>
      <c r="AU11" s="10">
        <f>SUM(B11,C11)</f>
        <v>0</v>
      </c>
      <c r="AV11" s="10">
        <f>SUM(D11,E11)</f>
        <v>0</v>
      </c>
      <c r="AW11" s="10">
        <f>SUM(F11,G11)</f>
        <v>0</v>
      </c>
      <c r="AX11" s="10">
        <f>SUM(H11,I11)</f>
        <v>0</v>
      </c>
      <c r="AY11" s="10">
        <f>SUM(J11,K11)</f>
        <v>0</v>
      </c>
      <c r="AZ11" s="10">
        <f>SUM(L11,M11)</f>
        <v>0</v>
      </c>
      <c r="BA11" s="10">
        <f>SUM(N11,O11)</f>
        <v>0</v>
      </c>
      <c r="BB11" s="10">
        <f>SUM(P11,Q11)</f>
        <v>0</v>
      </c>
      <c r="BC11" s="10">
        <f>SUM(R11,S11)</f>
        <v>0</v>
      </c>
      <c r="BD11" s="10">
        <f>SUM(T11,U11)</f>
        <v>0</v>
      </c>
      <c r="BE11" s="10">
        <f>(SUM(AU11:BD11)/21)/('Progress'!$B$2-1)</f>
        <v>0</v>
      </c>
    </row>
    <row r="12" ht="13.55" customHeight="1">
      <c r="A12" t="s" s="28">
        <f>IF('Players'!$A$10="","",'Players'!$A$10)</f>
        <v>36</v>
      </c>
      <c r="B12" s="54"/>
      <c r="C12" s="54"/>
      <c r="D12" s="54"/>
      <c r="E12" s="54"/>
      <c r="F12" s="54"/>
      <c r="G12" s="54"/>
      <c r="H12" s="54"/>
      <c r="I12" s="54"/>
      <c r="J12" s="54"/>
      <c r="K12" s="54"/>
      <c r="L12" s="54"/>
      <c r="M12" s="54"/>
      <c r="N12" s="54"/>
      <c r="O12" s="54"/>
      <c r="P12" s="54"/>
      <c r="Q12" s="54"/>
      <c r="R12" s="12"/>
      <c r="S12" s="12"/>
      <c r="T12" s="54"/>
      <c r="U12" s="55"/>
      <c r="V12" s="56">
        <f>SUM(B12,D12,F12,H12,J12,L12,N12,P12,R12,T12)</f>
        <v>0</v>
      </c>
      <c r="W12" s="10">
        <f>-1*SUM(C12,E12,G12,I12,K12,M12,O12,Q12,S12,U12)</f>
        <v>0</v>
      </c>
      <c r="X12" s="10">
        <f>(IF(OR(B12&gt;=11,C12&gt;=11),B12,0)+IF(OR(D12&gt;=11,E12&gt;=11),D12,0)+IF(OR(F12&gt;=11,G12&gt;=11),F12,0)+IF(OR(H12&gt;=11,I12&gt;=11),H12,0)+IF(OR(J12&gt;=11,K12&gt;=11),J12,0)+IF(OR(L12&gt;=11,M12&gt;=11),L12,0)+IF(OR(N12&gt;=11,O12&gt;=11),N12,0)+IF(OR(P12&gt;=11,Q12&gt;=11),P12,0)+IF(OR(R12&gt;=11,S12&gt;=11),R12,0)+IF(OR(T12&gt;=11,U12&gt;=11),T12,0))</f>
        <v>0</v>
      </c>
      <c r="Y12" s="10">
        <f>-1*(IF(OR(B12&gt;=11,C12&gt;=11),C12,0)+IF(OR(D12&gt;=11,E12&gt;=11),E12,0)+IF(OR(F12&gt;=11,G12&gt;=11),G12,0)+IF(OR(H12&gt;=11,I12&gt;=11),I12,0)+IF(OR(J12&gt;=11,K12&gt;=11),K12,0)+IF(OR(L12&gt;=11,M12&gt;=11),M12,0)+IF(OR(N12&gt;=11,O12&gt;=11),O12,0)+IF(OR(P12&gt;=11,Q12&gt;=11),Q12,0)+IF(OR(R12&gt;=11,S12&gt;=11),S12,0)+IF(OR(T12&gt;=11,U12&gt;=11),U12,0))</f>
        <v>0</v>
      </c>
      <c r="Z12" s="10">
        <f>IF(C12&gt;=11,1,0)+IF(E12&gt;=11,1,0)+IF(G12&gt;=11,1,0)+IF(I12&gt;=11,1,0)+IF(K12&gt;=11,1,0)+IF(M12&gt;=11,1,0)+IF(O12&gt;=11,1,0)+IF(Q12&gt;=11,1,0)+IF(S12&gt;=11,1,0)+IF(U12&gt;=11,1,0)</f>
        <v>0</v>
      </c>
      <c r="AA12" s="57">
        <f>IF(B12&gt;=11,1,0)+IF(D12&gt;=11,1,0)+IF(F12&gt;=11,1,0)+IF(H12&gt;=11,1,0)+IF(J12&gt;=11,1,0)+IF(L12&gt;=11,1,0)+IF(N12&gt;=11,1,0)+IF(P12&gt;=11,1,0)+IF(R12&gt;=11,1,0)+IF(T12&gt;=11,1,0)</f>
        <v>0</v>
      </c>
      <c r="AB12" s="56">
        <f>Z12+R$16</f>
        <v>0</v>
      </c>
      <c r="AC12" s="10">
        <f>AA12+S$16</f>
        <v>0</v>
      </c>
      <c r="AD12" s="10">
        <f>V12+S$14</f>
        <v>0</v>
      </c>
      <c r="AE12" s="10">
        <f>W12+R$14</f>
        <v>0</v>
      </c>
      <c r="AF12" s="10">
        <f>X12+S$15</f>
        <v>0</v>
      </c>
      <c r="AG12" s="10">
        <f>Y12+R$15</f>
        <v>0</v>
      </c>
      <c r="AH12" s="10">
        <f>AD12+AE12</f>
        <v>0</v>
      </c>
      <c r="AI12" s="57">
        <f>AF12+AG12</f>
        <v>0</v>
      </c>
      <c r="AJ12" s="56">
        <f>MAX(B12,C12)</f>
        <v>0</v>
      </c>
      <c r="AK12" s="10">
        <f>MAX(D12,E12)</f>
        <v>0</v>
      </c>
      <c r="AL12" s="10">
        <f>MAX(F12,G12)</f>
        <v>0</v>
      </c>
      <c r="AM12" s="10">
        <f>MAX(H12,I12)</f>
        <v>0</v>
      </c>
      <c r="AN12" s="10">
        <f>MAX(J12,K12)</f>
        <v>0</v>
      </c>
      <c r="AO12" s="10">
        <f>MAX(L12,M12)</f>
        <v>0</v>
      </c>
      <c r="AP12" s="10">
        <f>MAX(N12,O12)</f>
        <v>0</v>
      </c>
      <c r="AQ12" s="10">
        <f>MAX(P12,Q12)</f>
        <v>0</v>
      </c>
      <c r="AR12" s="10">
        <f>MAX(R12,S12)</f>
        <v>0</v>
      </c>
      <c r="AS12" s="10">
        <f>MAX(T12,U12)</f>
        <v>0</v>
      </c>
      <c r="AT12" s="10">
        <f>SUM(AJ12:AS12)</f>
        <v>0</v>
      </c>
      <c r="AU12" s="10">
        <f>SUM(B12,C12)</f>
        <v>0</v>
      </c>
      <c r="AV12" s="10">
        <f>SUM(D12,E12)</f>
        <v>0</v>
      </c>
      <c r="AW12" s="10">
        <f>SUM(F12,G12)</f>
        <v>0</v>
      </c>
      <c r="AX12" s="10">
        <f>SUM(H12,I12)</f>
        <v>0</v>
      </c>
      <c r="AY12" s="10">
        <f>SUM(J12,K12)</f>
        <v>0</v>
      </c>
      <c r="AZ12" s="10">
        <f>SUM(L12,M12)</f>
        <v>0</v>
      </c>
      <c r="BA12" s="10">
        <f>SUM(N12,O12)</f>
        <v>0</v>
      </c>
      <c r="BB12" s="10">
        <f>SUM(P12,Q12)</f>
        <v>0</v>
      </c>
      <c r="BC12" s="10">
        <f>SUM(R12,S12)</f>
        <v>0</v>
      </c>
      <c r="BD12" s="10">
        <f>SUM(T12,U12)</f>
        <v>0</v>
      </c>
      <c r="BE12" s="10">
        <f>(SUM(AU12:BD12)/21)/('Progress'!$B$2-1)</f>
        <v>0</v>
      </c>
    </row>
    <row r="13" ht="13.55" customHeight="1">
      <c r="A13" t="s" s="58">
        <f>IF('Players'!$A$11="","",'Players'!$A$11)</f>
        <v>37</v>
      </c>
      <c r="B13" s="59"/>
      <c r="C13" s="59"/>
      <c r="D13" s="59"/>
      <c r="E13" s="59"/>
      <c r="F13" s="59"/>
      <c r="G13" s="59"/>
      <c r="H13" s="59"/>
      <c r="I13" s="59"/>
      <c r="J13" s="59"/>
      <c r="K13" s="59"/>
      <c r="L13" s="59"/>
      <c r="M13" s="59"/>
      <c r="N13" s="59"/>
      <c r="O13" s="59"/>
      <c r="P13" s="59"/>
      <c r="Q13" s="59"/>
      <c r="R13" s="59"/>
      <c r="S13" s="59"/>
      <c r="T13" s="41"/>
      <c r="U13" s="42"/>
      <c r="V13" s="56">
        <f>SUM(B13,D13,F13,H13,J13,L13,N13,P13,R13,T13)</f>
        <v>0</v>
      </c>
      <c r="W13" s="10">
        <f>-1*SUM(C13,E13,G13,I13,K13,M13,O13,Q13,S13,U13)</f>
        <v>0</v>
      </c>
      <c r="X13" s="10">
        <f>(IF(OR(B13&gt;=11,C13&gt;=11),B13,0)+IF(OR(D13&gt;=11,E13&gt;=11),D13,0)+IF(OR(F13&gt;=11,G13&gt;=11),F13,0)+IF(OR(H13&gt;=11,I13&gt;=11),H13,0)+IF(OR(J13&gt;=11,K13&gt;=11),J13,0)+IF(OR(L13&gt;=11,M13&gt;=11),L13,0)+IF(OR(N13&gt;=11,O13&gt;=11),N13,0)+IF(OR(P13&gt;=11,Q13&gt;=11),P13,0)+IF(OR(R13&gt;=11,S13&gt;=11),R13,0)+IF(OR(T13&gt;=11,U13&gt;=11),T13,0))</f>
        <v>0</v>
      </c>
      <c r="Y13" s="10">
        <f>-1*(IF(OR(B13&gt;=11,C13&gt;=11),C13,0)+IF(OR(D13&gt;=11,E13&gt;=11),E13,0)+IF(OR(F13&gt;=11,G13&gt;=11),G13,0)+IF(OR(H13&gt;=11,I13&gt;=11),I13,0)+IF(OR(J13&gt;=11,K13&gt;=11),K13,0)+IF(OR(L13&gt;=11,M13&gt;=11),M13,0)+IF(OR(N13&gt;=11,O13&gt;=11),O13,0)+IF(OR(P13&gt;=11,Q13&gt;=11),Q13,0)+IF(OR(R13&gt;=11,S13&gt;=11),S13,0)+IF(OR(T13&gt;=11,U13&gt;=11),U13,0))</f>
        <v>0</v>
      </c>
      <c r="Z13" s="10">
        <f>IF(C13&gt;=11,1,0)+IF(E13&gt;=11,1,0)+IF(G13&gt;=11,1,0)+IF(I13&gt;=11,1,0)+IF(K13&gt;=11,1,0)+IF(M13&gt;=11,1,0)+IF(O13&gt;=11,1,0)+IF(Q13&gt;=11,1,0)+IF(S13&gt;=11,1,0)+IF(U13&gt;=11,1,0)</f>
        <v>0</v>
      </c>
      <c r="AA13" s="57">
        <f>IF(B13&gt;=11,1,0)+IF(D13&gt;=11,1,0)+IF(F13&gt;=11,1,0)+IF(H13&gt;=11,1,0)+IF(J13&gt;=11,1,0)+IF(L13&gt;=11,1,0)+IF(N13&gt;=11,1,0)+IF(P13&gt;=11,1,0)+IF(R13&gt;=11,1,0)+IF(T13&gt;=11,1,0)</f>
        <v>0</v>
      </c>
      <c r="AB13" s="56">
        <f>Z13+T$16</f>
        <v>0</v>
      </c>
      <c r="AC13" s="10">
        <f>AA13+U$16</f>
        <v>0</v>
      </c>
      <c r="AD13" s="10">
        <f>V13+U$14</f>
        <v>0</v>
      </c>
      <c r="AE13" s="10">
        <f>W13+T$14</f>
        <v>0</v>
      </c>
      <c r="AF13" s="10">
        <f>X13+U$15</f>
        <v>0</v>
      </c>
      <c r="AG13" s="10">
        <f>Y13+T$15</f>
        <v>0</v>
      </c>
      <c r="AH13" s="10">
        <f>AD13+AE13</f>
        <v>0</v>
      </c>
      <c r="AI13" s="57">
        <f>AF13+AG13</f>
        <v>0</v>
      </c>
      <c r="AJ13" s="56">
        <f>MAX(B13,C13)</f>
        <v>0</v>
      </c>
      <c r="AK13" s="10">
        <f>MAX(D13,E13)</f>
        <v>0</v>
      </c>
      <c r="AL13" s="10">
        <f>MAX(F13,G13)</f>
        <v>0</v>
      </c>
      <c r="AM13" s="10">
        <f>MAX(H13,I13)</f>
        <v>0</v>
      </c>
      <c r="AN13" s="10">
        <f>MAX(J13,K13)</f>
        <v>0</v>
      </c>
      <c r="AO13" s="10">
        <f>MAX(L13,M13)</f>
        <v>0</v>
      </c>
      <c r="AP13" s="10">
        <f>MAX(N13,O13)</f>
        <v>0</v>
      </c>
      <c r="AQ13" s="10">
        <f>MAX(P13,Q13)</f>
        <v>0</v>
      </c>
      <c r="AR13" s="10">
        <f>MAX(R13,S13)</f>
        <v>0</v>
      </c>
      <c r="AS13" s="10">
        <f>MAX(T13,U13)</f>
        <v>0</v>
      </c>
      <c r="AT13" s="10">
        <f>SUM(AJ13:AS13)</f>
        <v>0</v>
      </c>
      <c r="AU13" s="10">
        <f>SUM(B13,C13)</f>
        <v>0</v>
      </c>
      <c r="AV13" s="10">
        <f>SUM(D13,E13)</f>
        <v>0</v>
      </c>
      <c r="AW13" s="10">
        <f>SUM(F13,G13)</f>
        <v>0</v>
      </c>
      <c r="AX13" s="10">
        <f>SUM(H13,I13)</f>
        <v>0</v>
      </c>
      <c r="AY13" s="10">
        <f>SUM(J13,K13)</f>
        <v>0</v>
      </c>
      <c r="AZ13" s="10">
        <f>SUM(L13,M13)</f>
        <v>0</v>
      </c>
      <c r="BA13" s="10">
        <f>SUM(N13,O13)</f>
        <v>0</v>
      </c>
      <c r="BB13" s="10">
        <f>SUM(P13,Q13)</f>
        <v>0</v>
      </c>
      <c r="BC13" s="10">
        <f>SUM(R13,S13)</f>
        <v>0</v>
      </c>
      <c r="BD13" s="10">
        <f>SUM(T13,U13)</f>
        <v>0</v>
      </c>
      <c r="BE13" s="10">
        <f>(SUM(AU13:BD13)/21)/('Progress'!$B$2-1)</f>
        <v>0</v>
      </c>
    </row>
    <row r="14" ht="9" customHeight="1" hidden="1">
      <c r="A14" t="s" s="60">
        <v>50</v>
      </c>
      <c r="B14" s="61">
        <f>SUM(B4:B13)*-1</f>
        <v>0</v>
      </c>
      <c r="C14" s="61">
        <f>SUM(C4:C13)</f>
        <v>0</v>
      </c>
      <c r="D14" s="61">
        <f>SUM(D4:D13)*-1</f>
        <v>0</v>
      </c>
      <c r="E14" s="61">
        <f>SUM(E4:E13)</f>
        <v>0</v>
      </c>
      <c r="F14" s="61">
        <f>SUM(F4:F13)*-1</f>
        <v>0</v>
      </c>
      <c r="G14" s="61">
        <f>SUM(G4:G13)</f>
        <v>0</v>
      </c>
      <c r="H14" s="61">
        <f>SUM(H4:H13)*-1</f>
        <v>0</v>
      </c>
      <c r="I14" s="61">
        <f>SUM(I4:I13)</f>
        <v>0</v>
      </c>
      <c r="J14" s="61">
        <f>SUM(J4:J13)*-1</f>
        <v>0</v>
      </c>
      <c r="K14" s="61">
        <f>SUM(K4:K13)</f>
        <v>0</v>
      </c>
      <c r="L14" s="61">
        <f>SUM(L4:L13)*-1</f>
        <v>0</v>
      </c>
      <c r="M14" s="61">
        <f>SUM(M4:M13)</f>
        <v>0</v>
      </c>
      <c r="N14" s="61">
        <f>SUM(N4:N13)*-1</f>
        <v>0</v>
      </c>
      <c r="O14" s="61">
        <f>SUM(O4:O13)</f>
        <v>0</v>
      </c>
      <c r="P14" s="61">
        <f>SUM(P4:P13)*-1</f>
        <v>0</v>
      </c>
      <c r="Q14" s="61">
        <f>SUM(Q4:Q13)</f>
        <v>0</v>
      </c>
      <c r="R14" s="61">
        <f>SUM(R4:R13)*-1</f>
        <v>0</v>
      </c>
      <c r="S14" s="61">
        <f>SUM(S4:S13)</f>
        <v>0</v>
      </c>
      <c r="T14" s="61">
        <f>SUM(T4:T13)*-1</f>
        <v>0</v>
      </c>
      <c r="U14" s="61">
        <f>SUM(U4:U13)</f>
        <v>0</v>
      </c>
      <c r="V14" s="12"/>
      <c r="W14" s="12"/>
      <c r="X14" s="12"/>
      <c r="Y14" s="12"/>
      <c r="Z14" s="12"/>
      <c r="AA14" s="12"/>
      <c r="AB14" s="12"/>
      <c r="AC14" s="12"/>
      <c r="AD14" s="12"/>
      <c r="AE14" s="12"/>
      <c r="AF14" s="12"/>
      <c r="AG14" s="12"/>
      <c r="AH14" s="12"/>
      <c r="AI14" s="12"/>
      <c r="AJ14" s="12"/>
      <c r="AK14" s="12"/>
      <c r="AL14" s="12"/>
      <c r="AM14" s="12"/>
      <c r="AN14" s="12"/>
      <c r="AO14" s="12"/>
      <c r="AP14" s="12"/>
      <c r="AQ14" s="12"/>
      <c r="AR14" s="12"/>
      <c r="AS14" s="12"/>
      <c r="AT14" s="10">
        <f>((SUM(AT4:AT13)/11)/('Progress'!$B$2-1))/('Progress'!$B$2)</f>
        <v>0</v>
      </c>
      <c r="AU14" s="12"/>
      <c r="AV14" s="12"/>
      <c r="AW14" s="12"/>
      <c r="AX14" s="12"/>
      <c r="AY14" s="12"/>
      <c r="AZ14" s="12"/>
      <c r="BA14" s="12"/>
      <c r="BB14" s="12"/>
      <c r="BC14" s="12"/>
      <c r="BD14" s="12"/>
      <c r="BE14" s="10">
        <f>SUM(BE4:BE13)/('Progress'!$B$2)</f>
        <v>0</v>
      </c>
    </row>
    <row r="15" ht="9" customHeight="1" hidden="1">
      <c r="A15" t="s" s="60">
        <v>51</v>
      </c>
      <c r="B15" s="61">
        <f>(IF(OR(B4&gt;=11,C4&gt;=11),B4,0)+IF(OR(B5&gt;=11,C5&gt;=11),B5,0)+IF(OR(B6&gt;=11,C6&gt;=11),B6,0)+IF(OR(B7&gt;=11,C7&gt;=11),B7,0)+IF(OR(B8&gt;=11,C8&gt;=11),B8,0)+IF(OR(B9&gt;=11,C9&gt;=11),B9,0)+IF(OR(B10&gt;=11,C10&gt;=11),B10,0)+IF(OR(B11&gt;=11,C11&gt;=11),B11,0)+IF(OR(B12&gt;=11,C12&gt;=11),B12,0)+IF(OR(B13&gt;=11,C13&gt;=11),B13,0))*-1</f>
        <v>0</v>
      </c>
      <c r="C15" s="61">
        <f>(IF(OR(B4&gt;=11,C4&gt;=11),C4,0)+IF(OR(B5&gt;=11,C5&gt;=11),C5,0)+IF(OR(B6&gt;=11,C6&gt;=11),C6,0)+IF(OR(B7&gt;=11,C7&gt;=11),C7,0)+IF(OR(B8&gt;=11,C8&gt;=11),C8,0)+IF(OR(B9&gt;=11,C9&gt;=11),C9,0)+IF(OR(B10&gt;=11,C10&gt;=11),C10,0)+IF(OR(B11&gt;=11,C11&gt;=11),C11,0)+IF(OR(B12&gt;=11,C12&gt;=11),C12,0)+IF(OR(B13&gt;=11,C13&gt;=11),C13,0))</f>
        <v>0</v>
      </c>
      <c r="D15" s="61">
        <f>(IF(OR(D4&gt;=11,E4&gt;=11),D4,0)+IF(OR(D5&gt;=11,E5&gt;=11),D5,0)+IF(OR(D6&gt;=11,E6&gt;=11),D6,0)+IF(OR(D7&gt;=11,E7&gt;=11),D7,0)+IF(OR(D8&gt;=11,E8&gt;=11),D8,0)+IF(OR(D9&gt;=11,E9&gt;=11),D9,0)+IF(OR(D10&gt;=11,E10&gt;=11),D10,0)+IF(OR(D11&gt;=11,E11&gt;=11),D11,0)+IF(OR(D12&gt;=11,E12&gt;=11),D12,0)+IF(OR(D13&gt;=11,E13&gt;=11),D13,0))*-1</f>
        <v>0</v>
      </c>
      <c r="E15" s="61">
        <f>(IF(OR(D4&gt;=11,E4&gt;=11),E4,0)+IF(OR(D5&gt;=11,E5&gt;=11),E5,0)+IF(OR(D6&gt;=11,E6&gt;=11),E6,0)+IF(OR(D7&gt;=11,E7&gt;=11),E7,0)+IF(OR(D8&gt;=11,E8&gt;=11),E8,0)+IF(OR(D9&gt;=11,E9&gt;=11),E9,0)+IF(OR(D10&gt;=11,E10&gt;=11),E10,0)+IF(OR(D11&gt;=11,E11&gt;=11),E11,0)+IF(OR(D12&gt;=11,E12&gt;=11),E12,0)+IF(OR(D13&gt;=11,E13&gt;=11),E13,0))</f>
        <v>0</v>
      </c>
      <c r="F15" s="61">
        <f>(IF(OR(F4&gt;=11,G4&gt;=11),F4,0)+IF(OR(F5&gt;=11,G5&gt;=11),F5,0)+IF(OR(F6&gt;=11,G6&gt;=11),F6,0)+IF(OR(F7&gt;=11,G7&gt;=11),F7,0)+IF(OR(F8&gt;=11,G8&gt;=11),F8,0)+IF(OR(F9&gt;=11,G9&gt;=11),F9,0)+IF(OR(F10&gt;=11,G10&gt;=11),F10,0)+IF(OR(F11&gt;=11,G11&gt;=11),F11,0)+IF(OR(F12&gt;=11,G12&gt;=11),F12,0)+IF(OR(F13&gt;=11,G13&gt;=11),F13,0))*-1</f>
        <v>0</v>
      </c>
      <c r="G15" s="61">
        <f>(IF(OR(F4&gt;=11,G4&gt;=11),G4,0)+IF(OR(F5&gt;=11,G5&gt;=11),G5,0)+IF(OR(F6&gt;=11,G6&gt;=11),G6,0)+IF(OR(F7&gt;=11,G7&gt;=11),G7,0)+IF(OR(F8&gt;=11,G8&gt;=11),G8,0)+IF(OR(F9&gt;=11,G9&gt;=11),G9,0)+IF(OR(F10&gt;=11,G10&gt;=11),G10,0)+IF(OR(F11&gt;=11,G11&gt;=11),G11,0)+IF(OR(F12&gt;=11,G12&gt;=11),G12,0)+IF(OR(F13&gt;=11,G13&gt;=11),G13,0))</f>
        <v>0</v>
      </c>
      <c r="H15" s="61">
        <f>(IF(OR(H4&gt;=11,I4&gt;=11),H4,0)+IF(OR(H5&gt;=11,I5&gt;=11),H5,0)+IF(OR(H6&gt;=11,I6&gt;=11),H6,0)+IF(OR(H7&gt;=11,I7&gt;=11),H7,0)+IF(OR(H8&gt;=11,I8&gt;=11),H8,0)+IF(OR(H9&gt;=11,I9&gt;=11),H9,0)+IF(OR(H10&gt;=11,I10&gt;=11),H10,0)+IF(OR(H11&gt;=11,I11&gt;=11),H11,0)+IF(OR(H12&gt;=11,I12&gt;=11),H12,0)+IF(OR(H13&gt;=11,I13&gt;=11),H13,0))*-1</f>
        <v>0</v>
      </c>
      <c r="I15" s="61">
        <f>(IF(OR(H4&gt;=11,I4&gt;=11),I4,0)+IF(OR(H5&gt;=11,I5&gt;=11),I5,0)+IF(OR(H6&gt;=11,I6&gt;=11),I6,0)+IF(OR(H7&gt;=11,I7&gt;=11),I7,0)+IF(OR(H8&gt;=11,I8&gt;=11),I8,0)+IF(OR(H9&gt;=11,I9&gt;=11),I9,0)+IF(OR(H10&gt;=11,I10&gt;=11),I10,0)+IF(OR(H11&gt;=11,I11&gt;=11),I11,0)+IF(OR(H12&gt;=11,I12&gt;=11),I12,0)+IF(OR(H13&gt;=11,I13&gt;=11),I13,0))</f>
        <v>0</v>
      </c>
      <c r="J15" s="61">
        <f>(IF(OR(J4&gt;=11,K4&gt;=11),J4,0)+IF(OR(J5&gt;=11,K5&gt;=11),J5,0)+IF(OR(J6&gt;=11,K6&gt;=11),J6,0)+IF(OR(J7&gt;=11,K7&gt;=11),J7,0)+IF(OR(J8&gt;=11,K8&gt;=11),J8,0)+IF(OR(J9&gt;=11,K9&gt;=11),J9,0)+IF(OR(J10&gt;=11,K10&gt;=11),J10,0)+IF(OR(J11&gt;=11,K11&gt;=11),J11,0)+IF(OR(J12&gt;=11,K12&gt;=11),J12,0)+IF(OR(J13&gt;=11,K13&gt;=11),J13,0))*-1</f>
        <v>0</v>
      </c>
      <c r="K15" s="61">
        <f>(IF(OR(J4&gt;=11,K4&gt;=11),K4,0)+IF(OR(J5&gt;=11,K5&gt;=11),K5,0)+IF(OR(J6&gt;=11,K6&gt;=11),K6,0)+IF(OR(J7&gt;=11,K7&gt;=11),K7,0)+IF(OR(J8&gt;=11,K8&gt;=11),K8,0)+IF(OR(J9&gt;=11,K9&gt;=11),K9,0)+IF(OR(J10&gt;=11,K10&gt;=11),K10,0)+IF(OR(J11&gt;=11,K11&gt;=11),K11,0)+IF(OR(J12&gt;=11,K12&gt;=11),K12,0)+IF(OR(J13&gt;=11,K13&gt;=11),K13,0))</f>
        <v>0</v>
      </c>
      <c r="L15" s="61">
        <f>(IF(OR(L4&gt;=11,M4&gt;=11),L4,0)+IF(OR(L5&gt;=11,M5&gt;=11),L5,0)+IF(OR(L6&gt;=11,M6&gt;=11),L6,0)+IF(OR(L7&gt;=11,M7&gt;=11),L7,0)+IF(OR(L8&gt;=11,M8&gt;=11),L8,0)+IF(OR(L9&gt;=11,M9&gt;=11),L9,0)+IF(OR(L10&gt;=11,M10&gt;=11),L10,0)+IF(OR(L11&gt;=11,M11&gt;=11),L11,0)+IF(OR(L12&gt;=11,M12&gt;=11),L12,0)+IF(OR(L13&gt;=11,M13&gt;=11),L13,0))*-1</f>
        <v>0</v>
      </c>
      <c r="M15" s="61">
        <f>(IF(OR(L4&gt;=11,M4&gt;=11),M4,0)+IF(OR(L5&gt;=11,M5&gt;=11),M5,0)+IF(OR(L6&gt;=11,M6&gt;=11),M6,0)+IF(OR(L7&gt;=11,M7&gt;=11),M7,0)+IF(OR(L8&gt;=11,M8&gt;=11),M8,0)+IF(OR(L9&gt;=11,M9&gt;=11),M9,0)+IF(OR(L10&gt;=11,M10&gt;=11),M10,0)+IF(OR(L11&gt;=11,M11&gt;=11),M11,0)+IF(OR(L12&gt;=11,M12&gt;=11),M12,0)+IF(OR(L13&gt;=11,M13&gt;=11),M13,0))</f>
        <v>0</v>
      </c>
      <c r="N15" s="61">
        <f>(IF(OR(N4&gt;=11,O4&gt;=11),N4,0)+IF(OR(N5&gt;=11,O5&gt;=11),N5,0)+IF(OR(N6&gt;=11,O6&gt;=11),N6,0)+IF(OR(N7&gt;=11,O7&gt;=11),N7,0)+IF(OR(N8&gt;=11,O8&gt;=11),N8,0)+IF(OR(N9&gt;=11,O9&gt;=11),N9,0)+IF(OR(N10&gt;=11,O10&gt;=11),N10,0)+IF(OR(N11&gt;=11,O11&gt;=11),N11,0)+IF(OR(N12&gt;=11,O12&gt;=11),N12,0)+IF(OR(N13&gt;=11,O13&gt;=11),N13,0))*-1</f>
        <v>0</v>
      </c>
      <c r="O15" s="61">
        <f>(IF(OR(N4&gt;=11,O4&gt;=11),O4,0)+IF(OR(N5&gt;=11,O5&gt;=11),O5,0)+IF(OR(N6&gt;=11,O6&gt;=11),O6,0)+IF(OR(N7&gt;=11,O7&gt;=11),O7,0)+IF(OR(N8&gt;=11,O8&gt;=11),O8,0)+IF(OR(N9&gt;=11,O9&gt;=11),O9,0)+IF(OR(N10&gt;=11,O10&gt;=11),O10,0)+IF(OR(N11&gt;=11,O11&gt;=11),O11,0)+IF(OR(N12&gt;=11,O12&gt;=11),O12,0)+IF(OR(N13&gt;=11,O13&gt;=11),O13,0))</f>
        <v>0</v>
      </c>
      <c r="P15" s="61">
        <f>(IF(OR(P4&gt;=11,Q4&gt;=11),P4,0)+IF(OR(P5&gt;=11,Q5&gt;=11),P5,0)+IF(OR(P6&gt;=11,Q6&gt;=11),P6,0)+IF(OR(P7&gt;=11,Q7&gt;=11),P7,0)+IF(OR(P8&gt;=11,Q8&gt;=11),P8,0)+IF(OR(P9&gt;=11,Q9&gt;=11),P9,0)+IF(OR(P10&gt;=11,Q10&gt;=11),P10,0)+IF(OR(P11&gt;=11,Q11&gt;=11),P11,0)+IF(OR(P12&gt;=11,Q12&gt;=11),P12,0)+IF(OR(P13&gt;=11,Q13&gt;=11),P13,0))*-1</f>
        <v>0</v>
      </c>
      <c r="Q15" s="61">
        <f>(IF(OR(P4&gt;=11,Q4&gt;=11),Q4,0)+IF(OR(P5&gt;=11,Q5&gt;=11),Q5,0)+IF(OR(P6&gt;=11,Q6&gt;=11),Q6,0)+IF(OR(P7&gt;=11,Q7&gt;=11),Q7,0)+IF(OR(P8&gt;=11,Q8&gt;=11),Q8,0)+IF(OR(P9&gt;=11,Q9&gt;=11),Q9,0)+IF(OR(P10&gt;=11,Q10&gt;=11),Q10,0)+IF(OR(P11&gt;=11,Q11&gt;=11),Q11,0)+IF(OR(P12&gt;=11,Q12&gt;=11),Q12,0)+IF(OR(P13&gt;=11,Q13&gt;=11),Q13,0))</f>
        <v>0</v>
      </c>
      <c r="R15" s="61">
        <f>(IF(OR(R4&gt;=11,S4&gt;=11),R4,0)+IF(OR(R5&gt;=11,S5&gt;=11),R5,0)+IF(OR(R6&gt;=11,S6&gt;=11),R6,0)+IF(OR(R7&gt;=11,S7&gt;=11),R7,0)+IF(OR(R8&gt;=11,S8&gt;=11),R8,0)+IF(OR(R9&gt;=11,S9&gt;=11),R9,0)+IF(OR(R10&gt;=11,S10&gt;=11),R10,0)+IF(OR(R11&gt;=11,S11&gt;=11),R11,0)+IF(OR(R12&gt;=11,S12&gt;=11),R12,0)+IF(OR(R13&gt;=11,S13&gt;=11),R13,0))*-1</f>
        <v>0</v>
      </c>
      <c r="S15" s="61">
        <f>(IF(OR(R4&gt;=11,S4&gt;=11),S4,0)+IF(OR(R5&gt;=11,S5&gt;=11),S5,0)+IF(OR(R6&gt;=11,S6&gt;=11),S6,0)+IF(OR(R7&gt;=11,S7&gt;=11),S7,0)+IF(OR(R8&gt;=11,S8&gt;=11),S8,0)+IF(OR(R9&gt;=11,S9&gt;=11),S9,0)+IF(OR(R10&gt;=11,S10&gt;=11),S10,0)+IF(OR(R11&gt;=11,S11&gt;=11),S11,0)+IF(OR(R12&gt;=11,S12&gt;=11),S12,0)+IF(OR(R13&gt;=11,S13&gt;=11),S13,0))</f>
        <v>0</v>
      </c>
      <c r="T15" s="61">
        <f>(IF(OR(T4&gt;=11,U4&gt;=11),T4,0)+IF(OR(T5&gt;=11,U5&gt;=11),T5,0)+IF(OR(T6&gt;=11,U6&gt;=11),T6,0)+IF(OR(T7&gt;=11,U7&gt;=11),T7,0)+IF(OR(T8&gt;=11,U8&gt;=11),T8,0)+IF(OR(T9&gt;=11,U9&gt;=11),T9,0)+IF(OR(T10&gt;=11,U10&gt;=11),T10,0)+IF(OR(T11&gt;=11,U11&gt;=11),T11,0)+IF(OR(T12&gt;=11,U12&gt;=11),T12,0)+IF(OR(T13&gt;=11,U13&gt;=11),T13,0))*-1</f>
        <v>0</v>
      </c>
      <c r="U15" s="61">
        <f>(IF(OR(T4&gt;=11,U4&gt;=11),U4,0)+IF(OR(T5&gt;=11,U5&gt;=11),U5,0)+IF(OR(T6&gt;=11,U6&gt;=11),U6,0)+IF(OR(T7&gt;=11,U7&gt;=11),U7,0)+IF(OR(T8&gt;=11,U8&gt;=11),U8,0)+IF(OR(T9&gt;=11,U9&gt;=11),U9,0)+IF(OR(T10&gt;=11,U10&gt;=11),U10,0)+IF(OR(T11&gt;=11,U11&gt;=11),U11,0)+IF(OR(T12&gt;=11,U12&gt;=11),U12,0)+IF(OR(T13&gt;=11,U13&gt;=11),U13,0))</f>
        <v>0</v>
      </c>
      <c r="V15" s="12"/>
      <c r="W15" s="12"/>
      <c r="X15" s="12"/>
      <c r="Y15" s="12"/>
      <c r="Z15" s="12"/>
      <c r="AA15" s="12"/>
      <c r="AB15" s="12"/>
      <c r="AC15" s="12"/>
      <c r="AD15" s="12"/>
      <c r="AE15" s="12"/>
      <c r="AF15" s="12"/>
      <c r="AG15" s="12"/>
      <c r="AH15" s="12"/>
      <c r="AI15" s="12"/>
      <c r="AJ15" s="12"/>
      <c r="AK15" s="12"/>
      <c r="AL15" s="12"/>
      <c r="AM15" s="12"/>
      <c r="AN15" s="12"/>
      <c r="AO15" s="12"/>
      <c r="AP15" s="12"/>
      <c r="AQ15" s="12"/>
      <c r="AR15" s="12"/>
      <c r="AS15" s="12"/>
      <c r="AT15" s="12"/>
      <c r="AU15" s="12"/>
      <c r="AV15" s="12"/>
      <c r="AW15" s="12"/>
      <c r="AX15" s="12"/>
      <c r="AY15" s="12"/>
      <c r="AZ15" s="12"/>
      <c r="BA15" s="12"/>
      <c r="BB15" s="12"/>
      <c r="BC15" s="12"/>
      <c r="BD15" s="12"/>
      <c r="BE15" s="12"/>
    </row>
    <row r="16" ht="9" customHeight="1" hidden="1">
      <c r="A16" t="s" s="60">
        <v>52</v>
      </c>
      <c r="B16" s="61">
        <f>IF(B4&gt;=11,1,0)+IF(B5&gt;=11,1,0)+IF(B6&gt;=11,1,0)+IF(B7&gt;=11,1,0)+IF(B8&gt;=11,1,0)+IF(B9&gt;=11,1,0)+IF(B10&gt;=11,1,0)+IF(B11&gt;=11,1,0)+IF(B12&gt;=11,1,0)+IF(B13&gt;=11,1,0)</f>
        <v>0</v>
      </c>
      <c r="C16" s="61">
        <f>IF(C4&gt;=11,1,0)+IF(C5&gt;=11,1,0)+IF(C6&gt;=11,1,0)+IF(C7&gt;=11,1,0)+IF(C8&gt;=11,1,0)+IF(C9&gt;=11,1,0)+IF(C10&gt;=11,1,0)+IF(C11&gt;=11,1,0)+IF(C12&gt;=11,1,0)+IF(C13&gt;=11,1,0)</f>
        <v>0</v>
      </c>
      <c r="D16" s="61">
        <f>IF(D4&gt;=11,1,0)+IF(D5&gt;=11,1,0)+IF(D6&gt;=11,1,0)+IF(D7&gt;=11,1,0)+IF(D8&gt;=11,1,0)+IF(D9&gt;=11,1,0)+IF(D10&gt;=11,1,0)+IF(D11&gt;=11,1,0)+IF(D12&gt;=11,1,0)+IF(D13&gt;=11,1,0)</f>
        <v>0</v>
      </c>
      <c r="E16" s="61">
        <f>IF(E4&gt;=11,1,0)+IF(E5&gt;=11,1,0)+IF(E6&gt;=11,1,0)+IF(E7&gt;=11,1,0)+IF(E8&gt;=11,1,0)+IF(E9&gt;=11,1,0)+IF(E10&gt;=11,1,0)+IF(E11&gt;=11,1,0)+IF(E12&gt;=11,1,0)+IF(E13&gt;=11,1,0)</f>
        <v>0</v>
      </c>
      <c r="F16" s="61">
        <f>IF(F4&gt;=11,1,0)+IF(F5&gt;=11,1,0)+IF(F6&gt;=11,1,0)+IF(F7&gt;=11,1,0)+IF(F8&gt;=11,1,0)+IF(F9&gt;=11,1,0)+IF(F10&gt;=11,1,0)+IF(F11&gt;=11,1,0)+IF(F12&gt;=11,1,0)+IF(F13&gt;=11,1,0)</f>
        <v>0</v>
      </c>
      <c r="G16" s="61">
        <f>IF(G4&gt;=11,1,0)+IF(G5&gt;=11,1,0)+IF(G6&gt;=11,1,0)+IF(G7&gt;=11,1,0)+IF(G8&gt;=11,1,0)+IF(G9&gt;=11,1,0)+IF(G10&gt;=11,1,0)+IF(G11&gt;=11,1,0)+IF(G12&gt;=11,1,0)+IF(G13&gt;=11,1,0)</f>
        <v>0</v>
      </c>
      <c r="H16" s="61">
        <f>IF(H4&gt;=11,1,0)+IF(H5&gt;=11,1,0)+IF(H6&gt;=11,1,0)+IF(H7&gt;=11,1,0)+IF(H8&gt;=11,1,0)+IF(H9&gt;=11,1,0)+IF(H10&gt;=11,1,0)+IF(H11&gt;=11,1,0)+IF(H12&gt;=11,1,0)+IF(H13&gt;=11,1,0)</f>
        <v>0</v>
      </c>
      <c r="I16" s="61">
        <f>IF(I4&gt;=11,1,0)+IF(I5&gt;=11,1,0)+IF(I6&gt;=11,1,0)+IF(I7&gt;=11,1,0)+IF(I8&gt;=11,1,0)+IF(I9&gt;=11,1,0)+IF(I10&gt;=11,1,0)+IF(I11&gt;=11,1,0)+IF(I12&gt;=11,1,0)+IF(I13&gt;=11,1,0)</f>
        <v>0</v>
      </c>
      <c r="J16" s="61">
        <f>IF(J4&gt;=11,1,0)+IF(J5&gt;=11,1,0)+IF(J6&gt;=11,1,0)+IF(J7&gt;=11,1,0)+IF(J8&gt;=11,1,0)+IF(J9&gt;=11,1,0)+IF(J10&gt;=11,1,0)+IF(J11&gt;=11,1,0)+IF(J12&gt;=11,1,0)+IF(J13&gt;=11,1,0)</f>
        <v>0</v>
      </c>
      <c r="K16" s="61">
        <f>IF(K4&gt;=11,1,0)+IF(K5&gt;=11,1,0)+IF(K6&gt;=11,1,0)+IF(K7&gt;=11,1,0)+IF(K8&gt;=11,1,0)+IF(K9&gt;=11,1,0)+IF(K10&gt;=11,1,0)+IF(K11&gt;=11,1,0)+IF(K12&gt;=11,1,0)+IF(K13&gt;=11,1,0)</f>
        <v>0</v>
      </c>
      <c r="L16" s="61">
        <f>IF(L4&gt;=11,1,0)+IF(L5&gt;=11,1,0)+IF(L6&gt;=11,1,0)+IF(L7&gt;=11,1,0)+IF(L8&gt;=11,1,0)+IF(L9&gt;=11,1,0)+IF(L10&gt;=11,1,0)+IF(L11&gt;=11,1,0)+IF(L12&gt;=11,1,0)+IF(L13&gt;=11,1,0)</f>
        <v>0</v>
      </c>
      <c r="M16" s="61">
        <f>IF(M4&gt;=11,1,0)+IF(M5&gt;=11,1,0)+IF(M6&gt;=11,1,0)+IF(M7&gt;=11,1,0)+IF(M8&gt;=11,1,0)+IF(M9&gt;=11,1,0)+IF(M10&gt;=11,1,0)+IF(M11&gt;=11,1,0)+IF(M12&gt;=11,1,0)+IF(M13&gt;=11,1,0)</f>
        <v>0</v>
      </c>
      <c r="N16" s="61">
        <f>IF(N4&gt;=11,1,0)+IF(N5&gt;=11,1,0)+IF(N6&gt;=11,1,0)+IF(N7&gt;=11,1,0)+IF(N8&gt;=11,1,0)+IF(N9&gt;=11,1,0)+IF(N10&gt;=11,1,0)+IF(N11&gt;=11,1,0)+IF(N12&gt;=11,1,0)+IF(N13&gt;=11,1,0)</f>
        <v>0</v>
      </c>
      <c r="O16" s="61">
        <f>IF(O4&gt;=11,1,0)+IF(O5&gt;=11,1,0)+IF(O6&gt;=11,1,0)+IF(O7&gt;=11,1,0)+IF(O8&gt;=11,1,0)+IF(O9&gt;=11,1,0)+IF(O10&gt;=11,1,0)+IF(O11&gt;=11,1,0)+IF(O12&gt;=11,1,0)+IF(O13&gt;=11,1,0)</f>
        <v>0</v>
      </c>
      <c r="P16" s="61">
        <f>IF(P4&gt;=11,1,0)+IF(P5&gt;=11,1,0)+IF(P6&gt;=11,1,0)+IF(P7&gt;=11,1,0)+IF(P8&gt;=11,1,0)+IF(P9&gt;=11,1,0)+IF(P10&gt;=11,1,0)+IF(P11&gt;=11,1,0)+IF(P12&gt;=11,1,0)+IF(P13&gt;=11,1,0)</f>
        <v>0</v>
      </c>
      <c r="Q16" s="61">
        <f>IF(Q4&gt;=11,1,0)+IF(Q5&gt;=11,1,0)+IF(Q6&gt;=11,1,0)+IF(Q7&gt;=11,1,0)+IF(Q8&gt;=11,1,0)+IF(Q9&gt;=11,1,0)+IF(Q10&gt;=11,1,0)+IF(Q11&gt;=11,1,0)+IF(Q12&gt;=11,1,0)+IF(Q13&gt;=11,1,0)</f>
        <v>0</v>
      </c>
      <c r="R16" s="61">
        <f>IF(R4&gt;=11,1,0)+IF(R5&gt;=11,1,0)+IF(R6&gt;=11,1,0)+IF(R7&gt;=11,1,0)+IF(R8&gt;=11,1,0)+IF(R9&gt;=11,1,0)+IF(R10&gt;=11,1,0)+IF(R11&gt;=11,1,0)+IF(R12&gt;=11,1,0)+IF(R13&gt;=11,1,0)</f>
        <v>0</v>
      </c>
      <c r="S16" s="61">
        <f>IF(S4&gt;=11,1,0)+IF(S5&gt;=11,1,0)+IF(S6&gt;=11,1,0)+IF(S7&gt;=11,1,0)+IF(S8&gt;=11,1,0)+IF(S9&gt;=11,1,0)+IF(S10&gt;=11,1,0)+IF(S11&gt;=11,1,0)+IF(S12&gt;=11,1,0)+IF(S13&gt;=11,1,0)</f>
        <v>0</v>
      </c>
      <c r="T16" s="61">
        <f>IF(T4&gt;=11,1,0)+IF(T5&gt;=11,1,0)+IF(T6&gt;=11,1,0)+IF(T7&gt;=11,1,0)+IF(T8&gt;=11,1,0)+IF(T9&gt;=11,1,0)+IF(T10&gt;=11,1,0)+IF(T11&gt;=11,1,0)+IF(T12&gt;=11,1,0)+IF(T13&gt;=11,1,0)</f>
        <v>0</v>
      </c>
      <c r="U16" s="61">
        <f>IF(U4&gt;=11,1,0)+IF(U5&gt;=11,1,0)+IF(U6&gt;=11,1,0)+IF(U7&gt;=11,1,0)+IF(U8&gt;=11,1,0)+IF(U9&gt;=11,1,0)+IF(U10&gt;=11,1,0)+IF(U11&gt;=11,1,0)+IF(U12&gt;=11,1,0)+IF(U13&gt;=11,1,0)</f>
        <v>0</v>
      </c>
      <c r="V16" s="12"/>
      <c r="W16" s="12"/>
      <c r="X16" s="12"/>
      <c r="Y16" s="12"/>
      <c r="Z16" s="12"/>
      <c r="AA16" s="12"/>
      <c r="AB16" s="12"/>
      <c r="AC16" s="12"/>
      <c r="AD16" s="12"/>
      <c r="AE16" s="12"/>
      <c r="AF16" s="12"/>
      <c r="AG16" s="12"/>
      <c r="AH16" s="12"/>
      <c r="AI16" s="12"/>
      <c r="AJ16" s="12"/>
      <c r="AK16" s="12"/>
      <c r="AL16" s="12"/>
      <c r="AM16" s="12"/>
      <c r="AN16" s="12"/>
      <c r="AO16" s="12"/>
      <c r="AP16" s="12"/>
      <c r="AQ16" s="12"/>
      <c r="AR16" s="12"/>
      <c r="AS16" s="12"/>
      <c r="AT16" s="12"/>
      <c r="AU16" s="12"/>
      <c r="AV16" s="12"/>
      <c r="AW16" s="12"/>
      <c r="AX16" s="12"/>
      <c r="AY16" s="12"/>
      <c r="AZ16" s="12"/>
      <c r="BA16" s="12"/>
      <c r="BB16" s="12"/>
      <c r="BC16" s="12"/>
      <c r="BD16" s="12"/>
      <c r="BE16" s="12"/>
    </row>
    <row r="17" ht="13.55" customHeight="1">
      <c r="A17" s="31"/>
      <c r="B17" s="31"/>
      <c r="C17" s="31"/>
      <c r="D17" s="31"/>
      <c r="E17" s="31"/>
      <c r="F17" s="31"/>
      <c r="G17" s="31"/>
      <c r="H17" s="31"/>
      <c r="I17" s="31"/>
      <c r="J17" s="31"/>
      <c r="K17" s="31"/>
      <c r="L17" s="31"/>
      <c r="M17" s="31"/>
      <c r="N17" s="31"/>
      <c r="O17" s="31"/>
      <c r="P17" s="31"/>
      <c r="Q17" s="31"/>
      <c r="R17" s="31"/>
      <c r="S17" s="31"/>
      <c r="T17" s="31"/>
      <c r="U17" s="31"/>
      <c r="V17" s="12"/>
      <c r="W17" s="12"/>
      <c r="X17" s="12"/>
      <c r="Y17" s="12"/>
      <c r="Z17" s="12"/>
      <c r="AA17" s="12"/>
      <c r="AB17" s="12"/>
      <c r="AC17" s="12"/>
      <c r="AD17" s="12"/>
      <c r="AE17" s="12"/>
      <c r="AF17" s="12"/>
      <c r="AG17" s="12"/>
      <c r="AH17" s="12"/>
      <c r="AI17" s="12"/>
      <c r="AJ17" s="12"/>
      <c r="AK17" s="12"/>
      <c r="AL17" s="12"/>
      <c r="AM17" s="12"/>
      <c r="AN17" s="12"/>
      <c r="AO17" s="12"/>
      <c r="AP17" s="12"/>
      <c r="AQ17" s="12"/>
      <c r="AR17" s="12"/>
      <c r="AS17" s="12"/>
      <c r="AT17" s="12"/>
      <c r="AU17" s="12"/>
      <c r="AV17" s="12"/>
      <c r="AW17" s="12"/>
      <c r="AX17" s="12"/>
      <c r="AY17" s="12"/>
      <c r="AZ17" s="12"/>
      <c r="BA17" s="12"/>
      <c r="BB17" s="12"/>
      <c r="BC17" s="12"/>
      <c r="BD17" s="12"/>
      <c r="BE17" s="12"/>
    </row>
    <row r="18" ht="13.55" customHeight="1">
      <c r="A18" s="54"/>
      <c r="B18" s="12"/>
      <c r="C18" s="12"/>
      <c r="D18" s="12"/>
      <c r="E18" s="12"/>
      <c r="F18" s="12"/>
      <c r="G18" s="12"/>
      <c r="H18" s="12"/>
      <c r="I18" s="12"/>
      <c r="J18" s="12"/>
      <c r="K18" s="12"/>
      <c r="L18" s="12"/>
      <c r="M18" s="12"/>
      <c r="N18" s="12"/>
      <c r="O18" s="12"/>
      <c r="P18" s="12"/>
      <c r="Q18" s="12"/>
      <c r="R18" s="12"/>
      <c r="S18" s="12"/>
      <c r="T18" s="12"/>
      <c r="U18" s="12"/>
      <c r="V18" s="12"/>
      <c r="W18" s="12"/>
      <c r="X18" s="12"/>
      <c r="Y18" s="12"/>
      <c r="Z18" s="12"/>
      <c r="AA18" s="12"/>
      <c r="AB18" s="12"/>
      <c r="AC18" s="12"/>
      <c r="AD18" s="12"/>
      <c r="AE18" s="12"/>
      <c r="AF18" s="12"/>
      <c r="AG18" s="12"/>
      <c r="AH18" s="12"/>
      <c r="AI18" s="12"/>
      <c r="AJ18" s="12"/>
      <c r="AK18" s="12"/>
      <c r="AL18" s="12"/>
      <c r="AM18" s="12"/>
      <c r="AN18" s="12"/>
      <c r="AO18" s="12"/>
      <c r="AP18" s="12"/>
      <c r="AQ18" s="12"/>
      <c r="AR18" s="12"/>
      <c r="AS18" s="12"/>
      <c r="AT18" s="12"/>
      <c r="AU18" s="12"/>
      <c r="AV18" s="12"/>
      <c r="AW18" s="12"/>
      <c r="AX18" s="12"/>
      <c r="AY18" s="12"/>
      <c r="AZ18" s="12"/>
      <c r="BA18" s="12"/>
      <c r="BB18" s="12"/>
      <c r="BC18" s="12"/>
      <c r="BD18" s="12"/>
      <c r="BE18" s="12"/>
    </row>
  </sheetData>
  <mergeCells count="19">
    <mergeCell ref="V1:AA1"/>
    <mergeCell ref="V2:W2"/>
    <mergeCell ref="X2:Y2"/>
    <mergeCell ref="B3:C3"/>
    <mergeCell ref="F3:G3"/>
    <mergeCell ref="L3:M3"/>
    <mergeCell ref="N3:O3"/>
    <mergeCell ref="AJ3:AT3"/>
    <mergeCell ref="AD2:AE2"/>
    <mergeCell ref="AF2:AG2"/>
    <mergeCell ref="AB1:AH1"/>
    <mergeCell ref="R3:S3"/>
    <mergeCell ref="D3:E3"/>
    <mergeCell ref="H3:I3"/>
    <mergeCell ref="J3:K3"/>
    <mergeCell ref="P3:Q3"/>
    <mergeCell ref="AH2:AI2"/>
    <mergeCell ref="AU3:BE3"/>
    <mergeCell ref="T3:U3"/>
  </mergeCells>
  <hyperlinks>
    <hyperlink ref="B3" r:id="rId1" location="" tooltip="" display="Alex H"/>
    <hyperlink ref="D3" r:id="rId2" location="" tooltip="" display="Dao"/>
    <hyperlink ref="F3" r:id="rId3" location="" tooltip="" display="hoodie"/>
    <hyperlink ref="H3" r:id="rId4" location="" tooltip="" display="Huey"/>
    <hyperlink ref="J3" r:id="rId5" location="" tooltip="" display="izzak"/>
    <hyperlink ref="L3" r:id="rId6" location="" tooltip="" display="klic"/>
    <hyperlink ref="N3" r:id="rId7" location="" tooltip="" display="LuckyDog"/>
    <hyperlink ref="P3" r:id="rId8" location="" tooltip="" display="lucylucy"/>
    <hyperlink ref="R3" r:id="rId9" location="" tooltip="" display="Richie.Adams"/>
    <hyperlink ref="T3" r:id="rId10" location="" tooltip="" display="star62"/>
    <hyperlink ref="A4" r:id="rId11" location="" tooltip="" display="Alex H"/>
    <hyperlink ref="A5" r:id="rId12" location="" tooltip="" display="Dao"/>
    <hyperlink ref="A6" r:id="rId13" location="" tooltip="" display="hoodie"/>
    <hyperlink ref="A7" r:id="rId14" location="" tooltip="" display="Huey"/>
    <hyperlink ref="A8" r:id="rId15" location="" tooltip="" display="izzak"/>
    <hyperlink ref="A9" r:id="rId16" location="" tooltip="" display="klic"/>
    <hyperlink ref="A10" r:id="rId17" location="" tooltip="" display="LuckyDog"/>
    <hyperlink ref="A11" r:id="rId18" location="" tooltip="" display="lucylucy"/>
    <hyperlink ref="A12" r:id="rId19" location="" tooltip="" display="Richie.Adams"/>
    <hyperlink ref="A13" r:id="rId20" location="" tooltip="" display="star62"/>
  </hyperlinks>
  <pageMargins left="0.7" right="0.7" top="0.787402" bottom="0.787402" header="0.3" footer="0.3"/>
  <pageSetup firstPageNumber="1" fitToHeight="1" fitToWidth="1" scale="100" useFirstPageNumber="0" orientation="portrait" pageOrder="downThenOver"/>
  <headerFooter>
    <oddFooter>&amp;C&amp;"Helvetica Neue,Regular"&amp;12&amp;K000000&amp;P</oddFooter>
  </headerFooter>
</worksheet>
</file>

<file path=xl/worksheets/sheet6.xml><?xml version="1.0" encoding="utf-8"?>
<worksheet xmlns:r="http://schemas.openxmlformats.org/officeDocument/2006/relationships" xmlns="http://schemas.openxmlformats.org/spreadsheetml/2006/main">
  <dimension ref="A1:Q16"/>
  <sheetViews>
    <sheetView workbookViewId="0" showGridLines="0" defaultGridColor="1"/>
  </sheetViews>
  <sheetFormatPr defaultColWidth="12.5" defaultRowHeight="14.5" customHeight="1" outlineLevelRow="0" outlineLevelCol="0"/>
  <cols>
    <col min="1" max="1" width="13.1719" style="62" customWidth="1"/>
    <col min="2" max="2" width="7.5" style="62" customWidth="1"/>
    <col min="3" max="3" width="4.5" style="62" customWidth="1"/>
    <col min="4" max="4" width="3.85156" style="62" customWidth="1"/>
    <col min="5" max="6" width="1.85156" style="62" customWidth="1"/>
    <col min="7" max="7" width="4.67188" style="62" customWidth="1"/>
    <col min="8" max="9" width="1.85156" style="62" customWidth="1"/>
    <col min="10" max="10" width="4.67188" style="62" customWidth="1"/>
    <col min="11" max="11" width="7.5" style="62" customWidth="1"/>
    <col min="12" max="12" width="9.35156" style="62" customWidth="1"/>
    <col min="13" max="13" width="11.3516" style="62" customWidth="1"/>
    <col min="14" max="14" width="8.5" style="62" customWidth="1"/>
    <col min="15" max="15" width="14.8516" style="62" customWidth="1"/>
    <col min="16" max="16" width="9.5" style="62" customWidth="1"/>
    <col min="17" max="17" width="6.17188" style="62" customWidth="1"/>
    <col min="18" max="16384" width="12.5" style="62" customWidth="1"/>
  </cols>
  <sheetData>
    <row r="1" ht="13.55" customHeight="1">
      <c r="A1" s="12"/>
      <c r="B1" s="63"/>
      <c r="C1" s="12"/>
      <c r="D1" s="12"/>
      <c r="E1" t="s" s="7">
        <v>54</v>
      </c>
      <c r="F1" s="12"/>
      <c r="G1" s="12"/>
      <c r="H1" t="s" s="7">
        <v>55</v>
      </c>
      <c r="I1" s="12"/>
      <c r="J1" s="12"/>
      <c r="K1" s="12"/>
      <c r="L1" s="12"/>
      <c r="M1" s="64"/>
      <c r="N1" s="12"/>
      <c r="O1" s="32"/>
      <c r="P1" s="12"/>
      <c r="Q1" s="12"/>
    </row>
    <row r="2" ht="43.5" customHeight="1">
      <c r="A2" t="s" s="65">
        <v>56</v>
      </c>
      <c r="B2" t="s" s="65">
        <v>42</v>
      </c>
      <c r="C2" t="s" s="66">
        <v>47</v>
      </c>
      <c r="D2" t="s" s="66">
        <v>46</v>
      </c>
      <c r="E2" t="s" s="66">
        <v>44</v>
      </c>
      <c r="F2" t="s" s="66">
        <v>45</v>
      </c>
      <c r="G2" t="s" s="66">
        <v>43</v>
      </c>
      <c r="H2" t="s" s="66">
        <v>44</v>
      </c>
      <c r="I2" t="s" s="66">
        <v>45</v>
      </c>
      <c r="J2" t="s" s="66">
        <v>43</v>
      </c>
      <c r="K2" t="s" s="66">
        <v>42</v>
      </c>
      <c r="L2" t="s" s="66">
        <v>57</v>
      </c>
      <c r="M2" t="s" s="67">
        <v>58</v>
      </c>
      <c r="N2" t="s" s="66">
        <v>59</v>
      </c>
      <c r="O2" t="s" s="66">
        <v>60</v>
      </c>
      <c r="P2" t="s" s="68">
        <v>61</v>
      </c>
      <c r="Q2" t="s" s="7">
        <v>62</v>
      </c>
    </row>
    <row r="3" ht="13.55" customHeight="1">
      <c r="A3" t="s" s="69">
        <f>IF('Players'!$A$8="","",'Players'!$A$8)</f>
        <v>34</v>
      </c>
      <c r="B3" t="s" s="70">
        <f>(C3+D3)&amp;"/"&amp;(COUNTA('Players'!A1:A11)-2)*2</f>
        <v>63</v>
      </c>
      <c r="C3" s="71">
        <f>IF(A3="","",VLOOKUP(A3,'Matches'!$A$4:$AI$13,29,FALSE))</f>
        <v>0</v>
      </c>
      <c r="D3" s="71">
        <f>IF(A3="","",VLOOKUP(A3,'Matches'!$A$4:$AI$13,28,FALSE))</f>
        <v>0</v>
      </c>
      <c r="E3" s="72">
        <f>IF(A3="","",VLOOKUP(A3,'Matches'!$A$4:$AI$13,30,FALSE))</f>
        <v>0</v>
      </c>
      <c r="F3" s="72">
        <f>IF(A3="","",VLOOKUP(A3,'Matches'!$A$4:$AI$13,31,FALSE))</f>
        <v>0</v>
      </c>
      <c r="G3" s="72">
        <f>IF(A3="","",VLOOKUP(A3,'Matches'!$A$4:$AI$13,34,FALSE))</f>
        <v>0</v>
      </c>
      <c r="H3" s="73">
        <f>IF(A3="","",VLOOKUP(A3,'Matches'!$A$4:$AI$13,32,FALSE))</f>
        <v>0</v>
      </c>
      <c r="I3" s="73">
        <f>IF(A3="","",VLOOKUP(A3,'Matches'!$A$4:$AI$13,33,FALSE))</f>
        <v>0</v>
      </c>
      <c r="J3" s="73">
        <f>IF(A3="","",H3+I3)</f>
        <v>0</v>
      </c>
      <c r="K3" s="73">
        <f>IF(A3="","",C3+D3)</f>
        <v>0</v>
      </c>
      <c r="L3" s="74">
        <f>IF(A3="","",K3*100/'Progress'!$C$2/100)</f>
        <v>0</v>
      </c>
      <c r="M3" s="73">
        <v>-1</v>
      </c>
      <c r="N3" s="71">
        <f>IF(A3="","",((COUNTA('Players'!A1:A11)-2)*2-K3)+C3)</f>
        <v>18</v>
      </c>
      <c r="O3" t="s" s="75">
        <f>IF(A3="","",IF(VLOOKUP(A3,'Players'!A$2:D$11,4,FALSE)="","",VLOOKUP(A3,'Players'!A$2:D$11,4,FALSE)))</f>
      </c>
      <c r="P3" s="76">
        <f>VLOOKUP(A3,'Tournament win prognosis'!A$1:K$11,10,FALSE)</f>
        <v>14</v>
      </c>
      <c r="Q3" s="10">
        <f>IF(EXACT(A3,""),99,0)</f>
        <v>0</v>
      </c>
    </row>
    <row r="4" ht="13.55" customHeight="1">
      <c r="A4" t="s" s="69">
        <f>IF('Players'!$A$9="","",'Players'!$A$9)</f>
        <v>35</v>
      </c>
      <c r="B4" t="s" s="70">
        <f>(C4+D4)&amp;"/"&amp;(COUNTA('Players'!A1:A11)-2)*2</f>
        <v>63</v>
      </c>
      <c r="C4" s="71">
        <f>IF(A4="","",VLOOKUP(A4,'Matches'!$A$4:$AI$13,29,FALSE))</f>
        <v>0</v>
      </c>
      <c r="D4" s="71">
        <f>IF(A4="","",VLOOKUP(A4,'Matches'!$A$4:$AI$13,28,FALSE))</f>
        <v>0</v>
      </c>
      <c r="E4" s="72">
        <f>IF(A4="","",VLOOKUP(A4,'Matches'!$A$4:$AI$13,30,FALSE))</f>
        <v>0</v>
      </c>
      <c r="F4" s="72">
        <f>IF(A4="","",VLOOKUP(A4,'Matches'!$A$4:$AI$13,31,FALSE))</f>
        <v>0</v>
      </c>
      <c r="G4" s="72">
        <f>IF(A4="","",VLOOKUP(A4,'Matches'!$A$4:$AI$13,34,FALSE))</f>
        <v>0</v>
      </c>
      <c r="H4" s="73">
        <f>IF(A4="","",VLOOKUP(A4,'Matches'!$A$4:$AI$13,32,FALSE))</f>
        <v>0</v>
      </c>
      <c r="I4" s="73">
        <f>IF(A4="","",VLOOKUP(A4,'Matches'!$A$4:$AI$13,33,FALSE))</f>
        <v>0</v>
      </c>
      <c r="J4" s="73">
        <f>IF(A4="","",H4+I4)</f>
        <v>0</v>
      </c>
      <c r="K4" s="73">
        <f>IF(A4="","",C4+D4)</f>
        <v>0</v>
      </c>
      <c r="L4" s="74">
        <f>IF(A4="","",K4*100/'Progress'!$C$2/100)</f>
        <v>0</v>
      </c>
      <c r="M4" s="73">
        <v>-1</v>
      </c>
      <c r="N4" s="71">
        <f>IF(A4="","",((COUNTA('Players'!A1:A11)-2)*2-K4)+C4)</f>
        <v>18</v>
      </c>
      <c r="O4" t="s" s="75">
        <f>IF(A4="","",IF(VLOOKUP(A4,'Players'!A$2:D$11,4,FALSE)="","",VLOOKUP(A4,'Players'!A$2:D$11,4,FALSE)))</f>
      </c>
      <c r="P4" s="76">
        <f>VLOOKUP(A4,'Tournament win prognosis'!A$1:K$11,10,FALSE)</f>
        <v>13</v>
      </c>
      <c r="Q4" s="10">
        <f>IF(EXACT(A4,""),99,0)</f>
        <v>0</v>
      </c>
    </row>
    <row r="5" ht="13.55" customHeight="1">
      <c r="A5" t="s" s="69">
        <f>IF('Players'!$A$2="","",'Players'!$A$2)</f>
        <v>27</v>
      </c>
      <c r="B5" t="s" s="70">
        <f>(C5+D5)&amp;"/"&amp;(COUNTA('Players'!A1:A11)-2)*2</f>
        <v>63</v>
      </c>
      <c r="C5" s="71">
        <f>IF(A5="","",VLOOKUP(A5,'Matches'!$A$4:$AI$13,29,FALSE))</f>
        <v>0</v>
      </c>
      <c r="D5" s="71">
        <f>IF(A5="","",VLOOKUP(A5,'Matches'!$A$4:$AI$13,28,FALSE))</f>
        <v>0</v>
      </c>
      <c r="E5" s="72">
        <f>IF(A5="","",VLOOKUP(A5,'Matches'!$A$4:$AI$13,30,FALSE))</f>
        <v>0</v>
      </c>
      <c r="F5" s="72">
        <f>IF(A5="","",VLOOKUP(A5,'Matches'!$A$4:$AI$13,31,FALSE))</f>
        <v>0</v>
      </c>
      <c r="G5" s="72">
        <f>IF(A5="","",VLOOKUP(A5,'Matches'!$A$4:$AI$13,34,FALSE))</f>
        <v>0</v>
      </c>
      <c r="H5" s="73">
        <f>IF(A5="","",VLOOKUP(A5,'Matches'!$A$4:$AI$13,32,FALSE))</f>
        <v>0</v>
      </c>
      <c r="I5" s="73">
        <f>IF(A5="","",VLOOKUP(A5,'Matches'!$A$4:$AI$13,33,FALSE))</f>
        <v>0</v>
      </c>
      <c r="J5" s="73">
        <f>IF(A5="","",H5+I5)</f>
        <v>0</v>
      </c>
      <c r="K5" s="73">
        <f>IF(A5="","",C5+D5)</f>
        <v>0</v>
      </c>
      <c r="L5" s="74">
        <f>IF(A5="","",K5*100/'Progress'!$C$2/100)</f>
        <v>0</v>
      </c>
      <c r="M5" s="73">
        <v>-1</v>
      </c>
      <c r="N5" s="71">
        <f>IF(A5="","",((COUNTA('Players'!A1:A11)-2)*2-K5)+C5)</f>
        <v>18</v>
      </c>
      <c r="O5" t="s" s="75">
        <f>IF(A5="","",IF(VLOOKUP(A5,'Players'!A$2:D$11,4,FALSE)="","",VLOOKUP(A5,'Players'!A$2:D$11,4,FALSE)))</f>
      </c>
      <c r="P5" s="76">
        <f>VLOOKUP(A5,'Tournament win prognosis'!A$1:K$11,10,FALSE)</f>
        <v>9</v>
      </c>
      <c r="Q5" s="10">
        <f>IF(EXACT(A5,""),99,0)</f>
        <v>0</v>
      </c>
    </row>
    <row r="6" ht="13.55" customHeight="1">
      <c r="A6" t="s" s="69">
        <f>IF('Players'!$A$10="","",'Players'!$A$10)</f>
        <v>36</v>
      </c>
      <c r="B6" t="s" s="70">
        <f>(C6+D6)&amp;"/"&amp;(COUNTA('Players'!A1:A11)-2)*2</f>
        <v>63</v>
      </c>
      <c r="C6" s="71">
        <f>IF(A6="","",VLOOKUP(A6,'Matches'!$A$4:$AI$13,29,FALSE))</f>
        <v>0</v>
      </c>
      <c r="D6" s="71">
        <f>IF(A6="","",VLOOKUP(A6,'Matches'!$A$4:$AI$13,28,FALSE))</f>
        <v>0</v>
      </c>
      <c r="E6" s="72">
        <f>IF(A6="","",VLOOKUP(A6,'Matches'!$A$4:$AI$13,30,FALSE))</f>
        <v>0</v>
      </c>
      <c r="F6" s="72">
        <f>IF(A6="","",VLOOKUP(A6,'Matches'!$A$4:$AI$13,31,FALSE))</f>
        <v>0</v>
      </c>
      <c r="G6" s="72">
        <f>IF(A6="","",VLOOKUP(A6,'Matches'!$A$4:$AI$13,34,FALSE))</f>
        <v>0</v>
      </c>
      <c r="H6" s="73">
        <f>IF(A6="","",VLOOKUP(A6,'Matches'!$A$4:$AI$13,32,FALSE))</f>
        <v>0</v>
      </c>
      <c r="I6" s="73">
        <f>IF(A6="","",VLOOKUP(A6,'Matches'!$A$4:$AI$13,33,FALSE))</f>
        <v>0</v>
      </c>
      <c r="J6" s="73">
        <f>IF(A6="","",H6+I6)</f>
        <v>0</v>
      </c>
      <c r="K6" s="73">
        <f>IF(A6="","",C6+D6)</f>
        <v>0</v>
      </c>
      <c r="L6" s="74">
        <f>IF(A6="","",K6*100/'Progress'!$C$2/100)</f>
        <v>0</v>
      </c>
      <c r="M6" s="73">
        <v>-1</v>
      </c>
      <c r="N6" s="71">
        <f>IF(A6="","",((COUNTA('Players'!A1:A11)-2)*2-K6)+C6)</f>
        <v>18</v>
      </c>
      <c r="O6" t="s" s="75">
        <f>IF(A6="","",IF(VLOOKUP(A6,'Players'!A$2:D$11,4,FALSE)="","",VLOOKUP(A6,'Players'!A$2:D$11,4,FALSE)))</f>
      </c>
      <c r="P6" s="76">
        <f>VLOOKUP(A6,'Tournament win prognosis'!A$1:K$11,10,FALSE)</f>
        <v>10</v>
      </c>
      <c r="Q6" s="10">
        <f>IF(EXACT(A6,""),99,0)</f>
        <v>0</v>
      </c>
    </row>
    <row r="7" ht="13.55" customHeight="1">
      <c r="A7" t="s" s="69">
        <f>IF('Players'!$A$7="","",'Players'!$A$7)</f>
        <v>33</v>
      </c>
      <c r="B7" t="s" s="70">
        <f>(C7+D7)&amp;"/"&amp;(COUNTA('Players'!A1:A11)-2)*2</f>
        <v>63</v>
      </c>
      <c r="C7" s="71">
        <f>IF(A7="","",VLOOKUP(A7,'Matches'!$A$4:$AI$13,29,FALSE))</f>
        <v>0</v>
      </c>
      <c r="D7" s="71">
        <f>IF(A7="","",VLOOKUP(A7,'Matches'!$A$4:$AI$13,28,FALSE))</f>
        <v>0</v>
      </c>
      <c r="E7" s="72">
        <f>IF(A7="","",VLOOKUP(A7,'Matches'!$A$4:$AI$13,30,FALSE))</f>
        <v>0</v>
      </c>
      <c r="F7" s="72">
        <f>IF(A7="","",VLOOKUP(A7,'Matches'!$A$4:$AI$13,31,FALSE))</f>
        <v>0</v>
      </c>
      <c r="G7" s="72">
        <f>IF(A7="","",VLOOKUP(A7,'Matches'!$A$4:$AI$13,34,FALSE))</f>
        <v>0</v>
      </c>
      <c r="H7" s="73">
        <f>IF(A7="","",VLOOKUP(A7,'Matches'!$A$4:$AI$13,32,FALSE))</f>
        <v>0</v>
      </c>
      <c r="I7" s="73">
        <f>IF(A7="","",VLOOKUP(A7,'Matches'!$A$4:$AI$13,33,FALSE))</f>
        <v>0</v>
      </c>
      <c r="J7" s="73">
        <f>IF(A7="","",H7+I7)</f>
        <v>0</v>
      </c>
      <c r="K7" s="73">
        <f>IF(A7="","",C7+D7)</f>
        <v>0</v>
      </c>
      <c r="L7" s="74">
        <f>IF(A7="","",K7*100/'Progress'!$C$2/100)</f>
        <v>0</v>
      </c>
      <c r="M7" s="73">
        <v>-1</v>
      </c>
      <c r="N7" s="71">
        <f>IF(A7="","",((COUNTA('Players'!A1:A11)-2)*2-K7)+C7)</f>
        <v>18</v>
      </c>
      <c r="O7" t="s" s="75">
        <f>IF(A7="","",IF(VLOOKUP(A7,'Players'!A$2:D$11,4,FALSE)="","",VLOOKUP(A7,'Players'!A$2:D$11,4,FALSE)))</f>
      </c>
      <c r="P7" s="76">
        <f>VLOOKUP(A7,'Tournament win prognosis'!A$1:K$11,10,FALSE)</f>
        <v>9</v>
      </c>
      <c r="Q7" s="10">
        <f>IF(EXACT(A7,""),99,0)</f>
        <v>0</v>
      </c>
    </row>
    <row r="8" ht="13.55" customHeight="1">
      <c r="A8" t="s" s="69">
        <f>IF('Players'!$A$11="","",'Players'!$A$11)</f>
        <v>37</v>
      </c>
      <c r="B8" t="s" s="70">
        <f>(C8+D8)&amp;"/"&amp;(COUNTA('Players'!A1:A11)-2)*2</f>
        <v>63</v>
      </c>
      <c r="C8" s="71">
        <f>IF(A8="","",VLOOKUP(A8,'Matches'!$A$4:$AI$13,29,FALSE))</f>
        <v>0</v>
      </c>
      <c r="D8" s="71">
        <f>IF(A8="","",VLOOKUP(A8,'Matches'!$A$4:$AI$13,28,FALSE))</f>
        <v>0</v>
      </c>
      <c r="E8" s="72">
        <f>IF(A8="","",VLOOKUP(A8,'Matches'!$A$4:$AI$13,30,FALSE))</f>
        <v>0</v>
      </c>
      <c r="F8" s="72">
        <f>IF(A8="","",VLOOKUP(A8,'Matches'!$A$4:$AI$13,31,FALSE))</f>
        <v>0</v>
      </c>
      <c r="G8" s="72">
        <f>IF(A8="","",VLOOKUP(A8,'Matches'!$A$4:$AI$13,34,FALSE))</f>
        <v>0</v>
      </c>
      <c r="H8" s="73">
        <f>IF(A8="","",VLOOKUP(A8,'Matches'!$A$4:$AI$13,32,FALSE))</f>
        <v>0</v>
      </c>
      <c r="I8" s="73">
        <f>IF(A8="","",VLOOKUP(A8,'Matches'!$A$4:$AI$13,33,FALSE))</f>
        <v>0</v>
      </c>
      <c r="J8" s="73">
        <f>IF(A8="","",H8+I8)</f>
        <v>0</v>
      </c>
      <c r="K8" s="73">
        <f>IF(A8="","",C8+D8)</f>
        <v>0</v>
      </c>
      <c r="L8" s="74">
        <f>IF(A8="","",K8*100/'Progress'!$C$2/100)</f>
        <v>0</v>
      </c>
      <c r="M8" s="73">
        <v>-1</v>
      </c>
      <c r="N8" s="71">
        <f>IF(A8="","",((COUNTA('Players'!A1:A11)-2)*2-K8)+C8)</f>
        <v>18</v>
      </c>
      <c r="O8" t="s" s="75">
        <f>IF(A8="","",IF(VLOOKUP(A8,'Players'!A$2:D$11,4,FALSE)="","",VLOOKUP(A8,'Players'!A$2:D$11,4,FALSE)))</f>
      </c>
      <c r="P8" s="76">
        <f>VLOOKUP(A8,'Tournament win prognosis'!A$1:K$11,10,FALSE)</f>
        <v>9</v>
      </c>
      <c r="Q8" s="10">
        <f>IF(EXACT(A8,""),99,0)</f>
        <v>0</v>
      </c>
    </row>
    <row r="9" ht="13.55" customHeight="1">
      <c r="A9" t="s" s="69">
        <f>IF('Players'!$A$3="","",'Players'!$A$3)</f>
        <v>29</v>
      </c>
      <c r="B9" t="s" s="70">
        <f>(C9+D9)&amp;"/"&amp;(COUNTA('Players'!A1:A11)-2)*2</f>
        <v>63</v>
      </c>
      <c r="C9" s="71">
        <f>IF(A9="","",VLOOKUP(A9,'Matches'!$A$4:$AI$13,29,FALSE))</f>
        <v>0</v>
      </c>
      <c r="D9" s="71">
        <f>IF(A9="","",VLOOKUP(A9,'Matches'!$A$4:$AI$13,28,FALSE))</f>
        <v>0</v>
      </c>
      <c r="E9" s="72">
        <f>IF(A9="","",VLOOKUP(A9,'Matches'!$A$4:$AI$13,30,FALSE))</f>
        <v>0</v>
      </c>
      <c r="F9" s="72">
        <f>IF(A9="","",VLOOKUP(A9,'Matches'!$A$4:$AI$13,31,FALSE))</f>
        <v>0</v>
      </c>
      <c r="G9" s="72">
        <f>IF(A9="","",VLOOKUP(A9,'Matches'!$A$4:$AI$13,34,FALSE))</f>
        <v>0</v>
      </c>
      <c r="H9" s="73">
        <f>IF(A9="","",VLOOKUP(A9,'Matches'!$A$4:$AI$13,32,FALSE))</f>
        <v>0</v>
      </c>
      <c r="I9" s="73">
        <f>IF(A9="","",VLOOKUP(A9,'Matches'!$A$4:$AI$13,33,FALSE))</f>
        <v>0</v>
      </c>
      <c r="J9" s="73">
        <f>IF(A9="","",H9+I9)</f>
        <v>0</v>
      </c>
      <c r="K9" s="73">
        <f>IF(A9="","",C9+D9)</f>
        <v>0</v>
      </c>
      <c r="L9" s="74">
        <f>IF(A9="","",K9*100/'Progress'!$C$2/100)</f>
        <v>0</v>
      </c>
      <c r="M9" s="73">
        <v>-1</v>
      </c>
      <c r="N9" s="71">
        <f>IF(A9="","",((COUNTA('Players'!A1:A11)-2)*2-K9)+C9)</f>
        <v>18</v>
      </c>
      <c r="O9" t="s" s="75">
        <f>IF(A9="","",IF(VLOOKUP(A9,'Players'!A$2:D$11,4,FALSE)="","",VLOOKUP(A9,'Players'!A$2:D$11,4,FALSE)))</f>
      </c>
      <c r="P9" s="76">
        <f>VLOOKUP(A9,'Tournament win prognosis'!A$1:K$11,10,FALSE)</f>
        <v>7</v>
      </c>
      <c r="Q9" s="10">
        <f>IF(EXACT(A9,""),99,0)</f>
        <v>0</v>
      </c>
    </row>
    <row r="10" ht="13.55" customHeight="1">
      <c r="A10" t="s" s="69">
        <f>IF('Players'!$A$5="","",'Players'!$A$5)</f>
        <v>31</v>
      </c>
      <c r="B10" t="s" s="70">
        <f>(C10+D10)&amp;"/"&amp;(COUNTA('Players'!A1:A11)-2)*2</f>
        <v>63</v>
      </c>
      <c r="C10" s="71">
        <f>IF(A10="","",VLOOKUP(A10,'Matches'!$A$4:$AI$13,29,FALSE))</f>
        <v>0</v>
      </c>
      <c r="D10" s="71">
        <f>IF(A10="","",VLOOKUP(A10,'Matches'!$A$4:$AI$13,28,FALSE))</f>
        <v>0</v>
      </c>
      <c r="E10" s="72">
        <f>IF(A10="","",VLOOKUP(A10,'Matches'!$A$4:$AI$13,30,FALSE))</f>
        <v>0</v>
      </c>
      <c r="F10" s="72">
        <f>IF(A10="","",VLOOKUP(A10,'Matches'!$A$4:$AI$13,31,FALSE))</f>
        <v>0</v>
      </c>
      <c r="G10" s="72">
        <f>IF(A10="","",VLOOKUP(A10,'Matches'!$A$4:$AI$13,34,FALSE))</f>
        <v>0</v>
      </c>
      <c r="H10" s="73">
        <f>IF(A10="","",VLOOKUP(A10,'Matches'!$A$4:$AI$13,32,FALSE))</f>
        <v>0</v>
      </c>
      <c r="I10" s="73">
        <f>IF(A10="","",VLOOKUP(A10,'Matches'!$A$4:$AI$13,33,FALSE))</f>
        <v>0</v>
      </c>
      <c r="J10" s="73">
        <f>IF(A10="","",H10+I10)</f>
        <v>0</v>
      </c>
      <c r="K10" s="73">
        <f>IF(A10="","",C10+D10)</f>
        <v>0</v>
      </c>
      <c r="L10" s="74">
        <f>IF(A10="","",K10*100/'Progress'!$C$2/100)</f>
        <v>0</v>
      </c>
      <c r="M10" s="73">
        <v>-1</v>
      </c>
      <c r="N10" s="71">
        <f>IF(A10="","",((COUNTA('Players'!A1:A11)-2)*2-K10)+C10)</f>
        <v>18</v>
      </c>
      <c r="O10" t="s" s="75">
        <f>IF(A10="","",IF(VLOOKUP(A10,'Players'!A$2:D$11,4,FALSE)="","",VLOOKUP(A10,'Players'!A$2:D$11,4,FALSE)))</f>
      </c>
      <c r="P10" s="76">
        <f>VLOOKUP(A10,'Tournament win prognosis'!A$1:K$11,10,FALSE)</f>
        <v>7</v>
      </c>
      <c r="Q10" s="10">
        <f>IF(EXACT(A10,""),99,0)</f>
        <v>0</v>
      </c>
    </row>
    <row r="11" ht="13.55" customHeight="1">
      <c r="A11" t="s" s="69">
        <f>IF('Players'!$A$6="","",'Players'!$A$6)</f>
        <v>32</v>
      </c>
      <c r="B11" t="s" s="70">
        <f>(C11+D11)&amp;"/"&amp;(COUNTA('Players'!A1:A11)-2)*2</f>
        <v>63</v>
      </c>
      <c r="C11" s="71">
        <f>IF(A11="","",VLOOKUP(A11,'Matches'!$A$4:$AI$13,29,FALSE))</f>
        <v>0</v>
      </c>
      <c r="D11" s="71">
        <f>IF(A11="","",VLOOKUP(A11,'Matches'!$A$4:$AI$13,28,FALSE))</f>
        <v>0</v>
      </c>
      <c r="E11" s="72">
        <f>IF(A11="","",VLOOKUP(A11,'Matches'!$A$4:$AI$13,30,FALSE))</f>
        <v>0</v>
      </c>
      <c r="F11" s="72">
        <f>IF(A11="","",VLOOKUP(A11,'Matches'!$A$4:$AI$13,31,FALSE))</f>
        <v>0</v>
      </c>
      <c r="G11" s="72">
        <f>IF(A11="","",VLOOKUP(A11,'Matches'!$A$4:$AI$13,34,FALSE))</f>
        <v>0</v>
      </c>
      <c r="H11" s="73">
        <f>IF(A11="","",VLOOKUP(A11,'Matches'!$A$4:$AI$13,32,FALSE))</f>
        <v>0</v>
      </c>
      <c r="I11" s="73">
        <f>IF(A11="","",VLOOKUP(A11,'Matches'!$A$4:$AI$13,33,FALSE))</f>
        <v>0</v>
      </c>
      <c r="J11" s="73">
        <f>IF(A11="","",H11+I11)</f>
        <v>0</v>
      </c>
      <c r="K11" s="73">
        <f>IF(A11="","",C11+D11)</f>
        <v>0</v>
      </c>
      <c r="L11" s="74">
        <f>IF(A11="","",K11*100/'Progress'!$C$2/100)</f>
        <v>0</v>
      </c>
      <c r="M11" s="73">
        <v>-1</v>
      </c>
      <c r="N11" s="71">
        <f>IF(A11="","",((COUNTA('Players'!A1:A11)-2)*2-K11)+C11)</f>
        <v>18</v>
      </c>
      <c r="O11" t="s" s="75">
        <f>IF(A11="","",IF(VLOOKUP(A11,'Players'!A$2:D$11,4,FALSE)="","",VLOOKUP(A11,'Players'!A$2:D$11,4,FALSE)))</f>
      </c>
      <c r="P11" s="76">
        <f>VLOOKUP(A11,'Tournament win prognosis'!A$1:K$11,10,FALSE)</f>
        <v>5</v>
      </c>
      <c r="Q11" s="10">
        <f>IF(EXACT(A11,""),99,0)</f>
        <v>0</v>
      </c>
    </row>
    <row r="12" ht="13.55" customHeight="1">
      <c r="A12" t="s" s="69">
        <f>IF('Players'!$A$4="","",'Players'!$A$4)</f>
        <v>30</v>
      </c>
      <c r="B12" t="s" s="70">
        <f>(C12+D12)&amp;"/"&amp;(COUNTA('Players'!A1:A11)-2)*2</f>
        <v>63</v>
      </c>
      <c r="C12" s="71">
        <f>IF(A12="","",VLOOKUP(A12,'Matches'!$A$4:$AI$13,29,FALSE))</f>
        <v>0</v>
      </c>
      <c r="D12" s="71">
        <f>IF(A12="","",VLOOKUP(A12,'Matches'!$A$4:$AI$13,28,FALSE))</f>
        <v>0</v>
      </c>
      <c r="E12" s="72">
        <f>IF(A12="","",VLOOKUP(A12,'Matches'!$A$4:$AI$13,30,FALSE))</f>
        <v>0</v>
      </c>
      <c r="F12" s="72">
        <f>IF(A12="","",VLOOKUP(A12,'Matches'!$A$4:$AI$13,31,FALSE))</f>
        <v>0</v>
      </c>
      <c r="G12" s="72">
        <f>IF(A12="","",VLOOKUP(A12,'Matches'!$A$4:$AI$13,34,FALSE))</f>
        <v>0</v>
      </c>
      <c r="H12" s="73">
        <f>IF(A12="","",VLOOKUP(A12,'Matches'!$A$4:$AI$13,32,FALSE))</f>
        <v>0</v>
      </c>
      <c r="I12" s="73">
        <f>IF(A12="","",VLOOKUP(A12,'Matches'!$A$4:$AI$13,33,FALSE))</f>
        <v>0</v>
      </c>
      <c r="J12" s="73">
        <f>IF(A12="","",H12+I12)</f>
        <v>0</v>
      </c>
      <c r="K12" s="73">
        <f>IF(A12="","",C12+D12)</f>
        <v>0</v>
      </c>
      <c r="L12" s="74">
        <f>IF(A12="","",K12*100/'Progress'!$C$2/100)</f>
        <v>0</v>
      </c>
      <c r="M12" s="73">
        <v>-1</v>
      </c>
      <c r="N12" s="71">
        <f>IF(A12="","",((COUNTA('Players'!A1:A11)-2)*2-K12)+C12)</f>
        <v>18</v>
      </c>
      <c r="O12" t="s" s="75">
        <f>IF(A12="","",IF(VLOOKUP(A12,'Players'!A$2:D$11,4,FALSE)="","",VLOOKUP(A12,'Players'!A$2:D$11,4,FALSE)))</f>
      </c>
      <c r="P12" s="76">
        <f>VLOOKUP(A12,'Tournament win prognosis'!A$1:K$11,10,FALSE)</f>
        <v>5</v>
      </c>
      <c r="Q12" s="10">
        <f>IF(EXACT(A12,""),99,0)</f>
        <v>0</v>
      </c>
    </row>
    <row r="13" ht="13.55" customHeight="1">
      <c r="A13" t="s" s="77">
        <v>64</v>
      </c>
      <c r="B13" t="s" s="78">
        <f>K13&amp;"/"&amp;'Progress'!$D$2</f>
        <v>65</v>
      </c>
      <c r="C13" s="79"/>
      <c r="D13" s="79"/>
      <c r="E13" s="79"/>
      <c r="F13" s="79"/>
      <c r="G13" s="79"/>
      <c r="H13" s="79"/>
      <c r="I13" s="79"/>
      <c r="J13" s="79"/>
      <c r="K13" s="80">
        <f>SUM(K3:K12)</f>
        <v>0</v>
      </c>
      <c r="L13" s="81">
        <f>K13*100/'Progress'!$D$2/100</f>
        <v>0</v>
      </c>
      <c r="M13" t="s" s="82">
        <v>66</v>
      </c>
      <c r="N13" s="79"/>
      <c r="O13" s="83">
        <f>MIN(O3:O12)</f>
        <v>0</v>
      </c>
      <c r="P13" s="12"/>
      <c r="Q13" s="12"/>
    </row>
    <row r="14" ht="13.55" customHeight="1">
      <c r="A14" s="84"/>
      <c r="B14" s="63"/>
      <c r="C14" s="12"/>
      <c r="D14" s="12"/>
      <c r="E14" s="12"/>
      <c r="F14" s="12"/>
      <c r="G14" s="12"/>
      <c r="H14" s="12"/>
      <c r="I14" s="12"/>
      <c r="J14" s="12"/>
      <c r="K14" s="12"/>
      <c r="L14" s="12"/>
      <c r="M14" s="64"/>
      <c r="N14" s="12"/>
      <c r="O14" s="32"/>
      <c r="P14" s="12"/>
      <c r="Q14" s="12"/>
    </row>
    <row r="15" ht="13.55" customHeight="1">
      <c r="A15" s="85"/>
      <c r="B15" t="s" s="86">
        <f>IF(MID('Players'!$C$1,1,1)="1","Winner of the tournament","Promotion candidate")</f>
        <v>67</v>
      </c>
      <c r="C15" s="12"/>
      <c r="D15" s="12"/>
      <c r="E15" s="12"/>
      <c r="F15" s="12"/>
      <c r="G15" s="12"/>
      <c r="H15" s="12"/>
      <c r="I15" s="12"/>
      <c r="J15" s="12"/>
      <c r="K15" s="12"/>
      <c r="L15" s="12"/>
      <c r="M15" s="12"/>
      <c r="N15" s="12"/>
      <c r="O15" s="12"/>
      <c r="P15" s="12"/>
      <c r="Q15" s="12"/>
    </row>
    <row r="16" ht="13.55" customHeight="1">
      <c r="A16" s="87"/>
      <c r="B16" t="s" s="86">
        <v>68</v>
      </c>
      <c r="C16" s="12"/>
      <c r="D16" s="12"/>
      <c r="E16" s="12"/>
      <c r="F16" s="12"/>
      <c r="G16" s="12"/>
      <c r="H16" s="12"/>
      <c r="I16" s="12"/>
      <c r="J16" s="12"/>
      <c r="K16" s="12"/>
      <c r="L16" s="12"/>
      <c r="M16" s="12"/>
      <c r="N16" s="12"/>
      <c r="O16" s="12"/>
      <c r="P16" s="12"/>
      <c r="Q16" s="12"/>
    </row>
  </sheetData>
  <mergeCells count="5">
    <mergeCell ref="B15:J15"/>
    <mergeCell ref="E1:G1"/>
    <mergeCell ref="H1:K1"/>
    <mergeCell ref="B16:J16"/>
    <mergeCell ref="M13:N13"/>
  </mergeCells>
  <hyperlinks>
    <hyperlink ref="A3" r:id="rId1" location="" tooltip="" display="LuckyDog"/>
    <hyperlink ref="A4" r:id="rId2" location="" tooltip="" display="lucylucy"/>
    <hyperlink ref="A5" r:id="rId3" location="" tooltip="" display="Alex H"/>
    <hyperlink ref="A6" r:id="rId4" location="" tooltip="" display="Richie.Adams"/>
    <hyperlink ref="A7" r:id="rId5" location="" tooltip="" display="klic"/>
    <hyperlink ref="A8" r:id="rId6" location="" tooltip="" display="star62"/>
    <hyperlink ref="A9" r:id="rId7" location="" tooltip="" display="Dao"/>
    <hyperlink ref="A10" r:id="rId8" location="" tooltip="" display="Huey"/>
    <hyperlink ref="A11" r:id="rId9" location="" tooltip="" display="izzak"/>
    <hyperlink ref="A12" r:id="rId10" location="" tooltip="" display="hoodie"/>
  </hyperlinks>
  <pageMargins left="0.7" right="0.7" top="0.787402" bottom="0.787402" header="0.3" footer="0.3"/>
  <pageSetup firstPageNumber="1" fitToHeight="1" fitToWidth="1" scale="100" useFirstPageNumber="0" orientation="portrait" pageOrder="downThenOver"/>
  <headerFooter>
    <oddFooter>&amp;C&amp;"Helvetica Neue,Regular"&amp;12&amp;K000000&amp;P</oddFooter>
  </headerFooter>
</worksheet>
</file>

<file path=xl/worksheets/sheet7.xml><?xml version="1.0" encoding="utf-8"?>
<worksheet xmlns:r="http://schemas.openxmlformats.org/officeDocument/2006/relationships" xmlns="http://schemas.openxmlformats.org/spreadsheetml/2006/main">
  <dimension ref="A1:Q21"/>
  <sheetViews>
    <sheetView workbookViewId="0" showGridLines="0" defaultGridColor="1"/>
  </sheetViews>
  <sheetFormatPr defaultColWidth="11.5" defaultRowHeight="14.5" customHeight="1" outlineLevelRow="0" outlineLevelCol="0"/>
  <cols>
    <col min="1" max="1" width="18.5" style="88" customWidth="1"/>
    <col min="2" max="11" width="8" style="88" customWidth="1"/>
    <col min="12" max="12" width="11.5" style="88" customWidth="1"/>
    <col min="13" max="13" hidden="1" width="11.5" style="88" customWidth="1"/>
    <col min="14" max="17" width="11.5" style="88" customWidth="1"/>
    <col min="18" max="16384" width="11.5" style="88" customWidth="1"/>
  </cols>
  <sheetData>
    <row r="1" ht="100.25" customHeight="1">
      <c r="A1" t="s" s="50">
        <f>'Players'!$C$1</f>
        <v>25</v>
      </c>
      <c r="B1" t="s" s="89">
        <f>$A2</f>
        <v>27</v>
      </c>
      <c r="C1" t="s" s="51">
        <f>$A3</f>
        <v>29</v>
      </c>
      <c r="D1" t="s" s="51">
        <f>$A4</f>
        <v>30</v>
      </c>
      <c r="E1" t="s" s="51">
        <f>$A5</f>
        <v>31</v>
      </c>
      <c r="F1" t="s" s="51">
        <f>$A6</f>
        <v>32</v>
      </c>
      <c r="G1" t="s" s="51">
        <f>$A7</f>
        <v>33</v>
      </c>
      <c r="H1" t="s" s="51">
        <f>A8</f>
        <v>34</v>
      </c>
      <c r="I1" t="s" s="51">
        <f>$A9</f>
        <v>35</v>
      </c>
      <c r="J1" t="s" s="51">
        <f>$A10</f>
        <v>36</v>
      </c>
      <c r="K1" t="s" s="52">
        <f>$A11</f>
        <v>37</v>
      </c>
      <c r="L1" s="90"/>
      <c r="M1" t="s" s="91">
        <v>70</v>
      </c>
      <c r="N1" s="9"/>
      <c r="O1" s="9"/>
      <c r="P1" s="9"/>
      <c r="Q1" s="9"/>
    </row>
    <row r="2" ht="13.55" customHeight="1">
      <c r="A2" t="s" s="92">
        <f>IF('Players'!$A$2="","",'Players'!$A$2)</f>
        <v>27</v>
      </c>
      <c r="B2" s="93"/>
      <c r="C2" s="94"/>
      <c r="D2" s="95"/>
      <c r="E2" s="95"/>
      <c r="F2" s="95"/>
      <c r="G2" s="95"/>
      <c r="H2" s="95"/>
      <c r="I2" s="95"/>
      <c r="J2" s="95"/>
      <c r="K2" s="96"/>
      <c r="L2" s="90"/>
      <c r="M2" s="10">
        <v>0</v>
      </c>
      <c r="N2" s="9"/>
      <c r="O2" s="9"/>
      <c r="P2" s="9"/>
      <c r="Q2" s="9"/>
    </row>
    <row r="3" ht="13.55" customHeight="1">
      <c r="A3" t="s" s="28">
        <f>IF('Players'!$A$3="","",'Players'!$A$3)</f>
        <v>29</v>
      </c>
      <c r="B3" s="97"/>
      <c r="C3" s="93"/>
      <c r="D3" s="94"/>
      <c r="E3" s="95"/>
      <c r="F3" s="95"/>
      <c r="G3" s="95"/>
      <c r="H3" s="95"/>
      <c r="I3" s="95"/>
      <c r="J3" s="95"/>
      <c r="K3" s="96"/>
      <c r="L3" s="90"/>
      <c r="M3" s="10">
        <v>0</v>
      </c>
      <c r="N3" s="9"/>
      <c r="O3" s="9"/>
      <c r="P3" s="9"/>
      <c r="Q3" s="9"/>
    </row>
    <row r="4" ht="13.55" customHeight="1">
      <c r="A4" t="s" s="28">
        <f>IF('Players'!$A$4="","",'Players'!$A$4)</f>
        <v>30</v>
      </c>
      <c r="B4" s="95"/>
      <c r="C4" s="97"/>
      <c r="D4" s="93"/>
      <c r="E4" s="94"/>
      <c r="F4" s="95"/>
      <c r="G4" s="95"/>
      <c r="H4" s="95"/>
      <c r="I4" s="95"/>
      <c r="J4" s="95"/>
      <c r="K4" s="96"/>
      <c r="L4" s="90"/>
      <c r="M4" s="10">
        <v>0</v>
      </c>
      <c r="N4" s="9"/>
      <c r="O4" s="9"/>
      <c r="P4" s="9"/>
      <c r="Q4" s="9"/>
    </row>
    <row r="5" ht="13.55" customHeight="1">
      <c r="A5" t="s" s="28">
        <f>IF('Players'!$A$5="","",'Players'!$A$5)</f>
        <v>31</v>
      </c>
      <c r="B5" s="95"/>
      <c r="C5" s="95"/>
      <c r="D5" s="97"/>
      <c r="E5" s="93"/>
      <c r="F5" s="94"/>
      <c r="G5" s="95"/>
      <c r="H5" s="95"/>
      <c r="I5" s="95"/>
      <c r="J5" s="95"/>
      <c r="K5" s="96"/>
      <c r="L5" s="90"/>
      <c r="M5" s="10">
        <v>0</v>
      </c>
      <c r="N5" s="9"/>
      <c r="O5" s="9"/>
      <c r="P5" s="9"/>
      <c r="Q5" s="9"/>
    </row>
    <row r="6" ht="13.55" customHeight="1">
      <c r="A6" t="s" s="28">
        <f>IF('Players'!$A$6="","",'Players'!$A$6)</f>
        <v>32</v>
      </c>
      <c r="B6" s="95"/>
      <c r="C6" s="95"/>
      <c r="D6" s="95"/>
      <c r="E6" s="97"/>
      <c r="F6" s="93"/>
      <c r="G6" s="94"/>
      <c r="H6" s="95"/>
      <c r="I6" s="95"/>
      <c r="J6" s="95"/>
      <c r="K6" s="96"/>
      <c r="L6" s="90"/>
      <c r="M6" s="10">
        <v>0</v>
      </c>
      <c r="N6" s="9"/>
      <c r="O6" s="9"/>
      <c r="P6" s="9"/>
      <c r="Q6" s="9"/>
    </row>
    <row r="7" ht="13.55" customHeight="1">
      <c r="A7" t="s" s="28">
        <f>IF('Players'!$A$7="","",'Players'!$A$7)</f>
        <v>33</v>
      </c>
      <c r="B7" s="95"/>
      <c r="C7" s="95"/>
      <c r="D7" s="95"/>
      <c r="E7" s="95"/>
      <c r="F7" s="97"/>
      <c r="G7" s="93"/>
      <c r="H7" s="94"/>
      <c r="I7" s="95"/>
      <c r="J7" s="95"/>
      <c r="K7" s="96"/>
      <c r="L7" s="90"/>
      <c r="M7" s="10">
        <v>0</v>
      </c>
      <c r="N7" s="9"/>
      <c r="O7" s="9"/>
      <c r="P7" s="9"/>
      <c r="Q7" s="9"/>
    </row>
    <row r="8" ht="13.55" customHeight="1">
      <c r="A8" t="s" s="28">
        <f>IF('Players'!$A$8="","",'Players'!$A$8)</f>
        <v>34</v>
      </c>
      <c r="B8" s="95"/>
      <c r="C8" s="95"/>
      <c r="D8" s="95"/>
      <c r="E8" s="95"/>
      <c r="F8" s="95"/>
      <c r="G8" s="97"/>
      <c r="H8" s="93"/>
      <c r="I8" s="94"/>
      <c r="J8" s="95"/>
      <c r="K8" s="96"/>
      <c r="L8" s="90"/>
      <c r="M8" s="10">
        <v>0</v>
      </c>
      <c r="N8" s="9"/>
      <c r="O8" s="9"/>
      <c r="P8" s="9"/>
      <c r="Q8" s="9"/>
    </row>
    <row r="9" ht="13.55" customHeight="1">
      <c r="A9" t="s" s="28">
        <f>IF('Players'!$A$9="","",'Players'!$A$9)</f>
        <v>35</v>
      </c>
      <c r="B9" s="95"/>
      <c r="C9" s="95"/>
      <c r="D9" s="95"/>
      <c r="E9" s="95"/>
      <c r="F9" s="95"/>
      <c r="G9" s="95"/>
      <c r="H9" s="97"/>
      <c r="I9" s="93"/>
      <c r="J9" s="94"/>
      <c r="K9" s="96"/>
      <c r="L9" s="90"/>
      <c r="M9" s="10">
        <v>0</v>
      </c>
      <c r="N9" s="9"/>
      <c r="O9" s="9"/>
      <c r="P9" s="9"/>
      <c r="Q9" s="9"/>
    </row>
    <row r="10" ht="13.55" customHeight="1">
      <c r="A10" t="s" s="28">
        <f>IF('Players'!$A$10="","",'Players'!$A$10)</f>
        <v>36</v>
      </c>
      <c r="B10" s="95"/>
      <c r="C10" s="95"/>
      <c r="D10" s="95"/>
      <c r="E10" s="95"/>
      <c r="F10" s="95"/>
      <c r="G10" s="95"/>
      <c r="H10" s="95"/>
      <c r="I10" s="97"/>
      <c r="J10" s="93"/>
      <c r="K10" s="98"/>
      <c r="L10" s="90"/>
      <c r="M10" s="10">
        <v>0</v>
      </c>
      <c r="N10" s="9"/>
      <c r="O10" s="9"/>
      <c r="P10" s="9"/>
      <c r="Q10" s="9"/>
    </row>
    <row r="11" ht="13.55" customHeight="1">
      <c r="A11" t="s" s="58">
        <f>IF('Players'!$A$11="","",'Players'!$A$11)</f>
        <v>37</v>
      </c>
      <c r="B11" s="99"/>
      <c r="C11" s="99"/>
      <c r="D11" s="99"/>
      <c r="E11" s="99"/>
      <c r="F11" s="99"/>
      <c r="G11" s="99"/>
      <c r="H11" s="99"/>
      <c r="I11" s="99"/>
      <c r="J11" s="100"/>
      <c r="K11" s="101"/>
      <c r="L11" s="90"/>
      <c r="M11" s="10">
        <v>0</v>
      </c>
      <c r="N11" s="9"/>
      <c r="O11" s="9"/>
      <c r="P11" s="9"/>
      <c r="Q11" s="9"/>
    </row>
    <row r="12" ht="13.55" customHeight="1">
      <c r="A12" s="31"/>
      <c r="B12" s="31"/>
      <c r="C12" s="31"/>
      <c r="D12" s="31"/>
      <c r="E12" s="31"/>
      <c r="F12" s="31"/>
      <c r="G12" s="31"/>
      <c r="H12" s="31"/>
      <c r="I12" s="31"/>
      <c r="J12" s="31"/>
      <c r="K12" s="31"/>
      <c r="L12" s="9"/>
      <c r="M12" s="12"/>
      <c r="N12" s="9"/>
      <c r="O12" s="9"/>
      <c r="P12" s="9"/>
      <c r="Q12" s="9"/>
    </row>
    <row r="13" ht="13.55" customHeight="1">
      <c r="A13" s="12"/>
      <c r="B13" s="12"/>
      <c r="C13" s="12"/>
      <c r="D13" s="12"/>
      <c r="E13" s="12"/>
      <c r="F13" s="12"/>
      <c r="G13" s="12"/>
      <c r="H13" s="12"/>
      <c r="I13" s="12"/>
      <c r="J13" s="12"/>
      <c r="K13" s="12"/>
      <c r="L13" s="9"/>
      <c r="M13" s="12"/>
      <c r="N13" s="9"/>
      <c r="O13" s="9"/>
      <c r="P13" s="9"/>
      <c r="Q13" s="9"/>
    </row>
    <row r="14" ht="13.55" customHeight="1">
      <c r="A14" s="12"/>
      <c r="B14" s="12"/>
      <c r="C14" s="12"/>
      <c r="D14" s="12"/>
      <c r="E14" s="12"/>
      <c r="F14" s="12"/>
      <c r="G14" s="12"/>
      <c r="H14" s="12"/>
      <c r="I14" s="12"/>
      <c r="J14" s="12"/>
      <c r="K14" s="12"/>
      <c r="L14" s="9"/>
      <c r="M14" s="12"/>
      <c r="N14" s="9"/>
      <c r="O14" s="9"/>
      <c r="P14" s="9"/>
      <c r="Q14" s="9"/>
    </row>
    <row r="15" ht="13.55" customHeight="1">
      <c r="A15" s="12"/>
      <c r="B15" s="12"/>
      <c r="C15" s="12"/>
      <c r="D15" s="12"/>
      <c r="E15" s="12"/>
      <c r="F15" s="12"/>
      <c r="G15" s="12"/>
      <c r="H15" s="12"/>
      <c r="I15" s="12"/>
      <c r="J15" s="12"/>
      <c r="K15" s="12"/>
      <c r="L15" s="9"/>
      <c r="M15" s="12"/>
      <c r="N15" s="9"/>
      <c r="O15" s="9"/>
      <c r="P15" s="9"/>
      <c r="Q15" s="9"/>
    </row>
    <row r="16" ht="13.55" customHeight="1">
      <c r="A16" s="12"/>
      <c r="B16" s="12"/>
      <c r="C16" s="12"/>
      <c r="D16" s="12"/>
      <c r="E16" s="12"/>
      <c r="F16" s="12"/>
      <c r="G16" s="12"/>
      <c r="H16" s="12"/>
      <c r="I16" s="12"/>
      <c r="J16" s="12"/>
      <c r="K16" s="12"/>
      <c r="L16" s="9"/>
      <c r="M16" s="12"/>
      <c r="N16" s="9"/>
      <c r="O16" s="9"/>
      <c r="P16" s="9"/>
      <c r="Q16" s="9"/>
    </row>
    <row r="17" ht="13.55" customHeight="1">
      <c r="A17" s="12"/>
      <c r="B17" s="12"/>
      <c r="C17" s="12"/>
      <c r="D17" s="12"/>
      <c r="E17" s="12"/>
      <c r="F17" s="12"/>
      <c r="G17" s="12"/>
      <c r="H17" s="12"/>
      <c r="I17" s="12"/>
      <c r="J17" s="12"/>
      <c r="K17" s="12"/>
      <c r="L17" s="9"/>
      <c r="M17" s="12"/>
      <c r="N17" s="9"/>
      <c r="O17" s="9"/>
      <c r="P17" s="9"/>
      <c r="Q17" s="9"/>
    </row>
    <row r="18" ht="13.55" customHeight="1">
      <c r="A18" s="12"/>
      <c r="B18" s="12"/>
      <c r="C18" s="12"/>
      <c r="D18" s="12"/>
      <c r="E18" s="12"/>
      <c r="F18" s="12"/>
      <c r="G18" s="12"/>
      <c r="H18" s="12"/>
      <c r="I18" s="12"/>
      <c r="J18" s="12"/>
      <c r="K18" s="12"/>
      <c r="L18" s="9"/>
      <c r="M18" s="12"/>
      <c r="N18" s="9"/>
      <c r="O18" s="9"/>
      <c r="P18" s="9"/>
      <c r="Q18" s="9"/>
    </row>
    <row r="19" ht="13.55" customHeight="1">
      <c r="A19" s="12"/>
      <c r="B19" s="12"/>
      <c r="C19" s="12"/>
      <c r="D19" s="12"/>
      <c r="E19" s="12"/>
      <c r="F19" s="12"/>
      <c r="G19" s="12"/>
      <c r="H19" s="12"/>
      <c r="I19" s="12"/>
      <c r="J19" s="12"/>
      <c r="K19" s="12"/>
      <c r="L19" s="9"/>
      <c r="M19" s="12"/>
      <c r="N19" s="9"/>
      <c r="O19" s="9"/>
      <c r="P19" s="9"/>
      <c r="Q19" s="9"/>
    </row>
    <row r="20" ht="13.55" customHeight="1">
      <c r="A20" s="12"/>
      <c r="B20" s="12"/>
      <c r="C20" s="12"/>
      <c r="D20" s="12"/>
      <c r="E20" s="12"/>
      <c r="F20" s="12"/>
      <c r="G20" s="12"/>
      <c r="H20" s="12"/>
      <c r="I20" s="12"/>
      <c r="J20" s="12"/>
      <c r="K20" s="12"/>
      <c r="L20" s="9"/>
      <c r="M20" s="12"/>
      <c r="N20" s="9"/>
      <c r="O20" s="9"/>
      <c r="P20" s="9"/>
      <c r="Q20" s="9"/>
    </row>
    <row r="21" ht="13.55" customHeight="1">
      <c r="A21" s="12"/>
      <c r="B21" s="12"/>
      <c r="C21" s="12"/>
      <c r="D21" s="12"/>
      <c r="E21" s="12"/>
      <c r="F21" s="12"/>
      <c r="G21" s="12"/>
      <c r="H21" s="12"/>
      <c r="I21" s="12"/>
      <c r="J21" s="12"/>
      <c r="K21" s="12"/>
      <c r="L21" s="9"/>
      <c r="M21" s="12"/>
      <c r="N21" s="9"/>
      <c r="O21" s="9"/>
      <c r="P21" s="9"/>
      <c r="Q21" t="s" s="8">
        <v>71</v>
      </c>
    </row>
  </sheetData>
  <hyperlinks>
    <hyperlink ref="B1" r:id="rId1" location="" tooltip="" display="Alex H"/>
    <hyperlink ref="C1" r:id="rId2" location="" tooltip="" display="Dao"/>
    <hyperlink ref="D1" r:id="rId3" location="" tooltip="" display="hoodie"/>
    <hyperlink ref="E1" r:id="rId4" location="" tooltip="" display="Huey"/>
    <hyperlink ref="F1" r:id="rId5" location="" tooltip="" display="izzak"/>
    <hyperlink ref="G1" r:id="rId6" location="" tooltip="" display="klic"/>
    <hyperlink ref="H1" r:id="rId7" location="" tooltip="" display="LuckyDog"/>
    <hyperlink ref="I1" r:id="rId8" location="" tooltip="" display="lucylucy"/>
    <hyperlink ref="J1" r:id="rId9" location="" tooltip="" display="Richie.Adams"/>
    <hyperlink ref="K1" r:id="rId10" location="" tooltip="" display="star62"/>
    <hyperlink ref="A2" r:id="rId11" location="" tooltip="" display="Alex H"/>
    <hyperlink ref="A3" r:id="rId12" location="" tooltip="" display="Dao"/>
    <hyperlink ref="A4" r:id="rId13" location="" tooltip="" display="hoodie"/>
    <hyperlink ref="A5" r:id="rId14" location="" tooltip="" display="Huey"/>
    <hyperlink ref="A6" r:id="rId15" location="" tooltip="" display="izzak"/>
    <hyperlink ref="A7" r:id="rId16" location="" tooltip="" display="klic"/>
    <hyperlink ref="A8" r:id="rId17" location="" tooltip="" display="LuckyDog"/>
    <hyperlink ref="A9" r:id="rId18" location="" tooltip="" display="lucylucy"/>
    <hyperlink ref="A10" r:id="rId19" location="" tooltip="" display="Richie.Adams"/>
    <hyperlink ref="A11" r:id="rId20" location="" tooltip="" display="star62"/>
  </hyperlinks>
  <pageMargins left="0.7" right="0.7" top="0.787402" bottom="0.787402" header="0.3" footer="0.3"/>
  <pageSetup firstPageNumber="1" fitToHeight="1" fitToWidth="1" scale="100" useFirstPageNumber="0" orientation="portrait" pageOrder="downThenOver"/>
  <headerFooter>
    <oddFooter>&amp;C&amp;"Helvetica Neue,Regular"&amp;12&amp;K000000&amp;P</oddFooter>
  </headerFooter>
</worksheet>
</file>

<file path=xl/worksheets/sheet8.xml><?xml version="1.0" encoding="utf-8"?>
<worksheet xmlns:r="http://schemas.openxmlformats.org/officeDocument/2006/relationships" xmlns="http://schemas.openxmlformats.org/spreadsheetml/2006/main">
  <dimension ref="A1:G94"/>
  <sheetViews>
    <sheetView workbookViewId="0" showGridLines="0" defaultGridColor="1"/>
  </sheetViews>
  <sheetFormatPr defaultColWidth="10.8333" defaultRowHeight="14.5" customHeight="1" outlineLevelRow="0" outlineLevelCol="0"/>
  <cols>
    <col min="1" max="2" width="12.8516" style="102" customWidth="1"/>
    <col min="3" max="3" width="12.3516" style="102" customWidth="1"/>
    <col min="4" max="4" width="18.1719" style="102" customWidth="1"/>
    <col min="5" max="5" width="8.17188" style="102" customWidth="1"/>
    <col min="6" max="6" width="12.5" style="102" customWidth="1"/>
    <col min="7" max="7" width="15.1719" style="102" customWidth="1"/>
    <col min="8" max="16384" width="10.8516" style="102" customWidth="1"/>
  </cols>
  <sheetData>
    <row r="1" ht="13.55" customHeight="1">
      <c r="A1" t="s" s="7">
        <v>73</v>
      </c>
      <c r="B1" t="s" s="7">
        <v>74</v>
      </c>
      <c r="C1" t="s" s="7">
        <v>75</v>
      </c>
      <c r="D1" t="s" s="7">
        <v>76</v>
      </c>
      <c r="E1" t="s" s="7">
        <v>77</v>
      </c>
      <c r="F1" t="s" s="7">
        <v>78</v>
      </c>
      <c r="G1" t="s" s="7">
        <v>79</v>
      </c>
    </row>
    <row r="2" ht="13.55" customHeight="1">
      <c r="A2" t="s" s="7">
        <v>80</v>
      </c>
      <c r="B2" t="s" s="7">
        <v>81</v>
      </c>
      <c r="C2" s="103">
        <v>5128914</v>
      </c>
      <c r="D2" t="b" s="10">
        <f>IF(EXACT(A1&amp;B1,A2&amp;B2),TRUE,FALSE)</f>
        <v>0</v>
      </c>
      <c r="E2" t="b" s="10">
        <v>1</v>
      </c>
      <c r="F2" t="s" s="7">
        <v>82</v>
      </c>
      <c r="G2" s="32">
        <v>45768.417164351849</v>
      </c>
    </row>
    <row r="3" ht="13.55" customHeight="1">
      <c r="A3" t="s" s="7">
        <v>80</v>
      </c>
      <c r="B3" t="s" s="7">
        <v>83</v>
      </c>
      <c r="C3" s="103">
        <v>5129113</v>
      </c>
      <c r="D3" t="b" s="10">
        <f>IF(EXACT(A2&amp;B2,A3&amp;B3),TRUE,FALSE)</f>
        <v>0</v>
      </c>
      <c r="E3" t="b" s="10">
        <v>1</v>
      </c>
      <c r="F3" t="s" s="7">
        <v>82</v>
      </c>
      <c r="G3" s="32">
        <v>45768.417164351849</v>
      </c>
    </row>
    <row r="4" ht="13.55" customHeight="1">
      <c r="A4" t="s" s="7">
        <v>80</v>
      </c>
      <c r="B4" t="s" s="7">
        <v>84</v>
      </c>
      <c r="C4" s="103">
        <v>5129255</v>
      </c>
      <c r="D4" t="b" s="10">
        <f>IF(EXACT(A3&amp;B3,A4&amp;B4),TRUE,FALSE)</f>
        <v>0</v>
      </c>
      <c r="E4" t="b" s="10">
        <v>1</v>
      </c>
      <c r="F4" t="s" s="7">
        <v>82</v>
      </c>
      <c r="G4" s="32">
        <v>45768.417164351849</v>
      </c>
    </row>
    <row r="5" ht="13.55" customHeight="1">
      <c r="A5" t="s" s="7">
        <v>80</v>
      </c>
      <c r="B5" t="s" s="7">
        <v>85</v>
      </c>
      <c r="C5" s="103">
        <v>5128877</v>
      </c>
      <c r="D5" t="b" s="10">
        <f>IF(EXACT(A4&amp;B4,A5&amp;B5),TRUE,FALSE)</f>
        <v>0</v>
      </c>
      <c r="E5" t="b" s="10">
        <v>1</v>
      </c>
      <c r="F5" t="s" s="7">
        <v>82</v>
      </c>
      <c r="G5" s="32">
        <v>45767.6259375</v>
      </c>
    </row>
    <row r="6" ht="13.55" customHeight="1">
      <c r="A6" t="s" s="7">
        <v>80</v>
      </c>
      <c r="B6" t="s" s="7">
        <v>86</v>
      </c>
      <c r="C6" s="103">
        <v>5129780</v>
      </c>
      <c r="D6" t="b" s="10">
        <f>IF(EXACT(A5&amp;B5,A6&amp;B6),TRUE,FALSE)</f>
        <v>0</v>
      </c>
      <c r="E6" t="b" s="10">
        <v>1</v>
      </c>
      <c r="F6" t="s" s="7">
        <v>82</v>
      </c>
      <c r="G6" s="32">
        <v>45770.738842592589</v>
      </c>
    </row>
    <row r="7" ht="13.55" customHeight="1">
      <c r="A7" t="s" s="7">
        <v>80</v>
      </c>
      <c r="B7" t="s" s="7">
        <v>87</v>
      </c>
      <c r="C7" s="103">
        <v>5129063</v>
      </c>
      <c r="D7" t="b" s="10">
        <f>IF(EXACT(A6&amp;B6,A7&amp;B7),TRUE,FALSE)</f>
        <v>0</v>
      </c>
      <c r="E7" t="b" s="10">
        <v>1</v>
      </c>
      <c r="F7" t="s" s="7">
        <v>82</v>
      </c>
      <c r="G7" s="32">
        <v>45768.417164351849</v>
      </c>
    </row>
    <row r="8" ht="13.55" customHeight="1">
      <c r="A8" t="s" s="7">
        <v>80</v>
      </c>
      <c r="B8" t="s" s="7">
        <v>88</v>
      </c>
      <c r="C8" s="103">
        <v>5128973</v>
      </c>
      <c r="D8" t="b" s="10">
        <f>IF(EXACT(A7&amp;B7,A8&amp;B8),TRUE,FALSE)</f>
        <v>0</v>
      </c>
      <c r="E8" t="b" s="10">
        <v>1</v>
      </c>
      <c r="F8" t="s" s="7">
        <v>82</v>
      </c>
      <c r="G8" s="32">
        <v>45768.417164351849</v>
      </c>
    </row>
    <row r="9" ht="13.55" customHeight="1">
      <c r="A9" t="s" s="7">
        <v>80</v>
      </c>
      <c r="B9" t="s" s="7">
        <v>89</v>
      </c>
      <c r="C9" s="103">
        <v>5128981</v>
      </c>
      <c r="D9" t="b" s="10">
        <f>IF(EXACT(A8&amp;B8,A9&amp;B9),TRUE,FALSE)</f>
        <v>0</v>
      </c>
      <c r="E9" t="b" s="10">
        <v>1</v>
      </c>
      <c r="F9" t="s" s="7">
        <v>82</v>
      </c>
      <c r="G9" s="32">
        <v>45768.417164351849</v>
      </c>
    </row>
    <row r="10" ht="13.55" customHeight="1">
      <c r="A10" t="s" s="7">
        <v>80</v>
      </c>
      <c r="B10" t="s" s="7">
        <v>90</v>
      </c>
      <c r="C10" s="103">
        <v>5128885</v>
      </c>
      <c r="D10" t="b" s="10">
        <f>IF(EXACT(A9&amp;B9,A10&amp;B10),TRUE,FALSE)</f>
        <v>0</v>
      </c>
      <c r="E10" t="b" s="10">
        <v>1</v>
      </c>
      <c r="F10" t="s" s="7">
        <v>82</v>
      </c>
      <c r="G10" s="32">
        <v>45768.417164351849</v>
      </c>
    </row>
    <row r="11" ht="13.55" customHeight="1">
      <c r="A11" t="s" s="7">
        <v>81</v>
      </c>
      <c r="B11" t="s" s="7">
        <v>80</v>
      </c>
      <c r="C11" s="103">
        <v>5127964</v>
      </c>
      <c r="D11" t="b" s="10">
        <f>IF(EXACT(A10&amp;B10,A11&amp;B11),TRUE,FALSE)</f>
        <v>0</v>
      </c>
      <c r="E11" t="b" s="10">
        <v>1</v>
      </c>
      <c r="F11" t="s" s="7">
        <v>82</v>
      </c>
      <c r="G11" s="32">
        <v>45766.535011574073</v>
      </c>
    </row>
    <row r="12" ht="13.55" customHeight="1">
      <c r="A12" t="s" s="7">
        <v>81</v>
      </c>
      <c r="B12" t="s" s="7">
        <v>83</v>
      </c>
      <c r="C12" s="103">
        <v>5128842</v>
      </c>
      <c r="D12" t="b" s="10">
        <f>IF(EXACT(A11&amp;B11,A12&amp;B12),TRUE,FALSE)</f>
        <v>0</v>
      </c>
      <c r="E12" t="b" s="10">
        <v>1</v>
      </c>
      <c r="F12" t="s" s="7">
        <v>82</v>
      </c>
      <c r="G12" s="32">
        <v>45767.6259375</v>
      </c>
    </row>
    <row r="13" ht="13.55" customHeight="1">
      <c r="A13" t="s" s="7">
        <v>81</v>
      </c>
      <c r="B13" t="s" s="7">
        <v>84</v>
      </c>
      <c r="C13" s="103">
        <v>5129250</v>
      </c>
      <c r="D13" t="b" s="10">
        <f>IF(EXACT(A12&amp;B12,A13&amp;B13),TRUE,FALSE)</f>
        <v>0</v>
      </c>
      <c r="E13" t="b" s="10">
        <v>1</v>
      </c>
      <c r="F13" t="s" s="7">
        <v>82</v>
      </c>
      <c r="G13" s="32">
        <v>45768.417164351849</v>
      </c>
    </row>
    <row r="14" ht="13.55" customHeight="1">
      <c r="A14" t="s" s="7">
        <v>81</v>
      </c>
      <c r="B14" t="s" s="7">
        <v>85</v>
      </c>
      <c r="C14" s="103">
        <v>5127966</v>
      </c>
      <c r="D14" t="b" s="10">
        <f>IF(EXACT(A13&amp;B13,A14&amp;B14),TRUE,FALSE)</f>
        <v>0</v>
      </c>
      <c r="E14" t="b" s="10">
        <v>1</v>
      </c>
      <c r="F14" t="s" s="7">
        <v>82</v>
      </c>
      <c r="G14" s="32">
        <v>45766.535011574073</v>
      </c>
    </row>
    <row r="15" ht="13.55" customHeight="1">
      <c r="A15" t="s" s="7">
        <v>81</v>
      </c>
      <c r="B15" t="s" s="7">
        <v>86</v>
      </c>
      <c r="C15" s="103">
        <v>5129781</v>
      </c>
      <c r="D15" t="b" s="10">
        <f>IF(EXACT(A14&amp;B14,A15&amp;B15),TRUE,FALSE)</f>
        <v>0</v>
      </c>
      <c r="E15" t="b" s="10">
        <v>1</v>
      </c>
      <c r="F15" t="s" s="7">
        <v>82</v>
      </c>
      <c r="G15" s="32">
        <v>45770.738842592589</v>
      </c>
    </row>
    <row r="16" ht="13.55" customHeight="1">
      <c r="A16" t="s" s="7">
        <v>81</v>
      </c>
      <c r="B16" t="s" s="7">
        <v>87</v>
      </c>
      <c r="C16" s="103">
        <v>5127974</v>
      </c>
      <c r="D16" t="b" s="10">
        <f>IF(EXACT(A15&amp;B15,A16&amp;B16),TRUE,FALSE)</f>
        <v>0</v>
      </c>
      <c r="E16" t="b" s="10">
        <v>1</v>
      </c>
      <c r="F16" t="s" s="7">
        <v>82</v>
      </c>
      <c r="G16" s="32">
        <v>45766.535011574073</v>
      </c>
    </row>
    <row r="17" ht="13.55" customHeight="1">
      <c r="A17" t="s" s="7">
        <v>81</v>
      </c>
      <c r="B17" t="s" s="7">
        <v>88</v>
      </c>
      <c r="C17" s="103">
        <v>5128155</v>
      </c>
      <c r="D17" t="b" s="10">
        <f>IF(EXACT(A16&amp;B16,A17&amp;B17),TRUE,FALSE)</f>
        <v>0</v>
      </c>
      <c r="E17" t="b" s="10">
        <v>1</v>
      </c>
      <c r="F17" t="s" s="7">
        <v>82</v>
      </c>
      <c r="G17" s="32">
        <v>45767.6259375</v>
      </c>
    </row>
    <row r="18" ht="13.55" customHeight="1">
      <c r="A18" t="s" s="7">
        <v>81</v>
      </c>
      <c r="B18" t="s" s="7">
        <v>89</v>
      </c>
      <c r="C18" s="103">
        <v>5128151</v>
      </c>
      <c r="D18" t="b" s="10">
        <f>IF(EXACT(A17&amp;B17,A18&amp;B18),TRUE,FALSE)</f>
        <v>0</v>
      </c>
      <c r="E18" t="b" s="10">
        <v>1</v>
      </c>
      <c r="F18" t="s" s="7">
        <v>82</v>
      </c>
      <c r="G18" s="32">
        <v>45767.6259375</v>
      </c>
    </row>
    <row r="19" ht="13.55" customHeight="1">
      <c r="A19" t="s" s="7">
        <v>81</v>
      </c>
      <c r="B19" t="s" s="7">
        <v>90</v>
      </c>
      <c r="C19" s="103">
        <v>5128298</v>
      </c>
      <c r="D19" t="b" s="10">
        <f>IF(EXACT(A18&amp;B18,A19&amp;B19),TRUE,FALSE)</f>
        <v>0</v>
      </c>
      <c r="E19" t="b" s="10">
        <v>1</v>
      </c>
      <c r="F19" t="s" s="7">
        <v>82</v>
      </c>
      <c r="G19" s="32">
        <v>45767.6259375</v>
      </c>
    </row>
    <row r="20" ht="13.55" customHeight="1">
      <c r="A20" t="s" s="7">
        <v>83</v>
      </c>
      <c r="B20" t="s" s="7">
        <v>80</v>
      </c>
      <c r="C20" s="103">
        <v>5129788</v>
      </c>
      <c r="D20" t="b" s="10">
        <f>IF(EXACT(A19&amp;B19,A20&amp;B20),TRUE,FALSE)</f>
        <v>0</v>
      </c>
      <c r="E20" t="b" s="10">
        <v>1</v>
      </c>
      <c r="F20" t="s" s="7">
        <v>82</v>
      </c>
      <c r="G20" s="32">
        <v>45770.738842592589</v>
      </c>
    </row>
    <row r="21" ht="13.55" customHeight="1">
      <c r="A21" t="s" s="7">
        <v>83</v>
      </c>
      <c r="B21" t="s" s="7">
        <v>81</v>
      </c>
      <c r="C21" s="103">
        <v>5129729</v>
      </c>
      <c r="D21" t="b" s="10">
        <f>IF(EXACT(A20&amp;B20,A21&amp;B21),TRUE,FALSE)</f>
        <v>0</v>
      </c>
      <c r="E21" t="b" s="10">
        <v>1</v>
      </c>
      <c r="F21" t="s" s="7">
        <v>82</v>
      </c>
      <c r="G21" s="32">
        <v>45770.738842592589</v>
      </c>
    </row>
    <row r="22" ht="13.55" customHeight="1">
      <c r="A22" t="s" s="7">
        <v>83</v>
      </c>
      <c r="B22" t="s" s="7">
        <v>84</v>
      </c>
      <c r="C22" s="103">
        <v>5129815</v>
      </c>
      <c r="D22" t="b" s="10">
        <f>IF(EXACT(A21&amp;B21,A22&amp;B22),TRUE,FALSE)</f>
        <v>0</v>
      </c>
      <c r="E22" t="b" s="10">
        <v>1</v>
      </c>
      <c r="F22" t="s" s="7">
        <v>82</v>
      </c>
      <c r="G22" s="32">
        <v>45770.738842592589</v>
      </c>
    </row>
    <row r="23" ht="13.55" customHeight="1">
      <c r="A23" t="s" s="7">
        <v>83</v>
      </c>
      <c r="B23" t="s" s="7">
        <v>85</v>
      </c>
      <c r="C23" s="103">
        <v>5129712</v>
      </c>
      <c r="D23" t="b" s="10">
        <f>IF(EXACT(A22&amp;B22,A23&amp;B23),TRUE,FALSE)</f>
        <v>0</v>
      </c>
      <c r="E23" t="b" s="10">
        <v>1</v>
      </c>
      <c r="F23" t="s" s="7">
        <v>82</v>
      </c>
      <c r="G23" s="32">
        <v>45770.738842592589</v>
      </c>
    </row>
    <row r="24" ht="13.55" customHeight="1">
      <c r="A24" t="s" s="7">
        <v>83</v>
      </c>
      <c r="B24" t="s" s="7">
        <v>86</v>
      </c>
      <c r="C24" s="103">
        <v>5129778</v>
      </c>
      <c r="D24" t="b" s="10">
        <f>IF(EXACT(A23&amp;B23,A24&amp;B24),TRUE,FALSE)</f>
        <v>0</v>
      </c>
      <c r="E24" t="b" s="10">
        <v>1</v>
      </c>
      <c r="F24" t="s" s="7">
        <v>82</v>
      </c>
      <c r="G24" s="32">
        <v>45770.738842592589</v>
      </c>
    </row>
    <row r="25" ht="13.55" customHeight="1">
      <c r="A25" t="s" s="7">
        <v>83</v>
      </c>
      <c r="B25" t="s" s="7">
        <v>87</v>
      </c>
      <c r="C25" s="103">
        <v>5129693</v>
      </c>
      <c r="D25" t="b" s="10">
        <f>IF(EXACT(A24&amp;B24,A25&amp;B25),TRUE,FALSE)</f>
        <v>0</v>
      </c>
      <c r="E25" t="b" s="10">
        <v>1</v>
      </c>
      <c r="F25" t="s" s="7">
        <v>82</v>
      </c>
      <c r="G25" s="32">
        <v>45770.738842592589</v>
      </c>
    </row>
    <row r="26" ht="13.55" customHeight="1">
      <c r="A26" t="s" s="7">
        <v>83</v>
      </c>
      <c r="B26" t="s" s="7">
        <v>88</v>
      </c>
      <c r="C26" s="103">
        <v>5129718</v>
      </c>
      <c r="D26" t="b" s="10">
        <f>IF(EXACT(A25&amp;B25,A26&amp;B26),TRUE,FALSE)</f>
        <v>0</v>
      </c>
      <c r="E26" t="b" s="10">
        <v>1</v>
      </c>
      <c r="F26" t="s" s="7">
        <v>82</v>
      </c>
      <c r="G26" s="32">
        <v>45770.738842592589</v>
      </c>
    </row>
    <row r="27" ht="13.55" customHeight="1">
      <c r="A27" t="s" s="7">
        <v>83</v>
      </c>
      <c r="B27" t="s" s="7">
        <v>89</v>
      </c>
      <c r="C27" s="103">
        <v>5129661</v>
      </c>
      <c r="D27" t="b" s="10">
        <f>IF(EXACT(A26&amp;B26,A27&amp;B27),TRUE,FALSE)</f>
        <v>0</v>
      </c>
      <c r="E27" t="b" s="10">
        <v>1</v>
      </c>
      <c r="F27" t="s" s="7">
        <v>82</v>
      </c>
      <c r="G27" s="32">
        <v>45770.738842592589</v>
      </c>
    </row>
    <row r="28" ht="13.55" customHeight="1">
      <c r="A28" t="s" s="7">
        <v>83</v>
      </c>
      <c r="B28" t="s" s="7">
        <v>90</v>
      </c>
      <c r="C28" s="103">
        <v>5129665</v>
      </c>
      <c r="D28" t="b" s="10">
        <f>IF(EXACT(A27&amp;B27,A28&amp;B28),TRUE,FALSE)</f>
        <v>0</v>
      </c>
      <c r="E28" t="b" s="10">
        <v>1</v>
      </c>
      <c r="F28" t="s" s="7">
        <v>82</v>
      </c>
      <c r="G28" s="32">
        <v>45770.738842592589</v>
      </c>
    </row>
    <row r="29" ht="13.55" customHeight="1">
      <c r="A29" t="s" s="7">
        <v>84</v>
      </c>
      <c r="B29" t="s" s="7">
        <v>80</v>
      </c>
      <c r="C29" s="103">
        <v>5129278</v>
      </c>
      <c r="D29" t="b" s="10">
        <f>IF(EXACT(A28&amp;B28,A29&amp;B29),TRUE,FALSE)</f>
        <v>0</v>
      </c>
      <c r="E29" t="b" s="10">
        <v>1</v>
      </c>
      <c r="F29" t="s" s="7">
        <v>82</v>
      </c>
      <c r="G29" s="32">
        <v>45770.738842592589</v>
      </c>
    </row>
    <row r="30" ht="13.55" customHeight="1">
      <c r="A30" t="s" s="7">
        <v>84</v>
      </c>
      <c r="B30" t="s" s="7">
        <v>81</v>
      </c>
      <c r="C30" s="103">
        <v>5129257</v>
      </c>
      <c r="D30" t="b" s="10">
        <f>IF(EXACT(A29&amp;B29,A30&amp;B30),TRUE,FALSE)</f>
        <v>0</v>
      </c>
      <c r="E30" t="b" s="10">
        <v>1</v>
      </c>
      <c r="F30" t="s" s="65">
        <v>82</v>
      </c>
      <c r="G30" s="32">
        <v>45768.417164351849</v>
      </c>
    </row>
    <row r="31" ht="13.55" customHeight="1">
      <c r="A31" t="s" s="7">
        <v>84</v>
      </c>
      <c r="B31" t="s" s="7">
        <v>83</v>
      </c>
      <c r="C31" s="103">
        <v>5129615</v>
      </c>
      <c r="D31" t="b" s="10">
        <f>IF(EXACT(A30&amp;B30,A31&amp;B31),TRUE,FALSE)</f>
        <v>0</v>
      </c>
      <c r="E31" t="b" s="104">
        <v>1</v>
      </c>
      <c r="F31" t="s" s="105">
        <v>82</v>
      </c>
      <c r="G31" s="106">
        <v>45770.738842592589</v>
      </c>
    </row>
    <row r="32" ht="13.55" customHeight="1">
      <c r="A32" t="s" s="7">
        <v>84</v>
      </c>
      <c r="B32" t="s" s="7">
        <v>83</v>
      </c>
      <c r="C32" s="103">
        <v>5129616</v>
      </c>
      <c r="D32" t="b" s="10">
        <f>IF(EXACT(A31&amp;B31,A32&amp;B32),TRUE,FALSE)</f>
        <v>1</v>
      </c>
      <c r="E32" t="b" s="104">
        <v>0</v>
      </c>
      <c r="F32" t="s" s="105">
        <v>91</v>
      </c>
      <c r="G32" s="106">
        <v>45770.738842592589</v>
      </c>
    </row>
    <row r="33" ht="13.55" customHeight="1">
      <c r="A33" t="s" s="7">
        <v>84</v>
      </c>
      <c r="B33" t="s" s="7">
        <v>85</v>
      </c>
      <c r="C33" s="103">
        <v>5129261</v>
      </c>
      <c r="D33" t="b" s="10">
        <f>IF(EXACT(A32&amp;B32,A33&amp;B33),TRUE,FALSE)</f>
        <v>0</v>
      </c>
      <c r="E33" t="b" s="10">
        <v>1</v>
      </c>
      <c r="F33" t="s" s="82">
        <v>82</v>
      </c>
      <c r="G33" s="32">
        <v>45768.417164351849</v>
      </c>
    </row>
    <row r="34" ht="13.55" customHeight="1">
      <c r="A34" t="s" s="7">
        <v>84</v>
      </c>
      <c r="B34" t="s" s="7">
        <v>86</v>
      </c>
      <c r="C34" s="103">
        <v>5129782</v>
      </c>
      <c r="D34" t="b" s="10">
        <f>IF(EXACT(A33&amp;B33,A34&amp;B34),TRUE,FALSE)</f>
        <v>0</v>
      </c>
      <c r="E34" t="b" s="10">
        <v>1</v>
      </c>
      <c r="F34" t="s" s="7">
        <v>82</v>
      </c>
      <c r="G34" s="32">
        <v>45770.738842592589</v>
      </c>
    </row>
    <row r="35" ht="13.55" customHeight="1">
      <c r="A35" t="s" s="7">
        <v>84</v>
      </c>
      <c r="B35" t="s" s="7">
        <v>87</v>
      </c>
      <c r="C35" s="103">
        <v>5129275</v>
      </c>
      <c r="D35" t="b" s="10">
        <f>IF(EXACT(A34&amp;B34,A35&amp;B35),TRUE,FALSE)</f>
        <v>0</v>
      </c>
      <c r="E35" t="b" s="10">
        <v>1</v>
      </c>
      <c r="F35" t="s" s="7">
        <v>82</v>
      </c>
      <c r="G35" s="32">
        <v>45770.738842592589</v>
      </c>
    </row>
    <row r="36" ht="13.55" customHeight="1">
      <c r="A36" t="s" s="7">
        <v>84</v>
      </c>
      <c r="B36" t="s" s="7">
        <v>88</v>
      </c>
      <c r="C36" s="103">
        <v>5129258</v>
      </c>
      <c r="D36" t="b" s="10">
        <f>IF(EXACT(A35&amp;B35,A36&amp;B36),TRUE,FALSE)</f>
        <v>0</v>
      </c>
      <c r="E36" t="b" s="10">
        <v>1</v>
      </c>
      <c r="F36" t="s" s="7">
        <v>82</v>
      </c>
      <c r="G36" s="32">
        <v>45768.417164351849</v>
      </c>
    </row>
    <row r="37" ht="13.55" customHeight="1">
      <c r="A37" t="s" s="7">
        <v>84</v>
      </c>
      <c r="B37" t="s" s="7">
        <v>89</v>
      </c>
      <c r="C37" s="103">
        <v>5129260</v>
      </c>
      <c r="D37" t="b" s="10">
        <f>IF(EXACT(A36&amp;B36,A37&amp;B37),TRUE,FALSE)</f>
        <v>0</v>
      </c>
      <c r="E37" t="b" s="10">
        <v>1</v>
      </c>
      <c r="F37" t="s" s="7">
        <v>82</v>
      </c>
      <c r="G37" s="32">
        <v>45768.417164351849</v>
      </c>
    </row>
    <row r="38" ht="13.55" customHeight="1">
      <c r="A38" t="s" s="7">
        <v>84</v>
      </c>
      <c r="B38" t="s" s="7">
        <v>90</v>
      </c>
      <c r="C38" s="103">
        <v>5129355</v>
      </c>
      <c r="D38" t="b" s="10">
        <f>IF(EXACT(A37&amp;B37,A38&amp;B38),TRUE,FALSE)</f>
        <v>0</v>
      </c>
      <c r="E38" t="b" s="10">
        <v>1</v>
      </c>
      <c r="F38" t="s" s="7">
        <v>82</v>
      </c>
      <c r="G38" s="32">
        <v>45770.738842592589</v>
      </c>
    </row>
    <row r="39" ht="13.55" customHeight="1">
      <c r="A39" t="s" s="7">
        <v>85</v>
      </c>
      <c r="B39" t="s" s="7">
        <v>80</v>
      </c>
      <c r="C39" s="103">
        <v>5128614</v>
      </c>
      <c r="D39" t="b" s="10">
        <f>IF(EXACT(A38&amp;B38,A39&amp;B39),TRUE,FALSE)</f>
        <v>0</v>
      </c>
      <c r="E39" t="b" s="10">
        <v>1</v>
      </c>
      <c r="F39" t="s" s="7">
        <v>82</v>
      </c>
      <c r="G39" s="32">
        <v>45767.6259375</v>
      </c>
    </row>
    <row r="40" ht="13.55" customHeight="1">
      <c r="A40" t="s" s="7">
        <v>85</v>
      </c>
      <c r="B40" t="s" s="7">
        <v>81</v>
      </c>
      <c r="C40" s="103">
        <v>5128316</v>
      </c>
      <c r="D40" t="b" s="10">
        <f>IF(EXACT(A39&amp;B39,A40&amp;B40),TRUE,FALSE)</f>
        <v>0</v>
      </c>
      <c r="E40" t="b" s="10">
        <v>1</v>
      </c>
      <c r="F40" t="s" s="7">
        <v>82</v>
      </c>
      <c r="G40" s="32">
        <v>45767.6259375</v>
      </c>
    </row>
    <row r="41" ht="13.55" customHeight="1">
      <c r="A41" t="s" s="7">
        <v>85</v>
      </c>
      <c r="B41" t="s" s="7">
        <v>83</v>
      </c>
      <c r="C41" s="103">
        <v>5128844</v>
      </c>
      <c r="D41" t="b" s="10">
        <f>IF(EXACT(A40&amp;B40,A41&amp;B41),TRUE,FALSE)</f>
        <v>0</v>
      </c>
      <c r="E41" t="b" s="10">
        <v>1</v>
      </c>
      <c r="F41" t="s" s="7">
        <v>82</v>
      </c>
      <c r="G41" s="32">
        <v>45767.6259375</v>
      </c>
    </row>
    <row r="42" ht="13.55" customHeight="1">
      <c r="A42" t="s" s="7">
        <v>85</v>
      </c>
      <c r="B42" t="s" s="7">
        <v>84</v>
      </c>
      <c r="C42" s="103">
        <v>5129254</v>
      </c>
      <c r="D42" t="b" s="10">
        <f>IF(EXACT(A41&amp;B41,A42&amp;B42),TRUE,FALSE)</f>
        <v>0</v>
      </c>
      <c r="E42" t="b" s="10">
        <v>1</v>
      </c>
      <c r="F42" t="s" s="7">
        <v>82</v>
      </c>
      <c r="G42" s="32">
        <v>45768.417164351849</v>
      </c>
    </row>
    <row r="43" ht="13.55" customHeight="1">
      <c r="A43" t="s" s="7">
        <v>85</v>
      </c>
      <c r="B43" t="s" s="7">
        <v>86</v>
      </c>
      <c r="C43" s="103">
        <v>5129777</v>
      </c>
      <c r="D43" t="b" s="10">
        <f>IF(EXACT(A42&amp;B42,A43&amp;B43),TRUE,FALSE)</f>
        <v>0</v>
      </c>
      <c r="E43" t="b" s="10">
        <v>1</v>
      </c>
      <c r="F43" t="s" s="7">
        <v>82</v>
      </c>
      <c r="G43" s="32">
        <v>45770.738842592589</v>
      </c>
    </row>
    <row r="44" ht="13.55" customHeight="1">
      <c r="A44" t="s" s="7">
        <v>85</v>
      </c>
      <c r="B44" t="s" s="7">
        <v>87</v>
      </c>
      <c r="C44" s="103">
        <v>5128591</v>
      </c>
      <c r="D44" t="b" s="10">
        <f>IF(EXACT(A43&amp;B43,A44&amp;B44),TRUE,FALSE)</f>
        <v>0</v>
      </c>
      <c r="E44" t="b" s="10">
        <v>1</v>
      </c>
      <c r="F44" t="s" s="7">
        <v>82</v>
      </c>
      <c r="G44" s="32">
        <v>45767.6259375</v>
      </c>
    </row>
    <row r="45" ht="13.55" customHeight="1">
      <c r="A45" t="s" s="7">
        <v>85</v>
      </c>
      <c r="B45" t="s" s="7">
        <v>88</v>
      </c>
      <c r="C45" s="103">
        <v>5128707</v>
      </c>
      <c r="D45" t="b" s="10">
        <f>IF(EXACT(A44&amp;B44,A45&amp;B45),TRUE,FALSE)</f>
        <v>0</v>
      </c>
      <c r="E45" t="b" s="10">
        <v>1</v>
      </c>
      <c r="F45" t="s" s="7">
        <v>82</v>
      </c>
      <c r="G45" s="32">
        <v>45767.6259375</v>
      </c>
    </row>
    <row r="46" ht="13.55" customHeight="1">
      <c r="A46" t="s" s="7">
        <v>85</v>
      </c>
      <c r="B46" t="s" s="7">
        <v>89</v>
      </c>
      <c r="C46" s="103">
        <v>5128413</v>
      </c>
      <c r="D46" t="b" s="10">
        <f>IF(EXACT(A45&amp;B45,A46&amp;B46),TRUE,FALSE)</f>
        <v>0</v>
      </c>
      <c r="E46" t="b" s="10">
        <v>1</v>
      </c>
      <c r="F46" t="s" s="7">
        <v>82</v>
      </c>
      <c r="G46" s="32">
        <v>45767.6259375</v>
      </c>
    </row>
    <row r="47" ht="13.55" customHeight="1">
      <c r="A47" t="s" s="7">
        <v>85</v>
      </c>
      <c r="B47" t="s" s="7">
        <v>90</v>
      </c>
      <c r="C47" s="103">
        <v>5128296</v>
      </c>
      <c r="D47" t="b" s="10">
        <f>IF(EXACT(A46&amp;B46,A47&amp;B47),TRUE,FALSE)</f>
        <v>0</v>
      </c>
      <c r="E47" t="b" s="10">
        <v>1</v>
      </c>
      <c r="F47" t="s" s="7">
        <v>82</v>
      </c>
      <c r="G47" s="32">
        <v>45767.6259375</v>
      </c>
    </row>
    <row r="48" ht="13.55" customHeight="1">
      <c r="A48" t="s" s="7">
        <v>86</v>
      </c>
      <c r="B48" t="s" s="7">
        <v>80</v>
      </c>
      <c r="C48" s="103">
        <v>5129789</v>
      </c>
      <c r="D48" t="b" s="10">
        <f>IF(EXACT(A47&amp;B47,A48&amp;B48),TRUE,FALSE)</f>
        <v>0</v>
      </c>
      <c r="E48" t="b" s="10">
        <v>1</v>
      </c>
      <c r="F48" t="s" s="7">
        <v>82</v>
      </c>
      <c r="G48" s="32">
        <v>45770.738842592589</v>
      </c>
    </row>
    <row r="49" ht="13.55" customHeight="1">
      <c r="A49" t="s" s="7">
        <v>86</v>
      </c>
      <c r="B49" t="s" s="7">
        <v>81</v>
      </c>
      <c r="C49" s="103">
        <v>5129783</v>
      </c>
      <c r="D49" t="b" s="10">
        <f>IF(EXACT(A48&amp;B48,A49&amp;B49),TRUE,FALSE)</f>
        <v>0</v>
      </c>
      <c r="E49" t="b" s="10">
        <v>1</v>
      </c>
      <c r="F49" t="s" s="7">
        <v>82</v>
      </c>
      <c r="G49" s="32">
        <v>45770.738842592589</v>
      </c>
    </row>
    <row r="50" ht="13.55" customHeight="1">
      <c r="A50" t="s" s="7">
        <v>86</v>
      </c>
      <c r="B50" t="s" s="7">
        <v>83</v>
      </c>
      <c r="C50" s="103">
        <v>5129890</v>
      </c>
      <c r="D50" t="b" s="10">
        <f>IF(EXACT(A49&amp;B49,A50&amp;B50),TRUE,FALSE)</f>
        <v>0</v>
      </c>
      <c r="E50" t="b" s="10">
        <v>1</v>
      </c>
      <c r="F50" t="s" s="7">
        <v>82</v>
      </c>
      <c r="G50" s="32">
        <v>45770.738842592589</v>
      </c>
    </row>
    <row r="51" ht="13.55" customHeight="1">
      <c r="A51" t="s" s="7">
        <v>86</v>
      </c>
      <c r="B51" t="s" s="7">
        <v>84</v>
      </c>
      <c r="C51" s="103">
        <v>5129814</v>
      </c>
      <c r="D51" t="b" s="10">
        <f>IF(EXACT(A50&amp;B50,A51&amp;B51),TRUE,FALSE)</f>
        <v>0</v>
      </c>
      <c r="E51" t="b" s="10">
        <v>1</v>
      </c>
      <c r="F51" t="s" s="7">
        <v>82</v>
      </c>
      <c r="G51" s="32">
        <v>45770.738842592589</v>
      </c>
    </row>
    <row r="52" ht="13.55" customHeight="1">
      <c r="A52" t="s" s="7">
        <v>86</v>
      </c>
      <c r="B52" t="s" s="7">
        <v>85</v>
      </c>
      <c r="C52" s="103">
        <v>5129784</v>
      </c>
      <c r="D52" t="b" s="10">
        <f>IF(EXACT(A51&amp;B51,A52&amp;B52),TRUE,FALSE)</f>
        <v>0</v>
      </c>
      <c r="E52" t="b" s="10">
        <v>1</v>
      </c>
      <c r="F52" t="s" s="7">
        <v>82</v>
      </c>
      <c r="G52" s="32">
        <v>45770.738842592589</v>
      </c>
    </row>
    <row r="53" ht="13.55" customHeight="1">
      <c r="A53" t="s" s="7">
        <v>86</v>
      </c>
      <c r="B53" t="s" s="7">
        <v>87</v>
      </c>
      <c r="C53" s="103">
        <v>5129818</v>
      </c>
      <c r="D53" t="b" s="10">
        <f>IF(EXACT(A52&amp;B52,A53&amp;B53),TRUE,FALSE)</f>
        <v>0</v>
      </c>
      <c r="E53" t="b" s="10">
        <v>1</v>
      </c>
      <c r="F53" t="s" s="7">
        <v>82</v>
      </c>
      <c r="G53" s="32">
        <v>45770.738842592589</v>
      </c>
    </row>
    <row r="54" ht="13.55" customHeight="1">
      <c r="A54" t="s" s="7">
        <v>86</v>
      </c>
      <c r="B54" t="s" s="7">
        <v>88</v>
      </c>
      <c r="C54" s="103">
        <v>5129811</v>
      </c>
      <c r="D54" t="b" s="10">
        <f>IF(EXACT(A53&amp;B53,A54&amp;B54),TRUE,FALSE)</f>
        <v>0</v>
      </c>
      <c r="E54" t="b" s="10">
        <v>1</v>
      </c>
      <c r="F54" t="s" s="7">
        <v>82</v>
      </c>
      <c r="G54" s="32">
        <v>45770.738842592589</v>
      </c>
    </row>
    <row r="55" ht="13.55" customHeight="1">
      <c r="A55" t="s" s="7">
        <v>86</v>
      </c>
      <c r="B55" t="s" s="7">
        <v>89</v>
      </c>
      <c r="C55" s="103">
        <v>5129847</v>
      </c>
      <c r="D55" t="b" s="10">
        <f>IF(EXACT(A54&amp;B54,A55&amp;B55),TRUE,FALSE)</f>
        <v>0</v>
      </c>
      <c r="E55" t="b" s="10">
        <v>1</v>
      </c>
      <c r="F55" t="s" s="7">
        <v>82</v>
      </c>
      <c r="G55" s="32">
        <v>45770.738842592589</v>
      </c>
    </row>
    <row r="56" ht="13.55" customHeight="1">
      <c r="A56" t="s" s="7">
        <v>86</v>
      </c>
      <c r="B56" t="s" s="7">
        <v>90</v>
      </c>
      <c r="C56" s="103">
        <v>5129893</v>
      </c>
      <c r="D56" t="b" s="10">
        <f>IF(EXACT(A55&amp;B55,A56&amp;B56),TRUE,FALSE)</f>
        <v>0</v>
      </c>
      <c r="E56" t="b" s="10">
        <v>1</v>
      </c>
      <c r="F56" t="s" s="7">
        <v>82</v>
      </c>
      <c r="G56" s="32">
        <v>45770.738842592589</v>
      </c>
    </row>
    <row r="57" ht="13.55" customHeight="1">
      <c r="A57" t="s" s="7">
        <v>87</v>
      </c>
      <c r="B57" t="s" s="7">
        <v>80</v>
      </c>
      <c r="C57" s="103">
        <v>5127880</v>
      </c>
      <c r="D57" t="b" s="10">
        <f>IF(EXACT(A56&amp;B56,A57&amp;B57),TRUE,FALSE)</f>
        <v>0</v>
      </c>
      <c r="E57" t="b" s="10">
        <v>1</v>
      </c>
      <c r="F57" t="s" s="7">
        <v>82</v>
      </c>
      <c r="G57" s="32">
        <v>45766.535011574073</v>
      </c>
    </row>
    <row r="58" ht="13.55" customHeight="1">
      <c r="A58" t="s" s="7">
        <v>87</v>
      </c>
      <c r="B58" t="s" s="7">
        <v>81</v>
      </c>
      <c r="C58" s="103">
        <v>5127953</v>
      </c>
      <c r="D58" t="b" s="10">
        <f>IF(EXACT(A57&amp;B57,A58&amp;B58),TRUE,FALSE)</f>
        <v>0</v>
      </c>
      <c r="E58" t="b" s="10">
        <v>1</v>
      </c>
      <c r="F58" t="s" s="7">
        <v>82</v>
      </c>
      <c r="G58" s="32">
        <v>45766.535011574073</v>
      </c>
    </row>
    <row r="59" ht="13.55" customHeight="1">
      <c r="A59" t="s" s="7">
        <v>87</v>
      </c>
      <c r="B59" t="s" s="7">
        <v>83</v>
      </c>
      <c r="C59" s="103">
        <v>5127694</v>
      </c>
      <c r="D59" t="b" s="10">
        <f>IF(EXACT(A58&amp;B58,A59&amp;B59),TRUE,FALSE)</f>
        <v>0</v>
      </c>
      <c r="E59" t="b" s="10">
        <v>1</v>
      </c>
      <c r="F59" t="s" s="7">
        <v>82</v>
      </c>
      <c r="G59" s="32">
        <v>45766.535011574073</v>
      </c>
    </row>
    <row r="60" ht="13.55" customHeight="1">
      <c r="A60" t="s" s="7">
        <v>87</v>
      </c>
      <c r="B60" t="s" s="7">
        <v>84</v>
      </c>
      <c r="C60" s="103">
        <v>5129251</v>
      </c>
      <c r="D60" t="b" s="10">
        <f>IF(EXACT(A59&amp;B59,A60&amp;B60),TRUE,FALSE)</f>
        <v>0</v>
      </c>
      <c r="E60" t="b" s="10">
        <v>1</v>
      </c>
      <c r="F60" t="s" s="7">
        <v>82</v>
      </c>
      <c r="G60" s="32">
        <v>45768.417164351849</v>
      </c>
    </row>
    <row r="61" ht="13.55" customHeight="1">
      <c r="A61" t="s" s="7">
        <v>87</v>
      </c>
      <c r="B61" t="s" s="7">
        <v>85</v>
      </c>
      <c r="C61" s="103">
        <v>5127638</v>
      </c>
      <c r="D61" t="b" s="10">
        <f>IF(EXACT(A60&amp;B60,A61&amp;B61),TRUE,FALSE)</f>
        <v>0</v>
      </c>
      <c r="E61" t="b" s="10">
        <v>1</v>
      </c>
      <c r="F61" t="s" s="7">
        <v>82</v>
      </c>
      <c r="G61" s="32">
        <v>45766.535011574073</v>
      </c>
    </row>
    <row r="62" ht="13.55" customHeight="1">
      <c r="A62" t="s" s="7">
        <v>87</v>
      </c>
      <c r="B62" t="s" s="7">
        <v>86</v>
      </c>
      <c r="C62" s="103">
        <v>5129779</v>
      </c>
      <c r="D62" t="b" s="10">
        <f>IF(EXACT(A61&amp;B61,A62&amp;B62),TRUE,FALSE)</f>
        <v>0</v>
      </c>
      <c r="E62" t="b" s="10">
        <v>1</v>
      </c>
      <c r="F62" t="s" s="7">
        <v>82</v>
      </c>
      <c r="G62" s="32">
        <v>45770.738842592589</v>
      </c>
    </row>
    <row r="63" ht="13.55" customHeight="1">
      <c r="A63" t="s" s="7">
        <v>87</v>
      </c>
      <c r="B63" t="s" s="7">
        <v>88</v>
      </c>
      <c r="C63" s="103">
        <v>5127729</v>
      </c>
      <c r="D63" t="b" s="10">
        <f>IF(EXACT(A62&amp;B62,A63&amp;B63),TRUE,FALSE)</f>
        <v>0</v>
      </c>
      <c r="E63" t="b" s="10">
        <v>1</v>
      </c>
      <c r="F63" t="s" s="7">
        <v>82</v>
      </c>
      <c r="G63" s="32">
        <v>45766.535011574073</v>
      </c>
    </row>
    <row r="64" ht="13.55" customHeight="1">
      <c r="A64" t="s" s="7">
        <v>87</v>
      </c>
      <c r="B64" t="s" s="7">
        <v>89</v>
      </c>
      <c r="C64" s="103">
        <v>5127739</v>
      </c>
      <c r="D64" t="b" s="10">
        <f>IF(EXACT(A63&amp;B63,A64&amp;B64),TRUE,FALSE)</f>
        <v>0</v>
      </c>
      <c r="E64" t="b" s="10">
        <v>1</v>
      </c>
      <c r="F64" t="s" s="7">
        <v>82</v>
      </c>
      <c r="G64" s="32">
        <v>45766.535011574073</v>
      </c>
    </row>
    <row r="65" ht="13.55" customHeight="1">
      <c r="A65" t="s" s="7">
        <v>87</v>
      </c>
      <c r="B65" t="s" s="7">
        <v>90</v>
      </c>
      <c r="C65" s="103">
        <v>5127642</v>
      </c>
      <c r="D65" t="b" s="10">
        <f>IF(EXACT(A64&amp;B64,A65&amp;B65),TRUE,FALSE)</f>
        <v>0</v>
      </c>
      <c r="E65" t="b" s="10">
        <v>1</v>
      </c>
      <c r="F65" t="s" s="7">
        <v>82</v>
      </c>
      <c r="G65" s="32">
        <v>45766.535011574073</v>
      </c>
    </row>
    <row r="66" ht="13.55" customHeight="1">
      <c r="A66" t="s" s="7">
        <v>88</v>
      </c>
      <c r="B66" t="s" s="7">
        <v>80</v>
      </c>
      <c r="C66" s="103">
        <v>5127882</v>
      </c>
      <c r="D66" t="b" s="10">
        <f>IF(EXACT(A65&amp;B65,A66&amp;B66),TRUE,FALSE)</f>
        <v>0</v>
      </c>
      <c r="E66" t="b" s="10">
        <v>1</v>
      </c>
      <c r="F66" t="s" s="7">
        <v>82</v>
      </c>
      <c r="G66" s="32">
        <v>45766.535011574073</v>
      </c>
    </row>
    <row r="67" ht="13.55" customHeight="1">
      <c r="A67" t="s" s="7">
        <v>88</v>
      </c>
      <c r="B67" t="s" s="7">
        <v>81</v>
      </c>
      <c r="C67" s="103">
        <v>5127951</v>
      </c>
      <c r="D67" t="b" s="10">
        <f>IF(EXACT(A66&amp;B66,A67&amp;B67),TRUE,FALSE)</f>
        <v>0</v>
      </c>
      <c r="E67" t="b" s="10">
        <v>1</v>
      </c>
      <c r="F67" t="s" s="7">
        <v>82</v>
      </c>
      <c r="G67" s="32">
        <v>45766.535011574073</v>
      </c>
    </row>
    <row r="68" ht="13.55" customHeight="1">
      <c r="A68" t="s" s="7">
        <v>88</v>
      </c>
      <c r="B68" t="s" s="7">
        <v>83</v>
      </c>
      <c r="C68" s="103">
        <v>5128840</v>
      </c>
      <c r="D68" t="b" s="10">
        <f>IF(EXACT(A67&amp;B67,A68&amp;B68),TRUE,FALSE)</f>
        <v>0</v>
      </c>
      <c r="E68" t="b" s="10">
        <v>1</v>
      </c>
      <c r="F68" t="s" s="7">
        <v>82</v>
      </c>
      <c r="G68" s="32">
        <v>45767.6259375</v>
      </c>
    </row>
    <row r="69" ht="13.55" customHeight="1">
      <c r="A69" t="s" s="7">
        <v>88</v>
      </c>
      <c r="B69" t="s" s="7">
        <v>84</v>
      </c>
      <c r="C69" s="103">
        <v>5129249</v>
      </c>
      <c r="D69" t="b" s="10">
        <f>IF(EXACT(A68&amp;B68,A69&amp;B69),TRUE,FALSE)</f>
        <v>0</v>
      </c>
      <c r="E69" t="b" s="10">
        <v>1</v>
      </c>
      <c r="F69" t="s" s="7">
        <v>82</v>
      </c>
      <c r="G69" s="32">
        <v>45768.417164351849</v>
      </c>
    </row>
    <row r="70" ht="13.55" customHeight="1">
      <c r="A70" t="s" s="7">
        <v>88</v>
      </c>
      <c r="B70" t="s" s="7">
        <v>85</v>
      </c>
      <c r="C70" s="103">
        <v>5127847</v>
      </c>
      <c r="D70" t="b" s="10">
        <f>IF(EXACT(A69&amp;B69,A70&amp;B70),TRUE,FALSE)</f>
        <v>0</v>
      </c>
      <c r="E70" t="b" s="10">
        <v>1</v>
      </c>
      <c r="F70" t="s" s="7">
        <v>82</v>
      </c>
      <c r="G70" s="32">
        <v>45766.535011574073</v>
      </c>
    </row>
    <row r="71" ht="13.55" customHeight="1">
      <c r="A71" t="s" s="7">
        <v>88</v>
      </c>
      <c r="B71" t="s" s="7">
        <v>87</v>
      </c>
      <c r="C71" s="103">
        <v>5127824</v>
      </c>
      <c r="D71" t="b" s="10">
        <f>IF(EXACT(A70&amp;B70,A71&amp;B71),TRUE,FALSE)</f>
        <v>0</v>
      </c>
      <c r="E71" t="b" s="10">
        <v>1</v>
      </c>
      <c r="F71" t="s" s="7">
        <v>82</v>
      </c>
      <c r="G71" s="32">
        <v>45766.535011574073</v>
      </c>
    </row>
    <row r="72" ht="13.55" customHeight="1">
      <c r="A72" t="s" s="7">
        <v>88</v>
      </c>
      <c r="B72" t="s" s="7">
        <v>89</v>
      </c>
      <c r="C72" s="103">
        <v>5127836</v>
      </c>
      <c r="D72" t="b" s="10">
        <f>IF(EXACT(A71&amp;B71,A72&amp;B72),TRUE,FALSE)</f>
        <v>0</v>
      </c>
      <c r="E72" t="b" s="10">
        <v>1</v>
      </c>
      <c r="F72" t="s" s="7">
        <v>82</v>
      </c>
      <c r="G72" s="32">
        <v>45766.535011574073</v>
      </c>
    </row>
    <row r="73" ht="13.55" customHeight="1">
      <c r="A73" t="s" s="7">
        <v>88</v>
      </c>
      <c r="B73" t="s" s="7">
        <v>90</v>
      </c>
      <c r="C73" s="103">
        <v>5128299</v>
      </c>
      <c r="D73" t="b" s="10">
        <f>IF(EXACT(A72&amp;B72,A73&amp;B73),TRUE,FALSE)</f>
        <v>0</v>
      </c>
      <c r="E73" t="b" s="10">
        <v>1</v>
      </c>
      <c r="F73" t="s" s="7">
        <v>82</v>
      </c>
      <c r="G73" s="32">
        <v>45767.6259375</v>
      </c>
    </row>
    <row r="74" ht="13.55" customHeight="1">
      <c r="A74" t="s" s="7">
        <v>89</v>
      </c>
      <c r="B74" t="s" s="7">
        <v>80</v>
      </c>
      <c r="C74" s="103">
        <v>5127879</v>
      </c>
      <c r="D74" t="b" s="10">
        <f>IF(EXACT(A73&amp;B73,A74&amp;B74),TRUE,FALSE)</f>
        <v>0</v>
      </c>
      <c r="E74" t="b" s="10">
        <v>1</v>
      </c>
      <c r="F74" t="s" s="7">
        <v>82</v>
      </c>
      <c r="G74" s="32">
        <v>45766.535011574073</v>
      </c>
    </row>
    <row r="75" ht="13.55" customHeight="1">
      <c r="A75" t="s" s="7">
        <v>89</v>
      </c>
      <c r="B75" t="s" s="7">
        <v>81</v>
      </c>
      <c r="C75" s="103">
        <v>5127952</v>
      </c>
      <c r="D75" t="b" s="10">
        <f>IF(EXACT(A74&amp;B74,A75&amp;B75),TRUE,FALSE)</f>
        <v>0</v>
      </c>
      <c r="E75" t="b" s="10">
        <v>1</v>
      </c>
      <c r="F75" t="s" s="7">
        <v>82</v>
      </c>
      <c r="G75" s="32">
        <v>45766.535011574073</v>
      </c>
    </row>
    <row r="76" ht="13.55" customHeight="1">
      <c r="A76" t="s" s="7">
        <v>89</v>
      </c>
      <c r="B76" t="s" s="7">
        <v>83</v>
      </c>
      <c r="C76" s="103">
        <v>5128843</v>
      </c>
      <c r="D76" t="b" s="10">
        <f>IF(EXACT(A75&amp;B75,A76&amp;B76),TRUE,FALSE)</f>
        <v>0</v>
      </c>
      <c r="E76" t="b" s="10">
        <v>1</v>
      </c>
      <c r="F76" t="s" s="7">
        <v>82</v>
      </c>
      <c r="G76" s="32">
        <v>45767.6259375</v>
      </c>
    </row>
    <row r="77" ht="13.55" customHeight="1">
      <c r="A77" t="s" s="7">
        <v>89</v>
      </c>
      <c r="B77" t="s" s="7">
        <v>84</v>
      </c>
      <c r="C77" s="103">
        <v>5129252</v>
      </c>
      <c r="D77" t="b" s="10">
        <f>IF(EXACT(A76&amp;B76,A77&amp;B77),TRUE,FALSE)</f>
        <v>0</v>
      </c>
      <c r="E77" t="b" s="10">
        <v>1</v>
      </c>
      <c r="F77" t="s" s="7">
        <v>82</v>
      </c>
      <c r="G77" s="32">
        <v>45768.417164351849</v>
      </c>
    </row>
    <row r="78" ht="13.55" customHeight="1">
      <c r="A78" t="s" s="7">
        <v>89</v>
      </c>
      <c r="B78" t="s" s="7">
        <v>85</v>
      </c>
      <c r="C78" s="103">
        <v>5127848</v>
      </c>
      <c r="D78" t="b" s="10">
        <f>IF(EXACT(A77&amp;B77,A78&amp;B78),TRUE,FALSE)</f>
        <v>0</v>
      </c>
      <c r="E78" t="b" s="10">
        <v>1</v>
      </c>
      <c r="F78" t="s" s="7">
        <v>82</v>
      </c>
      <c r="G78" s="32">
        <v>45766.535011574073</v>
      </c>
    </row>
    <row r="79" ht="13.55" customHeight="1">
      <c r="A79" t="s" s="7">
        <v>89</v>
      </c>
      <c r="B79" t="s" s="7">
        <v>87</v>
      </c>
      <c r="C79" s="103">
        <v>5127778</v>
      </c>
      <c r="D79" t="b" s="10">
        <f>IF(EXACT(A78&amp;B78,A79&amp;B79),TRUE,FALSE)</f>
        <v>0</v>
      </c>
      <c r="E79" t="b" s="10">
        <v>1</v>
      </c>
      <c r="F79" t="s" s="7">
        <v>82</v>
      </c>
      <c r="G79" s="32">
        <v>45766.535011574073</v>
      </c>
    </row>
    <row r="80" ht="13.55" customHeight="1">
      <c r="A80" t="s" s="7">
        <v>89</v>
      </c>
      <c r="B80" t="s" s="7">
        <v>88</v>
      </c>
      <c r="C80" s="103">
        <v>5127781</v>
      </c>
      <c r="D80" t="b" s="10">
        <f>IF(EXACT(A79&amp;B79,A80&amp;B80),TRUE,FALSE)</f>
        <v>0</v>
      </c>
      <c r="E80" t="b" s="10">
        <v>1</v>
      </c>
      <c r="F80" t="s" s="7">
        <v>82</v>
      </c>
      <c r="G80" s="32">
        <v>45766.535011574073</v>
      </c>
    </row>
    <row r="81" ht="13.55" customHeight="1">
      <c r="A81" t="s" s="7">
        <v>89</v>
      </c>
      <c r="B81" t="s" s="7">
        <v>90</v>
      </c>
      <c r="C81" s="103">
        <v>5128297</v>
      </c>
      <c r="D81" t="b" s="10">
        <f>IF(EXACT(A80&amp;B80,A81&amp;B81),TRUE,FALSE)</f>
        <v>0</v>
      </c>
      <c r="E81" t="b" s="10">
        <v>1</v>
      </c>
      <c r="F81" t="s" s="7">
        <v>82</v>
      </c>
      <c r="G81" s="32">
        <v>45767.6259375</v>
      </c>
    </row>
    <row r="82" ht="13.55" customHeight="1">
      <c r="A82" t="s" s="7">
        <v>90</v>
      </c>
      <c r="B82" t="s" s="7">
        <v>80</v>
      </c>
      <c r="C82" s="103">
        <v>5127881</v>
      </c>
      <c r="D82" t="b" s="10">
        <f>IF(EXACT(A81&amp;B81,A82&amp;B82),TRUE,FALSE)</f>
        <v>0</v>
      </c>
      <c r="E82" t="b" s="10">
        <v>1</v>
      </c>
      <c r="F82" t="s" s="65">
        <v>82</v>
      </c>
      <c r="G82" s="32">
        <v>45766.535011574073</v>
      </c>
    </row>
    <row r="83" ht="13.55" customHeight="1">
      <c r="A83" t="s" s="7">
        <v>90</v>
      </c>
      <c r="B83" t="s" s="7">
        <v>81</v>
      </c>
      <c r="C83" s="103">
        <v>5127954</v>
      </c>
      <c r="D83" t="b" s="10">
        <f>IF(EXACT(A82&amp;B82,A83&amp;B83),TRUE,FALSE)</f>
        <v>0</v>
      </c>
      <c r="E83" t="b" s="104">
        <v>1</v>
      </c>
      <c r="F83" t="s" s="105">
        <v>91</v>
      </c>
      <c r="G83" s="106">
        <v>45766.535011574073</v>
      </c>
    </row>
    <row r="84" ht="13.55" customHeight="1">
      <c r="A84" t="s" s="7">
        <v>90</v>
      </c>
      <c r="B84" t="s" s="7">
        <v>81</v>
      </c>
      <c r="C84" s="103">
        <v>5127955</v>
      </c>
      <c r="D84" t="b" s="10">
        <f>IF(EXACT(A83&amp;B83,A84&amp;B84),TRUE,FALSE)</f>
        <v>1</v>
      </c>
      <c r="E84" t="b" s="104">
        <v>1</v>
      </c>
      <c r="F84" t="s" s="105">
        <v>82</v>
      </c>
      <c r="G84" s="106">
        <v>45766.535011574073</v>
      </c>
    </row>
    <row r="85" ht="13.55" customHeight="1">
      <c r="A85" t="s" s="7">
        <v>90</v>
      </c>
      <c r="B85" t="s" s="7">
        <v>83</v>
      </c>
      <c r="C85" s="103">
        <v>5127695</v>
      </c>
      <c r="D85" t="b" s="10">
        <f>IF(EXACT(A84&amp;B84,A85&amp;B85),TRUE,FALSE)</f>
        <v>0</v>
      </c>
      <c r="E85" t="b" s="104">
        <v>1</v>
      </c>
      <c r="F85" t="s" s="105">
        <v>82</v>
      </c>
      <c r="G85" s="106">
        <v>45766.535011574073</v>
      </c>
    </row>
    <row r="86" ht="13.55" customHeight="1">
      <c r="A86" t="s" s="7">
        <v>90</v>
      </c>
      <c r="B86" t="s" s="7">
        <v>83</v>
      </c>
      <c r="C86" s="103">
        <v>5127696</v>
      </c>
      <c r="D86" t="b" s="10">
        <f>IF(EXACT(A85&amp;B85,A86&amp;B86),TRUE,FALSE)</f>
        <v>1</v>
      </c>
      <c r="E86" t="b" s="104">
        <v>1</v>
      </c>
      <c r="F86" t="s" s="105">
        <v>91</v>
      </c>
      <c r="G86" s="106">
        <v>45766.535011574073</v>
      </c>
    </row>
    <row r="87" ht="13.55" customHeight="1">
      <c r="A87" t="s" s="7">
        <v>90</v>
      </c>
      <c r="B87" t="s" s="7">
        <v>84</v>
      </c>
      <c r="C87" s="103">
        <v>5129253</v>
      </c>
      <c r="D87" t="b" s="10">
        <f>IF(EXACT(A86&amp;B86,A87&amp;B87),TRUE,FALSE)</f>
        <v>0</v>
      </c>
      <c r="E87" t="b" s="10">
        <v>1</v>
      </c>
      <c r="F87" t="s" s="82">
        <v>82</v>
      </c>
      <c r="G87" s="32">
        <v>45768.417164351849</v>
      </c>
    </row>
    <row r="88" ht="13.55" customHeight="1">
      <c r="A88" t="s" s="7">
        <v>90</v>
      </c>
      <c r="B88" t="s" s="7">
        <v>85</v>
      </c>
      <c r="C88" s="103">
        <v>5127626</v>
      </c>
      <c r="D88" t="b" s="10">
        <f>IF(EXACT(A87&amp;B87,A88&amp;B88),TRUE,FALSE)</f>
        <v>0</v>
      </c>
      <c r="E88" t="b" s="10">
        <v>1</v>
      </c>
      <c r="F88" t="s" s="7">
        <v>82</v>
      </c>
      <c r="G88" s="32">
        <v>45766.057106481479</v>
      </c>
    </row>
    <row r="89" ht="13.55" customHeight="1">
      <c r="A89" t="s" s="7">
        <v>90</v>
      </c>
      <c r="B89" t="s" s="7">
        <v>87</v>
      </c>
      <c r="C89" s="103">
        <v>5127635</v>
      </c>
      <c r="D89" t="b" s="10">
        <f>IF(EXACT(A88&amp;B88,A89&amp;B89),TRUE,FALSE)</f>
        <v>0</v>
      </c>
      <c r="E89" t="b" s="10">
        <v>1</v>
      </c>
      <c r="F89" t="s" s="7">
        <v>82</v>
      </c>
      <c r="G89" s="32">
        <v>45766.057106481479</v>
      </c>
    </row>
    <row r="90" ht="13.55" customHeight="1">
      <c r="A90" t="s" s="7">
        <v>90</v>
      </c>
      <c r="B90" t="s" s="7">
        <v>88</v>
      </c>
      <c r="C90" s="103">
        <v>5127730</v>
      </c>
      <c r="D90" t="b" s="10">
        <f>IF(EXACT(A89&amp;B89,A90&amp;B90),TRUE,FALSE)</f>
        <v>0</v>
      </c>
      <c r="E90" t="b" s="10">
        <v>1</v>
      </c>
      <c r="F90" t="s" s="7">
        <v>82</v>
      </c>
      <c r="G90" s="32">
        <v>45766.535011574073</v>
      </c>
    </row>
    <row r="91" ht="13.55" customHeight="1">
      <c r="A91" t="s" s="7">
        <v>90</v>
      </c>
      <c r="B91" t="s" s="7">
        <v>89</v>
      </c>
      <c r="C91" s="103">
        <v>5127740</v>
      </c>
      <c r="D91" t="b" s="10">
        <f>IF(EXACT(A90&amp;B90,A91&amp;B91),TRUE,FALSE)</f>
        <v>0</v>
      </c>
      <c r="E91" t="b" s="10">
        <v>1</v>
      </c>
      <c r="F91" t="s" s="7">
        <v>82</v>
      </c>
      <c r="G91" s="32">
        <v>45766.535011574073</v>
      </c>
    </row>
    <row r="92" ht="13.55" customHeight="1">
      <c r="A92" t="s" s="7">
        <v>88</v>
      </c>
      <c r="B92" t="s" s="7">
        <v>86</v>
      </c>
      <c r="C92" s="103">
        <v>5129776</v>
      </c>
      <c r="D92" t="b" s="10">
        <f>IF(EXACT(A91&amp;B91,A92&amp;B92),TRUE,FALSE)</f>
        <v>0</v>
      </c>
      <c r="E92" t="b" s="10">
        <v>1</v>
      </c>
      <c r="F92" t="s" s="7">
        <v>82</v>
      </c>
      <c r="G92" s="32">
        <v>45770.738842592589</v>
      </c>
    </row>
    <row r="93" ht="13.55" customHeight="1">
      <c r="A93" t="s" s="7">
        <v>89</v>
      </c>
      <c r="B93" t="s" s="7">
        <v>86</v>
      </c>
      <c r="C93" s="103">
        <v>5129774</v>
      </c>
      <c r="D93" t="b" s="10">
        <f>IF(EXACT(A92&amp;B92,A93&amp;B93),TRUE,FALSE)</f>
        <v>0</v>
      </c>
      <c r="E93" t="b" s="10">
        <v>1</v>
      </c>
      <c r="F93" t="s" s="7">
        <v>82</v>
      </c>
      <c r="G93" s="32">
        <v>45770.738842592589</v>
      </c>
    </row>
    <row r="94" ht="13.55" customHeight="1">
      <c r="A94" t="s" s="7">
        <v>90</v>
      </c>
      <c r="B94" t="s" s="7">
        <v>86</v>
      </c>
      <c r="C94" s="103">
        <v>5129775</v>
      </c>
      <c r="D94" t="b" s="10">
        <f>IF(EXACT(A93&amp;B93,A94&amp;B94),TRUE,FALSE)</f>
        <v>0</v>
      </c>
      <c r="E94" t="b" s="10">
        <v>1</v>
      </c>
      <c r="F94" t="s" s="7">
        <v>82</v>
      </c>
      <c r="G94" s="32">
        <v>45770.738842592589</v>
      </c>
    </row>
  </sheetData>
  <pageMargins left="0.7" right="0.7" top="0.787402" bottom="0.787402" header="0.3" footer="0.3"/>
  <pageSetup firstPageNumber="1" fitToHeight="1" fitToWidth="1" scale="100" useFirstPageNumber="0" orientation="portrait" pageOrder="downThenOver"/>
  <headerFooter>
    <oddFooter>&amp;C&amp;"Helvetica Neue,Regular"&amp;12&amp;K000000&amp;P</oddFooter>
  </headerFooter>
</worksheet>
</file>

<file path=xl/worksheets/sheet9.xml><?xml version="1.0" encoding="utf-8"?>
<worksheet xmlns:r="http://schemas.openxmlformats.org/officeDocument/2006/relationships" xmlns="http://schemas.openxmlformats.org/spreadsheetml/2006/main">
  <dimension ref="A1:F10"/>
  <sheetViews>
    <sheetView workbookViewId="0" showGridLines="0" defaultGridColor="1"/>
  </sheetViews>
  <sheetFormatPr defaultColWidth="11.5" defaultRowHeight="14.5" customHeight="1" outlineLevelRow="0" outlineLevelCol="0"/>
  <cols>
    <col min="1" max="1" width="6" style="107" customWidth="1"/>
    <col min="2" max="2" width="12.6719" style="107" customWidth="1"/>
    <col min="3" max="3" width="14.6719" style="107" customWidth="1"/>
    <col min="4" max="4" width="12.6719" style="107" customWidth="1"/>
    <col min="5" max="5" width="15" style="107" customWidth="1"/>
    <col min="6" max="6" width="17" style="107" customWidth="1"/>
    <col min="7" max="16384" width="11.5" style="107" customWidth="1"/>
  </cols>
  <sheetData>
    <row r="1" ht="13.55" customHeight="1">
      <c r="A1" t="s" s="7">
        <v>56</v>
      </c>
      <c r="B1" t="s" s="7">
        <v>93</v>
      </c>
      <c r="C1" t="s" s="7">
        <v>94</v>
      </c>
      <c r="D1" t="s" s="7">
        <v>95</v>
      </c>
      <c r="E1" t="s" s="7">
        <v>96</v>
      </c>
      <c r="F1" t="s" s="7">
        <v>97</v>
      </c>
    </row>
    <row r="2" ht="13.55" customHeight="1">
      <c r="A2" t="s" s="7">
        <v>98</v>
      </c>
      <c r="B2" s="10">
        <f>COUNTA('Players'!A1:A11)-1</f>
        <v>10</v>
      </c>
      <c r="C2" s="10">
        <f>(B2-1)*2</f>
        <v>18</v>
      </c>
      <c r="D2" s="10">
        <f>$B$2*($B$2-1)</f>
        <v>90</v>
      </c>
      <c r="E2" s="64">
        <f>'Table'!K13/2</f>
        <v>0</v>
      </c>
      <c r="F2" s="108">
        <f>E2*100/D2/100</f>
        <v>0</v>
      </c>
    </row>
    <row r="3" ht="13.55" customHeight="1">
      <c r="A3" s="12"/>
      <c r="B3" s="12"/>
      <c r="C3" s="12"/>
      <c r="D3" s="12"/>
      <c r="E3" s="12"/>
      <c r="F3" s="12"/>
    </row>
    <row r="4" ht="13.55" customHeight="1">
      <c r="A4" s="12"/>
      <c r="B4" s="12"/>
      <c r="C4" s="12"/>
      <c r="D4" s="12"/>
      <c r="E4" s="12"/>
      <c r="F4" s="12"/>
    </row>
    <row r="5" ht="13.55" customHeight="1">
      <c r="A5" s="12"/>
      <c r="B5" s="12"/>
      <c r="C5" s="12"/>
      <c r="D5" s="12"/>
      <c r="E5" s="12"/>
      <c r="F5" s="12"/>
    </row>
    <row r="6" ht="13.55" customHeight="1">
      <c r="A6" s="12"/>
      <c r="B6" s="12"/>
      <c r="C6" s="12"/>
      <c r="D6" s="12"/>
      <c r="E6" s="12"/>
      <c r="F6" s="12"/>
    </row>
    <row r="7" ht="13.55" customHeight="1">
      <c r="A7" s="12"/>
      <c r="B7" s="12"/>
      <c r="C7" s="12"/>
      <c r="D7" s="12"/>
      <c r="E7" s="12"/>
      <c r="F7" s="12"/>
    </row>
    <row r="8" ht="13.55" customHeight="1">
      <c r="A8" s="12"/>
      <c r="B8" s="12"/>
      <c r="C8" s="12"/>
      <c r="D8" s="12"/>
      <c r="E8" s="12"/>
      <c r="F8" s="12"/>
    </row>
    <row r="9" ht="13.55" customHeight="1">
      <c r="A9" s="12"/>
      <c r="B9" s="12"/>
      <c r="C9" s="12"/>
      <c r="D9" s="12"/>
      <c r="E9" s="12"/>
      <c r="F9" s="12"/>
    </row>
    <row r="10" ht="13.55" customHeight="1">
      <c r="A10" s="12"/>
      <c r="B10" s="12"/>
      <c r="C10" s="12"/>
      <c r="D10" s="12"/>
      <c r="E10" s="12"/>
      <c r="F10" s="12"/>
    </row>
  </sheetData>
  <pageMargins left="0.7" right="0.7" top="0.787402" bottom="0.787402" header="0.3" footer="0.3"/>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