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SSANDRO 5 Sept 2018\Alexander\Università\4. Master MPM Torino\Progetto\"/>
    </mc:Choice>
  </mc:AlternateContent>
  <xr:revisionPtr revIDLastSave="0" documentId="13_ncr:1_{AEE64BBF-6ED2-483C-9F75-EE77F05B25C8}" xr6:coauthVersionLast="47" xr6:coauthVersionMax="47" xr10:uidLastSave="{00000000-0000-0000-0000-000000000000}"/>
  <bookViews>
    <workbookView xWindow="-108" yWindow="-108" windowWidth="23256" windowHeight="12576" xr2:uid="{2159D2D9-3A0A-437C-86E6-B2A592FFE6B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M11" i="1" s="1"/>
  <c r="L12" i="1"/>
  <c r="J12" i="1"/>
  <c r="N11" i="1"/>
  <c r="J11" i="1"/>
  <c r="N9" i="1"/>
  <c r="L9" i="1"/>
  <c r="M9" i="1" s="1"/>
  <c r="M12" i="1" l="1"/>
  <c r="O11" i="1" l="1"/>
  <c r="M15" i="1"/>
</calcChain>
</file>

<file path=xl/sharedStrings.xml><?xml version="1.0" encoding="utf-8"?>
<sst xmlns="http://schemas.openxmlformats.org/spreadsheetml/2006/main" count="48" uniqueCount="39">
  <si>
    <t>m0</t>
  </si>
  <si>
    <t>kg</t>
  </si>
  <si>
    <t>ORBIT</t>
  </si>
  <si>
    <t>TIME</t>
  </si>
  <si>
    <t>CONTROL</t>
  </si>
  <si>
    <t>axes</t>
  </si>
  <si>
    <t>dV (km/s)</t>
  </si>
  <si>
    <t>Engine</t>
  </si>
  <si>
    <t>Isp (sec)</t>
  </si>
  <si>
    <t>T (N)</t>
  </si>
  <si>
    <t>mf/m0</t>
  </si>
  <si>
    <t>mp (kg)</t>
  </si>
  <si>
    <t>mtank (kg)</t>
  </si>
  <si>
    <t>LEO 200km</t>
  </si>
  <si>
    <t>30 gg</t>
  </si>
  <si>
    <t xml:space="preserve">altitude </t>
  </si>
  <si>
    <t>V</t>
  </si>
  <si>
    <t>hydrazine</t>
  </si>
  <si>
    <t>120-400</t>
  </si>
  <si>
    <t>inclination</t>
  </si>
  <si>
    <t>N</t>
  </si>
  <si>
    <t>Interplanetary transfer</t>
  </si>
  <si>
    <t>176 gg</t>
  </si>
  <si>
    <t>injection</t>
  </si>
  <si>
    <t>post_injection</t>
  </si>
  <si>
    <t>Mars 500km</t>
  </si>
  <si>
    <t>700 gg</t>
  </si>
  <si>
    <t xml:space="preserve">2 Engines </t>
  </si>
  <si>
    <t>Nuclear thermal reactor</t>
  </si>
  <si>
    <t>Progetto</t>
  </si>
  <si>
    <t>min impulse dt (s)</t>
  </si>
  <si>
    <t>mp tot</t>
  </si>
  <si>
    <t>In-line tank la cui capacità è stata calcolata nella casella M14</t>
  </si>
  <si>
    <t>Propulsion part</t>
  </si>
  <si>
    <t>tempo inpiegato dal sistema per</t>
  </si>
  <si>
    <t xml:space="preserve">erogare la data spinta </t>
  </si>
  <si>
    <t>COMPONENTI</t>
  </si>
  <si>
    <t>Nuclear T. R.</t>
  </si>
  <si>
    <t>each one of 110kN of thrust (nell'articolo ne usa 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</si>
</sst>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/>
    <xf numFmtId="1" fontId="0" fillId="0" borderId="0" xfId="0" applyNumberFormat="1"/>
    <xf numFmtId="0" fontId="0" fillId="3" borderId="0" xfId="0" applyFont="1" applyFill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2C01-6CFC-4913-8BD4-D6E952FA915E}">
  <dimension ref="A1:O15"/>
  <sheetViews>
    <sheetView tabSelected="1" topLeftCell="C1" workbookViewId="0">
      <selection activeCell="C7" sqref="C7"/>
    </sheetView>
  </sheetViews>
  <sheetFormatPr defaultRowHeight="14.4" x14ac:dyDescent="0.3"/>
  <cols>
    <col min="1" max="14" width="15.77734375" customWidth="1"/>
    <col min="15" max="15" width="13" customWidth="1"/>
  </cols>
  <sheetData>
    <row r="1" spans="1:15" x14ac:dyDescent="0.3">
      <c r="A1" t="s">
        <v>29</v>
      </c>
      <c r="B1" t="s">
        <v>36</v>
      </c>
    </row>
    <row r="2" spans="1:15" x14ac:dyDescent="0.3">
      <c r="B2" t="s">
        <v>28</v>
      </c>
    </row>
    <row r="3" spans="1:15" x14ac:dyDescent="0.3">
      <c r="B3" t="s">
        <v>27</v>
      </c>
      <c r="C3" t="s">
        <v>38</v>
      </c>
    </row>
    <row r="4" spans="1:15" x14ac:dyDescent="0.3">
      <c r="B4" t="s">
        <v>32</v>
      </c>
    </row>
    <row r="6" spans="1:15" x14ac:dyDescent="0.3">
      <c r="B6" t="s">
        <v>0</v>
      </c>
      <c r="C6">
        <v>250000</v>
      </c>
      <c r="D6" t="s">
        <v>1</v>
      </c>
      <c r="N6" t="s">
        <v>34</v>
      </c>
    </row>
    <row r="7" spans="1:15" x14ac:dyDescent="0.3">
      <c r="B7" s="1"/>
      <c r="C7" s="1"/>
      <c r="D7" s="1"/>
      <c r="E7" s="1"/>
      <c r="H7" s="2"/>
      <c r="N7" t="s">
        <v>35</v>
      </c>
    </row>
    <row r="8" spans="1:15" ht="15" thickBot="1" x14ac:dyDescent="0.35">
      <c r="B8" s="3" t="s">
        <v>2</v>
      </c>
      <c r="C8" s="4" t="s">
        <v>3</v>
      </c>
      <c r="D8" s="5" t="s">
        <v>4</v>
      </c>
      <c r="E8" s="6" t="s">
        <v>5</v>
      </c>
      <c r="F8" s="4" t="s">
        <v>6</v>
      </c>
      <c r="H8" s="7" t="s">
        <v>7</v>
      </c>
      <c r="I8" s="7" t="s">
        <v>8</v>
      </c>
      <c r="J8" s="7" t="s">
        <v>9</v>
      </c>
      <c r="L8" s="7" t="s">
        <v>10</v>
      </c>
      <c r="M8" s="7" t="s">
        <v>11</v>
      </c>
      <c r="N8" s="8" t="s">
        <v>30</v>
      </c>
      <c r="O8" s="9" t="s">
        <v>12</v>
      </c>
    </row>
    <row r="9" spans="1:15" x14ac:dyDescent="0.3">
      <c r="B9" s="28" t="s">
        <v>13</v>
      </c>
      <c r="C9" s="30" t="s">
        <v>14</v>
      </c>
      <c r="D9" s="10" t="s">
        <v>15</v>
      </c>
      <c r="E9" s="11" t="s">
        <v>16</v>
      </c>
      <c r="F9" s="12">
        <v>2.0199999999999999E-2</v>
      </c>
      <c r="H9" t="s">
        <v>17</v>
      </c>
      <c r="I9">
        <v>215</v>
      </c>
      <c r="J9" t="s">
        <v>18</v>
      </c>
      <c r="L9">
        <f>EXP(-F9*1000/(I9*9.81))</f>
        <v>0.99046839856860336</v>
      </c>
      <c r="M9">
        <f>C6-L9*C6</f>
        <v>2382.9003578491684</v>
      </c>
      <c r="N9">
        <f>C6/(4*400)*0.65</f>
        <v>101.5625</v>
      </c>
    </row>
    <row r="10" spans="1:15" x14ac:dyDescent="0.3">
      <c r="B10" s="29"/>
      <c r="C10" s="31"/>
      <c r="D10" s="13" t="s">
        <v>19</v>
      </c>
      <c r="E10" s="14" t="s">
        <v>20</v>
      </c>
      <c r="F10" s="15">
        <v>0</v>
      </c>
    </row>
    <row r="11" spans="1:15" x14ac:dyDescent="0.3">
      <c r="A11" s="20" t="s">
        <v>33</v>
      </c>
      <c r="B11" s="32" t="s">
        <v>21</v>
      </c>
      <c r="C11" s="33" t="s">
        <v>22</v>
      </c>
      <c r="D11" s="21" t="s">
        <v>23</v>
      </c>
      <c r="E11" s="22" t="s">
        <v>16</v>
      </c>
      <c r="F11" s="23">
        <v>3.8</v>
      </c>
      <c r="G11" s="25"/>
      <c r="H11" s="25" t="s">
        <v>37</v>
      </c>
      <c r="I11" s="25">
        <v>900</v>
      </c>
      <c r="J11" s="25">
        <f>110000*2</f>
        <v>220000</v>
      </c>
      <c r="K11" s="25"/>
      <c r="L11" s="26">
        <f>EXP(-F11*1000/(I11*9.81))</f>
        <v>0.65024906095797574</v>
      </c>
      <c r="M11" s="25">
        <f>C6-L11*C6</f>
        <v>87437.734760506049</v>
      </c>
      <c r="N11" s="25">
        <f>C6/J11*F11*1000</f>
        <v>4318.181818181818</v>
      </c>
      <c r="O11" s="27">
        <f xml:space="preserve"> (M11+M12)/10</f>
        <v>9982.8658037712503</v>
      </c>
    </row>
    <row r="12" spans="1:15" x14ac:dyDescent="0.3">
      <c r="A12" s="20"/>
      <c r="B12" s="32"/>
      <c r="C12" s="33"/>
      <c r="D12" s="24" t="s">
        <v>24</v>
      </c>
      <c r="E12" s="22" t="s">
        <v>16</v>
      </c>
      <c r="F12" s="23">
        <v>0.7</v>
      </c>
      <c r="G12" s="25"/>
      <c r="H12" s="25"/>
      <c r="I12" s="25">
        <v>900</v>
      </c>
      <c r="J12" s="25">
        <f>110000*2</f>
        <v>220000</v>
      </c>
      <c r="K12" s="25"/>
      <c r="L12" s="26">
        <f>EXP(-F12*1000/(I12*9.81))</f>
        <v>0.92377737072652377</v>
      </c>
      <c r="M12" s="25">
        <f>(C6-M11)*(1-L12)</f>
        <v>12390.923277206459</v>
      </c>
      <c r="N12" s="25"/>
      <c r="O12" s="25"/>
    </row>
    <row r="13" spans="1:15" x14ac:dyDescent="0.3">
      <c r="B13" s="29" t="s">
        <v>25</v>
      </c>
      <c r="C13" s="31" t="s">
        <v>26</v>
      </c>
      <c r="D13" s="13" t="s">
        <v>15</v>
      </c>
      <c r="E13" s="14" t="s">
        <v>16</v>
      </c>
      <c r="F13" s="15"/>
      <c r="H13" t="s">
        <v>17</v>
      </c>
      <c r="I13">
        <v>215</v>
      </c>
      <c r="J13" t="s">
        <v>18</v>
      </c>
    </row>
    <row r="14" spans="1:15" ht="15" thickBot="1" x14ac:dyDescent="0.35">
      <c r="B14" s="34"/>
      <c r="C14" s="35"/>
      <c r="D14" s="16" t="s">
        <v>19</v>
      </c>
      <c r="E14" s="17" t="s">
        <v>20</v>
      </c>
      <c r="F14" s="18"/>
      <c r="M14" t="s">
        <v>31</v>
      </c>
    </row>
    <row r="15" spans="1:15" x14ac:dyDescent="0.3">
      <c r="M15" s="19">
        <f>SUM(M11:M12)</f>
        <v>99828.658037712506</v>
      </c>
      <c r="N15" t="s">
        <v>1</v>
      </c>
    </row>
  </sheetData>
  <mergeCells count="6">
    <mergeCell ref="B9:B10"/>
    <mergeCell ref="C9:C10"/>
    <mergeCell ref="B11:B12"/>
    <mergeCell ref="C11:C12"/>
    <mergeCell ref="B13:B14"/>
    <mergeCell ref="C13:C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2022-02-15T18:31:07Z</dcterms:created>
  <dcterms:modified xsi:type="dcterms:W3CDTF">2022-03-02T15:38:43Z</dcterms:modified>
</cp:coreProperties>
</file>