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hlarsen/Seafile/PostDocSund/Teaching/2023/sastutorials-beta-main/Lamella/"/>
    </mc:Choice>
  </mc:AlternateContent>
  <xr:revisionPtr revIDLastSave="0" documentId="8_{0A70B6F3-8944-6142-9BA6-481ACF6A8BC1}" xr6:coauthVersionLast="47" xr6:coauthVersionMax="47" xr10:uidLastSave="{00000000-0000-0000-0000-000000000000}"/>
  <bookViews>
    <workbookView xWindow="11560" yWindow="4640" windowWidth="28040" windowHeight="17440" xr2:uid="{01F6B0D7-2015-EC42-BFFB-5B3C6F16CE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H17" i="1"/>
  <c r="H4" i="1"/>
  <c r="H3" i="1"/>
  <c r="L2" i="1"/>
  <c r="D4" i="1" s="1"/>
  <c r="C2" i="1" l="1"/>
  <c r="D3" i="1"/>
</calcChain>
</file>

<file path=xl/sharedStrings.xml><?xml version="1.0" encoding="utf-8"?>
<sst xmlns="http://schemas.openxmlformats.org/spreadsheetml/2006/main" count="54" uniqueCount="37">
  <si>
    <t>water</t>
  </si>
  <si>
    <t>H2O</t>
  </si>
  <si>
    <t>C10H18NO8P</t>
  </si>
  <si>
    <t>C32H62</t>
  </si>
  <si>
    <t>compound</t>
  </si>
  <si>
    <t>chemical formula</t>
  </si>
  <si>
    <t>Molecular volume, Å**3</t>
  </si>
  <si>
    <t>Mass density, g/cm**3</t>
  </si>
  <si>
    <t>SLD, E-6 Å**-2</t>
  </si>
  <si>
    <t>Molar mass, g/mol</t>
  </si>
  <si>
    <t>Molecular volume, cm**3/mol</t>
  </si>
  <si>
    <t>avogadros constant</t>
  </si>
  <si>
    <t>mol-1</t>
  </si>
  <si>
    <t>Å**3/cm**3</t>
  </si>
  <si>
    <t>conversion</t>
  </si>
  <si>
    <t>2) Use SLD Calculator to get SLD from chemical formula and mass density</t>
  </si>
  <si>
    <t>dSLD, E-6 Å**-2</t>
  </si>
  <si>
    <t>d-spacing</t>
  </si>
  <si>
    <t>2pi/d</t>
  </si>
  <si>
    <t>q=</t>
  </si>
  <si>
    <t xml:space="preserve">so </t>
  </si>
  <si>
    <t>d=</t>
  </si>
  <si>
    <t>2pi/q</t>
  </si>
  <si>
    <t>=</t>
  </si>
  <si>
    <t>fit sample 2</t>
  </si>
  <si>
    <t>length_tail</t>
  </si>
  <si>
    <t>length_head</t>
  </si>
  <si>
    <t>chi2r</t>
  </si>
  <si>
    <t>model 1</t>
  </si>
  <si>
    <t>sld_head</t>
  </si>
  <si>
    <t>sld_tail</t>
  </si>
  <si>
    <t>DPPC head (PC)</t>
  </si>
  <si>
    <t>DPPC tail (DP)</t>
  </si>
  <si>
    <t>1) Use Density/volume Calculator to get molecular volume (for water) or mass density (for head and tail)</t>
  </si>
  <si>
    <t>Water</t>
  </si>
  <si>
    <t>Chemical formula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</si>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</sst>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2" borderId="1" xfId="0" applyFont="1" applyFill="1" applyBorder="1"/>
    <xf numFmtId="0" fontId="0" fillId="0" borderId="1" xfId="0" applyFont="1" applyBorder="1"/>
    <xf numFmtId="1" fontId="0" fillId="0" borderId="1" xfId="0" applyNumberFormat="1" applyFont="1" applyBorder="1"/>
    <xf numFmtId="2" fontId="0" fillId="0" borderId="1" xfId="0" applyNumberFormat="1" applyFont="1" applyBorder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0190-408E-7748-9EBB-3A3B49B365D9}">
  <dimension ref="A1:M29"/>
  <sheetViews>
    <sheetView tabSelected="1" workbookViewId="0">
      <selection activeCell="C25" sqref="C25"/>
    </sheetView>
  </sheetViews>
  <sheetFormatPr baseColWidth="10" defaultRowHeight="16" x14ac:dyDescent="0.2"/>
  <cols>
    <col min="1" max="1" width="14.6640625" customWidth="1"/>
    <col min="2" max="2" width="15.5" bestFit="1" customWidth="1"/>
    <col min="3" max="3" width="21.1640625" bestFit="1" customWidth="1"/>
    <col min="4" max="4" width="26.83203125" bestFit="1" customWidth="1"/>
    <col min="5" max="6" width="20.33203125" bestFit="1" customWidth="1"/>
    <col min="7" max="7" width="13" bestFit="1" customWidth="1"/>
    <col min="8" max="8" width="14.1640625" bestFit="1" customWidth="1"/>
    <col min="11" max="11" width="17.1640625" bestFit="1" customWidth="1"/>
  </cols>
  <sheetData>
    <row r="1" spans="1:13" x14ac:dyDescent="0.2">
      <c r="A1" s="5" t="s">
        <v>4</v>
      </c>
      <c r="B1" s="5" t="s">
        <v>5</v>
      </c>
      <c r="C1" s="5" t="s">
        <v>6</v>
      </c>
      <c r="D1" s="5" t="s">
        <v>10</v>
      </c>
      <c r="E1" s="5" t="s">
        <v>9</v>
      </c>
      <c r="F1" s="5" t="s">
        <v>7</v>
      </c>
      <c r="G1" s="5" t="s">
        <v>8</v>
      </c>
      <c r="H1" s="5" t="s">
        <v>16</v>
      </c>
      <c r="K1" s="5" t="s">
        <v>11</v>
      </c>
      <c r="L1" s="6">
        <v>6.0221407599999999E+23</v>
      </c>
      <c r="M1" s="5" t="s">
        <v>12</v>
      </c>
    </row>
    <row r="2" spans="1:13" x14ac:dyDescent="0.2">
      <c r="A2" s="5" t="s">
        <v>0</v>
      </c>
      <c r="B2" s="5" t="s">
        <v>1</v>
      </c>
      <c r="C2" s="4">
        <f>D2/L1*L2</f>
        <v>30.005940943831408</v>
      </c>
      <c r="D2" s="2">
        <v>18.07</v>
      </c>
      <c r="E2" s="2">
        <v>18.015000000000001</v>
      </c>
      <c r="F2" s="5">
        <v>0.997</v>
      </c>
      <c r="G2">
        <v>9.41</v>
      </c>
      <c r="H2">
        <v>0</v>
      </c>
      <c r="K2" s="5" t="s">
        <v>14</v>
      </c>
      <c r="L2" s="5">
        <f>(100000000)^3</f>
        <v>9.9999999999999998E+23</v>
      </c>
      <c r="M2" s="5" t="s">
        <v>13</v>
      </c>
    </row>
    <row r="3" spans="1:13" x14ac:dyDescent="0.2">
      <c r="A3" s="5" t="s">
        <v>31</v>
      </c>
      <c r="B3" s="5" t="s">
        <v>2</v>
      </c>
      <c r="C3" s="5">
        <v>325</v>
      </c>
      <c r="D3" s="2">
        <f>C3/$L$2*$L$1</f>
        <v>195.71957470000001</v>
      </c>
      <c r="E3" s="2">
        <v>311.23</v>
      </c>
      <c r="F3">
        <v>1.5902000000000001</v>
      </c>
      <c r="G3" s="3">
        <v>14.3</v>
      </c>
      <c r="H3">
        <f>G3-$G$2</f>
        <v>4.8900000000000006</v>
      </c>
    </row>
    <row r="4" spans="1:13" x14ac:dyDescent="0.2">
      <c r="A4" s="5" t="s">
        <v>32</v>
      </c>
      <c r="B4" s="5" t="s">
        <v>3</v>
      </c>
      <c r="C4" s="5">
        <v>969</v>
      </c>
      <c r="D4" s="2">
        <f>C4/$L$2*$L$1</f>
        <v>583.545439644</v>
      </c>
      <c r="E4" s="2">
        <v>446.83</v>
      </c>
      <c r="F4">
        <v>0.76571999999999996</v>
      </c>
      <c r="G4">
        <v>7.39</v>
      </c>
      <c r="H4">
        <f>G4-$G$2</f>
        <v>-2.0200000000000005</v>
      </c>
    </row>
    <row r="8" spans="1:13" x14ac:dyDescent="0.2">
      <c r="D8" s="1"/>
    </row>
    <row r="9" spans="1:13" x14ac:dyDescent="0.2">
      <c r="A9" t="s">
        <v>33</v>
      </c>
    </row>
    <row r="10" spans="1:13" x14ac:dyDescent="0.2">
      <c r="A10" t="s">
        <v>15</v>
      </c>
    </row>
    <row r="17" spans="1:8" x14ac:dyDescent="0.2">
      <c r="A17" t="s">
        <v>17</v>
      </c>
      <c r="B17" t="s">
        <v>19</v>
      </c>
      <c r="C17" t="s">
        <v>18</v>
      </c>
      <c r="D17" t="s">
        <v>20</v>
      </c>
      <c r="E17" t="s">
        <v>21</v>
      </c>
      <c r="F17" t="s">
        <v>22</v>
      </c>
      <c r="G17" t="s">
        <v>23</v>
      </c>
      <c r="H17">
        <f>2*PI()/0.1</f>
        <v>62.831853071795862</v>
      </c>
    </row>
    <row r="20" spans="1:8" x14ac:dyDescent="0.2">
      <c r="B20" t="s">
        <v>24</v>
      </c>
    </row>
    <row r="23" spans="1:8" x14ac:dyDescent="0.2">
      <c r="B23" t="s">
        <v>28</v>
      </c>
    </row>
    <row r="24" spans="1:8" x14ac:dyDescent="0.2">
      <c r="A24" t="s">
        <v>25</v>
      </c>
      <c r="B24">
        <v>14.122</v>
      </c>
    </row>
    <row r="25" spans="1:8" x14ac:dyDescent="0.2">
      <c r="A25" t="s">
        <v>26</v>
      </c>
      <c r="B25">
        <v>7.22</v>
      </c>
    </row>
    <row r="26" spans="1:8" x14ac:dyDescent="0.2">
      <c r="A26" t="s">
        <v>29</v>
      </c>
      <c r="B26">
        <v>14.3</v>
      </c>
    </row>
    <row r="27" spans="1:8" x14ac:dyDescent="0.2">
      <c r="A27" t="s">
        <v>30</v>
      </c>
      <c r="B27">
        <v>7.39</v>
      </c>
    </row>
    <row r="29" spans="1:8" x14ac:dyDescent="0.2">
      <c r="A29" t="s">
        <v>27</v>
      </c>
      <c r="B29">
        <v>4.95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7B09-EB78-9345-900D-1375ABCFB446}">
  <dimension ref="A1:M10"/>
  <sheetViews>
    <sheetView topLeftCell="A10" zoomScale="123" zoomScaleNormal="123" workbookViewId="0">
      <selection activeCell="A17" sqref="A17:H29"/>
    </sheetView>
  </sheetViews>
  <sheetFormatPr baseColWidth="10" defaultRowHeight="16" x14ac:dyDescent="0.2"/>
  <cols>
    <col min="1" max="1" width="13.83203125" customWidth="1"/>
    <col min="2" max="2" width="15.5" bestFit="1" customWidth="1"/>
    <col min="3" max="3" width="21.83203125" bestFit="1" customWidth="1"/>
    <col min="4" max="4" width="27" bestFit="1" customWidth="1"/>
    <col min="5" max="5" width="17" bestFit="1" customWidth="1"/>
    <col min="6" max="6" width="20.5" bestFit="1" customWidth="1"/>
    <col min="7" max="7" width="13" bestFit="1" customWidth="1"/>
    <col min="8" max="8" width="14.1640625" bestFit="1" customWidth="1"/>
    <col min="11" max="11" width="17.33203125" bestFit="1" customWidth="1"/>
    <col min="12" max="12" width="8.6640625" bestFit="1" customWidth="1"/>
    <col min="13" max="13" width="11.6640625" bestFit="1" customWidth="1"/>
  </cols>
  <sheetData>
    <row r="1" spans="1:13" x14ac:dyDescent="0.2">
      <c r="A1" s="7" t="s">
        <v>36</v>
      </c>
      <c r="B1" s="7" t="s">
        <v>35</v>
      </c>
      <c r="C1" s="7" t="s">
        <v>6</v>
      </c>
      <c r="D1" s="7" t="s">
        <v>10</v>
      </c>
      <c r="E1" s="7" t="s">
        <v>9</v>
      </c>
      <c r="F1" s="7" t="s">
        <v>7</v>
      </c>
      <c r="G1" s="7" t="s">
        <v>8</v>
      </c>
      <c r="H1" s="7" t="s">
        <v>16</v>
      </c>
      <c r="K1" s="5" t="s">
        <v>11</v>
      </c>
      <c r="L1" s="6">
        <v>6.0221407599999999E+23</v>
      </c>
      <c r="M1" s="5" t="s">
        <v>12</v>
      </c>
    </row>
    <row r="2" spans="1:13" x14ac:dyDescent="0.2">
      <c r="A2" s="8" t="s">
        <v>34</v>
      </c>
      <c r="B2" s="8" t="s">
        <v>1</v>
      </c>
      <c r="C2" s="9">
        <v>30</v>
      </c>
      <c r="D2" s="10"/>
      <c r="E2" s="10"/>
      <c r="F2" s="8"/>
      <c r="G2" s="8"/>
      <c r="H2" s="8"/>
      <c r="K2" s="5" t="s">
        <v>14</v>
      </c>
      <c r="L2" s="5">
        <f>(100000000)^3</f>
        <v>9.9999999999999998E+23</v>
      </c>
      <c r="M2" s="5" t="s">
        <v>13</v>
      </c>
    </row>
    <row r="3" spans="1:13" x14ac:dyDescent="0.2">
      <c r="A3" s="8" t="s">
        <v>31</v>
      </c>
      <c r="B3" s="8" t="s">
        <v>2</v>
      </c>
      <c r="C3" s="8">
        <v>325</v>
      </c>
      <c r="D3" s="10"/>
      <c r="E3" s="10"/>
      <c r="F3" s="8"/>
      <c r="G3" s="11"/>
      <c r="H3" s="8"/>
    </row>
    <row r="4" spans="1:13" x14ac:dyDescent="0.2">
      <c r="A4" s="8" t="s">
        <v>32</v>
      </c>
      <c r="B4" s="8" t="s">
        <v>3</v>
      </c>
      <c r="C4" s="8">
        <v>969</v>
      </c>
      <c r="D4" s="10"/>
      <c r="E4" s="10"/>
      <c r="F4" s="8"/>
      <c r="G4" s="8"/>
      <c r="H4" s="8"/>
    </row>
    <row r="8" spans="1:13" x14ac:dyDescent="0.2">
      <c r="D8" s="1"/>
    </row>
    <row r="9" spans="1:13" x14ac:dyDescent="0.2">
      <c r="A9" t="s">
        <v>33</v>
      </c>
    </row>
    <row r="10" spans="1:13" x14ac:dyDescent="0.2">
      <c r="A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Larsen</dc:creator>
  <cp:lastModifiedBy>Andreas Larsen</cp:lastModifiedBy>
  <dcterms:created xsi:type="dcterms:W3CDTF">2023-01-11T07:12:08Z</dcterms:created>
  <dcterms:modified xsi:type="dcterms:W3CDTF">2023-01-24T11:08:27Z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2023-01-11T07:37:07Z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77b8efdb-61ec-4379-ad8d-2446b442ed39</vt:lpwstr>
  </property>
  <property fmtid="{D5CDD505-2E9C-101B-9397-08002B2CF9AE}" pid="8" name="MSIP_Label_6a2630e2-1ac5-455e-8217-0156b1936a76_ContentBits">
    <vt:lpwstr>0</vt:lpwstr>
  </property>
</Properties>
</file>