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O 1" sheetId="3" r:id="rId1"/>
    <sheet name="NO 2" sheetId="4" r:id="rId2"/>
  </sheets>
  <calcPr calcId="144525"/>
</workbook>
</file>

<file path=xl/calcChain.xml><?xml version="1.0" encoding="utf-8"?>
<calcChain xmlns="http://schemas.openxmlformats.org/spreadsheetml/2006/main">
  <c r="G123" i="4" l="1"/>
  <c r="F123" i="4"/>
  <c r="H123" i="4" s="1"/>
  <c r="G122" i="4"/>
  <c r="F122" i="4"/>
  <c r="H122" i="4" s="1"/>
  <c r="G121" i="4"/>
  <c r="G112" i="4"/>
  <c r="O107" i="4"/>
  <c r="P106" i="4"/>
  <c r="O105" i="4"/>
  <c r="O104" i="4"/>
  <c r="Q103" i="4"/>
  <c r="P103" i="4"/>
  <c r="O103" i="4"/>
  <c r="N103" i="4"/>
  <c r="M103" i="4"/>
  <c r="L103" i="4"/>
  <c r="K103" i="4"/>
  <c r="J103" i="4"/>
  <c r="I103" i="4"/>
  <c r="H103" i="4"/>
  <c r="H112" i="4" s="1"/>
  <c r="G103" i="4"/>
  <c r="F103" i="4"/>
  <c r="E103" i="4"/>
  <c r="F112" i="4" s="1"/>
  <c r="I112" i="4" s="1"/>
  <c r="O96" i="4"/>
  <c r="P95" i="4"/>
  <c r="O94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F83" i="4"/>
  <c r="E83" i="4"/>
  <c r="F82" i="4"/>
  <c r="E82" i="4"/>
  <c r="Q81" i="4"/>
  <c r="F81" i="4"/>
  <c r="E81" i="4"/>
  <c r="Q80" i="4"/>
  <c r="I80" i="4"/>
  <c r="F80" i="4"/>
  <c r="E80" i="4"/>
  <c r="N79" i="4"/>
  <c r="M79" i="4"/>
  <c r="H79" i="4"/>
  <c r="E79" i="4"/>
  <c r="R70" i="4"/>
  <c r="P67" i="4"/>
  <c r="O67" i="4"/>
  <c r="L67" i="4"/>
  <c r="J67" i="4"/>
  <c r="G67" i="4"/>
  <c r="O60" i="4"/>
  <c r="Q83" i="4" s="1"/>
  <c r="P59" i="4"/>
  <c r="N56" i="4"/>
  <c r="M56" i="4"/>
  <c r="J56" i="4"/>
  <c r="H56" i="4"/>
  <c r="J79" i="4" s="1"/>
  <c r="E56" i="4"/>
  <c r="I28" i="4"/>
  <c r="H28" i="4"/>
  <c r="G28" i="4"/>
  <c r="F28" i="4"/>
  <c r="E28" i="4"/>
  <c r="I27" i="4"/>
  <c r="H27" i="4"/>
  <c r="G27" i="4"/>
  <c r="F27" i="4"/>
  <c r="E27" i="4"/>
  <c r="E38" i="4" s="1"/>
  <c r="E47" i="4" s="1"/>
  <c r="I26" i="4"/>
  <c r="Q37" i="4" s="1"/>
  <c r="Q46" i="4" s="1"/>
  <c r="H26" i="4"/>
  <c r="K37" i="4" s="1"/>
  <c r="K46" i="4" s="1"/>
  <c r="G26" i="4"/>
  <c r="J37" i="4" s="1"/>
  <c r="J46" i="4" s="1"/>
  <c r="F26" i="4"/>
  <c r="E26" i="4"/>
  <c r="G37" i="4" s="1"/>
  <c r="G46" i="4" s="1"/>
  <c r="I25" i="4"/>
  <c r="N36" i="4" s="1"/>
  <c r="N45" i="4" s="1"/>
  <c r="H25" i="4"/>
  <c r="Q36" i="4" s="1"/>
  <c r="Q45" i="4" s="1"/>
  <c r="G25" i="4"/>
  <c r="M36" i="4" s="1"/>
  <c r="M45" i="4" s="1"/>
  <c r="F25" i="4"/>
  <c r="O36" i="4" s="1"/>
  <c r="E25" i="4"/>
  <c r="G36" i="4" s="1"/>
  <c r="G45" i="4" s="1"/>
  <c r="I24" i="4"/>
  <c r="N35" i="4" s="1"/>
  <c r="H24" i="4"/>
  <c r="Q35" i="4" s="1"/>
  <c r="G24" i="4"/>
  <c r="P35" i="4" s="1"/>
  <c r="F24" i="4"/>
  <c r="L35" i="4" s="1"/>
  <c r="E24" i="4"/>
  <c r="G35" i="4" s="1"/>
  <c r="Q104" i="4" l="1"/>
  <c r="Q57" i="4"/>
  <c r="S68" i="4"/>
  <c r="G94" i="4"/>
  <c r="G105" i="4"/>
  <c r="I69" i="4"/>
  <c r="G58" i="4"/>
  <c r="I81" i="4" s="1"/>
  <c r="J105" i="4"/>
  <c r="J94" i="4"/>
  <c r="J58" i="4"/>
  <c r="L81" i="4" s="1"/>
  <c r="L69" i="4"/>
  <c r="G104" i="4"/>
  <c r="M104" i="4"/>
  <c r="O68" i="4"/>
  <c r="M57" i="4"/>
  <c r="N104" i="4"/>
  <c r="N57" i="4"/>
  <c r="P80" i="4" s="1"/>
  <c r="P68" i="4"/>
  <c r="K94" i="4"/>
  <c r="K105" i="4"/>
  <c r="M69" i="4"/>
  <c r="K58" i="4"/>
  <c r="M81" i="4" s="1"/>
  <c r="E106" i="4"/>
  <c r="G70" i="4"/>
  <c r="E95" i="4"/>
  <c r="E59" i="4"/>
  <c r="G82" i="4" s="1"/>
  <c r="I38" i="4"/>
  <c r="I47" i="4" s="1"/>
  <c r="O37" i="4"/>
  <c r="P38" i="4"/>
  <c r="J38" i="4"/>
  <c r="J47" i="4" s="1"/>
  <c r="H38" i="4"/>
  <c r="H47" i="4" s="1"/>
  <c r="N38" i="4"/>
  <c r="N47" i="4" s="1"/>
  <c r="L39" i="4"/>
  <c r="L48" i="4" s="1"/>
  <c r="F39" i="4"/>
  <c r="F48" i="4" s="1"/>
  <c r="O39" i="4"/>
  <c r="I39" i="4"/>
  <c r="I48" i="4" s="1"/>
  <c r="Q39" i="4"/>
  <c r="Q48" i="4" s="1"/>
  <c r="K39" i="4"/>
  <c r="K48" i="4" s="1"/>
  <c r="E35" i="4"/>
  <c r="I35" i="4"/>
  <c r="K35" i="4"/>
  <c r="M35" i="4"/>
  <c r="O35" i="4"/>
  <c r="F36" i="4"/>
  <c r="F45" i="4" s="1"/>
  <c r="H36" i="4"/>
  <c r="H45" i="4" s="1"/>
  <c r="J36" i="4"/>
  <c r="J45" i="4" s="1"/>
  <c r="L36" i="4"/>
  <c r="L45" i="4" s="1"/>
  <c r="P36" i="4"/>
  <c r="P45" i="4" s="1"/>
  <c r="E37" i="4"/>
  <c r="E46" i="4" s="1"/>
  <c r="I37" i="4"/>
  <c r="I46" i="4" s="1"/>
  <c r="M37" i="4"/>
  <c r="M46" i="4" s="1"/>
  <c r="P37" i="4"/>
  <c r="P46" i="4" s="1"/>
  <c r="G38" i="4"/>
  <c r="G47" i="4" s="1"/>
  <c r="G49" i="4" s="1"/>
  <c r="Q94" i="4"/>
  <c r="Q105" i="4"/>
  <c r="S69" i="4"/>
  <c r="Q58" i="4"/>
  <c r="O38" i="4"/>
  <c r="O47" i="4" s="1"/>
  <c r="L38" i="4"/>
  <c r="L47" i="4" s="1"/>
  <c r="F38" i="4"/>
  <c r="F47" i="4" s="1"/>
  <c r="Q38" i="4"/>
  <c r="Q47" i="4" s="1"/>
  <c r="K38" i="4"/>
  <c r="K47" i="4" s="1"/>
  <c r="G39" i="4"/>
  <c r="G48" i="4" s="1"/>
  <c r="E39" i="4"/>
  <c r="E48" i="4" s="1"/>
  <c r="P39" i="4"/>
  <c r="P48" i="4" s="1"/>
  <c r="J39" i="4"/>
  <c r="J48" i="4" s="1"/>
  <c r="H39" i="4"/>
  <c r="H48" i="4" s="1"/>
  <c r="M38" i="4"/>
  <c r="M47" i="4" s="1"/>
  <c r="M39" i="4"/>
  <c r="M48" i="4" s="1"/>
  <c r="N39" i="4"/>
  <c r="N48" i="4" s="1"/>
  <c r="F35" i="4"/>
  <c r="H35" i="4"/>
  <c r="J35" i="4"/>
  <c r="E36" i="4"/>
  <c r="E45" i="4" s="1"/>
  <c r="I36" i="4"/>
  <c r="I45" i="4" s="1"/>
  <c r="K36" i="4"/>
  <c r="K45" i="4" s="1"/>
  <c r="F37" i="4"/>
  <c r="F46" i="4" s="1"/>
  <c r="H37" i="4"/>
  <c r="H46" i="4" s="1"/>
  <c r="L37" i="4"/>
  <c r="L46" i="4" s="1"/>
  <c r="N37" i="4"/>
  <c r="N46" i="4" s="1"/>
  <c r="N105" i="4" l="1"/>
  <c r="N94" i="4"/>
  <c r="N58" i="4"/>
  <c r="P81" i="4" s="1"/>
  <c r="P69" i="4"/>
  <c r="H105" i="4"/>
  <c r="H114" i="4" s="1"/>
  <c r="H94" i="4"/>
  <c r="H58" i="4"/>
  <c r="J81" i="4" s="1"/>
  <c r="J69" i="4"/>
  <c r="K104" i="4"/>
  <c r="M68" i="4"/>
  <c r="K49" i="4"/>
  <c r="K57" i="4"/>
  <c r="M80" i="4" s="1"/>
  <c r="E104" i="4"/>
  <c r="F113" i="4" s="1"/>
  <c r="E93" i="4"/>
  <c r="G68" i="4"/>
  <c r="E57" i="4"/>
  <c r="E49" i="4"/>
  <c r="N107" i="4"/>
  <c r="P71" i="4"/>
  <c r="N96" i="4"/>
  <c r="N60" i="4"/>
  <c r="P83" i="4" s="1"/>
  <c r="M106" i="4"/>
  <c r="O70" i="4"/>
  <c r="M95" i="4"/>
  <c r="M59" i="4"/>
  <c r="O82" i="4" s="1"/>
  <c r="J107" i="4"/>
  <c r="L71" i="4"/>
  <c r="J96" i="4"/>
  <c r="J60" i="4"/>
  <c r="L83" i="4" s="1"/>
  <c r="E96" i="4"/>
  <c r="E107" i="4"/>
  <c r="E60" i="4"/>
  <c r="G83" i="4" s="1"/>
  <c r="G71" i="4"/>
  <c r="K106" i="4"/>
  <c r="M70" i="4"/>
  <c r="K95" i="4"/>
  <c r="K59" i="4"/>
  <c r="M82" i="4" s="1"/>
  <c r="F95" i="4"/>
  <c r="F106" i="4"/>
  <c r="F59" i="4"/>
  <c r="H82" i="4" s="1"/>
  <c r="H70" i="4"/>
  <c r="O106" i="4"/>
  <c r="Q70" i="4"/>
  <c r="O95" i="4"/>
  <c r="O49" i="4"/>
  <c r="O59" i="4"/>
  <c r="Q82" i="4" s="1"/>
  <c r="P105" i="4"/>
  <c r="R69" i="4"/>
  <c r="P94" i="4"/>
  <c r="P58" i="4"/>
  <c r="I94" i="4"/>
  <c r="I105" i="4"/>
  <c r="K69" i="4"/>
  <c r="I58" i="4"/>
  <c r="K81" i="4" s="1"/>
  <c r="P104" i="4"/>
  <c r="R68" i="4"/>
  <c r="P57" i="4"/>
  <c r="P49" i="4"/>
  <c r="J104" i="4"/>
  <c r="J57" i="4"/>
  <c r="L80" i="4" s="1"/>
  <c r="L68" i="4"/>
  <c r="J49" i="4"/>
  <c r="F104" i="4"/>
  <c r="G113" i="4" s="1"/>
  <c r="F93" i="4"/>
  <c r="H68" i="4"/>
  <c r="F57" i="4"/>
  <c r="F49" i="4"/>
  <c r="K96" i="4"/>
  <c r="K107" i="4"/>
  <c r="M71" i="4"/>
  <c r="K60" i="4"/>
  <c r="M83" i="4" s="1"/>
  <c r="I96" i="4"/>
  <c r="I107" i="4"/>
  <c r="I60" i="4"/>
  <c r="K83" i="4" s="1"/>
  <c r="K71" i="4"/>
  <c r="F107" i="4"/>
  <c r="H71" i="4"/>
  <c r="F96" i="4"/>
  <c r="F60" i="4"/>
  <c r="H83" i="4" s="1"/>
  <c r="N95" i="4"/>
  <c r="N106" i="4"/>
  <c r="N59" i="4"/>
  <c r="P82" i="4" s="1"/>
  <c r="P70" i="4"/>
  <c r="J95" i="4"/>
  <c r="J106" i="4"/>
  <c r="J59" i="4"/>
  <c r="L82" i="4" s="1"/>
  <c r="L70" i="4"/>
  <c r="N49" i="4"/>
  <c r="L105" i="4"/>
  <c r="L94" i="4"/>
  <c r="L58" i="4"/>
  <c r="N81" i="4" s="1"/>
  <c r="N69" i="4"/>
  <c r="F105" i="4"/>
  <c r="G114" i="4" s="1"/>
  <c r="F94" i="4"/>
  <c r="F58" i="4"/>
  <c r="H81" i="4" s="1"/>
  <c r="H69" i="4"/>
  <c r="I104" i="4"/>
  <c r="K68" i="4"/>
  <c r="I49" i="4"/>
  <c r="I57" i="4"/>
  <c r="K80" i="4" s="1"/>
  <c r="M96" i="4"/>
  <c r="M107" i="4"/>
  <c r="M60" i="4"/>
  <c r="O71" i="4"/>
  <c r="H107" i="4"/>
  <c r="J71" i="4"/>
  <c r="H96" i="4"/>
  <c r="H60" i="4"/>
  <c r="J83" i="4" s="1"/>
  <c r="P107" i="4"/>
  <c r="P96" i="4"/>
  <c r="R71" i="4"/>
  <c r="P60" i="4"/>
  <c r="G96" i="4"/>
  <c r="G107" i="4"/>
  <c r="I71" i="4"/>
  <c r="G60" i="4"/>
  <c r="I83" i="4" s="1"/>
  <c r="Q106" i="4"/>
  <c r="S70" i="4"/>
  <c r="Q95" i="4"/>
  <c r="Q59" i="4"/>
  <c r="L95" i="4"/>
  <c r="L106" i="4"/>
  <c r="N70" i="4"/>
  <c r="L59" i="4"/>
  <c r="N82" i="4" s="1"/>
  <c r="G106" i="4"/>
  <c r="I70" i="4"/>
  <c r="G95" i="4"/>
  <c r="G59" i="4"/>
  <c r="I82" i="4" s="1"/>
  <c r="M94" i="4"/>
  <c r="M105" i="4"/>
  <c r="O69" i="4"/>
  <c r="M58" i="4"/>
  <c r="E94" i="4"/>
  <c r="E105" i="4"/>
  <c r="F114" i="4" s="1"/>
  <c r="G69" i="4"/>
  <c r="E58" i="4"/>
  <c r="G81" i="4" s="1"/>
  <c r="L104" i="4"/>
  <c r="L57" i="4"/>
  <c r="N80" i="4" s="1"/>
  <c r="N68" i="4"/>
  <c r="L49" i="4"/>
  <c r="H104" i="4"/>
  <c r="H113" i="4" s="1"/>
  <c r="H57" i="4"/>
  <c r="J80" i="4" s="1"/>
  <c r="H49" i="4"/>
  <c r="Q96" i="4"/>
  <c r="S71" i="4"/>
  <c r="Q107" i="4"/>
  <c r="Q60" i="4"/>
  <c r="L107" i="4"/>
  <c r="N71" i="4"/>
  <c r="L96" i="4"/>
  <c r="L60" i="4"/>
  <c r="N83" i="4" s="1"/>
  <c r="H95" i="4"/>
  <c r="H106" i="4"/>
  <c r="J70" i="4"/>
  <c r="H59" i="4"/>
  <c r="J82" i="4" s="1"/>
  <c r="I106" i="4"/>
  <c r="K70" i="4"/>
  <c r="I95" i="4"/>
  <c r="I59" i="4"/>
  <c r="K82" i="4" s="1"/>
  <c r="M49" i="4"/>
  <c r="Q49" i="4"/>
  <c r="I113" i="4" l="1"/>
  <c r="I114" i="4" s="1"/>
  <c r="F121" i="4" s="1"/>
  <c r="H121" i="4" s="1"/>
  <c r="M14" i="3"/>
  <c r="M13" i="3"/>
  <c r="M12" i="3"/>
  <c r="M11" i="3"/>
  <c r="J11" i="3"/>
  <c r="J13" i="3"/>
  <c r="J12" i="3"/>
  <c r="L14" i="3"/>
  <c r="L13" i="3"/>
  <c r="L12" i="3"/>
  <c r="L11" i="3"/>
  <c r="K14" i="3"/>
  <c r="K13" i="3"/>
  <c r="K12" i="3"/>
  <c r="K11" i="3"/>
  <c r="J14" i="3"/>
  <c r="I14" i="3"/>
  <c r="I13" i="3"/>
  <c r="I12" i="3"/>
  <c r="I11" i="3"/>
  <c r="H14" i="3"/>
  <c r="H13" i="3"/>
  <c r="H12" i="3"/>
  <c r="H11" i="3"/>
  <c r="G14" i="3"/>
  <c r="G13" i="3"/>
  <c r="G12" i="3"/>
  <c r="G11" i="3"/>
  <c r="F14" i="3"/>
  <c r="F13" i="3"/>
  <c r="F12" i="3"/>
  <c r="F11" i="3"/>
</calcChain>
</file>

<file path=xl/sharedStrings.xml><?xml version="1.0" encoding="utf-8"?>
<sst xmlns="http://schemas.openxmlformats.org/spreadsheetml/2006/main" count="297" uniqueCount="105">
  <si>
    <t>No</t>
  </si>
  <si>
    <t>Keterangan</t>
  </si>
  <si>
    <t>Pendaftar</t>
  </si>
  <si>
    <t>A</t>
  </si>
  <si>
    <t>B</t>
  </si>
  <si>
    <t>C</t>
  </si>
  <si>
    <t>D</t>
  </si>
  <si>
    <t>E</t>
  </si>
  <si>
    <t>F</t>
  </si>
  <si>
    <t>G</t>
  </si>
  <si>
    <t>H</t>
  </si>
  <si>
    <t>Amel</t>
  </si>
  <si>
    <t>Agus</t>
  </si>
  <si>
    <t>And</t>
  </si>
  <si>
    <t>Ani</t>
  </si>
  <si>
    <t>Bobot</t>
  </si>
  <si>
    <t xml:space="preserve">Tabel </t>
  </si>
  <si>
    <t>GAP</t>
  </si>
  <si>
    <t xml:space="preserve">No </t>
  </si>
  <si>
    <t>Pencapaian</t>
  </si>
  <si>
    <t>nilai Gap</t>
  </si>
  <si>
    <t>Tabel</t>
  </si>
  <si>
    <t>Kompetensi Sesuai Dengan yang Dibutuhkan</t>
  </si>
  <si>
    <t>Kompetensi Individu kelebihan 1 tingkat /level</t>
  </si>
  <si>
    <t>Kompetensi Individu Kurang 1 tingkat/level</t>
  </si>
  <si>
    <t>Kompetensi Individu Kelebihan 2 tingkat /Level</t>
  </si>
  <si>
    <t>Kompetensi Individu Kurang 2 tingkat/level</t>
  </si>
  <si>
    <t>Kompetensi Individu Kelebihan 3 tingkat /Level</t>
  </si>
  <si>
    <t>Kompetensi Individu Kurang 3 tingkat /Level</t>
  </si>
  <si>
    <t>Kompetensi Individu kelebihan 4 tingkat/level</t>
  </si>
  <si>
    <t>Kompetensi Individu Kurang 4 tingkat /Level</t>
  </si>
  <si>
    <t>Nilai Profile</t>
  </si>
  <si>
    <t>Tabel Pembobotan</t>
  </si>
  <si>
    <t>core factor dan secondary factor</t>
  </si>
  <si>
    <t>Tabel Pengelompokan bobot Nilai GAP</t>
  </si>
  <si>
    <t>Core</t>
  </si>
  <si>
    <t>Second</t>
  </si>
  <si>
    <t xml:space="preserve">NO 2 </t>
  </si>
  <si>
    <t>model promethe</t>
  </si>
  <si>
    <t>SMA 1</t>
  </si>
  <si>
    <t>Kriteria</t>
  </si>
  <si>
    <t xml:space="preserve">Kaidah </t>
  </si>
  <si>
    <t>f1 :  Tes Kemampuan akademik</t>
  </si>
  <si>
    <t>Max</t>
  </si>
  <si>
    <t>test toef Inggris</t>
  </si>
  <si>
    <t>Keterampilan Praktek</t>
  </si>
  <si>
    <t>Test wawancara</t>
  </si>
  <si>
    <t>Test Potensi Matematika</t>
  </si>
  <si>
    <t>Min/ max</t>
  </si>
  <si>
    <t>Alternatif</t>
  </si>
  <si>
    <t>Tipe Preferensi</t>
  </si>
  <si>
    <t>A1</t>
  </si>
  <si>
    <t>A2</t>
  </si>
  <si>
    <t>A3</t>
  </si>
  <si>
    <t>A4</t>
  </si>
  <si>
    <t>A5</t>
  </si>
  <si>
    <t>max</t>
  </si>
  <si>
    <t>II</t>
  </si>
  <si>
    <t>q = 2</t>
  </si>
  <si>
    <t>III</t>
  </si>
  <si>
    <t>P = 30</t>
  </si>
  <si>
    <t>V</t>
  </si>
  <si>
    <t>q = 3, p =40</t>
  </si>
  <si>
    <t>p =20</t>
  </si>
  <si>
    <t>IV</t>
  </si>
  <si>
    <t>Q= 3, P = 40</t>
  </si>
  <si>
    <t xml:space="preserve">Nilai </t>
  </si>
  <si>
    <t>Bobo SMA 1</t>
  </si>
  <si>
    <t>q = 3, P = 40</t>
  </si>
  <si>
    <t>selisih antara alternatif</t>
  </si>
  <si>
    <t>A1,A2</t>
  </si>
  <si>
    <t>A2,A1</t>
  </si>
  <si>
    <t>A1,A3</t>
  </si>
  <si>
    <t>A3,A1</t>
  </si>
  <si>
    <t>A2,A3</t>
  </si>
  <si>
    <t>A3,A2</t>
  </si>
  <si>
    <t>A4,A1</t>
  </si>
  <si>
    <t>A2,A4</t>
  </si>
  <si>
    <t>A3,A4</t>
  </si>
  <si>
    <t>A5,A1</t>
  </si>
  <si>
    <t>A2,A5</t>
  </si>
  <si>
    <t>A3,A5</t>
  </si>
  <si>
    <t>A4,A5</t>
  </si>
  <si>
    <t>q = 3, p= 40</t>
  </si>
  <si>
    <t>P = 20</t>
  </si>
  <si>
    <t>Nilai index preferensi dan jumlah  total kriteria</t>
  </si>
  <si>
    <t>d = index  d&gt;p=1</t>
  </si>
  <si>
    <t>f1</t>
  </si>
  <si>
    <t>d&lt;p</t>
  </si>
  <si>
    <t>q= parameter  d&lt;p=0  d/p</t>
  </si>
  <si>
    <t>f2</t>
  </si>
  <si>
    <t>d/p</t>
  </si>
  <si>
    <t>f3</t>
  </si>
  <si>
    <t>f4</t>
  </si>
  <si>
    <t>f5</t>
  </si>
  <si>
    <t>total</t>
  </si>
  <si>
    <t>Jumlah Kriteria (dikali dengan rata2 persentase 0,4)</t>
  </si>
  <si>
    <t>Jumlah Kriteria (dikali dengan rata2 persentase 0,1)</t>
  </si>
  <si>
    <t>Jumlah Kriteria (dikali dengan rata2 persentase 0,15)</t>
  </si>
  <si>
    <t>Jumlah Kriteria (dikali dengan rata2 persentase 0,25</t>
  </si>
  <si>
    <t>Meghitung LF dan EF</t>
  </si>
  <si>
    <t>LF</t>
  </si>
  <si>
    <t>EF</t>
  </si>
  <si>
    <t>NET FLOW =LF-EF</t>
  </si>
  <si>
    <t>Tabel Total Nilai Dan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</si>
</sst>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1"/>
      <color theme="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0" fontId="0" fillId="0" borderId="9" xfId="0" applyFill="1" applyBorder="1"/>
    <xf numFmtId="0" fontId="0" fillId="5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6" borderId="5" xfId="0" applyFill="1" applyBorder="1"/>
    <xf numFmtId="0" fontId="0" fillId="6" borderId="0" xfId="0" applyFill="1"/>
    <xf numFmtId="0" fontId="0" fillId="0" borderId="0" xfId="0" applyFill="1" applyBorder="1"/>
    <xf numFmtId="0" fontId="4" fillId="6" borderId="0" xfId="0" applyFont="1" applyFill="1" applyBorder="1"/>
    <xf numFmtId="0" fontId="0" fillId="6" borderId="0" xfId="0" applyFill="1" applyBorder="1"/>
    <xf numFmtId="0" fontId="3" fillId="2" borderId="5" xfId="0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0" fontId="3" fillId="2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3" borderId="4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50"/>
  <sheetViews>
    <sheetView tabSelected="1" topLeftCell="B25" zoomScale="55" zoomScaleNormal="55" workbookViewId="0">
      <selection activeCell="G50" sqref="G50"/>
    </sheetView>
  </sheetViews>
  <sheetFormatPr defaultRowHeight="15" x14ac:dyDescent="0.25"/>
  <cols>
    <col min="4" max="4" width="22.140625" customWidth="1"/>
    <col min="5" max="5" width="47.42578125" customWidth="1"/>
    <col min="6" max="6" width="15.5703125" customWidth="1"/>
    <col min="7" max="7" width="60.140625" customWidth="1"/>
    <col min="8" max="8" width="14.7109375" customWidth="1"/>
    <col min="9" max="9" width="17.28515625" customWidth="1"/>
    <col min="10" max="10" width="27.85546875" customWidth="1"/>
    <col min="16" max="16" width="17.140625" customWidth="1"/>
    <col min="17" max="17" width="8.42578125" customWidth="1"/>
    <col min="18" max="18" width="46.28515625" customWidth="1"/>
    <col min="20" max="20" width="49.140625" customWidth="1"/>
  </cols>
  <sheetData>
    <row r="1" spans="4:21" ht="15.75" thickBot="1" x14ac:dyDescent="0.3">
      <c r="E1" t="s">
        <v>16</v>
      </c>
      <c r="F1" t="s">
        <v>17</v>
      </c>
      <c r="U1" s="5"/>
    </row>
    <row r="2" spans="4:21" ht="16.5" thickBot="1" x14ac:dyDescent="0.3">
      <c r="D2" s="1" t="s">
        <v>0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U2" s="5"/>
    </row>
    <row r="3" spans="4:21" ht="16.5" thickBot="1" x14ac:dyDescent="0.3">
      <c r="D3" s="3">
        <v>1</v>
      </c>
      <c r="E3" s="4" t="s">
        <v>11</v>
      </c>
      <c r="F3" s="4">
        <v>3</v>
      </c>
      <c r="G3" s="4">
        <v>2</v>
      </c>
      <c r="H3" s="4">
        <v>3</v>
      </c>
      <c r="I3" s="4">
        <v>4</v>
      </c>
      <c r="J3" s="4">
        <v>5</v>
      </c>
      <c r="K3" s="4">
        <v>2</v>
      </c>
      <c r="L3" s="4">
        <v>4</v>
      </c>
      <c r="M3" s="4">
        <v>2</v>
      </c>
      <c r="N3" s="9"/>
      <c r="U3" s="17"/>
    </row>
    <row r="4" spans="4:21" ht="16.5" thickBot="1" x14ac:dyDescent="0.3">
      <c r="D4" s="3">
        <v>2</v>
      </c>
      <c r="E4" s="4" t="s">
        <v>12</v>
      </c>
      <c r="F4" s="4">
        <v>4</v>
      </c>
      <c r="G4" s="4">
        <v>2</v>
      </c>
      <c r="H4" s="4">
        <v>2</v>
      </c>
      <c r="I4" s="4">
        <v>2</v>
      </c>
      <c r="J4" s="4">
        <v>5</v>
      </c>
      <c r="K4" s="4">
        <v>2</v>
      </c>
      <c r="L4" s="4">
        <v>3</v>
      </c>
      <c r="M4" s="4">
        <v>2</v>
      </c>
      <c r="N4" s="10" t="s">
        <v>31</v>
      </c>
      <c r="U4" s="17"/>
    </row>
    <row r="5" spans="4:21" ht="16.5" thickBot="1" x14ac:dyDescent="0.3">
      <c r="D5" s="3">
        <v>3</v>
      </c>
      <c r="E5" s="4" t="s">
        <v>13</v>
      </c>
      <c r="F5" s="4">
        <v>5</v>
      </c>
      <c r="G5" s="4">
        <v>5</v>
      </c>
      <c r="H5" s="4">
        <v>3</v>
      </c>
      <c r="I5" s="4">
        <v>2</v>
      </c>
      <c r="J5" s="4">
        <v>1</v>
      </c>
      <c r="K5" s="4">
        <v>4</v>
      </c>
      <c r="L5" s="4">
        <v>3</v>
      </c>
      <c r="M5" s="4">
        <v>3</v>
      </c>
      <c r="N5" s="9"/>
      <c r="U5" s="17"/>
    </row>
    <row r="6" spans="4:21" ht="16.5" thickBot="1" x14ac:dyDescent="0.3">
      <c r="D6" s="3">
        <v>4</v>
      </c>
      <c r="E6" s="4" t="s">
        <v>14</v>
      </c>
      <c r="F6" s="4">
        <v>3</v>
      </c>
      <c r="G6" s="4">
        <v>3</v>
      </c>
      <c r="H6" s="4">
        <v>2</v>
      </c>
      <c r="I6" s="4">
        <v>2</v>
      </c>
      <c r="J6" s="4">
        <v>1</v>
      </c>
      <c r="K6" s="4">
        <v>4</v>
      </c>
      <c r="L6" s="4">
        <v>4</v>
      </c>
      <c r="M6" s="4">
        <v>4</v>
      </c>
      <c r="N6" s="9"/>
      <c r="U6" s="17"/>
    </row>
    <row r="7" spans="4:21" x14ac:dyDescent="0.25">
      <c r="U7" s="17"/>
    </row>
    <row r="8" spans="4:21" ht="25.5" customHeight="1" x14ac:dyDescent="0.25">
      <c r="D8" s="12" t="s">
        <v>18</v>
      </c>
      <c r="E8" s="12" t="s">
        <v>19</v>
      </c>
      <c r="F8" s="12">
        <v>4</v>
      </c>
      <c r="G8" s="12">
        <v>3</v>
      </c>
      <c r="H8" s="12">
        <v>3</v>
      </c>
      <c r="I8" s="12">
        <v>4</v>
      </c>
      <c r="J8" s="12">
        <v>5</v>
      </c>
      <c r="K8" s="12">
        <v>2</v>
      </c>
      <c r="L8" s="12">
        <v>4</v>
      </c>
      <c r="M8" s="12">
        <v>2</v>
      </c>
      <c r="U8" s="17"/>
    </row>
    <row r="9" spans="4:21" ht="15.75" thickBot="1" x14ac:dyDescent="0.3">
      <c r="U9" s="17"/>
    </row>
    <row r="10" spans="4:21" ht="15.75" thickBot="1" x14ac:dyDescent="0.3">
      <c r="D10" s="6" t="s">
        <v>0</v>
      </c>
      <c r="E10" s="19" t="s">
        <v>2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19" t="s">
        <v>8</v>
      </c>
      <c r="L10" s="19" t="s">
        <v>9</v>
      </c>
      <c r="M10" s="19" t="s">
        <v>10</v>
      </c>
      <c r="U10" s="18"/>
    </row>
    <row r="11" spans="4:21" ht="15.75" customHeight="1" thickBot="1" x14ac:dyDescent="0.3">
      <c r="D11" s="7">
        <v>1</v>
      </c>
      <c r="E11" s="8" t="s">
        <v>11</v>
      </c>
      <c r="F11" s="8">
        <f>SUM(F3-F8)</f>
        <v>-1</v>
      </c>
      <c r="G11" s="8">
        <f>SUM(G3-G8)</f>
        <v>-1</v>
      </c>
      <c r="H11" s="8">
        <f>SUM(H3-H8)</f>
        <v>0</v>
      </c>
      <c r="I11" s="20">
        <f>SUM(I3-I8)</f>
        <v>0</v>
      </c>
      <c r="J11" s="8">
        <f>SUM(J3-J8)</f>
        <v>0</v>
      </c>
      <c r="K11" s="8">
        <f>SUM(K3-K8)</f>
        <v>0</v>
      </c>
      <c r="L11" s="8">
        <f>SUM(L3-L8)</f>
        <v>0</v>
      </c>
      <c r="M11" s="8">
        <f>SUM(M3-M8)</f>
        <v>0</v>
      </c>
      <c r="U11" s="14"/>
    </row>
    <row r="12" spans="4:21" ht="15.75" thickBot="1" x14ac:dyDescent="0.3">
      <c r="D12" s="7">
        <v>2</v>
      </c>
      <c r="E12" s="8" t="s">
        <v>12</v>
      </c>
      <c r="F12" s="8">
        <f>SUM(F4-F8)</f>
        <v>0</v>
      </c>
      <c r="G12" s="8">
        <f>SUM(G4-G8)</f>
        <v>-1</v>
      </c>
      <c r="H12" s="8">
        <f>SUM(H4-H8)</f>
        <v>-1</v>
      </c>
      <c r="I12" s="8">
        <f>SUM(I4-I8)</f>
        <v>-2</v>
      </c>
      <c r="J12" s="8">
        <f>SUM(J4-J8)</f>
        <v>0</v>
      </c>
      <c r="K12" s="8">
        <f>SUM(K4-K8)</f>
        <v>0</v>
      </c>
      <c r="L12" s="8">
        <f>SUM(L4-L8)</f>
        <v>-1</v>
      </c>
      <c r="M12" s="8">
        <f>SUM(M4-M8)</f>
        <v>0</v>
      </c>
      <c r="N12" t="s">
        <v>17</v>
      </c>
      <c r="U12" s="14"/>
    </row>
    <row r="13" spans="4:21" ht="15.75" thickBot="1" x14ac:dyDescent="0.3">
      <c r="D13" s="7">
        <v>3</v>
      </c>
      <c r="E13" s="8" t="s">
        <v>13</v>
      </c>
      <c r="F13" s="8">
        <f>SUM(F5-F8)</f>
        <v>1</v>
      </c>
      <c r="G13" s="8">
        <f>SUM(G5-G8)</f>
        <v>2</v>
      </c>
      <c r="H13" s="8">
        <f>SUM(H5-H8)</f>
        <v>0</v>
      </c>
      <c r="I13" s="8">
        <f>SUM(I5-I8)</f>
        <v>-2</v>
      </c>
      <c r="J13" s="8">
        <f>SUM(J5-J8)</f>
        <v>-4</v>
      </c>
      <c r="K13" s="8">
        <f>SUM(K5-K8)</f>
        <v>2</v>
      </c>
      <c r="L13" s="8">
        <f>SUM(L5-L8)</f>
        <v>-1</v>
      </c>
      <c r="M13" s="8">
        <f>SUM(M5-M8)</f>
        <v>1</v>
      </c>
    </row>
    <row r="14" spans="4:21" ht="15.75" thickBot="1" x14ac:dyDescent="0.3">
      <c r="D14" s="7">
        <v>4</v>
      </c>
      <c r="E14" s="8" t="s">
        <v>14</v>
      </c>
      <c r="F14" s="8">
        <f>SUM(F6-F8)</f>
        <v>-1</v>
      </c>
      <c r="G14" s="8">
        <f>SUM(G6-G8)</f>
        <v>0</v>
      </c>
      <c r="H14" s="8">
        <f>SUM(H6-H8)</f>
        <v>-1</v>
      </c>
      <c r="I14" s="8">
        <f>SUM(I6-I8)</f>
        <v>-2</v>
      </c>
      <c r="J14" s="8">
        <f>SUM(J6-J8)</f>
        <v>-4</v>
      </c>
      <c r="K14" s="8">
        <f>SUM(K6-K8)</f>
        <v>2</v>
      </c>
      <c r="L14" s="8">
        <f>SUM(L6-L8)</f>
        <v>0</v>
      </c>
      <c r="M14" s="8">
        <f>SUM(M6-M8)</f>
        <v>2</v>
      </c>
    </row>
    <row r="17" spans="4:13" ht="16.5" thickBot="1" x14ac:dyDescent="0.3">
      <c r="G17" s="22" t="s">
        <v>32</v>
      </c>
    </row>
    <row r="18" spans="4:13" ht="15.75" thickBot="1" x14ac:dyDescent="0.3">
      <c r="D18" s="6" t="s">
        <v>0</v>
      </c>
      <c r="E18" s="19" t="s">
        <v>2</v>
      </c>
      <c r="F18" s="23" t="s">
        <v>3</v>
      </c>
      <c r="G18" s="19" t="s">
        <v>4</v>
      </c>
      <c r="H18" s="19" t="s">
        <v>5</v>
      </c>
      <c r="I18" s="19" t="s">
        <v>6</v>
      </c>
      <c r="J18" s="19" t="s">
        <v>7</v>
      </c>
      <c r="K18" s="25" t="s">
        <v>8</v>
      </c>
      <c r="L18" s="25" t="s">
        <v>9</v>
      </c>
      <c r="M18" s="25" t="s">
        <v>10</v>
      </c>
    </row>
    <row r="19" spans="4:13" ht="15.75" thickBot="1" x14ac:dyDescent="0.3">
      <c r="D19" s="7">
        <v>1</v>
      </c>
      <c r="E19" s="8" t="s">
        <v>11</v>
      </c>
      <c r="F19" s="24">
        <v>4</v>
      </c>
      <c r="G19" s="8">
        <v>4</v>
      </c>
      <c r="H19" s="8">
        <v>5</v>
      </c>
      <c r="I19" s="20">
        <v>5</v>
      </c>
      <c r="J19" s="8">
        <v>5</v>
      </c>
      <c r="K19" s="26">
        <v>5</v>
      </c>
      <c r="L19" s="26">
        <v>5</v>
      </c>
      <c r="M19" s="26">
        <v>5</v>
      </c>
    </row>
    <row r="20" spans="4:13" ht="16.5" customHeight="1" thickBot="1" x14ac:dyDescent="0.3">
      <c r="D20" s="7">
        <v>2</v>
      </c>
      <c r="E20" s="8" t="s">
        <v>12</v>
      </c>
      <c r="F20" s="24">
        <v>5</v>
      </c>
      <c r="G20" s="8">
        <v>4</v>
      </c>
      <c r="H20" s="8">
        <v>4</v>
      </c>
      <c r="I20" s="8">
        <v>3</v>
      </c>
      <c r="J20" s="8">
        <v>5</v>
      </c>
      <c r="K20" s="26">
        <v>5</v>
      </c>
      <c r="L20" s="26">
        <v>4</v>
      </c>
      <c r="M20" s="26">
        <v>5</v>
      </c>
    </row>
    <row r="21" spans="4:13" ht="42.75" customHeight="1" thickBot="1" x14ac:dyDescent="0.3">
      <c r="D21" s="7">
        <v>3</v>
      </c>
      <c r="E21" s="8" t="s">
        <v>13</v>
      </c>
      <c r="F21" s="24">
        <v>4.5</v>
      </c>
      <c r="G21" s="8">
        <v>3.5</v>
      </c>
      <c r="H21" s="8">
        <v>5</v>
      </c>
      <c r="I21" s="8">
        <v>3</v>
      </c>
      <c r="J21" s="8">
        <v>1</v>
      </c>
      <c r="K21" s="26">
        <v>3.5</v>
      </c>
      <c r="L21" s="26">
        <v>4</v>
      </c>
      <c r="M21" s="26">
        <v>4.5</v>
      </c>
    </row>
    <row r="22" spans="4:13" ht="15.75" thickBot="1" x14ac:dyDescent="0.3">
      <c r="D22" s="7">
        <v>4</v>
      </c>
      <c r="E22" s="8" t="s">
        <v>14</v>
      </c>
      <c r="F22" s="24">
        <v>4</v>
      </c>
      <c r="G22" s="8">
        <v>5</v>
      </c>
      <c r="H22" s="8">
        <v>4</v>
      </c>
      <c r="I22" s="8">
        <v>3</v>
      </c>
      <c r="J22" s="8">
        <v>1</v>
      </c>
      <c r="K22" s="26">
        <v>3.5</v>
      </c>
      <c r="L22" s="26">
        <v>5</v>
      </c>
      <c r="M22" s="26">
        <v>3.5</v>
      </c>
    </row>
    <row r="25" spans="4:13" x14ac:dyDescent="0.25">
      <c r="D25" s="5"/>
      <c r="E25" s="12" t="s">
        <v>21</v>
      </c>
      <c r="F25" s="12" t="s">
        <v>15</v>
      </c>
      <c r="G25" s="12" t="s">
        <v>20</v>
      </c>
    </row>
    <row r="26" spans="4:13" ht="15.75" thickBot="1" x14ac:dyDescent="0.3">
      <c r="D26" s="5"/>
      <c r="E26" s="5"/>
      <c r="F26" s="5"/>
      <c r="G26" s="5"/>
    </row>
    <row r="27" spans="4:13" ht="15.75" thickBot="1" x14ac:dyDescent="0.3">
      <c r="D27" s="13" t="s">
        <v>0</v>
      </c>
      <c r="E27" s="13" t="s">
        <v>0</v>
      </c>
      <c r="F27" s="13" t="s">
        <v>0</v>
      </c>
      <c r="G27" s="14" t="s">
        <v>1</v>
      </c>
    </row>
    <row r="28" spans="4:13" ht="15.75" thickBot="1" x14ac:dyDescent="0.3">
      <c r="D28" s="15">
        <v>1</v>
      </c>
      <c r="E28" s="16">
        <v>0</v>
      </c>
      <c r="F28" s="16">
        <v>5</v>
      </c>
      <c r="G28" s="16" t="s">
        <v>22</v>
      </c>
    </row>
    <row r="29" spans="4:13" ht="15.75" thickBot="1" x14ac:dyDescent="0.3">
      <c r="D29" s="15">
        <v>2</v>
      </c>
      <c r="E29" s="16">
        <v>1</v>
      </c>
      <c r="F29" s="16">
        <v>4.5</v>
      </c>
      <c r="G29" s="16" t="s">
        <v>23</v>
      </c>
    </row>
    <row r="30" spans="4:13" ht="15.75" thickBot="1" x14ac:dyDescent="0.3">
      <c r="D30" s="15">
        <v>3</v>
      </c>
      <c r="E30" s="16">
        <v>-1</v>
      </c>
      <c r="F30" s="16">
        <v>4</v>
      </c>
      <c r="G30" s="16" t="s">
        <v>24</v>
      </c>
    </row>
    <row r="31" spans="4:13" ht="15.75" thickBot="1" x14ac:dyDescent="0.3">
      <c r="D31" s="15">
        <v>4</v>
      </c>
      <c r="E31" s="16">
        <v>2</v>
      </c>
      <c r="F31" s="16">
        <v>3.5</v>
      </c>
      <c r="G31" s="16" t="s">
        <v>25</v>
      </c>
    </row>
    <row r="32" spans="4:13" ht="15.75" thickBot="1" x14ac:dyDescent="0.3">
      <c r="D32" s="15">
        <v>5</v>
      </c>
      <c r="E32" s="16">
        <v>-2</v>
      </c>
      <c r="F32" s="16">
        <v>3</v>
      </c>
      <c r="G32" s="16" t="s">
        <v>26</v>
      </c>
    </row>
    <row r="33" spans="4:15" ht="15.75" thickBot="1" x14ac:dyDescent="0.3">
      <c r="D33" s="15">
        <v>6</v>
      </c>
      <c r="E33" s="16">
        <v>3</v>
      </c>
      <c r="F33" s="16">
        <v>2.5</v>
      </c>
      <c r="G33" s="16" t="s">
        <v>27</v>
      </c>
    </row>
    <row r="34" spans="4:15" ht="15.75" thickBot="1" x14ac:dyDescent="0.3">
      <c r="D34" s="15">
        <v>7</v>
      </c>
      <c r="E34" s="16">
        <v>-3</v>
      </c>
      <c r="F34" s="16">
        <v>3</v>
      </c>
      <c r="G34" s="21" t="s">
        <v>28</v>
      </c>
    </row>
    <row r="35" spans="4:15" ht="15.75" thickBot="1" x14ac:dyDescent="0.3">
      <c r="D35" s="15">
        <v>8</v>
      </c>
      <c r="E35" s="16">
        <v>4</v>
      </c>
      <c r="F35" s="18">
        <v>1.5</v>
      </c>
      <c r="G35" s="11" t="s">
        <v>29</v>
      </c>
    </row>
    <row r="36" spans="4:15" ht="15.75" thickBot="1" x14ac:dyDescent="0.3">
      <c r="D36" s="15">
        <v>9</v>
      </c>
      <c r="E36" s="16">
        <v>-4</v>
      </c>
      <c r="F36" s="18">
        <v>1</v>
      </c>
      <c r="G36" s="11" t="s">
        <v>30</v>
      </c>
    </row>
    <row r="38" spans="4:15" ht="15.75" thickBot="1" x14ac:dyDescent="0.3">
      <c r="E38" t="s">
        <v>34</v>
      </c>
      <c r="H38" t="s">
        <v>33</v>
      </c>
    </row>
    <row r="39" spans="4:15" ht="15.75" thickBot="1" x14ac:dyDescent="0.3">
      <c r="D39" s="6" t="s">
        <v>0</v>
      </c>
      <c r="E39" s="19" t="s">
        <v>2</v>
      </c>
      <c r="F39" s="23" t="s">
        <v>3</v>
      </c>
      <c r="G39" s="25" t="s">
        <v>4</v>
      </c>
      <c r="H39" s="25" t="s">
        <v>5</v>
      </c>
      <c r="I39" s="25" t="s">
        <v>6</v>
      </c>
      <c r="J39" s="25" t="s">
        <v>7</v>
      </c>
      <c r="K39" s="23" t="s">
        <v>8</v>
      </c>
      <c r="L39" s="23" t="s">
        <v>9</v>
      </c>
      <c r="M39" s="46" t="s">
        <v>10</v>
      </c>
      <c r="N39" s="45" t="s">
        <v>35</v>
      </c>
      <c r="O39" s="44" t="s">
        <v>36</v>
      </c>
    </row>
    <row r="40" spans="4:15" ht="15.75" thickBot="1" x14ac:dyDescent="0.3">
      <c r="D40" s="7">
        <v>1</v>
      </c>
      <c r="E40" s="8" t="s">
        <v>11</v>
      </c>
      <c r="F40" s="24">
        <v>4</v>
      </c>
      <c r="G40" s="26">
        <v>4</v>
      </c>
      <c r="H40" s="26">
        <v>5</v>
      </c>
      <c r="I40" s="48">
        <v>5</v>
      </c>
      <c r="J40" s="26">
        <v>5</v>
      </c>
      <c r="K40" s="24">
        <v>5</v>
      </c>
      <c r="L40" s="24">
        <v>5</v>
      </c>
      <c r="M40" s="47">
        <v>5</v>
      </c>
      <c r="N40" s="45">
        <v>15.25</v>
      </c>
      <c r="O40" s="44">
        <v>15.25</v>
      </c>
    </row>
    <row r="41" spans="4:15" ht="15.75" thickBot="1" x14ac:dyDescent="0.3">
      <c r="D41" s="7">
        <v>2</v>
      </c>
      <c r="E41" s="8" t="s">
        <v>12</v>
      </c>
      <c r="F41" s="24">
        <v>5</v>
      </c>
      <c r="G41" s="26">
        <v>4</v>
      </c>
      <c r="H41" s="26">
        <v>4</v>
      </c>
      <c r="I41" s="26">
        <v>3</v>
      </c>
      <c r="J41" s="26">
        <v>5</v>
      </c>
      <c r="K41" s="24">
        <v>5</v>
      </c>
      <c r="L41" s="24">
        <v>4</v>
      </c>
      <c r="M41" s="47">
        <v>5</v>
      </c>
      <c r="N41" s="45">
        <v>4</v>
      </c>
      <c r="O41" s="44">
        <v>15</v>
      </c>
    </row>
    <row r="42" spans="4:15" ht="15.75" thickBot="1" x14ac:dyDescent="0.3">
      <c r="D42" s="7">
        <v>3</v>
      </c>
      <c r="E42" s="8" t="s">
        <v>13</v>
      </c>
      <c r="F42" s="24">
        <v>4.5</v>
      </c>
      <c r="G42" s="26">
        <v>3.5</v>
      </c>
      <c r="H42" s="26">
        <v>5</v>
      </c>
      <c r="I42" s="26">
        <v>3</v>
      </c>
      <c r="J42" s="26">
        <v>1</v>
      </c>
      <c r="K42" s="24">
        <v>3.5</v>
      </c>
      <c r="L42" s="24">
        <v>4</v>
      </c>
      <c r="M42" s="47">
        <v>4.5</v>
      </c>
      <c r="N42" s="45">
        <v>11.785</v>
      </c>
      <c r="O42" s="44">
        <v>13</v>
      </c>
    </row>
    <row r="43" spans="4:15" ht="15.75" thickBot="1" x14ac:dyDescent="0.3">
      <c r="D43" s="7">
        <v>4</v>
      </c>
      <c r="E43" s="8" t="s">
        <v>14</v>
      </c>
      <c r="F43" s="24">
        <v>4</v>
      </c>
      <c r="G43" s="26">
        <v>5</v>
      </c>
      <c r="H43" s="26">
        <v>4</v>
      </c>
      <c r="I43" s="26">
        <v>3</v>
      </c>
      <c r="J43" s="26">
        <v>1</v>
      </c>
      <c r="K43" s="24">
        <v>3.5</v>
      </c>
      <c r="L43" s="24">
        <v>5</v>
      </c>
      <c r="M43" s="47">
        <v>3.5</v>
      </c>
      <c r="N43" s="45">
        <v>12.2</v>
      </c>
      <c r="O43" s="44">
        <v>13.375</v>
      </c>
    </row>
    <row r="45" spans="4:15" ht="15.75" thickBot="1" x14ac:dyDescent="0.3">
      <c r="E45" s="49" t="s">
        <v>104</v>
      </c>
    </row>
    <row r="46" spans="4:15" ht="15.75" thickBot="1" x14ac:dyDescent="0.3">
      <c r="D46" s="6" t="s">
        <v>0</v>
      </c>
      <c r="E46" s="19" t="s">
        <v>2</v>
      </c>
      <c r="F46" s="45" t="s">
        <v>35</v>
      </c>
      <c r="G46" s="44" t="s">
        <v>36</v>
      </c>
    </row>
    <row r="47" spans="4:15" ht="15.75" thickBot="1" x14ac:dyDescent="0.3">
      <c r="D47" s="7">
        <v>1</v>
      </c>
      <c r="E47" s="8" t="s">
        <v>11</v>
      </c>
      <c r="F47" s="45">
        <v>10.675000000000001</v>
      </c>
      <c r="G47" s="44">
        <v>4.5750000000000002</v>
      </c>
    </row>
    <row r="48" spans="4:15" ht="15.75" thickBot="1" x14ac:dyDescent="0.3">
      <c r="D48" s="7">
        <v>2</v>
      </c>
      <c r="E48" s="8" t="s">
        <v>12</v>
      </c>
      <c r="F48" s="45">
        <v>2.8</v>
      </c>
      <c r="G48" s="44">
        <v>4.5</v>
      </c>
    </row>
    <row r="49" spans="4:7" ht="15.75" thickBot="1" x14ac:dyDescent="0.3">
      <c r="D49" s="7">
        <v>3</v>
      </c>
      <c r="E49" s="8" t="s">
        <v>13</v>
      </c>
      <c r="F49" s="45">
        <v>8.2494999999999994</v>
      </c>
      <c r="G49" s="44">
        <v>3.9</v>
      </c>
    </row>
    <row r="50" spans="4:7" ht="15.75" thickBot="1" x14ac:dyDescent="0.3">
      <c r="D50" s="7">
        <v>4</v>
      </c>
      <c r="E50" s="8" t="s">
        <v>14</v>
      </c>
      <c r="F50" s="45">
        <v>8.5399999999999991</v>
      </c>
      <c r="G50" s="44">
        <v>4.0125000000000002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3"/>
  <sheetViews>
    <sheetView topLeftCell="A112" workbookViewId="0">
      <selection sqref="A1:XFD1048576"/>
    </sheetView>
  </sheetViews>
  <sheetFormatPr defaultRowHeight="15" x14ac:dyDescent="0.25"/>
  <cols>
    <col min="2" max="2" width="28.42578125" customWidth="1"/>
    <col min="3" max="3" width="42.140625" customWidth="1"/>
    <col min="4" max="4" width="15.140625" customWidth="1"/>
    <col min="5" max="5" width="12.7109375" customWidth="1"/>
    <col min="7" max="7" width="12" customWidth="1"/>
    <col min="8" max="8" width="14.42578125" customWidth="1"/>
    <col min="9" max="9" width="11.7109375" customWidth="1"/>
    <col min="10" max="10" width="15.28515625" customWidth="1"/>
    <col min="11" max="11" width="11.28515625" customWidth="1"/>
    <col min="18" max="18" width="11.42578125" customWidth="1"/>
  </cols>
  <sheetData>
    <row r="3" spans="1:9" x14ac:dyDescent="0.25">
      <c r="A3" t="s">
        <v>37</v>
      </c>
      <c r="B3" t="s">
        <v>38</v>
      </c>
      <c r="C3" t="s">
        <v>39</v>
      </c>
    </row>
    <row r="5" spans="1:9" x14ac:dyDescent="0.25">
      <c r="A5" t="s">
        <v>0</v>
      </c>
      <c r="B5" t="s">
        <v>40</v>
      </c>
      <c r="C5" t="s">
        <v>41</v>
      </c>
      <c r="D5" t="s">
        <v>15</v>
      </c>
    </row>
    <row r="6" spans="1:9" x14ac:dyDescent="0.25">
      <c r="A6">
        <v>1</v>
      </c>
      <c r="B6" t="s">
        <v>42</v>
      </c>
      <c r="C6" t="s">
        <v>43</v>
      </c>
      <c r="D6" s="29">
        <v>0.4</v>
      </c>
      <c r="E6" s="30">
        <v>0.4</v>
      </c>
    </row>
    <row r="7" spans="1:9" x14ac:dyDescent="0.25">
      <c r="A7">
        <v>2</v>
      </c>
      <c r="B7" t="s">
        <v>44</v>
      </c>
      <c r="C7" t="s">
        <v>43</v>
      </c>
      <c r="D7" s="29">
        <v>0.1</v>
      </c>
      <c r="E7" s="30">
        <v>0.1</v>
      </c>
    </row>
    <row r="8" spans="1:9" x14ac:dyDescent="0.25">
      <c r="A8">
        <v>3</v>
      </c>
      <c r="B8" t="s">
        <v>45</v>
      </c>
      <c r="C8" t="s">
        <v>43</v>
      </c>
      <c r="D8" s="29">
        <v>0.1</v>
      </c>
      <c r="E8" s="30">
        <v>0.1</v>
      </c>
    </row>
    <row r="9" spans="1:9" x14ac:dyDescent="0.25">
      <c r="A9">
        <v>4</v>
      </c>
      <c r="B9" t="s">
        <v>46</v>
      </c>
      <c r="C9" t="s">
        <v>43</v>
      </c>
      <c r="D9" s="29">
        <v>0.15</v>
      </c>
      <c r="E9" s="30">
        <v>0.15</v>
      </c>
    </row>
    <row r="10" spans="1:9" x14ac:dyDescent="0.25">
      <c r="A10">
        <v>5</v>
      </c>
      <c r="B10" t="s">
        <v>47</v>
      </c>
      <c r="C10" t="s">
        <v>43</v>
      </c>
      <c r="D10" s="29">
        <v>0.25</v>
      </c>
      <c r="E10" s="30">
        <v>0.25</v>
      </c>
    </row>
    <row r="12" spans="1:9" x14ac:dyDescent="0.25">
      <c r="A12" s="31"/>
      <c r="B12" s="31" t="s">
        <v>48</v>
      </c>
      <c r="C12" s="32" t="s">
        <v>49</v>
      </c>
      <c r="D12" s="32"/>
      <c r="E12" s="32"/>
      <c r="F12" s="32"/>
      <c r="G12" s="31"/>
      <c r="H12" s="31" t="s">
        <v>50</v>
      </c>
      <c r="I12" s="31" t="s">
        <v>0</v>
      </c>
    </row>
    <row r="13" spans="1:9" x14ac:dyDescent="0.25">
      <c r="A13" s="31"/>
      <c r="B13" s="31"/>
      <c r="C13" s="31" t="s">
        <v>51</v>
      </c>
      <c r="D13" s="31" t="s">
        <v>52</v>
      </c>
      <c r="E13" s="31" t="s">
        <v>53</v>
      </c>
      <c r="F13" s="31" t="s">
        <v>54</v>
      </c>
      <c r="G13" s="31" t="s">
        <v>55</v>
      </c>
      <c r="H13" s="31"/>
      <c r="I13" s="31"/>
    </row>
    <row r="14" spans="1:9" x14ac:dyDescent="0.25">
      <c r="A14" s="31">
        <v>1</v>
      </c>
      <c r="B14" s="31" t="s">
        <v>56</v>
      </c>
      <c r="C14" s="31">
        <v>75</v>
      </c>
      <c r="D14" s="31">
        <v>80</v>
      </c>
      <c r="E14" s="31">
        <v>70</v>
      </c>
      <c r="F14" s="31">
        <v>75</v>
      </c>
      <c r="G14" s="31">
        <v>70</v>
      </c>
      <c r="H14" s="31" t="s">
        <v>57</v>
      </c>
      <c r="I14" s="31" t="s">
        <v>58</v>
      </c>
    </row>
    <row r="15" spans="1:9" x14ac:dyDescent="0.25">
      <c r="A15" s="31">
        <v>2</v>
      </c>
      <c r="B15" s="31" t="s">
        <v>56</v>
      </c>
      <c r="C15" s="31">
        <v>85</v>
      </c>
      <c r="D15" s="31">
        <v>75</v>
      </c>
      <c r="E15" s="31">
        <v>85</v>
      </c>
      <c r="F15" s="31">
        <v>80</v>
      </c>
      <c r="G15" s="31">
        <v>75</v>
      </c>
      <c r="H15" s="31" t="s">
        <v>59</v>
      </c>
      <c r="I15" s="31" t="s">
        <v>60</v>
      </c>
    </row>
    <row r="16" spans="1:9" x14ac:dyDescent="0.25">
      <c r="A16" s="31">
        <v>3</v>
      </c>
      <c r="B16" s="31" t="s">
        <v>56</v>
      </c>
      <c r="C16" s="31">
        <v>70</v>
      </c>
      <c r="D16" s="31">
        <v>85</v>
      </c>
      <c r="E16" s="31">
        <v>90</v>
      </c>
      <c r="F16" s="31">
        <v>85</v>
      </c>
      <c r="G16" s="31">
        <v>85</v>
      </c>
      <c r="H16" s="31" t="s">
        <v>61</v>
      </c>
      <c r="I16" s="31" t="s">
        <v>62</v>
      </c>
    </row>
    <row r="17" spans="1:11" x14ac:dyDescent="0.25">
      <c r="A17" s="31">
        <v>4</v>
      </c>
      <c r="B17" s="31" t="s">
        <v>56</v>
      </c>
      <c r="C17" s="31">
        <v>80</v>
      </c>
      <c r="D17" s="31">
        <v>70</v>
      </c>
      <c r="E17" s="31">
        <v>90</v>
      </c>
      <c r="F17" s="31">
        <v>85</v>
      </c>
      <c r="G17" s="31">
        <v>90</v>
      </c>
      <c r="H17" s="31" t="s">
        <v>59</v>
      </c>
      <c r="I17" s="31" t="s">
        <v>63</v>
      </c>
    </row>
    <row r="18" spans="1:11" x14ac:dyDescent="0.25">
      <c r="A18" s="31">
        <v>5</v>
      </c>
      <c r="B18" s="31" t="s">
        <v>56</v>
      </c>
      <c r="C18" s="31">
        <v>65</v>
      </c>
      <c r="D18" s="31">
        <v>90</v>
      </c>
      <c r="E18" s="31">
        <v>75</v>
      </c>
      <c r="F18" s="31">
        <v>70</v>
      </c>
      <c r="G18" s="31">
        <v>90</v>
      </c>
      <c r="H18" s="31" t="s">
        <v>64</v>
      </c>
      <c r="I18" s="31" t="s">
        <v>65</v>
      </c>
    </row>
    <row r="21" spans="1:11" x14ac:dyDescent="0.25">
      <c r="A21" t="s">
        <v>66</v>
      </c>
      <c r="B21" t="s">
        <v>67</v>
      </c>
    </row>
    <row r="22" spans="1:11" x14ac:dyDescent="0.25">
      <c r="C22" s="31"/>
      <c r="D22" s="31" t="s">
        <v>48</v>
      </c>
      <c r="E22" s="32" t="s">
        <v>49</v>
      </c>
      <c r="F22" s="32"/>
      <c r="G22" s="32"/>
      <c r="H22" s="32"/>
      <c r="I22" s="31"/>
      <c r="J22" s="31" t="s">
        <v>50</v>
      </c>
      <c r="K22" s="31" t="s">
        <v>0</v>
      </c>
    </row>
    <row r="23" spans="1:11" x14ac:dyDescent="0.25">
      <c r="C23" s="31"/>
      <c r="D23" s="31"/>
      <c r="E23" s="31" t="s">
        <v>51</v>
      </c>
      <c r="F23" s="31" t="s">
        <v>52</v>
      </c>
      <c r="G23" s="31" t="s">
        <v>53</v>
      </c>
      <c r="H23" s="31" t="s">
        <v>54</v>
      </c>
      <c r="I23" s="31" t="s">
        <v>55</v>
      </c>
      <c r="J23" s="31"/>
      <c r="K23" s="31"/>
    </row>
    <row r="24" spans="1:11" x14ac:dyDescent="0.25">
      <c r="C24" s="31">
        <v>1</v>
      </c>
      <c r="D24" s="31" t="s">
        <v>56</v>
      </c>
      <c r="E24" s="31">
        <f>C14*E6</f>
        <v>30</v>
      </c>
      <c r="F24" s="31">
        <f>D14*E6</f>
        <v>32</v>
      </c>
      <c r="G24" s="31">
        <f>E14*E6</f>
        <v>28</v>
      </c>
      <c r="H24" s="31">
        <f>F14*E6</f>
        <v>30</v>
      </c>
      <c r="I24" s="31">
        <f>G14*E6</f>
        <v>28</v>
      </c>
      <c r="J24" s="31" t="s">
        <v>57</v>
      </c>
      <c r="K24" s="31" t="s">
        <v>58</v>
      </c>
    </row>
    <row r="25" spans="1:11" x14ac:dyDescent="0.25">
      <c r="C25" s="31">
        <v>2</v>
      </c>
      <c r="D25" s="31" t="s">
        <v>56</v>
      </c>
      <c r="E25" s="31">
        <f>C15*E7</f>
        <v>8.5</v>
      </c>
      <c r="F25" s="31">
        <f>D15*E7</f>
        <v>7.5</v>
      </c>
      <c r="G25" s="31">
        <f>E15*E7</f>
        <v>8.5</v>
      </c>
      <c r="H25" s="31">
        <f>F15*E7</f>
        <v>8</v>
      </c>
      <c r="I25" s="31">
        <f>G15*E7</f>
        <v>7.5</v>
      </c>
      <c r="J25" s="31" t="s">
        <v>59</v>
      </c>
      <c r="K25" s="31" t="s">
        <v>60</v>
      </c>
    </row>
    <row r="26" spans="1:11" x14ac:dyDescent="0.25">
      <c r="C26" s="31">
        <v>3</v>
      </c>
      <c r="D26" s="31" t="s">
        <v>56</v>
      </c>
      <c r="E26" s="31">
        <f>C16*E8</f>
        <v>7</v>
      </c>
      <c r="F26" s="31">
        <f>D16*E8</f>
        <v>8.5</v>
      </c>
      <c r="G26" s="31">
        <f>E16*E8</f>
        <v>9</v>
      </c>
      <c r="H26" s="31">
        <f>F16*E8</f>
        <v>8.5</v>
      </c>
      <c r="I26" s="31">
        <f>G16*E8</f>
        <v>8.5</v>
      </c>
      <c r="J26" s="31" t="s">
        <v>61</v>
      </c>
      <c r="K26" s="31" t="s">
        <v>62</v>
      </c>
    </row>
    <row r="27" spans="1:11" x14ac:dyDescent="0.25">
      <c r="C27" s="31">
        <v>4</v>
      </c>
      <c r="D27" s="31" t="s">
        <v>56</v>
      </c>
      <c r="E27" s="31">
        <f>C17*E9</f>
        <v>12</v>
      </c>
      <c r="F27" s="31">
        <f>D17*E9</f>
        <v>10.5</v>
      </c>
      <c r="G27" s="31">
        <f>E17*E9</f>
        <v>13.5</v>
      </c>
      <c r="H27" s="31">
        <f>F17*E9</f>
        <v>12.75</v>
      </c>
      <c r="I27" s="31">
        <f>G17*E9</f>
        <v>13.5</v>
      </c>
      <c r="J27" s="31" t="s">
        <v>59</v>
      </c>
      <c r="K27" s="31" t="s">
        <v>63</v>
      </c>
    </row>
    <row r="28" spans="1:11" x14ac:dyDescent="0.25">
      <c r="C28" s="31">
        <v>5</v>
      </c>
      <c r="D28" s="31" t="s">
        <v>56</v>
      </c>
      <c r="E28" s="31">
        <f>C18*E10</f>
        <v>16.25</v>
      </c>
      <c r="F28" s="31">
        <f>D18*E10</f>
        <v>22.5</v>
      </c>
      <c r="G28" s="31">
        <f>E18*E10</f>
        <v>18.75</v>
      </c>
      <c r="H28" s="31">
        <f>F18*E10</f>
        <v>17.5</v>
      </c>
      <c r="I28" s="31">
        <f>G18*E10</f>
        <v>22.5</v>
      </c>
      <c r="J28" s="31" t="s">
        <v>64</v>
      </c>
      <c r="K28" s="31" t="s">
        <v>68</v>
      </c>
    </row>
    <row r="31" spans="1:11" x14ac:dyDescent="0.25">
      <c r="C31" t="s">
        <v>69</v>
      </c>
    </row>
    <row r="33" spans="3:18" x14ac:dyDescent="0.25">
      <c r="C33" s="31"/>
      <c r="D33" s="31" t="s">
        <v>48</v>
      </c>
      <c r="E33" s="32" t="s">
        <v>49</v>
      </c>
      <c r="F33" s="32"/>
      <c r="G33" s="32"/>
      <c r="H33" s="32"/>
      <c r="I33" s="31"/>
      <c r="J33" s="31"/>
      <c r="K33" s="31"/>
    </row>
    <row r="34" spans="3:18" x14ac:dyDescent="0.25">
      <c r="C34" s="31"/>
      <c r="D34" s="31"/>
      <c r="E34" s="31" t="s">
        <v>70</v>
      </c>
      <c r="F34" s="31" t="s">
        <v>71</v>
      </c>
      <c r="G34" s="31" t="s">
        <v>72</v>
      </c>
      <c r="H34" s="31" t="s">
        <v>73</v>
      </c>
      <c r="I34" s="31" t="s">
        <v>74</v>
      </c>
      <c r="J34" s="31" t="s">
        <v>75</v>
      </c>
      <c r="K34" s="31" t="s">
        <v>76</v>
      </c>
      <c r="L34" s="33" t="s">
        <v>77</v>
      </c>
      <c r="M34" s="33" t="s">
        <v>78</v>
      </c>
      <c r="N34" s="33" t="s">
        <v>79</v>
      </c>
      <c r="O34" s="33" t="s">
        <v>80</v>
      </c>
      <c r="P34" s="33" t="s">
        <v>81</v>
      </c>
      <c r="Q34" s="33" t="s">
        <v>82</v>
      </c>
      <c r="R34" s="34"/>
    </row>
    <row r="35" spans="3:18" x14ac:dyDescent="0.25">
      <c r="C35" s="31">
        <v>1</v>
      </c>
      <c r="D35" s="31" t="s">
        <v>56</v>
      </c>
      <c r="E35" s="31">
        <f>E24-F24</f>
        <v>-2</v>
      </c>
      <c r="F35" s="31">
        <f>F24-E24</f>
        <v>2</v>
      </c>
      <c r="G35" s="31">
        <f>E24-G24</f>
        <v>2</v>
      </c>
      <c r="H35" s="31">
        <f>G24-E24</f>
        <v>-2</v>
      </c>
      <c r="I35" s="31">
        <f>F24-G24</f>
        <v>4</v>
      </c>
      <c r="J35" s="31">
        <f>G24-F24</f>
        <v>-4</v>
      </c>
      <c r="K35" s="31">
        <f>H24-E24</f>
        <v>0</v>
      </c>
      <c r="L35" s="31">
        <f>F24-H24</f>
        <v>2</v>
      </c>
      <c r="M35" s="31">
        <f>G24-H24</f>
        <v>-2</v>
      </c>
      <c r="N35" s="31">
        <f>I24-E24</f>
        <v>-2</v>
      </c>
      <c r="O35" s="31">
        <f>F24-I24</f>
        <v>4</v>
      </c>
      <c r="P35" s="31">
        <f>G24-I24</f>
        <v>0</v>
      </c>
      <c r="Q35" s="31">
        <f>H24-I24</f>
        <v>2</v>
      </c>
      <c r="R35" s="35" t="s">
        <v>58</v>
      </c>
    </row>
    <row r="36" spans="3:18" x14ac:dyDescent="0.25">
      <c r="C36" s="31">
        <v>2</v>
      </c>
      <c r="D36" s="31" t="s">
        <v>56</v>
      </c>
      <c r="E36" s="31">
        <f>E25-F25</f>
        <v>1</v>
      </c>
      <c r="F36" s="31">
        <f>F25-E25</f>
        <v>-1</v>
      </c>
      <c r="G36" s="31">
        <f>E25-G25</f>
        <v>0</v>
      </c>
      <c r="H36" s="31">
        <f>G25-E25</f>
        <v>0</v>
      </c>
      <c r="I36" s="31">
        <f>F25-G25</f>
        <v>-1</v>
      </c>
      <c r="J36" s="31">
        <f>G25-F25</f>
        <v>1</v>
      </c>
      <c r="K36" s="31">
        <f>H25-E25</f>
        <v>-0.5</v>
      </c>
      <c r="L36" s="31">
        <f>F25-H25</f>
        <v>-0.5</v>
      </c>
      <c r="M36" s="31">
        <f>G25-H25</f>
        <v>0.5</v>
      </c>
      <c r="N36" s="31">
        <f>I25-E25</f>
        <v>-1</v>
      </c>
      <c r="O36" s="31">
        <f>F25-I25</f>
        <v>0</v>
      </c>
      <c r="P36" s="31">
        <f>G25-I25</f>
        <v>1</v>
      </c>
      <c r="Q36" s="31">
        <f>H25-I25</f>
        <v>0.5</v>
      </c>
      <c r="R36" s="35" t="s">
        <v>60</v>
      </c>
    </row>
    <row r="37" spans="3:18" x14ac:dyDescent="0.25">
      <c r="C37" s="31">
        <v>3</v>
      </c>
      <c r="D37" s="31" t="s">
        <v>56</v>
      </c>
      <c r="E37" s="31">
        <f>E26-F26</f>
        <v>-1.5</v>
      </c>
      <c r="F37" s="31">
        <f>F26-E26</f>
        <v>1.5</v>
      </c>
      <c r="G37" s="31">
        <f>E26-G26</f>
        <v>-2</v>
      </c>
      <c r="H37" s="31">
        <f>G26-E26</f>
        <v>2</v>
      </c>
      <c r="I37" s="31">
        <f>F25-G25</f>
        <v>-1</v>
      </c>
      <c r="J37" s="31">
        <f>G26-F26</f>
        <v>0.5</v>
      </c>
      <c r="K37" s="31">
        <f>H26-E26</f>
        <v>1.5</v>
      </c>
      <c r="L37" s="31">
        <f>F26-H26</f>
        <v>0</v>
      </c>
      <c r="M37" s="31">
        <f>G26-H26</f>
        <v>0.5</v>
      </c>
      <c r="N37" s="31">
        <f>I26-E26</f>
        <v>1.5</v>
      </c>
      <c r="O37" s="31">
        <f>F26-I26</f>
        <v>0</v>
      </c>
      <c r="P37" s="31">
        <f>G26-I26</f>
        <v>0.5</v>
      </c>
      <c r="Q37" s="31">
        <f>Q32-I26</f>
        <v>-8.5</v>
      </c>
      <c r="R37" s="35" t="s">
        <v>83</v>
      </c>
    </row>
    <row r="38" spans="3:18" x14ac:dyDescent="0.25">
      <c r="C38" s="31">
        <v>4</v>
      </c>
      <c r="D38" s="31" t="s">
        <v>56</v>
      </c>
      <c r="E38" s="31">
        <f>E27-F27</f>
        <v>1.5</v>
      </c>
      <c r="F38" s="31">
        <f>F27-E27</f>
        <v>-1.5</v>
      </c>
      <c r="G38" s="31">
        <f>E27-G27</f>
        <v>-1.5</v>
      </c>
      <c r="H38" s="31">
        <f>G27-E27</f>
        <v>1.5</v>
      </c>
      <c r="I38" s="31">
        <f>F26-G26</f>
        <v>-0.5</v>
      </c>
      <c r="J38" s="31">
        <f>G27-F27</f>
        <v>3</v>
      </c>
      <c r="K38" s="31">
        <f>H27-E27</f>
        <v>0.75</v>
      </c>
      <c r="L38" s="31">
        <f>F27-H27</f>
        <v>-2.25</v>
      </c>
      <c r="M38" s="31">
        <f>G28-H28</f>
        <v>1.25</v>
      </c>
      <c r="N38" s="31">
        <f>I27-E27</f>
        <v>1.5</v>
      </c>
      <c r="O38" s="31">
        <f>F27-I27</f>
        <v>-3</v>
      </c>
      <c r="P38" s="31">
        <f>G27-I27</f>
        <v>0</v>
      </c>
      <c r="Q38" s="31">
        <f>H27-I27</f>
        <v>-0.75</v>
      </c>
      <c r="R38" s="35" t="s">
        <v>84</v>
      </c>
    </row>
    <row r="39" spans="3:18" x14ac:dyDescent="0.25">
      <c r="C39" s="31">
        <v>5</v>
      </c>
      <c r="D39" s="31" t="s">
        <v>56</v>
      </c>
      <c r="E39" s="31">
        <f>E28-F28</f>
        <v>-6.25</v>
      </c>
      <c r="F39" s="31">
        <f>F28-E28</f>
        <v>6.25</v>
      </c>
      <c r="G39" s="31">
        <f>E28-G28</f>
        <v>-2.5</v>
      </c>
      <c r="H39" s="31">
        <f>G28-E28</f>
        <v>2.5</v>
      </c>
      <c r="I39" s="31">
        <f>F28-G28</f>
        <v>3.75</v>
      </c>
      <c r="J39" s="31">
        <f>G28-F28</f>
        <v>-3.75</v>
      </c>
      <c r="K39" s="31">
        <f>H28-E28</f>
        <v>1.25</v>
      </c>
      <c r="L39" s="31">
        <f>F28-H28</f>
        <v>5</v>
      </c>
      <c r="M39" s="31">
        <f>G28-H28</f>
        <v>1.25</v>
      </c>
      <c r="N39" s="31">
        <f>I28-E28</f>
        <v>6.25</v>
      </c>
      <c r="O39" s="31">
        <f>F28-I28</f>
        <v>0</v>
      </c>
      <c r="P39" s="31">
        <f>G28-I28</f>
        <v>-3.75</v>
      </c>
      <c r="Q39" s="31">
        <f>H28-I28</f>
        <v>-5</v>
      </c>
      <c r="R39" s="35" t="s">
        <v>83</v>
      </c>
    </row>
    <row r="42" spans="3:18" x14ac:dyDescent="0.25">
      <c r="C42" t="s">
        <v>85</v>
      </c>
    </row>
    <row r="43" spans="3:18" x14ac:dyDescent="0.25">
      <c r="C43" s="27" t="s">
        <v>86</v>
      </c>
      <c r="E43" s="31" t="s">
        <v>70</v>
      </c>
      <c r="F43" s="31" t="s">
        <v>71</v>
      </c>
      <c r="G43" s="31" t="s">
        <v>72</v>
      </c>
      <c r="H43" s="31" t="s">
        <v>73</v>
      </c>
      <c r="I43" s="31" t="s">
        <v>74</v>
      </c>
      <c r="J43" s="31" t="s">
        <v>75</v>
      </c>
      <c r="K43" s="31" t="s">
        <v>76</v>
      </c>
      <c r="L43" s="33" t="s">
        <v>77</v>
      </c>
      <c r="M43" s="33" t="s">
        <v>78</v>
      </c>
      <c r="N43" s="33" t="s">
        <v>79</v>
      </c>
      <c r="O43" s="33" t="s">
        <v>80</v>
      </c>
      <c r="P43" s="33" t="s">
        <v>81</v>
      </c>
      <c r="Q43" s="33" t="s">
        <v>82</v>
      </c>
    </row>
    <row r="44" spans="3:18" x14ac:dyDescent="0.25">
      <c r="D44" t="s">
        <v>87</v>
      </c>
      <c r="E44" s="31">
        <v>1</v>
      </c>
      <c r="F44" s="31">
        <v>0</v>
      </c>
      <c r="G44" s="31">
        <v>0</v>
      </c>
      <c r="H44" s="31">
        <v>1</v>
      </c>
      <c r="I44" s="31">
        <v>0</v>
      </c>
      <c r="J44" s="31">
        <v>1</v>
      </c>
      <c r="K44" s="31">
        <v>0</v>
      </c>
      <c r="L44" s="31">
        <v>0</v>
      </c>
      <c r="M44" s="31">
        <v>1</v>
      </c>
      <c r="N44" s="31">
        <v>1</v>
      </c>
      <c r="O44" s="31">
        <v>0</v>
      </c>
      <c r="P44" s="31">
        <v>0</v>
      </c>
      <c r="Q44" s="31">
        <v>0</v>
      </c>
      <c r="R44" t="s">
        <v>88</v>
      </c>
    </row>
    <row r="45" spans="3:18" x14ac:dyDescent="0.25">
      <c r="C45" s="27" t="s">
        <v>89</v>
      </c>
      <c r="D45" t="s">
        <v>90</v>
      </c>
      <c r="E45" s="31">
        <f t="shared" ref="E45:N48" si="0">E36/30</f>
        <v>3.3333333333333333E-2</v>
      </c>
      <c r="F45" s="31">
        <f t="shared" si="0"/>
        <v>-3.3333333333333333E-2</v>
      </c>
      <c r="G45" s="31">
        <f t="shared" si="0"/>
        <v>0</v>
      </c>
      <c r="H45" s="31">
        <f t="shared" si="0"/>
        <v>0</v>
      </c>
      <c r="I45" s="31">
        <f t="shared" si="0"/>
        <v>-3.3333333333333333E-2</v>
      </c>
      <c r="J45" s="31">
        <f t="shared" si="0"/>
        <v>3.3333333333333333E-2</v>
      </c>
      <c r="K45" s="31">
        <f t="shared" si="0"/>
        <v>-1.6666666666666666E-2</v>
      </c>
      <c r="L45" s="31">
        <f t="shared" si="0"/>
        <v>-1.6666666666666666E-2</v>
      </c>
      <c r="M45" s="31">
        <f t="shared" si="0"/>
        <v>1.6666666666666666E-2</v>
      </c>
      <c r="N45" s="31">
        <f t="shared" si="0"/>
        <v>-3.3333333333333333E-2</v>
      </c>
      <c r="O45" s="31">
        <v>0</v>
      </c>
      <c r="P45" s="31">
        <f>P36/30</f>
        <v>3.3333333333333333E-2</v>
      </c>
      <c r="Q45" s="31">
        <f>Q36/30</f>
        <v>1.6666666666666666E-2</v>
      </c>
      <c r="R45" t="s">
        <v>91</v>
      </c>
    </row>
    <row r="46" spans="3:18" x14ac:dyDescent="0.25">
      <c r="D46" t="s">
        <v>92</v>
      </c>
      <c r="E46" s="31">
        <f t="shared" si="0"/>
        <v>-0.05</v>
      </c>
      <c r="F46" s="31">
        <f t="shared" si="0"/>
        <v>0.05</v>
      </c>
      <c r="G46" s="31">
        <f t="shared" si="0"/>
        <v>-6.6666666666666666E-2</v>
      </c>
      <c r="H46" s="31">
        <f t="shared" si="0"/>
        <v>6.6666666666666666E-2</v>
      </c>
      <c r="I46" s="31">
        <f t="shared" si="0"/>
        <v>-3.3333333333333333E-2</v>
      </c>
      <c r="J46" s="31">
        <f t="shared" si="0"/>
        <v>1.6666666666666666E-2</v>
      </c>
      <c r="K46" s="31">
        <f t="shared" si="0"/>
        <v>0.05</v>
      </c>
      <c r="L46" s="31">
        <f t="shared" si="0"/>
        <v>0</v>
      </c>
      <c r="M46" s="31">
        <f t="shared" si="0"/>
        <v>1.6666666666666666E-2</v>
      </c>
      <c r="N46" s="31">
        <f t="shared" si="0"/>
        <v>0.05</v>
      </c>
      <c r="O46" s="31">
        <v>0</v>
      </c>
      <c r="P46" s="31">
        <f>P37/30</f>
        <v>1.6666666666666666E-2</v>
      </c>
      <c r="Q46" s="31">
        <f>Q37/30</f>
        <v>-0.28333333333333333</v>
      </c>
      <c r="R46" t="s">
        <v>88</v>
      </c>
    </row>
    <row r="47" spans="3:18" x14ac:dyDescent="0.25">
      <c r="D47" t="s">
        <v>93</v>
      </c>
      <c r="E47" s="31">
        <f t="shared" si="0"/>
        <v>0.05</v>
      </c>
      <c r="F47" s="31">
        <f t="shared" si="0"/>
        <v>-0.05</v>
      </c>
      <c r="G47" s="31">
        <f t="shared" si="0"/>
        <v>-0.05</v>
      </c>
      <c r="H47" s="31">
        <f t="shared" si="0"/>
        <v>0.05</v>
      </c>
      <c r="I47" s="31">
        <f t="shared" si="0"/>
        <v>-1.6666666666666666E-2</v>
      </c>
      <c r="J47" s="31">
        <f t="shared" si="0"/>
        <v>0.1</v>
      </c>
      <c r="K47" s="31">
        <f t="shared" si="0"/>
        <v>2.5000000000000001E-2</v>
      </c>
      <c r="L47" s="31">
        <f t="shared" si="0"/>
        <v>-7.4999999999999997E-2</v>
      </c>
      <c r="M47" s="31">
        <f t="shared" si="0"/>
        <v>4.1666666666666664E-2</v>
      </c>
      <c r="N47" s="31">
        <f t="shared" si="0"/>
        <v>0.05</v>
      </c>
      <c r="O47" s="31">
        <f>O38/30</f>
        <v>-0.1</v>
      </c>
      <c r="P47" s="31">
        <v>0</v>
      </c>
      <c r="Q47" s="31">
        <f>Q38/30</f>
        <v>-2.5000000000000001E-2</v>
      </c>
      <c r="R47" t="s">
        <v>88</v>
      </c>
    </row>
    <row r="48" spans="3:18" x14ac:dyDescent="0.25">
      <c r="D48" t="s">
        <v>94</v>
      </c>
      <c r="E48" s="31">
        <f t="shared" si="0"/>
        <v>-0.20833333333333334</v>
      </c>
      <c r="F48" s="31">
        <f t="shared" si="0"/>
        <v>0.20833333333333334</v>
      </c>
      <c r="G48" s="31">
        <f t="shared" si="0"/>
        <v>-8.3333333333333329E-2</v>
      </c>
      <c r="H48" s="31">
        <f t="shared" si="0"/>
        <v>8.3333333333333329E-2</v>
      </c>
      <c r="I48" s="31">
        <f t="shared" si="0"/>
        <v>0.125</v>
      </c>
      <c r="J48" s="31">
        <f t="shared" si="0"/>
        <v>-0.125</v>
      </c>
      <c r="K48" s="31">
        <f t="shared" si="0"/>
        <v>4.1666666666666664E-2</v>
      </c>
      <c r="L48" s="31">
        <f t="shared" si="0"/>
        <v>0.16666666666666666</v>
      </c>
      <c r="M48" s="31">
        <f t="shared" si="0"/>
        <v>4.1666666666666664E-2</v>
      </c>
      <c r="N48" s="31">
        <f t="shared" si="0"/>
        <v>0.20833333333333334</v>
      </c>
      <c r="O48" s="31">
        <v>0</v>
      </c>
      <c r="P48" s="31">
        <f>P39/30</f>
        <v>-0.125</v>
      </c>
      <c r="Q48" s="31">
        <f>Q39/30</f>
        <v>-0.16666666666666666</v>
      </c>
      <c r="R48" t="s">
        <v>88</v>
      </c>
    </row>
    <row r="49" spans="4:17" x14ac:dyDescent="0.25">
      <c r="D49" s="28" t="s">
        <v>95</v>
      </c>
      <c r="E49" s="28">
        <f>SUM(E44:E48)</f>
        <v>0.82500000000000007</v>
      </c>
      <c r="F49" s="28">
        <f t="shared" ref="F49:Q49" si="1">SUM(F44:F48)</f>
        <v>0.17500000000000002</v>
      </c>
      <c r="G49" s="28">
        <f t="shared" si="1"/>
        <v>-0.2</v>
      </c>
      <c r="H49" s="28">
        <f t="shared" si="1"/>
        <v>1.2</v>
      </c>
      <c r="I49" s="28">
        <f t="shared" si="1"/>
        <v>4.1666666666666671E-2</v>
      </c>
      <c r="J49" s="28">
        <f t="shared" si="1"/>
        <v>1.0250000000000001</v>
      </c>
      <c r="K49" s="28">
        <f t="shared" si="1"/>
        <v>0.1</v>
      </c>
      <c r="L49" s="28">
        <f t="shared" si="1"/>
        <v>7.4999999999999997E-2</v>
      </c>
      <c r="M49" s="28">
        <f t="shared" si="1"/>
        <v>1.1166666666666667</v>
      </c>
      <c r="N49" s="28">
        <f t="shared" si="1"/>
        <v>1.2749999999999999</v>
      </c>
      <c r="O49" s="28">
        <f t="shared" si="1"/>
        <v>-0.1</v>
      </c>
      <c r="P49" s="28">
        <f t="shared" si="1"/>
        <v>-7.4999999999999997E-2</v>
      </c>
      <c r="Q49" s="28">
        <f t="shared" si="1"/>
        <v>-0.45833333333333337</v>
      </c>
    </row>
    <row r="53" spans="4:17" x14ac:dyDescent="0.25">
      <c r="E53" s="36" t="s">
        <v>96</v>
      </c>
      <c r="F53" s="36"/>
      <c r="G53" s="36"/>
      <c r="H53" s="36"/>
      <c r="I53" s="36"/>
    </row>
    <row r="55" spans="4:17" x14ac:dyDescent="0.25">
      <c r="E55" s="31" t="s">
        <v>70</v>
      </c>
      <c r="F55" s="31" t="s">
        <v>71</v>
      </c>
      <c r="G55" s="31" t="s">
        <v>72</v>
      </c>
      <c r="H55" s="31" t="s">
        <v>73</v>
      </c>
      <c r="I55" s="31" t="s">
        <v>74</v>
      </c>
      <c r="J55" s="31" t="s">
        <v>75</v>
      </c>
      <c r="K55" s="31" t="s">
        <v>76</v>
      </c>
      <c r="L55" s="33" t="s">
        <v>77</v>
      </c>
      <c r="M55" s="33" t="s">
        <v>78</v>
      </c>
      <c r="N55" s="33" t="s">
        <v>79</v>
      </c>
      <c r="O55" s="33" t="s">
        <v>80</v>
      </c>
      <c r="P55" s="33" t="s">
        <v>81</v>
      </c>
      <c r="Q55" s="33" t="s">
        <v>82</v>
      </c>
    </row>
    <row r="56" spans="4:17" x14ac:dyDescent="0.25">
      <c r="E56" s="31">
        <f>E44*0.4</f>
        <v>0.4</v>
      </c>
      <c r="F56" s="31">
        <v>0</v>
      </c>
      <c r="G56" s="31">
        <v>0</v>
      </c>
      <c r="H56" s="31">
        <f>H44*0.4</f>
        <v>0.4</v>
      </c>
      <c r="I56" s="31">
        <v>0</v>
      </c>
      <c r="J56" s="31">
        <f>J44*0.4</f>
        <v>0.4</v>
      </c>
      <c r="K56" s="31">
        <v>0</v>
      </c>
      <c r="L56" s="31">
        <v>0</v>
      </c>
      <c r="M56" s="31">
        <f>M44*0.4</f>
        <v>0.4</v>
      </c>
      <c r="N56" s="31">
        <f>N44*0.4</f>
        <v>0.4</v>
      </c>
      <c r="O56" s="31">
        <v>0</v>
      </c>
      <c r="P56" s="31">
        <v>0</v>
      </c>
      <c r="Q56" s="31">
        <v>0</v>
      </c>
    </row>
    <row r="57" spans="4:17" x14ac:dyDescent="0.25">
      <c r="E57" s="31">
        <f t="shared" ref="E57:G60" si="2">E45*0.4</f>
        <v>1.3333333333333334E-2</v>
      </c>
      <c r="F57" s="31">
        <f>F45*0.4</f>
        <v>-1.3333333333333334E-2</v>
      </c>
      <c r="G57" s="31">
        <v>0</v>
      </c>
      <c r="H57" s="31">
        <f t="shared" ref="H57:I60" si="3">H45*0.4</f>
        <v>0</v>
      </c>
      <c r="I57" s="31">
        <f>I45*0.4</f>
        <v>-1.3333333333333334E-2</v>
      </c>
      <c r="J57" s="31">
        <f t="shared" ref="J57:L60" si="4">J45*0.4</f>
        <v>1.3333333333333334E-2</v>
      </c>
      <c r="K57" s="31">
        <f>K45*0.4</f>
        <v>-6.6666666666666671E-3</v>
      </c>
      <c r="L57" s="31">
        <f>L45*0.4</f>
        <v>-6.6666666666666671E-3</v>
      </c>
      <c r="M57" s="31">
        <f t="shared" ref="M57:N60" si="5">M45*0.4</f>
        <v>6.6666666666666671E-3</v>
      </c>
      <c r="N57" s="31">
        <f t="shared" si="5"/>
        <v>-1.3333333333333334E-2</v>
      </c>
      <c r="O57" s="31">
        <v>0</v>
      </c>
      <c r="P57" s="31">
        <f>P45*0.4</f>
        <v>1.3333333333333334E-2</v>
      </c>
      <c r="Q57" s="31">
        <f>Q45*0.4</f>
        <v>6.6666666666666671E-3</v>
      </c>
    </row>
    <row r="58" spans="4:17" x14ac:dyDescent="0.25">
      <c r="E58" s="31">
        <f t="shared" si="2"/>
        <v>-2.0000000000000004E-2</v>
      </c>
      <c r="F58" s="31">
        <f t="shared" si="2"/>
        <v>2.0000000000000004E-2</v>
      </c>
      <c r="G58" s="31">
        <f>G46*0.4</f>
        <v>-2.6666666666666668E-2</v>
      </c>
      <c r="H58" s="31">
        <f t="shared" si="3"/>
        <v>2.6666666666666668E-2</v>
      </c>
      <c r="I58" s="31">
        <f t="shared" si="3"/>
        <v>-1.3333333333333334E-2</v>
      </c>
      <c r="J58" s="31">
        <f t="shared" si="4"/>
        <v>6.6666666666666671E-3</v>
      </c>
      <c r="K58" s="31">
        <f t="shared" si="4"/>
        <v>2.0000000000000004E-2</v>
      </c>
      <c r="L58" s="31">
        <f t="shared" si="4"/>
        <v>0</v>
      </c>
      <c r="M58" s="31">
        <f t="shared" si="5"/>
        <v>6.6666666666666671E-3</v>
      </c>
      <c r="N58" s="31">
        <f t="shared" si="5"/>
        <v>2.0000000000000004E-2</v>
      </c>
      <c r="O58" s="31">
        <v>0</v>
      </c>
      <c r="P58" s="31">
        <f t="shared" ref="P58:Q60" si="6">P46*0.4</f>
        <v>6.6666666666666671E-3</v>
      </c>
      <c r="Q58" s="31">
        <f t="shared" si="6"/>
        <v>-0.11333333333333334</v>
      </c>
    </row>
    <row r="59" spans="4:17" x14ac:dyDescent="0.25">
      <c r="E59" s="31">
        <f t="shared" si="2"/>
        <v>2.0000000000000004E-2</v>
      </c>
      <c r="F59" s="31">
        <f t="shared" si="2"/>
        <v>-2.0000000000000004E-2</v>
      </c>
      <c r="G59" s="31">
        <f t="shared" si="2"/>
        <v>-2.0000000000000004E-2</v>
      </c>
      <c r="H59" s="31">
        <f t="shared" si="3"/>
        <v>2.0000000000000004E-2</v>
      </c>
      <c r="I59" s="31">
        <f t="shared" si="3"/>
        <v>-6.6666666666666671E-3</v>
      </c>
      <c r="J59" s="31">
        <f t="shared" si="4"/>
        <v>4.0000000000000008E-2</v>
      </c>
      <c r="K59" s="31">
        <f t="shared" si="4"/>
        <v>1.0000000000000002E-2</v>
      </c>
      <c r="L59" s="31">
        <f t="shared" si="4"/>
        <v>-0.03</v>
      </c>
      <c r="M59" s="31">
        <f t="shared" si="5"/>
        <v>1.6666666666666666E-2</v>
      </c>
      <c r="N59" s="31">
        <f t="shared" si="5"/>
        <v>2.0000000000000004E-2</v>
      </c>
      <c r="O59" s="31">
        <f>O47*0.4</f>
        <v>-4.0000000000000008E-2</v>
      </c>
      <c r="P59" s="31">
        <f t="shared" si="6"/>
        <v>0</v>
      </c>
      <c r="Q59" s="31">
        <f t="shared" si="6"/>
        <v>-1.0000000000000002E-2</v>
      </c>
    </row>
    <row r="60" spans="4:17" x14ac:dyDescent="0.25">
      <c r="E60" s="31">
        <f t="shared" si="2"/>
        <v>-8.3333333333333343E-2</v>
      </c>
      <c r="F60" s="31">
        <f t="shared" si="2"/>
        <v>8.3333333333333343E-2</v>
      </c>
      <c r="G60" s="31">
        <f t="shared" si="2"/>
        <v>-3.3333333333333333E-2</v>
      </c>
      <c r="H60" s="31">
        <f t="shared" si="3"/>
        <v>3.3333333333333333E-2</v>
      </c>
      <c r="I60" s="31">
        <f t="shared" si="3"/>
        <v>0.05</v>
      </c>
      <c r="J60" s="31">
        <f t="shared" si="4"/>
        <v>-0.05</v>
      </c>
      <c r="K60" s="31">
        <f t="shared" si="4"/>
        <v>1.6666666666666666E-2</v>
      </c>
      <c r="L60" s="31">
        <f t="shared" si="4"/>
        <v>6.6666666666666666E-2</v>
      </c>
      <c r="M60" s="31">
        <f t="shared" si="5"/>
        <v>1.6666666666666666E-2</v>
      </c>
      <c r="N60" s="31">
        <f t="shared" si="5"/>
        <v>8.3333333333333343E-2</v>
      </c>
      <c r="O60" s="31">
        <f>O48*0.4</f>
        <v>0</v>
      </c>
      <c r="P60" s="31">
        <f t="shared" si="6"/>
        <v>-0.05</v>
      </c>
      <c r="Q60" s="31">
        <f t="shared" si="6"/>
        <v>-6.6666666666666666E-2</v>
      </c>
    </row>
    <row r="64" spans="4:17" x14ac:dyDescent="0.25">
      <c r="G64" s="36" t="s">
        <v>97</v>
      </c>
      <c r="H64" s="36"/>
      <c r="I64" s="36"/>
      <c r="J64" s="36"/>
      <c r="K64" s="36"/>
    </row>
    <row r="66" spans="5:19" x14ac:dyDescent="0.25">
      <c r="G66" s="31" t="s">
        <v>70</v>
      </c>
      <c r="H66" s="31" t="s">
        <v>71</v>
      </c>
      <c r="I66" s="31" t="s">
        <v>72</v>
      </c>
      <c r="J66" s="31" t="s">
        <v>73</v>
      </c>
      <c r="K66" s="31" t="s">
        <v>74</v>
      </c>
      <c r="L66" s="31" t="s">
        <v>75</v>
      </c>
      <c r="M66" s="31" t="s">
        <v>76</v>
      </c>
      <c r="N66" s="33" t="s">
        <v>77</v>
      </c>
      <c r="O66" s="33" t="s">
        <v>78</v>
      </c>
      <c r="P66" s="33" t="s">
        <v>79</v>
      </c>
      <c r="Q66" s="33" t="s">
        <v>80</v>
      </c>
      <c r="R66" s="33" t="s">
        <v>81</v>
      </c>
      <c r="S66" s="33" t="s">
        <v>82</v>
      </c>
    </row>
    <row r="67" spans="5:19" x14ac:dyDescent="0.25">
      <c r="G67" s="31">
        <f>E44*0.1</f>
        <v>0.1</v>
      </c>
      <c r="H67" s="31">
        <v>0</v>
      </c>
      <c r="I67" s="31">
        <v>0</v>
      </c>
      <c r="J67" s="31">
        <f>H44*0.1</f>
        <v>0.1</v>
      </c>
      <c r="K67" s="31">
        <v>0</v>
      </c>
      <c r="L67" s="31">
        <f>J44*0.1</f>
        <v>0.1</v>
      </c>
      <c r="M67" s="31">
        <v>0</v>
      </c>
      <c r="N67" s="31">
        <v>0</v>
      </c>
      <c r="O67" s="31">
        <f>M44*0.1</f>
        <v>0.1</v>
      </c>
      <c r="P67" s="31">
        <f>N44*0.1</f>
        <v>0.1</v>
      </c>
      <c r="Q67" s="31">
        <v>0</v>
      </c>
      <c r="R67" s="31">
        <v>0</v>
      </c>
      <c r="S67" s="31">
        <v>0</v>
      </c>
    </row>
    <row r="68" spans="5:19" x14ac:dyDescent="0.25">
      <c r="G68" s="31">
        <f>E45*0.1</f>
        <v>3.3333333333333335E-3</v>
      </c>
      <c r="H68" s="31">
        <f>F45*0.1</f>
        <v>-3.3333333333333335E-3</v>
      </c>
      <c r="I68" s="31">
        <v>0</v>
      </c>
      <c r="J68" s="31">
        <v>0</v>
      </c>
      <c r="K68" s="31">
        <f>I45*0.1</f>
        <v>-3.3333333333333335E-3</v>
      </c>
      <c r="L68" s="31">
        <f>J45*0.1</f>
        <v>3.3333333333333335E-3</v>
      </c>
      <c r="M68" s="31">
        <f>K45*0.1</f>
        <v>-1.6666666666666668E-3</v>
      </c>
      <c r="N68" s="31">
        <f>L45*0.1</f>
        <v>-1.6666666666666668E-3</v>
      </c>
      <c r="O68" s="31">
        <f t="shared" ref="O68:P71" si="7">M45*0.1</f>
        <v>1.6666666666666668E-3</v>
      </c>
      <c r="P68" s="31">
        <f t="shared" si="7"/>
        <v>-3.3333333333333335E-3</v>
      </c>
      <c r="Q68" s="31">
        <v>0</v>
      </c>
      <c r="R68" s="31">
        <f>P45*0.1</f>
        <v>3.3333333333333335E-3</v>
      </c>
      <c r="S68" s="31">
        <f>Q45*0.1</f>
        <v>1.6666666666666668E-3</v>
      </c>
    </row>
    <row r="69" spans="5:19" x14ac:dyDescent="0.25">
      <c r="G69" s="31">
        <f>E46*0.1</f>
        <v>-5.000000000000001E-3</v>
      </c>
      <c r="H69" s="31">
        <f>F46*0.1</f>
        <v>5.000000000000001E-3</v>
      </c>
      <c r="I69" s="31">
        <f>G46*0.1</f>
        <v>-6.6666666666666671E-3</v>
      </c>
      <c r="J69" s="31">
        <f>H46*0.4</f>
        <v>2.6666666666666668E-2</v>
      </c>
      <c r="K69" s="31">
        <f>I46*0.1</f>
        <v>-3.3333333333333335E-3</v>
      </c>
      <c r="L69" s="31">
        <f>J46*0.1</f>
        <v>1.6666666666666668E-3</v>
      </c>
      <c r="M69" s="31">
        <f t="shared" ref="M69:N71" si="8">K46*0.1</f>
        <v>5.000000000000001E-3</v>
      </c>
      <c r="N69" s="31">
        <f t="shared" si="8"/>
        <v>0</v>
      </c>
      <c r="O69" s="31">
        <f t="shared" si="7"/>
        <v>1.6666666666666668E-3</v>
      </c>
      <c r="P69" s="31">
        <f t="shared" si="7"/>
        <v>5.000000000000001E-3</v>
      </c>
      <c r="Q69" s="31">
        <v>0</v>
      </c>
      <c r="R69" s="31">
        <f>P46*0.1</f>
        <v>1.6666666666666668E-3</v>
      </c>
      <c r="S69" s="31">
        <f t="shared" ref="S69:S71" si="9">Q46*0.1</f>
        <v>-2.8333333333333335E-2</v>
      </c>
    </row>
    <row r="70" spans="5:19" x14ac:dyDescent="0.25">
      <c r="G70" s="31">
        <f>E47*0.1</f>
        <v>5.000000000000001E-3</v>
      </c>
      <c r="H70" s="31">
        <f>F47*0.1</f>
        <v>-5.000000000000001E-3</v>
      </c>
      <c r="I70" s="31">
        <f>G47*0.1</f>
        <v>-5.000000000000001E-3</v>
      </c>
      <c r="J70" s="31">
        <f>H47*0.1</f>
        <v>5.000000000000001E-3</v>
      </c>
      <c r="K70" s="31">
        <f>I47*0.1</f>
        <v>-1.6666666666666668E-3</v>
      </c>
      <c r="L70" s="31">
        <f>J47*0.1</f>
        <v>1.0000000000000002E-2</v>
      </c>
      <c r="M70" s="31">
        <f t="shared" si="8"/>
        <v>2.5000000000000005E-3</v>
      </c>
      <c r="N70" s="31">
        <f t="shared" si="8"/>
        <v>-7.4999999999999997E-3</v>
      </c>
      <c r="O70" s="31">
        <f t="shared" si="7"/>
        <v>4.1666666666666666E-3</v>
      </c>
      <c r="P70" s="31">
        <f t="shared" si="7"/>
        <v>5.000000000000001E-3</v>
      </c>
      <c r="Q70" s="31">
        <f>O47*0.1</f>
        <v>-1.0000000000000002E-2</v>
      </c>
      <c r="R70" s="31">
        <f t="shared" ref="R70:R71" si="10">P47*0.1</f>
        <v>0</v>
      </c>
      <c r="S70" s="31">
        <f t="shared" si="9"/>
        <v>-2.5000000000000005E-3</v>
      </c>
    </row>
    <row r="71" spans="5:19" x14ac:dyDescent="0.25">
      <c r="G71" s="31">
        <f>E48*0.1</f>
        <v>-2.0833333333333336E-2</v>
      </c>
      <c r="H71" s="31">
        <f>F48*0.1</f>
        <v>2.0833333333333336E-2</v>
      </c>
      <c r="I71" s="31">
        <f>G48*0.1</f>
        <v>-8.3333333333333332E-3</v>
      </c>
      <c r="J71" s="31">
        <f>H48*0.1</f>
        <v>8.3333333333333332E-3</v>
      </c>
      <c r="K71" s="31">
        <f>I48*0.1</f>
        <v>1.2500000000000001E-2</v>
      </c>
      <c r="L71" s="31">
        <f>J48*0.1</f>
        <v>-1.2500000000000001E-2</v>
      </c>
      <c r="M71" s="31">
        <f t="shared" si="8"/>
        <v>4.1666666666666666E-3</v>
      </c>
      <c r="N71" s="31">
        <f t="shared" si="8"/>
        <v>1.6666666666666666E-2</v>
      </c>
      <c r="O71" s="31">
        <f t="shared" si="7"/>
        <v>4.1666666666666666E-3</v>
      </c>
      <c r="P71" s="31">
        <f t="shared" si="7"/>
        <v>2.0833333333333336E-2</v>
      </c>
      <c r="Q71" s="31">
        <v>0</v>
      </c>
      <c r="R71" s="31">
        <f t="shared" si="10"/>
        <v>-1.2500000000000001E-2</v>
      </c>
      <c r="S71" s="31">
        <f t="shared" si="9"/>
        <v>-1.6666666666666666E-2</v>
      </c>
    </row>
    <row r="76" spans="5:19" x14ac:dyDescent="0.25">
      <c r="E76" s="36" t="s">
        <v>97</v>
      </c>
      <c r="F76" s="36"/>
      <c r="G76" s="36"/>
      <c r="H76" s="36"/>
      <c r="I76" s="36"/>
    </row>
    <row r="78" spans="5:19" x14ac:dyDescent="0.25">
      <c r="E78" s="31" t="s">
        <v>70</v>
      </c>
      <c r="F78" s="31" t="s">
        <v>71</v>
      </c>
      <c r="G78" s="31" t="s">
        <v>72</v>
      </c>
      <c r="H78" s="31" t="s">
        <v>73</v>
      </c>
      <c r="I78" s="31" t="s">
        <v>74</v>
      </c>
      <c r="J78" s="31" t="s">
        <v>75</v>
      </c>
      <c r="K78" s="31" t="s">
        <v>76</v>
      </c>
      <c r="L78" s="33" t="s">
        <v>77</v>
      </c>
      <c r="M78" s="33" t="s">
        <v>78</v>
      </c>
      <c r="N78" s="33" t="s">
        <v>79</v>
      </c>
      <c r="O78" s="33" t="s">
        <v>80</v>
      </c>
      <c r="P78" s="33" t="s">
        <v>81</v>
      </c>
      <c r="Q78" s="33" t="s">
        <v>82</v>
      </c>
    </row>
    <row r="79" spans="5:19" x14ac:dyDescent="0.25">
      <c r="E79" s="31">
        <f>C56*0.1</f>
        <v>0</v>
      </c>
      <c r="F79" s="31">
        <v>0</v>
      </c>
      <c r="G79" s="31">
        <v>0</v>
      </c>
      <c r="H79" s="31">
        <f>F56*0.1</f>
        <v>0</v>
      </c>
      <c r="I79" s="31">
        <v>0</v>
      </c>
      <c r="J79" s="31">
        <f>H56*0.1</f>
        <v>4.0000000000000008E-2</v>
      </c>
      <c r="K79" s="31">
        <v>0</v>
      </c>
      <c r="L79" s="31">
        <v>0</v>
      </c>
      <c r="M79" s="31">
        <f>K56*0.1</f>
        <v>0</v>
      </c>
      <c r="N79" s="31">
        <f>L56*0.1</f>
        <v>0</v>
      </c>
      <c r="O79" s="31">
        <v>0</v>
      </c>
      <c r="P79" s="31">
        <v>0</v>
      </c>
      <c r="Q79" s="31">
        <v>0</v>
      </c>
    </row>
    <row r="80" spans="5:19" x14ac:dyDescent="0.25">
      <c r="E80" s="31">
        <f>C57*0.1</f>
        <v>0</v>
      </c>
      <c r="F80" s="31">
        <f>D57*0.1</f>
        <v>0</v>
      </c>
      <c r="G80" s="31">
        <v>0</v>
      </c>
      <c r="H80" s="31">
        <v>0</v>
      </c>
      <c r="I80" s="31">
        <f>G57*0.1</f>
        <v>0</v>
      </c>
      <c r="J80" s="31">
        <f>H57*0.1</f>
        <v>0</v>
      </c>
      <c r="K80" s="31">
        <f>I57*0.1</f>
        <v>-1.3333333333333335E-3</v>
      </c>
      <c r="L80" s="31">
        <f>J57*0.1</f>
        <v>1.3333333333333335E-3</v>
      </c>
      <c r="M80" s="31">
        <f t="shared" ref="M80:N83" si="11">K57*0.1</f>
        <v>-6.6666666666666675E-4</v>
      </c>
      <c r="N80" s="31">
        <f t="shared" si="11"/>
        <v>-6.6666666666666675E-4</v>
      </c>
      <c r="O80" s="31">
        <v>0</v>
      </c>
      <c r="P80" s="31">
        <f>N57*0.1</f>
        <v>-1.3333333333333335E-3</v>
      </c>
      <c r="Q80" s="31">
        <f>O57*0.1</f>
        <v>0</v>
      </c>
    </row>
    <row r="81" spans="5:17" x14ac:dyDescent="0.25">
      <c r="E81" s="31">
        <f>C58*0.1</f>
        <v>0</v>
      </c>
      <c r="F81" s="31">
        <f>D58*0.1</f>
        <v>0</v>
      </c>
      <c r="G81" s="31">
        <f>E58*0.1</f>
        <v>-2.0000000000000005E-3</v>
      </c>
      <c r="H81" s="31">
        <f>F58*0.4</f>
        <v>8.0000000000000019E-3</v>
      </c>
      <c r="I81" s="31">
        <f>G58*0.1</f>
        <v>-2.666666666666667E-3</v>
      </c>
      <c r="J81" s="31">
        <f>H58*0.1</f>
        <v>2.666666666666667E-3</v>
      </c>
      <c r="K81" s="31">
        <f t="shared" ref="K81:L83" si="12">I58*0.1</f>
        <v>-1.3333333333333335E-3</v>
      </c>
      <c r="L81" s="31">
        <f t="shared" si="12"/>
        <v>6.6666666666666675E-4</v>
      </c>
      <c r="M81" s="31">
        <f t="shared" si="11"/>
        <v>2.0000000000000005E-3</v>
      </c>
      <c r="N81" s="31">
        <f t="shared" si="11"/>
        <v>0</v>
      </c>
      <c r="O81" s="31">
        <v>0</v>
      </c>
      <c r="P81" s="31">
        <f>N58*0.1</f>
        <v>2.0000000000000005E-3</v>
      </c>
      <c r="Q81" s="31">
        <f t="shared" ref="Q81:Q83" si="13">O58*0.1</f>
        <v>0</v>
      </c>
    </row>
    <row r="82" spans="5:17" x14ac:dyDescent="0.25">
      <c r="E82" s="31">
        <f>C59*0.1</f>
        <v>0</v>
      </c>
      <c r="F82" s="31">
        <f>D59*0.1</f>
        <v>0</v>
      </c>
      <c r="G82" s="31">
        <f>E59*0.1</f>
        <v>2.0000000000000005E-3</v>
      </c>
      <c r="H82" s="31">
        <f>F59*0.1</f>
        <v>-2.0000000000000005E-3</v>
      </c>
      <c r="I82" s="31">
        <f>G59*0.1</f>
        <v>-2.0000000000000005E-3</v>
      </c>
      <c r="J82" s="31">
        <f>H59*0.1</f>
        <v>2.0000000000000005E-3</v>
      </c>
      <c r="K82" s="31">
        <f t="shared" si="12"/>
        <v>-6.6666666666666675E-4</v>
      </c>
      <c r="L82" s="31">
        <f t="shared" si="12"/>
        <v>4.000000000000001E-3</v>
      </c>
      <c r="M82" s="31">
        <f t="shared" si="11"/>
        <v>1.0000000000000002E-3</v>
      </c>
      <c r="N82" s="31">
        <f t="shared" si="11"/>
        <v>-3.0000000000000001E-3</v>
      </c>
      <c r="O82" s="31">
        <f>M59*0.1</f>
        <v>1.6666666666666668E-3</v>
      </c>
      <c r="P82" s="31">
        <f t="shared" ref="P82:P83" si="14">N59*0.1</f>
        <v>2.0000000000000005E-3</v>
      </c>
      <c r="Q82" s="31">
        <f t="shared" si="13"/>
        <v>-4.000000000000001E-3</v>
      </c>
    </row>
    <row r="83" spans="5:17" x14ac:dyDescent="0.25">
      <c r="E83" s="31">
        <f>C60*0.1</f>
        <v>0</v>
      </c>
      <c r="F83" s="31">
        <f>D60*0.1</f>
        <v>0</v>
      </c>
      <c r="G83" s="31">
        <f>E60*0.1</f>
        <v>-8.333333333333335E-3</v>
      </c>
      <c r="H83" s="31">
        <f>F60*0.1</f>
        <v>8.333333333333335E-3</v>
      </c>
      <c r="I83" s="31">
        <f>G60*0.1</f>
        <v>-3.3333333333333335E-3</v>
      </c>
      <c r="J83" s="31">
        <f>H60*0.1</f>
        <v>3.3333333333333335E-3</v>
      </c>
      <c r="K83" s="31">
        <f t="shared" si="12"/>
        <v>5.000000000000001E-3</v>
      </c>
      <c r="L83" s="31">
        <f t="shared" si="12"/>
        <v>-5.000000000000001E-3</v>
      </c>
      <c r="M83" s="31">
        <f t="shared" si="11"/>
        <v>1.6666666666666668E-3</v>
      </c>
      <c r="N83" s="31">
        <f t="shared" si="11"/>
        <v>6.6666666666666671E-3</v>
      </c>
      <c r="O83" s="31">
        <v>0</v>
      </c>
      <c r="P83" s="31">
        <f t="shared" si="14"/>
        <v>8.333333333333335E-3</v>
      </c>
      <c r="Q83" s="31">
        <f t="shared" si="13"/>
        <v>0</v>
      </c>
    </row>
    <row r="89" spans="5:17" x14ac:dyDescent="0.25">
      <c r="E89" s="36" t="s">
        <v>98</v>
      </c>
      <c r="F89" s="36"/>
      <c r="G89" s="36"/>
      <c r="H89" s="36"/>
      <c r="I89" s="36"/>
    </row>
    <row r="91" spans="5:17" x14ac:dyDescent="0.25">
      <c r="E91" s="31" t="s">
        <v>70</v>
      </c>
      <c r="F91" s="31" t="s">
        <v>71</v>
      </c>
      <c r="G91" s="31" t="s">
        <v>72</v>
      </c>
      <c r="H91" s="31" t="s">
        <v>73</v>
      </c>
      <c r="I91" s="31" t="s">
        <v>74</v>
      </c>
      <c r="J91" s="31" t="s">
        <v>75</v>
      </c>
      <c r="K91" s="31" t="s">
        <v>76</v>
      </c>
      <c r="L91" s="33" t="s">
        <v>77</v>
      </c>
      <c r="M91" s="33" t="s">
        <v>78</v>
      </c>
      <c r="N91" s="33" t="s">
        <v>79</v>
      </c>
      <c r="O91" s="33" t="s">
        <v>80</v>
      </c>
      <c r="P91" s="33" t="s">
        <v>81</v>
      </c>
      <c r="Q91" s="33" t="s">
        <v>82</v>
      </c>
    </row>
    <row r="92" spans="5:17" x14ac:dyDescent="0.25">
      <c r="E92" s="31">
        <f>E44*0.15</f>
        <v>0.15</v>
      </c>
      <c r="F92" s="31">
        <f t="shared" ref="F92:Q92" si="15">F44*0.15</f>
        <v>0</v>
      </c>
      <c r="G92" s="31">
        <f t="shared" si="15"/>
        <v>0</v>
      </c>
      <c r="H92" s="31">
        <f t="shared" si="15"/>
        <v>0.15</v>
      </c>
      <c r="I92" s="31">
        <f t="shared" si="15"/>
        <v>0</v>
      </c>
      <c r="J92" s="31">
        <f t="shared" si="15"/>
        <v>0.15</v>
      </c>
      <c r="K92" s="31">
        <f t="shared" si="15"/>
        <v>0</v>
      </c>
      <c r="L92" s="31">
        <f t="shared" si="15"/>
        <v>0</v>
      </c>
      <c r="M92" s="31">
        <f t="shared" si="15"/>
        <v>0.15</v>
      </c>
      <c r="N92" s="31">
        <f t="shared" si="15"/>
        <v>0.15</v>
      </c>
      <c r="O92" s="31">
        <f t="shared" si="15"/>
        <v>0</v>
      </c>
      <c r="P92" s="31">
        <f t="shared" si="15"/>
        <v>0</v>
      </c>
      <c r="Q92" s="31">
        <f t="shared" si="15"/>
        <v>0</v>
      </c>
    </row>
    <row r="93" spans="5:17" x14ac:dyDescent="0.25">
      <c r="E93" s="31">
        <f t="shared" ref="E93:Q96" si="16">E45*0.15</f>
        <v>5.0000000000000001E-3</v>
      </c>
      <c r="F93" s="31">
        <f>F45*0.15</f>
        <v>-5.0000000000000001E-3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</row>
    <row r="94" spans="5:17" x14ac:dyDescent="0.25">
      <c r="E94" s="31">
        <f t="shared" si="16"/>
        <v>-7.4999999999999997E-3</v>
      </c>
      <c r="F94" s="31">
        <f t="shared" si="16"/>
        <v>7.4999999999999997E-3</v>
      </c>
      <c r="G94" s="31">
        <f>G46*0.15</f>
        <v>-0.01</v>
      </c>
      <c r="H94" s="31">
        <f t="shared" ref="H94:Q94" si="17">H46*0.15</f>
        <v>0.01</v>
      </c>
      <c r="I94" s="31">
        <f t="shared" si="17"/>
        <v>-5.0000000000000001E-3</v>
      </c>
      <c r="J94" s="31">
        <f t="shared" si="17"/>
        <v>2.5000000000000001E-3</v>
      </c>
      <c r="K94" s="31">
        <f t="shared" si="17"/>
        <v>7.4999999999999997E-3</v>
      </c>
      <c r="L94" s="31">
        <f t="shared" si="17"/>
        <v>0</v>
      </c>
      <c r="M94" s="31">
        <f t="shared" si="17"/>
        <v>2.5000000000000001E-3</v>
      </c>
      <c r="N94" s="31">
        <f t="shared" si="17"/>
        <v>7.4999999999999997E-3</v>
      </c>
      <c r="O94" s="31">
        <f t="shared" si="17"/>
        <v>0</v>
      </c>
      <c r="P94" s="31">
        <f t="shared" si="17"/>
        <v>2.5000000000000001E-3</v>
      </c>
      <c r="Q94" s="31">
        <f t="shared" si="17"/>
        <v>-4.2499999999999996E-2</v>
      </c>
    </row>
    <row r="95" spans="5:17" x14ac:dyDescent="0.25">
      <c r="E95" s="31">
        <f t="shared" si="16"/>
        <v>7.4999999999999997E-3</v>
      </c>
      <c r="F95" s="31">
        <f t="shared" si="16"/>
        <v>-7.4999999999999997E-3</v>
      </c>
      <c r="G95" s="31">
        <f t="shared" si="16"/>
        <v>-7.4999999999999997E-3</v>
      </c>
      <c r="H95" s="31">
        <f t="shared" si="16"/>
        <v>7.4999999999999997E-3</v>
      </c>
      <c r="I95" s="31">
        <f t="shared" si="16"/>
        <v>-2.5000000000000001E-3</v>
      </c>
      <c r="J95" s="31">
        <f t="shared" si="16"/>
        <v>1.4999999999999999E-2</v>
      </c>
      <c r="K95" s="31">
        <f t="shared" si="16"/>
        <v>3.7499999999999999E-3</v>
      </c>
      <c r="L95" s="31">
        <f t="shared" si="16"/>
        <v>-1.125E-2</v>
      </c>
      <c r="M95" s="31">
        <f t="shared" si="16"/>
        <v>6.2499999999999995E-3</v>
      </c>
      <c r="N95" s="31">
        <f t="shared" si="16"/>
        <v>7.4999999999999997E-3</v>
      </c>
      <c r="O95" s="31">
        <f t="shared" si="16"/>
        <v>-1.4999999999999999E-2</v>
      </c>
      <c r="P95" s="31">
        <f t="shared" si="16"/>
        <v>0</v>
      </c>
      <c r="Q95" s="31">
        <f t="shared" si="16"/>
        <v>-3.7499999999999999E-3</v>
      </c>
    </row>
    <row r="96" spans="5:17" x14ac:dyDescent="0.25">
      <c r="E96" s="31">
        <f t="shared" si="16"/>
        <v>-3.125E-2</v>
      </c>
      <c r="F96" s="31">
        <f t="shared" si="16"/>
        <v>3.125E-2</v>
      </c>
      <c r="G96" s="31">
        <f t="shared" si="16"/>
        <v>-1.2499999999999999E-2</v>
      </c>
      <c r="H96" s="31">
        <f t="shared" si="16"/>
        <v>1.2499999999999999E-2</v>
      </c>
      <c r="I96" s="31">
        <f t="shared" si="16"/>
        <v>1.8749999999999999E-2</v>
      </c>
      <c r="J96" s="31">
        <f t="shared" si="16"/>
        <v>-1.8749999999999999E-2</v>
      </c>
      <c r="K96" s="31">
        <f t="shared" si="16"/>
        <v>6.2499999999999995E-3</v>
      </c>
      <c r="L96" s="31">
        <f t="shared" si="16"/>
        <v>2.4999999999999998E-2</v>
      </c>
      <c r="M96" s="31">
        <f t="shared" si="16"/>
        <v>6.2499999999999995E-3</v>
      </c>
      <c r="N96" s="31">
        <f t="shared" si="16"/>
        <v>3.125E-2</v>
      </c>
      <c r="O96" s="31">
        <f t="shared" si="16"/>
        <v>0</v>
      </c>
      <c r="P96" s="31">
        <f t="shared" si="16"/>
        <v>-1.8749999999999999E-2</v>
      </c>
      <c r="Q96" s="31">
        <f t="shared" si="16"/>
        <v>-2.4999999999999998E-2</v>
      </c>
    </row>
    <row r="100" spans="5:17" x14ac:dyDescent="0.25">
      <c r="E100" s="36" t="s">
        <v>99</v>
      </c>
      <c r="F100" s="36"/>
      <c r="G100" s="36"/>
      <c r="H100" s="36"/>
      <c r="I100" s="36"/>
    </row>
    <row r="102" spans="5:17" x14ac:dyDescent="0.25">
      <c r="E102" s="31" t="s">
        <v>70</v>
      </c>
      <c r="F102" s="31" t="s">
        <v>71</v>
      </c>
      <c r="G102" s="31" t="s">
        <v>72</v>
      </c>
      <c r="H102" s="31" t="s">
        <v>73</v>
      </c>
      <c r="I102" s="31" t="s">
        <v>74</v>
      </c>
      <c r="J102" s="31" t="s">
        <v>75</v>
      </c>
      <c r="K102" s="31" t="s">
        <v>76</v>
      </c>
      <c r="L102" s="33" t="s">
        <v>77</v>
      </c>
      <c r="M102" s="33" t="s">
        <v>78</v>
      </c>
      <c r="N102" s="33" t="s">
        <v>79</v>
      </c>
      <c r="O102" s="33" t="s">
        <v>80</v>
      </c>
      <c r="P102" s="33" t="s">
        <v>81</v>
      </c>
      <c r="Q102" s="33" t="s">
        <v>82</v>
      </c>
    </row>
    <row r="103" spans="5:17" x14ac:dyDescent="0.25">
      <c r="E103" s="31">
        <f>E44*0.25</f>
        <v>0.25</v>
      </c>
      <c r="F103" s="31">
        <f t="shared" ref="F103:Q104" si="18">F44*0.25</f>
        <v>0</v>
      </c>
      <c r="G103" s="31">
        <f t="shared" si="18"/>
        <v>0</v>
      </c>
      <c r="H103" s="31">
        <f t="shared" si="18"/>
        <v>0.25</v>
      </c>
      <c r="I103" s="31">
        <f t="shared" si="18"/>
        <v>0</v>
      </c>
      <c r="J103" s="31">
        <f t="shared" si="18"/>
        <v>0.25</v>
      </c>
      <c r="K103" s="31">
        <f t="shared" si="18"/>
        <v>0</v>
      </c>
      <c r="L103" s="31">
        <f t="shared" si="18"/>
        <v>0</v>
      </c>
      <c r="M103" s="31">
        <f t="shared" si="18"/>
        <v>0.25</v>
      </c>
      <c r="N103" s="31">
        <f t="shared" si="18"/>
        <v>0.25</v>
      </c>
      <c r="O103" s="31">
        <f t="shared" si="18"/>
        <v>0</v>
      </c>
      <c r="P103" s="31">
        <f t="shared" si="18"/>
        <v>0</v>
      </c>
      <c r="Q103" s="31">
        <f t="shared" si="18"/>
        <v>0</v>
      </c>
    </row>
    <row r="104" spans="5:17" x14ac:dyDescent="0.25">
      <c r="E104" s="31">
        <f t="shared" ref="E104:Q107" si="19">E45*0.25</f>
        <v>8.3333333333333332E-3</v>
      </c>
      <c r="F104" s="31">
        <f t="shared" si="18"/>
        <v>-8.3333333333333332E-3</v>
      </c>
      <c r="G104" s="31">
        <f t="shared" si="18"/>
        <v>0</v>
      </c>
      <c r="H104" s="31">
        <f t="shared" si="18"/>
        <v>0</v>
      </c>
      <c r="I104" s="31">
        <f t="shared" si="18"/>
        <v>-8.3333333333333332E-3</v>
      </c>
      <c r="J104" s="31">
        <f t="shared" si="18"/>
        <v>8.3333333333333332E-3</v>
      </c>
      <c r="K104" s="31">
        <f t="shared" si="18"/>
        <v>-4.1666666666666666E-3</v>
      </c>
      <c r="L104" s="31">
        <f t="shared" si="18"/>
        <v>-4.1666666666666666E-3</v>
      </c>
      <c r="M104" s="31">
        <f t="shared" si="18"/>
        <v>4.1666666666666666E-3</v>
      </c>
      <c r="N104" s="31">
        <f t="shared" si="18"/>
        <v>-8.3333333333333332E-3</v>
      </c>
      <c r="O104" s="31">
        <f t="shared" si="18"/>
        <v>0</v>
      </c>
      <c r="P104" s="31">
        <f t="shared" si="18"/>
        <v>8.3333333333333332E-3</v>
      </c>
      <c r="Q104" s="31">
        <f t="shared" si="18"/>
        <v>4.1666666666666666E-3</v>
      </c>
    </row>
    <row r="105" spans="5:17" x14ac:dyDescent="0.25">
      <c r="E105" s="31">
        <f t="shared" si="19"/>
        <v>-1.2500000000000001E-2</v>
      </c>
      <c r="F105" s="31">
        <f t="shared" si="19"/>
        <v>1.2500000000000001E-2</v>
      </c>
      <c r="G105" s="31">
        <f t="shared" si="19"/>
        <v>-1.6666666666666666E-2</v>
      </c>
      <c r="H105" s="31">
        <f t="shared" si="19"/>
        <v>1.6666666666666666E-2</v>
      </c>
      <c r="I105" s="31">
        <f t="shared" si="19"/>
        <v>-8.3333333333333332E-3</v>
      </c>
      <c r="J105" s="31">
        <f t="shared" si="19"/>
        <v>4.1666666666666666E-3</v>
      </c>
      <c r="K105" s="31">
        <f t="shared" si="19"/>
        <v>1.2500000000000001E-2</v>
      </c>
      <c r="L105" s="31">
        <f t="shared" si="19"/>
        <v>0</v>
      </c>
      <c r="M105" s="31">
        <f t="shared" si="19"/>
        <v>4.1666666666666666E-3</v>
      </c>
      <c r="N105" s="31">
        <f t="shared" si="19"/>
        <v>1.2500000000000001E-2</v>
      </c>
      <c r="O105" s="31">
        <f t="shared" si="19"/>
        <v>0</v>
      </c>
      <c r="P105" s="31">
        <f t="shared" si="19"/>
        <v>4.1666666666666666E-3</v>
      </c>
      <c r="Q105" s="31">
        <f t="shared" si="19"/>
        <v>-7.0833333333333331E-2</v>
      </c>
    </row>
    <row r="106" spans="5:17" x14ac:dyDescent="0.25">
      <c r="E106" s="31">
        <f t="shared" si="19"/>
        <v>1.2500000000000001E-2</v>
      </c>
      <c r="F106" s="31">
        <f t="shared" si="19"/>
        <v>-1.2500000000000001E-2</v>
      </c>
      <c r="G106" s="31">
        <f t="shared" si="19"/>
        <v>-1.2500000000000001E-2</v>
      </c>
      <c r="H106" s="31">
        <f t="shared" si="19"/>
        <v>1.2500000000000001E-2</v>
      </c>
      <c r="I106" s="31">
        <f t="shared" si="19"/>
        <v>-4.1666666666666666E-3</v>
      </c>
      <c r="J106" s="31">
        <f t="shared" si="19"/>
        <v>2.5000000000000001E-2</v>
      </c>
      <c r="K106" s="31">
        <f t="shared" si="19"/>
        <v>6.2500000000000003E-3</v>
      </c>
      <c r="L106" s="31">
        <f t="shared" si="19"/>
        <v>-1.8749999999999999E-2</v>
      </c>
      <c r="M106" s="31">
        <f t="shared" si="19"/>
        <v>1.0416666666666666E-2</v>
      </c>
      <c r="N106" s="31">
        <f t="shared" si="19"/>
        <v>1.2500000000000001E-2</v>
      </c>
      <c r="O106" s="31">
        <f t="shared" si="19"/>
        <v>-2.5000000000000001E-2</v>
      </c>
      <c r="P106" s="31">
        <f t="shared" si="19"/>
        <v>0</v>
      </c>
      <c r="Q106" s="31">
        <f t="shared" si="19"/>
        <v>-6.2500000000000003E-3</v>
      </c>
    </row>
    <row r="107" spans="5:17" x14ac:dyDescent="0.25">
      <c r="E107" s="31">
        <f>E48*0.25</f>
        <v>-5.2083333333333336E-2</v>
      </c>
      <c r="F107" s="31">
        <f t="shared" si="19"/>
        <v>5.2083333333333336E-2</v>
      </c>
      <c r="G107" s="31">
        <f t="shared" si="19"/>
        <v>-2.0833333333333332E-2</v>
      </c>
      <c r="H107" s="31">
        <f t="shared" si="19"/>
        <v>2.0833333333333332E-2</v>
      </c>
      <c r="I107" s="31">
        <f t="shared" si="19"/>
        <v>3.125E-2</v>
      </c>
      <c r="J107" s="31">
        <f t="shared" si="19"/>
        <v>-3.125E-2</v>
      </c>
      <c r="K107" s="31">
        <f t="shared" si="19"/>
        <v>1.0416666666666666E-2</v>
      </c>
      <c r="L107" s="31">
        <f t="shared" si="19"/>
        <v>4.1666666666666664E-2</v>
      </c>
      <c r="M107" s="31">
        <f t="shared" si="19"/>
        <v>1.0416666666666666E-2</v>
      </c>
      <c r="N107" s="31">
        <f t="shared" si="19"/>
        <v>5.2083333333333336E-2</v>
      </c>
      <c r="O107" s="31">
        <f t="shared" si="19"/>
        <v>0</v>
      </c>
      <c r="P107" s="31">
        <f t="shared" si="19"/>
        <v>-3.125E-2</v>
      </c>
      <c r="Q107" s="31">
        <f t="shared" si="19"/>
        <v>-4.1666666666666664E-2</v>
      </c>
    </row>
    <row r="110" spans="5:17" x14ac:dyDescent="0.25">
      <c r="F110" t="s">
        <v>100</v>
      </c>
    </row>
    <row r="111" spans="5:17" x14ac:dyDescent="0.25">
      <c r="E111" s="31"/>
      <c r="F111" s="37" t="s">
        <v>51</v>
      </c>
      <c r="G111" s="37" t="s">
        <v>52</v>
      </c>
      <c r="H111" s="37" t="s">
        <v>53</v>
      </c>
      <c r="I111" s="38" t="s">
        <v>101</v>
      </c>
    </row>
    <row r="112" spans="5:17" x14ac:dyDescent="0.25">
      <c r="E112" s="31" t="s">
        <v>51</v>
      </c>
      <c r="F112" s="39">
        <f>E103</f>
        <v>0.25</v>
      </c>
      <c r="G112" s="39">
        <f>F103</f>
        <v>0</v>
      </c>
      <c r="H112" s="39">
        <f>H103*0.25</f>
        <v>6.25E-2</v>
      </c>
      <c r="I112" s="40">
        <f>SUM(F112:H112)</f>
        <v>0.3125</v>
      </c>
    </row>
    <row r="113" spans="5:9" x14ac:dyDescent="0.25">
      <c r="E113" s="31" t="s">
        <v>52</v>
      </c>
      <c r="F113" s="39">
        <f t="shared" ref="F113:G114" si="20">E104</f>
        <v>8.3333333333333332E-3</v>
      </c>
      <c r="G113" s="39">
        <f t="shared" si="20"/>
        <v>-8.3333333333333332E-3</v>
      </c>
      <c r="H113" s="39">
        <f t="shared" ref="H113:H114" si="21">H104*0.25</f>
        <v>0</v>
      </c>
      <c r="I113" s="40">
        <f>SUM(F113:H113)</f>
        <v>0</v>
      </c>
    </row>
    <row r="114" spans="5:9" x14ac:dyDescent="0.25">
      <c r="E114" s="31" t="s">
        <v>53</v>
      </c>
      <c r="F114" s="39">
        <f t="shared" si="20"/>
        <v>-1.2500000000000001E-2</v>
      </c>
      <c r="G114" s="39">
        <f t="shared" si="20"/>
        <v>1.2500000000000001E-2</v>
      </c>
      <c r="H114" s="39">
        <f t="shared" si="21"/>
        <v>4.1666666666666666E-3</v>
      </c>
      <c r="I114" s="40">
        <f>SUM(I112:I113)</f>
        <v>0.3125</v>
      </c>
    </row>
    <row r="115" spans="5:9" x14ac:dyDescent="0.25">
      <c r="E115" s="41" t="s">
        <v>102</v>
      </c>
      <c r="F115" s="42"/>
      <c r="G115" s="43"/>
      <c r="H115" s="43"/>
      <c r="I115" s="40"/>
    </row>
    <row r="119" spans="5:9" x14ac:dyDescent="0.25">
      <c r="E119" t="s">
        <v>103</v>
      </c>
    </row>
    <row r="120" spans="5:9" x14ac:dyDescent="0.25">
      <c r="E120" s="31"/>
      <c r="F120" s="31" t="s">
        <v>101</v>
      </c>
      <c r="G120" s="31" t="s">
        <v>102</v>
      </c>
      <c r="H120" s="31"/>
    </row>
    <row r="121" spans="5:9" x14ac:dyDescent="0.25">
      <c r="E121" s="31" t="s">
        <v>51</v>
      </c>
      <c r="F121" s="39">
        <f>I114</f>
        <v>0.3125</v>
      </c>
      <c r="G121" s="39">
        <f>F117</f>
        <v>0</v>
      </c>
      <c r="H121" s="39">
        <f>F121-G121</f>
        <v>0.3125</v>
      </c>
    </row>
    <row r="122" spans="5:9" x14ac:dyDescent="0.25">
      <c r="E122" s="31" t="s">
        <v>52</v>
      </c>
      <c r="F122" s="39">
        <f>I115</f>
        <v>0</v>
      </c>
      <c r="G122" s="39">
        <f>G117</f>
        <v>0</v>
      </c>
      <c r="H122" s="39">
        <f>F122-G122</f>
        <v>0</v>
      </c>
    </row>
    <row r="123" spans="5:9" x14ac:dyDescent="0.25">
      <c r="E123" s="31" t="s">
        <v>53</v>
      </c>
      <c r="F123" s="39">
        <f>I116</f>
        <v>0</v>
      </c>
      <c r="G123" s="39">
        <f>H117</f>
        <v>0</v>
      </c>
      <c r="H123" s="39">
        <f>F123-G123</f>
        <v>0</v>
      </c>
    </row>
  </sheetData>
  <mergeCells count="8">
    <mergeCell ref="E89:I89"/>
    <mergeCell ref="E100:I100"/>
    <mergeCell ref="C12:F12"/>
    <mergeCell ref="E22:H22"/>
    <mergeCell ref="E33:H33"/>
    <mergeCell ref="E53:I53"/>
    <mergeCell ref="G64:K64"/>
    <mergeCell ref="E76:I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1</vt:lpstr>
      <vt:lpstr>NO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2019-11-21T07:08:01Z</dcterms:created>
  <dcterms:modified xsi:type="dcterms:W3CDTF">2019-11-21T09:47:14Z</dcterms:modified>
</cp:coreProperties>
</file>