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chartsheets/sheet1.xml" ContentType="application/vnd.openxmlformats-officedocument.spreadsheetml.chart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0" yWindow="4470" windowWidth="15360" windowHeight="6315" tabRatio="646" activeTab="1"/>
  </bookViews>
  <sheets>
    <sheet name="Resource Allocation" sheetId="2" r:id="rId1"/>
    <sheet name="Burn Down Chart" sheetId="13" r:id="rId2"/>
    <sheet name="Burn Down" sheetId="1" r:id="rId3"/>
    <sheet name="Release Burn Down" sheetId="16" r:id="rId4"/>
    <sheet name="Actual Allocation" sheetId="15" r:id="rId5"/>
    <sheet name="Sprint Information" sheetId="3" r:id="rId6"/>
    <sheet name="Instructions" sheetId="17" r:id="rId7"/>
  </sheets>
  <definedNames>
    <definedName name="_xlnm._FilterDatabase" localSheetId="2" hidden="1">'Burn Down'!$C$1:$C$2</definedName>
    <definedName name="Actual_Days_Remaining">IF(COUNT('Resource Allocation'!$C$8:$DA$8),OFFSET('Resource Allocation'!$B$2,COUNTA('Resource Allocation'!$B$3:$B$31986),1,1,COUNT('Resource Allocation'!$C$8:$DA$8)),0)</definedName>
    <definedName name="Commitment">OFFSET('Actual Allocation'!$A$2,1,0,COUNTA('Actual Allocation'!$A$3:$A$32011)-1,3)</definedName>
    <definedName name="Desired_Trend">IF(COUNT('Sprint Information'!$B$51:$CZ$51),OFFSET('Sprint Information'!$B$51,0,0,1,COUNT('Sprint Information'!$B$51:$CZ$51)),0)</definedName>
    <definedName name="Held_Standup">'Sprint Information'!$B$52:$CZ$52</definedName>
    <definedName name="Individual_Base">OFFSET('Sprint Information'!$B$54,0,0,1,COUNT('Sprint Information'!$B$54:$CZ$54))</definedName>
    <definedName name="Lower_Trend">IF(COUNT(Progress)&lt;2,0,OFFSET('Sprint Information'!$B$59,0,0,1,COUNT('Sprint Information'!$59:$59)))</definedName>
    <definedName name="Number_Tasks">'Sprint Information'!$B$50</definedName>
    <definedName name="Postponed">OFFSET('Burn Down'!$F$1,2,0,Number_Tasks,1)</definedName>
    <definedName name="Postponed_Values">'Sprint Information'!$B$53:$C$53</definedName>
    <definedName name="Progress">IF(COUNT('Release Burn Down'!$B$2:$B$53)&lt;2,0,OFFSET('Release Burn Down'!$B$2,0,0,COUNT('Release Burn Down'!$B$2:$B$53),1))</definedName>
    <definedName name="Resource">OFFSET('Resource Allocation'!$B$2,1,0,COUNTA('Resource Allocation'!$B$3:$B$31986)-1,1)</definedName>
    <definedName name="Resource01_Burn">OFFSET('Actual Allocation'!$D$3,0,0,1,COUNT('Actual Allocation'!$D$3:$DB$3))</definedName>
    <definedName name="Resource02_Burn">OFFSET('Actual Allocation'!$D$4,0,0,1,COUNT('Actual Allocation'!$D$4:$DB$4))</definedName>
    <definedName name="Resource03_Burn">OFFSET('Actual Allocation'!$D$5,0,0,1,COUNT('Actual Allocation'!$D$5:$DB$5))</definedName>
    <definedName name="Resource04_Burn">OFFSET('Actual Allocation'!$D$6,0,0,1,COUNT('Actual Allocation'!$D$6:$DB$6))</definedName>
    <definedName name="Resource05_Burn">OFFSET('Actual Allocation'!$D$7,0,0,1,COUNT('Actual Allocation'!$D$7:$DB$7))</definedName>
    <definedName name="Resource06_Burn">OFFSET('Actual Allocation'!$D$8,0,0,1,COUNT('Actual Allocation'!$D$8:$DB$8))</definedName>
    <definedName name="Resource07_Burn">OFFSET('Actual Allocation'!$D$9,0,0,1,COUNT('Actual Allocation'!$D$9:$DB$9))</definedName>
    <definedName name="Resource08_Burn">OFFSET('Actual Allocation'!$D$10,0,0,1,COUNT('Actual Allocation'!$D$10:$DB$10))</definedName>
    <definedName name="Resource09_Burn">OFFSET('Actual Allocation'!$D$11,0,0,1,COUNT('Actual Allocation'!$D$11:$DB$11))</definedName>
    <definedName name="Resource10_Burn">OFFSET('Actual Allocation'!$D$12,0,0,1,COUNT('Actual Allocation'!$D$12:$DB$12))</definedName>
    <definedName name="Resource11_Burn">OFFSET('Actual Allocation'!$D$13,0,0,1,COUNT('Actual Allocation'!$D$13:$DB$13))</definedName>
    <definedName name="Resource12_Burn">OFFSET('Actual Allocation'!$D$14,0,0,1,COUNT('Actual Allocation'!$D$14:$DB$14))</definedName>
    <definedName name="Resource13_Burn">OFFSET('Actual Allocation'!$D$15,0,0,1,COUNT('Actual Allocation'!$D$15:$DB$15))</definedName>
    <definedName name="Resource14_Burn">OFFSET('Actual Allocation'!$D$16,0,0,1,COUNT('Actual Allocation'!$D$16:$DB$16))</definedName>
    <definedName name="Resource15_Burn">OFFSET('Actual Allocation'!$D$17,0,0,1,COUNT('Actual Allocation'!$D$17:$DB$17))</definedName>
    <definedName name="Resource16_Burn">OFFSET('Actual Allocation'!$D$18,0,0,1,COUNT('Actual Allocation'!$D$18:$DB$18))</definedName>
    <definedName name="Resource17_Burn">OFFSET('Actual Allocation'!$D$19,0,0,1,COUNT('Actual Allocation'!$D$19:$DB$19))</definedName>
    <definedName name="Resource18_Burn">OFFSET('Actual Allocation'!$D$20,0,0,1,COUNT('Actual Allocation'!$D$20:$DB$20))</definedName>
    <definedName name="Resource19_Burn">OFFSET('Actual Allocation'!$D$21,0,0,1,COUNT('Actual Allocation'!$D$21:$DB$21))</definedName>
    <definedName name="Resource20_Burn">OFFSET('Actual Allocation'!$D$22,0,0,1,COUNT('Actual Allocation'!$D$22:$DB$22))</definedName>
    <definedName name="Resource21_Burn">OFFSET('Actual Allocation'!$D$23,0,0,1,COUNT('Actual Allocation'!$D$23:$DB$23))</definedName>
    <definedName name="Resource22_Burn">OFFSET('Actual Allocation'!$D$24,0,0,1,COUNT('Actual Allocation'!$D$24:$DB$24))</definedName>
    <definedName name="Resource23_Burn">OFFSET('Actual Allocation'!$D$25,0,0,1,COUNT('Actual Allocation'!$D$26:$DB$26))</definedName>
    <definedName name="Resource24_Burn">OFFSET('Actual Allocation'!$D$26,0,0,1,COUNT('Actual Allocation'!$D$26:$DB$26))</definedName>
    <definedName name="Resource25_Burn">OFFSET('Actual Allocation'!$D$27,0,0,1,COUNT('Actual Allocation'!$D$27:$DB$27))</definedName>
    <definedName name="Resource26_Burn">OFFSET('Actual Allocation'!$D$28,0,0,1,COUNT('Actual Allocation'!$D$3:$DB$28))</definedName>
    <definedName name="Resource27_Burn">OFFSET('Actual Allocation'!$D$29,0,0,1,COUNT('Actual Allocation'!$D$29:$DB$29))</definedName>
    <definedName name="Resource28_Burn">OFFSET('Actual Allocation'!$D$30,0,0,1,COUNT('Actual Allocation'!$D$30:$DB$30))</definedName>
    <definedName name="Resource29_Burn">OFFSET('Actual Allocation'!$D$31,0,0,1,COUNT('Actual Allocation'!$D$31:$DB$31))</definedName>
    <definedName name="Resource30_Burn">OFFSET('Actual Allocation'!$D$32,0,0,1,COUNT('Actual Allocation'!$D$32:$DB$32))</definedName>
    <definedName name="Scope_Change">IF(COUNT(Progress)&lt;2,0,ABS(OFFSET('Release Burn Down'!$C$2,0,0,COUNT('Release Burn Down'!$C$2:$C$53),1))*-1)</definedName>
    <definedName name="Sprint_Length">'Sprint Information'!$B$1</definedName>
    <definedName name="Task_Owner">OFFSET('Burn Down'!$C$2,1,0,Number_Tasks,1)</definedName>
    <definedName name="Upper_Trend">IF(COUNT(Progress)&lt;2,0,OFFSET('Sprint Information'!$B$58,0,0,1,COUNT('Sprint Information'!$58:$58)))</definedName>
    <definedName name="Work_Hours_in_Day">'Sprint Information'!$B$2</definedName>
  </definedNames>
  <calcPr calcId="125725"/>
</workbook>
</file>

<file path=xl/calcChain.xml><?xml version="1.0" encoding="utf-8"?>
<calcChain xmlns="http://schemas.openxmlformats.org/spreadsheetml/2006/main">
  <c r="B60" i="3"/>
  <c r="C55"/>
  <c r="A2" i="16"/>
  <c r="C2" s="1"/>
  <c r="A3"/>
  <c r="C3" s="1"/>
  <c r="A4"/>
  <c r="C4" s="1"/>
  <c r="A5"/>
  <c r="C5" s="1"/>
  <c r="A6"/>
  <c r="C6" s="1"/>
  <c r="A7"/>
  <c r="C7" s="1"/>
  <c r="A8"/>
  <c r="C8" s="1"/>
  <c r="A9"/>
  <c r="C9" s="1"/>
  <c r="A10"/>
  <c r="C10" s="1"/>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B8" i="2"/>
  <c r="C2"/>
  <c r="D2"/>
  <c r="C54" i="3" s="1"/>
  <c r="E2" i="2"/>
  <c r="E1" s="1"/>
  <c r="F2"/>
  <c r="E54" i="3" s="1"/>
  <c r="G2" i="2"/>
  <c r="H2"/>
  <c r="I2"/>
  <c r="J2"/>
  <c r="K2" i="15" s="1"/>
  <c r="K2" i="2"/>
  <c r="L2" i="15" s="1"/>
  <c r="L2" i="2"/>
  <c r="M2"/>
  <c r="N2"/>
  <c r="M54" i="3" s="1"/>
  <c r="O2" i="2"/>
  <c r="P2"/>
  <c r="Q2"/>
  <c r="P54" i="3" s="1"/>
  <c r="R2" i="2"/>
  <c r="Q54" i="3" s="1"/>
  <c r="S2" i="2"/>
  <c r="T2"/>
  <c r="U2"/>
  <c r="V2"/>
  <c r="W2" i="15" s="1"/>
  <c r="W2" i="2"/>
  <c r="X2"/>
  <c r="AB2" i="1" s="1"/>
  <c r="Y2" i="2"/>
  <c r="Z2" i="15" s="1"/>
  <c r="Z2" i="2"/>
  <c r="Y54" i="3" s="1"/>
  <c r="AA2" i="2"/>
  <c r="AA1" s="1"/>
  <c r="AB2"/>
  <c r="AA54" i="3" s="1"/>
  <c r="AC2" i="2"/>
  <c r="AD2" i="15" s="1"/>
  <c r="AD2" i="2"/>
  <c r="AC54" i="3" s="1"/>
  <c r="AE2" i="2"/>
  <c r="AF2" i="15" s="1"/>
  <c r="AF2" i="2"/>
  <c r="AE54" i="3" s="1"/>
  <c r="AG2" i="2"/>
  <c r="AH2" i="15" s="1"/>
  <c r="AH2" i="2"/>
  <c r="AG54" i="3" s="1"/>
  <c r="AI2" i="2"/>
  <c r="AH54" i="3" s="1"/>
  <c r="AJ2" i="2"/>
  <c r="AI54" i="3" s="1"/>
  <c r="AK2" i="2"/>
  <c r="AJ54" i="3" s="1"/>
  <c r="AL2" i="2"/>
  <c r="AK54" i="3" s="1"/>
  <c r="AM2" i="2"/>
  <c r="AL54" i="3" s="1"/>
  <c r="AN2" i="2"/>
  <c r="AM54" i="3" s="1"/>
  <c r="AO2" i="2"/>
  <c r="AP2" i="15" s="1"/>
  <c r="AP2" i="2"/>
  <c r="AO54" i="3" s="1"/>
  <c r="AQ2" i="2"/>
  <c r="AQ1" s="1"/>
  <c r="AR2"/>
  <c r="AS2"/>
  <c r="AR54" i="3" s="1"/>
  <c r="AT2" i="2"/>
  <c r="AU2"/>
  <c r="AV2"/>
  <c r="AU54" i="3" s="1"/>
  <c r="AW2" i="2"/>
  <c r="AX2"/>
  <c r="AW54" i="3" s="1"/>
  <c r="AY2" i="2"/>
  <c r="AZ2"/>
  <c r="AY51" i="3" s="1"/>
  <c r="BA2" i="2"/>
  <c r="BB2"/>
  <c r="BC2"/>
  <c r="BD2" i="15" s="1"/>
  <c r="BD2" i="2"/>
  <c r="BE2"/>
  <c r="BD51" i="3" s="1"/>
  <c r="BF2" i="2"/>
  <c r="BE54" i="3" s="1"/>
  <c r="BG2" i="2"/>
  <c r="BG1" s="1"/>
  <c r="BH2"/>
  <c r="BG54" i="3" s="1"/>
  <c r="BI2" i="2"/>
  <c r="BI1" s="1"/>
  <c r="BJ2"/>
  <c r="BI54" i="3" s="1"/>
  <c r="BK2" i="2"/>
  <c r="BJ54" i="3" s="1"/>
  <c r="BL2" i="2"/>
  <c r="BK54" i="3" s="1"/>
  <c r="BM2" i="2"/>
  <c r="BN2" i="15" s="1"/>
  <c r="BN2" i="2"/>
  <c r="BM54" i="3" s="1"/>
  <c r="BO2" i="2"/>
  <c r="BP2" i="15" s="1"/>
  <c r="BP2" i="2"/>
  <c r="BO54" i="3" s="1"/>
  <c r="BQ2" i="2"/>
  <c r="BP54" i="3" s="1"/>
  <c r="BR2" i="2"/>
  <c r="BQ54" i="3" s="1"/>
  <c r="BS2" i="2"/>
  <c r="BT2" i="15" s="1"/>
  <c r="BT2" i="2"/>
  <c r="BS54" i="3" s="1"/>
  <c r="BU2" i="2"/>
  <c r="BY2" i="1" s="1"/>
  <c r="BV2" i="2"/>
  <c r="BU54" i="3" s="1"/>
  <c r="BW2" i="2"/>
  <c r="BV54" i="3" s="1"/>
  <c r="BX2" i="2"/>
  <c r="BX1" s="1"/>
  <c r="BY2"/>
  <c r="BZ2"/>
  <c r="BY51" i="3" s="1"/>
  <c r="CA2" i="2"/>
  <c r="CB2"/>
  <c r="CB1" s="1"/>
  <c r="CC2"/>
  <c r="CC1" s="1"/>
  <c r="CD2"/>
  <c r="CE2"/>
  <c r="CD54" i="3" s="1"/>
  <c r="CF2" i="2"/>
  <c r="CF1" s="1"/>
  <c r="CG2"/>
  <c r="CF51" i="3" s="1"/>
  <c r="CH2" i="2"/>
  <c r="CI2"/>
  <c r="CM2" i="1" s="1"/>
  <c r="CJ2" i="2"/>
  <c r="CI54" i="3" s="1"/>
  <c r="CK2" i="2"/>
  <c r="CO2" i="1" s="1"/>
  <c r="CL2" i="2"/>
  <c r="CM2"/>
  <c r="CQ2" i="1" s="1"/>
  <c r="CN2" i="2"/>
  <c r="CO2"/>
  <c r="CN51" i="3" s="1"/>
  <c r="CP2" i="2"/>
  <c r="CO51" i="3" s="1"/>
  <c r="CQ2" i="2"/>
  <c r="CR2" i="15" s="1"/>
  <c r="CR2" i="2"/>
  <c r="CV2" i="1" s="1"/>
  <c r="CS2" i="2"/>
  <c r="CW2" i="1" s="1"/>
  <c r="CT2" i="2"/>
  <c r="CS51" i="3" s="1"/>
  <c r="CU2" i="2"/>
  <c r="CY2" i="1" s="1"/>
  <c r="CV2" i="2"/>
  <c r="CZ2" i="1" s="1"/>
  <c r="CW2" i="2"/>
  <c r="DA2" i="1" s="1"/>
  <c r="CX2" i="2"/>
  <c r="CW51" i="3" s="1"/>
  <c r="CY2" i="2"/>
  <c r="CZ2" i="15" s="1"/>
  <c r="CZ2" i="2"/>
  <c r="CY54" i="3" s="1"/>
  <c r="DA2" i="2"/>
  <c r="DA1" s="1"/>
  <c r="B50" i="3"/>
  <c r="B52" s="1"/>
  <c r="D21" i="15" s="1" a="1"/>
  <c r="B32"/>
  <c r="C32" s="1"/>
  <c r="F1" i="2"/>
  <c r="J1" i="1" s="1"/>
  <c r="K1" i="2"/>
  <c r="L1" i="15" s="1"/>
  <c r="N1" i="2"/>
  <c r="O1" i="15" s="1"/>
  <c r="B2"/>
  <c r="D2"/>
  <c r="G2"/>
  <c r="H2"/>
  <c r="O2"/>
  <c r="S2"/>
  <c r="T2"/>
  <c r="V2"/>
  <c r="X2"/>
  <c r="AA2"/>
  <c r="AE2"/>
  <c r="A2"/>
  <c r="Q51" i="3"/>
  <c r="U51"/>
  <c r="AA51"/>
  <c r="AE51"/>
  <c r="AI51"/>
  <c r="AM51"/>
  <c r="AO51"/>
  <c r="AU51"/>
  <c r="BI51"/>
  <c r="BM51"/>
  <c r="T2" i="1"/>
  <c r="AF2"/>
  <c r="AJ2"/>
  <c r="AN2"/>
  <c r="AR2"/>
  <c r="AT2"/>
  <c r="BL2"/>
  <c r="BP2"/>
  <c r="BP1" i="2"/>
  <c r="BT1" i="1" s="1"/>
  <c r="BL1" i="2"/>
  <c r="BM1" i="15" s="1"/>
  <c r="CC2" i="1"/>
  <c r="BT54" i="3"/>
  <c r="BR54"/>
  <c r="BW2" i="1"/>
  <c r="BQ1" i="2"/>
  <c r="BU1" i="1" s="1"/>
  <c r="BN54" i="3"/>
  <c r="BS2" i="1"/>
  <c r="BQ2"/>
  <c r="BL2" i="15"/>
  <c r="BM2" i="1"/>
  <c r="BK2"/>
  <c r="BB54" i="3"/>
  <c r="BB51"/>
  <c r="AZ54"/>
  <c r="BE2" i="1"/>
  <c r="AZ2" i="15"/>
  <c r="AW1" i="2"/>
  <c r="AX1" i="15" s="1"/>
  <c r="AT54" i="3"/>
  <c r="AV2" i="15"/>
  <c r="AT51" i="3"/>
  <c r="AY2" i="1"/>
  <c r="AW2"/>
  <c r="AR2" i="15"/>
  <c r="AU2" i="1"/>
  <c r="AN2" i="15"/>
  <c r="AJ2"/>
  <c r="AF51" i="3"/>
  <c r="AI2" i="1"/>
  <c r="Z51" i="3"/>
  <c r="V54"/>
  <c r="V51"/>
  <c r="AA2" i="1"/>
  <c r="T51" i="3"/>
  <c r="R54"/>
  <c r="R51"/>
  <c r="W2" i="1"/>
  <c r="J54" i="3"/>
  <c r="F54"/>
  <c r="G1" i="2"/>
  <c r="H1" i="15" s="1"/>
  <c r="K2" i="1"/>
  <c r="B54" i="3"/>
  <c r="G2" i="1"/>
  <c r="BR2" i="15"/>
  <c r="AT2"/>
  <c r="BM1" i="2"/>
  <c r="BN1" i="15" s="1"/>
  <c r="AU1" i="2"/>
  <c r="W1"/>
  <c r="X1" i="15" s="1"/>
  <c r="U1" i="2"/>
  <c r="S1"/>
  <c r="T1" i="15" s="1"/>
  <c r="C1" i="2"/>
  <c r="D1" i="15"/>
  <c r="CR51" i="3"/>
  <c r="CJ51"/>
  <c r="BX54"/>
  <c r="DA2" i="15"/>
  <c r="CQ54" i="3"/>
  <c r="CA54"/>
  <c r="BW54"/>
  <c r="BV51"/>
  <c r="BR51"/>
  <c r="BN51"/>
  <c r="BJ51"/>
  <c r="BS2" i="15"/>
  <c r="BO2"/>
  <c r="BK2"/>
  <c r="BG2"/>
  <c r="AY2"/>
  <c r="AQ2"/>
  <c r="AO2"/>
  <c r="AK2"/>
  <c r="BS1" i="2"/>
  <c r="BT1" i="15"/>
  <c r="BK1" i="2"/>
  <c r="BO1" i="1"/>
  <c r="BH1" i="2"/>
  <c r="AP1"/>
  <c r="AT1" i="1" s="1"/>
  <c r="AN1" i="2"/>
  <c r="AO1" i="15" s="1"/>
  <c r="AL1" i="2"/>
  <c r="AP1" i="1" s="1"/>
  <c r="AH1" i="2"/>
  <c r="AL1" i="1" s="1"/>
  <c r="AB1" i="2"/>
  <c r="AF1" i="1" s="1"/>
  <c r="G1"/>
  <c r="BF1" i="2"/>
  <c r="BJ1" i="1" s="1"/>
  <c r="BW1" i="2"/>
  <c r="BX1" i="15" s="1"/>
  <c r="BI2"/>
  <c r="BM2"/>
  <c r="BQ2"/>
  <c r="BU2"/>
  <c r="CS54" i="3"/>
  <c r="CU54"/>
  <c r="CW54"/>
  <c r="BX51"/>
  <c r="CE1" i="2"/>
  <c r="CF1" i="15" s="1"/>
  <c r="CH54" i="3"/>
  <c r="CP51"/>
  <c r="CR54"/>
  <c r="CP2" i="15"/>
  <c r="Z54" i="3"/>
  <c r="AB54"/>
  <c r="AK2" i="1"/>
  <c r="AM2"/>
  <c r="AQ2"/>
  <c r="CA2"/>
  <c r="BJ1" i="2"/>
  <c r="BN1"/>
  <c r="BO1" i="15" s="1"/>
  <c r="BR1" i="2"/>
  <c r="CT1"/>
  <c r="CX1" i="1" s="1"/>
  <c r="CX1" i="2"/>
  <c r="CY1" i="15" s="1"/>
  <c r="L52" i="3"/>
  <c r="BZ2" i="1"/>
  <c r="BV2"/>
  <c r="BR2"/>
  <c r="BN2"/>
  <c r="Z2"/>
  <c r="V2"/>
  <c r="R2"/>
  <c r="DB2"/>
  <c r="N2"/>
  <c r="BS51" i="3"/>
  <c r="BO51"/>
  <c r="BK51"/>
  <c r="BG51"/>
  <c r="W51"/>
  <c r="CK1" i="2"/>
  <c r="CO1" i="1" s="1"/>
  <c r="V1" i="2"/>
  <c r="W1" i="15" s="1"/>
  <c r="R1" i="2"/>
  <c r="S1" i="15" s="1"/>
  <c r="D1" i="2"/>
  <c r="H1" i="1" s="1"/>
  <c r="AV1" i="2"/>
  <c r="AZ1" i="1" s="1"/>
  <c r="BO1" i="2"/>
  <c r="BS1" i="1" s="1"/>
  <c r="AS2" i="15"/>
  <c r="BH51" i="3"/>
  <c r="BL51"/>
  <c r="BP51"/>
  <c r="BT51"/>
  <c r="BY2" i="15"/>
  <c r="CC2"/>
  <c r="CG54" i="3"/>
  <c r="CO54"/>
  <c r="DC2" i="1"/>
  <c r="AM1" i="2"/>
  <c r="AQ1" i="1" s="1"/>
  <c r="AH51" i="3"/>
  <c r="AL51"/>
  <c r="BF51"/>
  <c r="BO2" i="1"/>
  <c r="BL54" i="3"/>
  <c r="BU2" i="1"/>
  <c r="CR1" i="2"/>
  <c r="CS1" i="15" s="1"/>
  <c r="CP2" i="1"/>
  <c r="BJ2"/>
  <c r="BB2"/>
  <c r="CE51" i="3"/>
  <c r="BE51"/>
  <c r="L1" i="2"/>
  <c r="M1" i="15" s="1"/>
  <c r="CB2"/>
  <c r="CE2"/>
  <c r="CI2"/>
  <c r="CM2"/>
  <c r="CQ2"/>
  <c r="CS2"/>
  <c r="CT54" i="3"/>
  <c r="CX51"/>
  <c r="CZ51"/>
  <c r="CX2" i="15"/>
  <c r="CH1" i="2"/>
  <c r="CI1" i="15" s="1"/>
  <c r="CL1" i="2"/>
  <c r="CM1" i="15" s="1"/>
  <c r="CP1" i="2"/>
  <c r="CQ1" i="15" s="1"/>
  <c r="R1" i="1"/>
  <c r="A5" i="15"/>
  <c r="A9"/>
  <c r="A21"/>
  <c r="A25"/>
  <c r="A33"/>
  <c r="A6"/>
  <c r="A10"/>
  <c r="A18"/>
  <c r="A22"/>
  <c r="A26"/>
  <c r="DB1" i="1"/>
  <c r="BK1" i="15"/>
  <c r="BN1" i="1"/>
  <c r="C22" i="16"/>
  <c r="C26"/>
  <c r="C30"/>
  <c r="C34"/>
  <c r="C40"/>
  <c r="C44"/>
  <c r="C48"/>
  <c r="C52"/>
  <c r="C11"/>
  <c r="C13"/>
  <c r="C15"/>
  <c r="C17"/>
  <c r="C19"/>
  <c r="C21"/>
  <c r="C23"/>
  <c r="C25"/>
  <c r="C27"/>
  <c r="C29"/>
  <c r="C31"/>
  <c r="C33"/>
  <c r="C35"/>
  <c r="C37"/>
  <c r="C39"/>
  <c r="C41"/>
  <c r="C43"/>
  <c r="C45"/>
  <c r="C47"/>
  <c r="C49"/>
  <c r="C51"/>
  <c r="C53"/>
  <c r="C14"/>
  <c r="C16"/>
  <c r="C18"/>
  <c r="C20"/>
  <c r="C24"/>
  <c r="C28"/>
  <c r="C32"/>
  <c r="C36"/>
  <c r="C38"/>
  <c r="C42"/>
  <c r="C46"/>
  <c r="C50"/>
  <c r="B56" i="3" a="1"/>
  <c r="C12" i="16"/>
  <c r="B57" i="3" a="1"/>
  <c r="B57" s="1"/>
  <c r="B58"/>
  <c r="B59" s="1"/>
  <c r="C58"/>
  <c r="C59" s="1"/>
  <c r="K1" i="1"/>
  <c r="CV1" i="2"/>
  <c r="CZ1" i="1" s="1"/>
  <c r="CT2"/>
  <c r="DD2"/>
  <c r="CU51" i="3"/>
  <c r="BU51"/>
  <c r="CL1" i="15"/>
  <c r="BR1" i="1"/>
  <c r="AI1" i="15"/>
  <c r="AM1"/>
  <c r="V1"/>
  <c r="Y1" i="1"/>
  <c r="BA1"/>
  <c r="CR2"/>
  <c r="CM54" i="3"/>
  <c r="CM51"/>
  <c r="CO2" i="15"/>
  <c r="CK51" i="3"/>
  <c r="CK54"/>
  <c r="CK2" i="15"/>
  <c r="CG51" i="3"/>
  <c r="CL2" i="1"/>
  <c r="CJ2"/>
  <c r="CE54" i="3"/>
  <c r="CG2" i="15"/>
  <c r="CC51" i="3"/>
  <c r="CC54"/>
  <c r="CH2" i="1"/>
  <c r="CD1" i="2"/>
  <c r="CH1" i="1" s="1"/>
  <c r="BD54" i="3"/>
  <c r="AY54"/>
  <c r="AV54"/>
  <c r="BA2" i="1"/>
  <c r="AQ54" i="3"/>
  <c r="AV2" i="1"/>
  <c r="AQ51" i="3"/>
  <c r="AR1" i="2"/>
  <c r="AS1" i="15" s="1"/>
  <c r="X54" i="3"/>
  <c r="T1" i="2"/>
  <c r="X1" i="1" s="1"/>
  <c r="U2" i="15"/>
  <c r="U2" i="1"/>
  <c r="K54" i="3"/>
  <c r="M2" i="15"/>
  <c r="P2" i="1"/>
  <c r="I1" i="2"/>
  <c r="J1" i="15" s="1"/>
  <c r="M2" i="1"/>
  <c r="E2" i="15"/>
  <c r="CU1"/>
  <c r="CI1" i="1"/>
  <c r="AC1" i="15"/>
  <c r="AR1" i="1"/>
  <c r="BI1" i="15"/>
  <c r="BL1" i="1"/>
  <c r="BW1"/>
  <c r="BQ1" i="15"/>
  <c r="CO1" i="2"/>
  <c r="CS1" i="1" s="1"/>
  <c r="CN54" i="3"/>
  <c r="CJ54"/>
  <c r="CJ2" i="15"/>
  <c r="CI1" i="2"/>
  <c r="CM1" i="1" s="1"/>
  <c r="CH51" i="3"/>
  <c r="CH2" i="15"/>
  <c r="CF2"/>
  <c r="CD51" i="3"/>
  <c r="CD2" i="15"/>
  <c r="CB51" i="3"/>
  <c r="BY1" i="2"/>
  <c r="CC1" i="1" s="1"/>
  <c r="BZ2" i="15"/>
  <c r="BC54" i="3"/>
  <c r="BE2" i="15"/>
  <c r="BA1" i="2"/>
  <c r="BB1" i="15" s="1"/>
  <c r="AZ51" i="3"/>
  <c r="BB2" i="15"/>
  <c r="AZ2" i="1"/>
  <c r="AS1" i="2"/>
  <c r="AT1" i="15" s="1"/>
  <c r="W54" i="3"/>
  <c r="T54"/>
  <c r="Y2" i="1"/>
  <c r="O54" i="3"/>
  <c r="Q2" i="15"/>
  <c r="P1" i="2"/>
  <c r="Q1" i="15" s="1"/>
  <c r="I2"/>
  <c r="H54" i="3"/>
  <c r="AV51"/>
  <c r="BE1" i="2"/>
  <c r="BI1" i="1" s="1"/>
  <c r="CN1" i="2"/>
  <c r="CR1" i="1" s="1"/>
  <c r="BD2"/>
  <c r="AX2" i="15"/>
  <c r="R2"/>
  <c r="J2"/>
  <c r="CA1" i="1"/>
  <c r="E1" i="15"/>
  <c r="CV1" i="1"/>
  <c r="BG1" i="15"/>
  <c r="BQ1" i="1"/>
  <c r="W1"/>
  <c r="CY51" i="3"/>
  <c r="BQ51"/>
  <c r="CL1" i="1"/>
  <c r="CZ1" i="2"/>
  <c r="DA1" i="15" s="1"/>
  <c r="CQ51" i="3"/>
  <c r="BW51"/>
  <c r="P1" i="1"/>
  <c r="BP1" i="15"/>
  <c r="O1" i="1"/>
  <c r="T1"/>
  <c r="BU1" i="2"/>
  <c r="BY1" i="1" s="1"/>
  <c r="D5" i="15" a="1"/>
  <c r="D7" a="1"/>
  <c r="D11" a="1"/>
  <c r="D19" a="1"/>
  <c r="D17" a="1"/>
  <c r="D13" a="1"/>
  <c r="D3" a="1"/>
  <c r="D12" a="1"/>
  <c r="D14" a="1"/>
  <c r="D16" a="1"/>
  <c r="D20" a="1"/>
  <c r="D10" a="1"/>
  <c r="D8" a="1"/>
  <c r="D4" a="1"/>
  <c r="BV1"/>
  <c r="Z1" i="1"/>
  <c r="BR1" i="15"/>
  <c r="AN1"/>
  <c r="CP1" i="1"/>
  <c r="AW1"/>
  <c r="AQ1" i="15"/>
  <c r="H1" i="2"/>
  <c r="I1" i="15" s="1"/>
  <c r="Q2" i="1"/>
  <c r="Y2" i="15"/>
  <c r="AR51" i="3"/>
  <c r="AW2" i="15"/>
  <c r="CB54" i="3"/>
  <c r="CG2" i="1"/>
  <c r="CI2"/>
  <c r="CF54" i="3"/>
  <c r="CG1" i="2"/>
  <c r="CH1" i="15" s="1"/>
  <c r="CL2"/>
  <c r="CS2" i="1"/>
  <c r="H2"/>
  <c r="Q1" i="2"/>
  <c r="R1" i="15" s="1"/>
  <c r="X2" i="1"/>
  <c r="AZ1" i="2"/>
  <c r="BD1" i="1" s="1"/>
  <c r="BI2"/>
  <c r="BF2" i="15"/>
  <c r="CT2"/>
  <c r="CB2" i="1"/>
  <c r="CU2"/>
  <c r="AW1" i="15"/>
  <c r="A28"/>
  <c r="A20"/>
  <c r="A16"/>
  <c r="A12"/>
  <c r="A4"/>
  <c r="A31"/>
  <c r="A27"/>
  <c r="A19"/>
  <c r="A15"/>
  <c r="A11"/>
  <c r="A3"/>
  <c r="DB2"/>
  <c r="CX54" i="3"/>
  <c r="CV54"/>
  <c r="CT51"/>
  <c r="BZ54"/>
  <c r="AW51"/>
  <c r="BF2" i="1"/>
  <c r="CD2"/>
  <c r="CW1" i="2"/>
  <c r="DA1" i="1" s="1"/>
  <c r="BF54" i="3"/>
  <c r="AN51"/>
  <c r="AJ51"/>
  <c r="BJ2" i="15"/>
  <c r="DE2" i="1"/>
  <c r="CU1" i="2"/>
  <c r="CV1" i="15" s="1"/>
  <c r="CA2"/>
  <c r="BA2"/>
  <c r="AI1" i="2"/>
  <c r="AJ1" i="15" s="1"/>
  <c r="G1"/>
  <c r="J2" i="1"/>
  <c r="AD2"/>
  <c r="BV1" i="2"/>
  <c r="BZ1" i="1" s="1"/>
  <c r="AS2"/>
  <c r="AO2"/>
  <c r="AG1" i="2"/>
  <c r="AK1" i="1" s="1"/>
  <c r="AD51" i="3"/>
  <c r="AB51"/>
  <c r="AE2" i="1"/>
  <c r="AL2" i="15"/>
  <c r="CP54" i="3"/>
  <c r="BC2" i="15"/>
  <c r="AX1" i="2"/>
  <c r="BB1" i="1" s="1"/>
  <c r="Z1" i="2"/>
  <c r="AA1" i="15" s="1"/>
  <c r="X1" i="2"/>
  <c r="Y1" i="15" s="1"/>
  <c r="AD1" i="2"/>
  <c r="AH1" i="1" s="1"/>
  <c r="AF1" i="2"/>
  <c r="AJ1" i="1" s="1"/>
  <c r="AJ1" i="2"/>
  <c r="AN1" i="1" s="1"/>
  <c r="AI2" i="15"/>
  <c r="AM2"/>
  <c r="BW2"/>
  <c r="BY54" i="3"/>
  <c r="CQ1" i="2"/>
  <c r="CR1" i="15" s="1"/>
  <c r="CV51" i="3"/>
  <c r="CY1" i="2"/>
  <c r="DC1" i="1" s="1"/>
  <c r="AE1" i="2"/>
  <c r="AF1" i="15" s="1"/>
  <c r="BC1" i="2"/>
  <c r="BD1" i="15" s="1"/>
  <c r="CS1" i="2"/>
  <c r="CW1" i="1" s="1"/>
  <c r="O2"/>
  <c r="AG2"/>
  <c r="AC1" i="2"/>
  <c r="AG1" i="1" s="1"/>
  <c r="AD54" i="3"/>
  <c r="AF54"/>
  <c r="AK1" i="2"/>
  <c r="AO1" i="1" s="1"/>
  <c r="AO1" i="2"/>
  <c r="AS1" i="1" s="1"/>
  <c r="AP51" i="3"/>
  <c r="AP54"/>
  <c r="BG2" i="1"/>
  <c r="BH2" i="15"/>
  <c r="BH54" i="3"/>
  <c r="AP2" i="1"/>
  <c r="AL2"/>
  <c r="AH2"/>
  <c r="CA51" i="3"/>
  <c r="AK51"/>
  <c r="AG51"/>
  <c r="AC51"/>
  <c r="Y51"/>
  <c r="AG2" i="15"/>
  <c r="AC2"/>
  <c r="J1" i="2"/>
  <c r="K1" i="15" s="1"/>
  <c r="B26"/>
  <c r="C26" s="1"/>
  <c r="B20"/>
  <c r="C20" s="1"/>
  <c r="B8"/>
  <c r="C8" s="1"/>
  <c r="B9"/>
  <c r="C9" s="1"/>
  <c r="B13"/>
  <c r="C13" s="1"/>
  <c r="L1" i="1"/>
  <c r="BP1"/>
  <c r="D32" i="15" a="1"/>
  <c r="D30" a="1"/>
  <c r="D28" a="1"/>
  <c r="D26" a="1"/>
  <c r="D24" a="1"/>
  <c r="D22" a="1"/>
  <c r="D33" a="1"/>
  <c r="D31" a="1"/>
  <c r="D29" a="1"/>
  <c r="D27" a="1"/>
  <c r="D25" a="1"/>
  <c r="D23" a="1"/>
  <c r="AP1"/>
  <c r="BG1" i="1"/>
  <c r="CU1"/>
  <c r="AK1" i="15"/>
  <c r="AE1"/>
  <c r="AD1" i="1"/>
  <c r="AM1"/>
  <c r="BA1" i="15"/>
  <c r="U1" i="1"/>
  <c r="AL1" i="15"/>
  <c r="CT1"/>
  <c r="AI1" i="1"/>
  <c r="AG1" i="15"/>
  <c r="AY1"/>
  <c r="AH1"/>
  <c r="CY1" i="1"/>
  <c r="CX1" i="15"/>
  <c r="CK1" i="1"/>
  <c r="B15" i="15"/>
  <c r="C15" s="1"/>
  <c r="B23"/>
  <c r="C23" s="1"/>
  <c r="B14"/>
  <c r="C14" s="1"/>
  <c r="B28"/>
  <c r="C28" s="1"/>
  <c r="B21"/>
  <c r="C21" s="1"/>
  <c r="B16"/>
  <c r="C16" s="1"/>
  <c r="B17"/>
  <c r="C17" s="1"/>
  <c r="B27"/>
  <c r="C27" s="1"/>
  <c r="B25"/>
  <c r="C25" s="1"/>
  <c r="B10"/>
  <c r="C10" s="1"/>
  <c r="B22"/>
  <c r="C22" s="1"/>
  <c r="B30"/>
  <c r="C30" s="1"/>
  <c r="B11"/>
  <c r="C11" s="1"/>
  <c r="B19"/>
  <c r="C19" s="1"/>
  <c r="B29"/>
  <c r="C29" s="1"/>
  <c r="B31"/>
  <c r="C31" s="1"/>
  <c r="B12"/>
  <c r="C12" s="1"/>
  <c r="B18"/>
  <c r="C18" s="1"/>
  <c r="B24"/>
  <c r="C24" s="1"/>
  <c r="L2" i="1"/>
  <c r="CL54" i="3"/>
  <c r="CM1" i="2"/>
  <c r="CN1" i="15" s="1"/>
  <c r="BL1"/>
  <c r="CT1" i="1"/>
  <c r="CJ1" i="2"/>
  <c r="CN1" i="1" s="1"/>
  <c r="V1"/>
  <c r="AV1" i="15"/>
  <c r="AY1" i="1"/>
  <c r="S54" i="3"/>
  <c r="S51"/>
  <c r="BS1" i="15"/>
  <c r="BV1" i="1"/>
  <c r="AS54" i="3"/>
  <c r="AT1" i="2"/>
  <c r="AU1" i="15" s="1"/>
  <c r="AU2"/>
  <c r="AX2" i="1"/>
  <c r="AS51" i="3"/>
  <c r="Y1" i="2"/>
  <c r="AC1" i="1" s="1"/>
  <c r="AC2"/>
  <c r="X51" i="3"/>
  <c r="D54"/>
  <c r="F2" i="15"/>
  <c r="CN2"/>
  <c r="BE1" i="1"/>
  <c r="CI51" i="3"/>
  <c r="BF1" i="15"/>
  <c r="G54" i="3"/>
  <c r="AV1" i="1"/>
  <c r="CN2"/>
  <c r="BA54" i="3"/>
  <c r="BA51"/>
  <c r="BB1" i="2"/>
  <c r="BC1" i="15" s="1"/>
  <c r="AX51" i="3"/>
  <c r="BC2" i="1"/>
  <c r="AY1" i="2"/>
  <c r="BC1" i="1" s="1"/>
  <c r="AX54" i="3"/>
  <c r="M1" i="2"/>
  <c r="Q1" i="1" s="1"/>
  <c r="L54" i="3"/>
  <c r="N2" i="15"/>
  <c r="I2" i="1"/>
  <c r="CL51" i="3"/>
  <c r="A32" i="15"/>
  <c r="A13"/>
  <c r="A29"/>
  <c r="A14"/>
  <c r="A30"/>
  <c r="D9" a="1"/>
  <c r="D15" a="1"/>
  <c r="D18" a="1"/>
  <c r="D6" a="1"/>
  <c r="A24"/>
  <c r="A8"/>
  <c r="A23"/>
  <c r="A7"/>
  <c r="A17"/>
  <c r="CE2" i="1"/>
  <c r="CA1" i="2"/>
  <c r="CB1" i="15" s="1"/>
  <c r="BZ51" i="3"/>
  <c r="BD1" i="2"/>
  <c r="BE1" i="15" s="1"/>
  <c r="BC51" i="3"/>
  <c r="BH2" i="1"/>
  <c r="O1" i="2"/>
  <c r="P1" i="15" s="1"/>
  <c r="P2"/>
  <c r="N54" i="3"/>
  <c r="S2" i="1"/>
  <c r="AX1"/>
  <c r="N1" i="15"/>
  <c r="CK1"/>
  <c r="CQ1" i="1" l="1"/>
  <c r="CW2" i="15"/>
  <c r="CF2" i="1"/>
  <c r="BW33" i="15"/>
  <c r="F1"/>
  <c r="I1" i="1"/>
  <c r="S1"/>
  <c r="BF1"/>
  <c r="AB1"/>
  <c r="N1"/>
  <c r="BW1" i="15"/>
  <c r="CZ1"/>
  <c r="AD1"/>
  <c r="CJ1"/>
  <c r="CU2"/>
  <c r="CY2"/>
  <c r="BZ1" i="2"/>
  <c r="BX2" i="1"/>
  <c r="AN54" i="3"/>
  <c r="AY33" i="15"/>
  <c r="AM52" i="3"/>
  <c r="AN8" i="2" s="1"/>
  <c r="BI52" i="3"/>
  <c r="S52"/>
  <c r="CY52"/>
  <c r="CZ8" i="2" s="1"/>
  <c r="CO52" i="3"/>
  <c r="CP8" i="2" s="1"/>
  <c r="AC52" i="3"/>
  <c r="AD8" i="2" s="1"/>
  <c r="AE33" i="15" s="1"/>
  <c r="CE52" i="3"/>
  <c r="CF8" i="2" s="1"/>
  <c r="BS52" i="3"/>
  <c r="BT8" i="2" s="1"/>
  <c r="G52" i="3"/>
  <c r="BY52"/>
  <c r="AS52"/>
  <c r="AT8" i="2" s="1"/>
  <c r="M52" i="3"/>
  <c r="BX52"/>
  <c r="BY8" i="2" s="1"/>
  <c r="AY52" i="3"/>
  <c r="AZ8" i="2" s="1"/>
  <c r="CI52" i="3"/>
  <c r="CJ8" i="2" s="1"/>
  <c r="BC52" i="3"/>
  <c r="BD8" i="2" s="1"/>
  <c r="W52" i="3"/>
  <c r="X8" i="2" s="1"/>
  <c r="CW52" i="3"/>
  <c r="CX8" i="2" s="1"/>
  <c r="CG52" i="3"/>
  <c r="CH8" i="2" s="1"/>
  <c r="BQ52" i="3"/>
  <c r="BR8" i="2" s="1"/>
  <c r="BS33" i="15" s="1"/>
  <c r="BA52" i="3"/>
  <c r="AK52"/>
  <c r="U52"/>
  <c r="V8" i="2" s="1"/>
  <c r="E52" i="3"/>
  <c r="AR52"/>
  <c r="AS8" i="2" s="1"/>
  <c r="CN52" i="3"/>
  <c r="CO8" i="2" s="1"/>
  <c r="BH52" i="3"/>
  <c r="BI8" i="2" s="1"/>
  <c r="AB52" i="3"/>
  <c r="AC8" i="2" s="1"/>
  <c r="CV52" i="3"/>
  <c r="CW8" i="2" s="1"/>
  <c r="CF52" i="3"/>
  <c r="CG8" i="2" s="1"/>
  <c r="BP52" i="3"/>
  <c r="BQ8" i="2" s="1"/>
  <c r="AZ52" i="3"/>
  <c r="BA8" i="2" s="1"/>
  <c r="AJ52" i="3"/>
  <c r="AK8" i="2" s="1"/>
  <c r="T52" i="3"/>
  <c r="U8" i="2" s="1"/>
  <c r="D52" i="3"/>
  <c r="K52"/>
  <c r="AA33" i="15"/>
  <c r="CU52" i="3"/>
  <c r="CV8" i="2" s="1"/>
  <c r="BO52" i="3"/>
  <c r="BP8" i="2" s="1"/>
  <c r="AI52" i="3"/>
  <c r="AJ8" i="2" s="1"/>
  <c r="CQ52" i="3"/>
  <c r="CR8" i="2" s="1"/>
  <c r="CA52" i="3"/>
  <c r="CB8" i="2" s="1"/>
  <c r="BK52" i="3"/>
  <c r="BL8" i="2" s="1"/>
  <c r="AU52" i="3"/>
  <c r="AV8" i="2" s="1"/>
  <c r="AE52" i="3"/>
  <c r="AF8" i="2" s="1"/>
  <c r="O52" i="3"/>
  <c r="C52"/>
  <c r="CS52"/>
  <c r="CT8" i="2" s="1"/>
  <c r="CK52" i="3"/>
  <c r="CL8" i="2" s="1"/>
  <c r="CC52" i="3"/>
  <c r="CD8" i="2" s="1"/>
  <c r="BU52" i="3"/>
  <c r="BV8" i="2" s="1"/>
  <c r="BM52" i="3"/>
  <c r="BN8" i="2" s="1"/>
  <c r="BE52" i="3"/>
  <c r="BF8" i="2" s="1"/>
  <c r="BG33" i="15" s="1"/>
  <c r="AW52" i="3"/>
  <c r="AX8" i="2" s="1"/>
  <c r="AO52" i="3"/>
  <c r="AP8" i="2" s="1"/>
  <c r="AG52" i="3"/>
  <c r="AH8" i="2" s="1"/>
  <c r="AI33" i="15" s="1"/>
  <c r="Y52" i="3"/>
  <c r="Z8" i="2" s="1"/>
  <c r="Q52" i="3"/>
  <c r="R8" i="2" s="1"/>
  <c r="I52" i="3"/>
  <c r="CZ52"/>
  <c r="DA8" i="2" s="1"/>
  <c r="CR52" i="3"/>
  <c r="CS8" i="2" s="1"/>
  <c r="CJ52" i="3"/>
  <c r="CK8" i="2" s="1"/>
  <c r="CB52" i="3"/>
  <c r="CC8" i="2" s="1"/>
  <c r="BT52" i="3"/>
  <c r="BU8" i="2" s="1"/>
  <c r="BL52" i="3"/>
  <c r="BM8" i="2" s="1"/>
  <c r="BD52" i="3"/>
  <c r="BE8" i="2" s="1"/>
  <c r="AV52" i="3"/>
  <c r="AW8" i="2" s="1"/>
  <c r="AN52" i="3"/>
  <c r="AO8" i="2" s="1"/>
  <c r="AF52" i="3"/>
  <c r="AG8" i="2" s="1"/>
  <c r="X52" i="3"/>
  <c r="Y8" i="2" s="1"/>
  <c r="P52" i="3"/>
  <c r="H52"/>
  <c r="AQ52"/>
  <c r="AR8" i="2" s="1"/>
  <c r="CX52" i="3"/>
  <c r="CY8" i="2" s="1"/>
  <c r="CT52" i="3"/>
  <c r="CU8" i="2" s="1"/>
  <c r="CP52" i="3"/>
  <c r="CQ8" i="2" s="1"/>
  <c r="CL52" i="3"/>
  <c r="CM8" i="2" s="1"/>
  <c r="CH52" i="3"/>
  <c r="CI8" i="2" s="1"/>
  <c r="CD52" i="3"/>
  <c r="CE8" i="2" s="1"/>
  <c r="BZ52" i="3"/>
  <c r="CA8" i="2" s="1"/>
  <c r="BV52" i="3"/>
  <c r="BW8" i="2" s="1"/>
  <c r="BR52" i="3"/>
  <c r="BS8" i="2" s="1"/>
  <c r="BN52" i="3"/>
  <c r="BO8" i="2" s="1"/>
  <c r="BJ52" i="3"/>
  <c r="BK8" i="2" s="1"/>
  <c r="BF52" i="3"/>
  <c r="BG8" i="2" s="1"/>
  <c r="BB52" i="3"/>
  <c r="BC8" i="2" s="1"/>
  <c r="AX52" i="3"/>
  <c r="AY8" i="2" s="1"/>
  <c r="AT52" i="3"/>
  <c r="AU8" i="2" s="1"/>
  <c r="AP52" i="3"/>
  <c r="AQ8" i="2" s="1"/>
  <c r="AL52" i="3"/>
  <c r="AM8" i="2" s="1"/>
  <c r="AH52" i="3"/>
  <c r="AI8" i="2" s="1"/>
  <c r="AD52" i="3"/>
  <c r="AE8" i="2" s="1"/>
  <c r="Z52" i="3"/>
  <c r="AA8" i="2" s="1"/>
  <c r="V52" i="3"/>
  <c r="W8" i="2" s="1"/>
  <c r="R52" i="3"/>
  <c r="S8" i="2" s="1"/>
  <c r="N52" i="3"/>
  <c r="J52"/>
  <c r="F52"/>
  <c r="AA52"/>
  <c r="AB8" i="2" s="1"/>
  <c r="CM52" i="3"/>
  <c r="CN8" i="2" s="1"/>
  <c r="AZ1" i="15"/>
  <c r="AC33"/>
  <c r="BY33"/>
  <c r="CE1"/>
  <c r="U1"/>
  <c r="CW1"/>
  <c r="AB2"/>
  <c r="U54" i="3"/>
  <c r="D58"/>
  <c r="E58" s="1"/>
  <c r="F58" s="1"/>
  <c r="G58" s="1"/>
  <c r="H58" s="1"/>
  <c r="CG1" i="1"/>
  <c r="CD1" i="15"/>
  <c r="CC1"/>
  <c r="CF1" i="1"/>
  <c r="BH1"/>
  <c r="CE1"/>
  <c r="BZ1" i="15"/>
  <c r="DD1" i="1"/>
  <c r="CP1" i="15"/>
  <c r="M1" i="1"/>
  <c r="I54" i="3"/>
  <c r="BG52"/>
  <c r="BH8" i="2" s="1"/>
  <c r="BW52" i="3"/>
  <c r="BX8" i="2" s="1"/>
  <c r="CG1" i="15"/>
  <c r="CJ1" i="1"/>
  <c r="CB1"/>
  <c r="BY1" i="15"/>
  <c r="BM1" i="1"/>
  <c r="BJ1" i="15"/>
  <c r="BK1" i="1"/>
  <c r="BH1" i="15"/>
  <c r="AE1" i="1"/>
  <c r="AB1" i="15"/>
  <c r="Z1"/>
  <c r="CO1"/>
  <c r="CZ54" i="3"/>
  <c r="BX2" i="15"/>
  <c r="CK2" i="1"/>
  <c r="BT1" i="2"/>
  <c r="BT2" i="1"/>
  <c r="BV2" i="15"/>
  <c r="DB1"/>
  <c r="DE1" i="1"/>
  <c r="AR1" i="15"/>
  <c r="AU1" i="1"/>
  <c r="CG33" i="15"/>
  <c r="BA33"/>
  <c r="DA33"/>
  <c r="CK33"/>
  <c r="BU33"/>
  <c r="BE33"/>
  <c r="AO33"/>
  <c r="Y33"/>
  <c r="CY33"/>
  <c r="CQ33"/>
  <c r="CI33"/>
  <c r="CZ33"/>
  <c r="CV33"/>
  <c r="CR33"/>
  <c r="CN33"/>
  <c r="CJ33"/>
  <c r="CF33"/>
  <c r="CB33"/>
  <c r="BX33"/>
  <c r="BT33"/>
  <c r="BP33"/>
  <c r="BL33"/>
  <c r="BH33"/>
  <c r="BD33"/>
  <c r="AZ33"/>
  <c r="AV33"/>
  <c r="AR33"/>
  <c r="AN33"/>
  <c r="AJ33"/>
  <c r="AF33"/>
  <c r="AB33"/>
  <c r="X33"/>
  <c r="T33"/>
  <c r="BI33"/>
  <c r="CO33"/>
  <c r="CW33"/>
  <c r="BQ33"/>
  <c r="AK33"/>
  <c r="CS33"/>
  <c r="CC33"/>
  <c r="BM33"/>
  <c r="AW33"/>
  <c r="AG33"/>
  <c r="CU33"/>
  <c r="CM33"/>
  <c r="S33"/>
  <c r="DB33"/>
  <c r="CX33"/>
  <c r="CT33"/>
  <c r="CP33"/>
  <c r="CL33"/>
  <c r="CH33"/>
  <c r="CD33"/>
  <c r="BZ33"/>
  <c r="BV33"/>
  <c r="BR33"/>
  <c r="BN33"/>
  <c r="BJ33"/>
  <c r="BF33"/>
  <c r="BB33"/>
  <c r="AX33"/>
  <c r="AT33"/>
  <c r="AP33"/>
  <c r="AL33"/>
  <c r="AH33"/>
  <c r="AD33"/>
  <c r="Z33"/>
  <c r="V33"/>
  <c r="AA1" i="1"/>
  <c r="CV2" i="15"/>
  <c r="AS33"/>
  <c r="CX2" i="1"/>
  <c r="E59" i="3"/>
  <c r="F59"/>
  <c r="AV25" i="15"/>
  <c r="CM25"/>
  <c r="CI25"/>
  <c r="DA25"/>
  <c r="CR25"/>
  <c r="AU25"/>
  <c r="CF25"/>
  <c r="CU25"/>
  <c r="CJ25"/>
  <c r="CO25"/>
  <c r="W25"/>
  <c r="T25"/>
  <c r="BI23"/>
  <c r="DA23"/>
  <c r="AH23"/>
  <c r="AS23"/>
  <c r="BN23"/>
  <c r="CO23"/>
  <c r="AO23"/>
  <c r="W23"/>
  <c r="BT23"/>
  <c r="CP23"/>
  <c r="BR23"/>
  <c r="CR23"/>
  <c r="AR23"/>
  <c r="DB23"/>
  <c r="AL23"/>
  <c r="CB23"/>
  <c r="CJ23"/>
  <c r="AA23"/>
  <c r="CK23"/>
  <c r="AM23"/>
  <c r="CS23"/>
  <c r="CG23"/>
  <c r="CF23"/>
  <c r="CH23"/>
  <c r="CW23"/>
  <c r="CM23"/>
  <c r="AK23"/>
  <c r="AD23"/>
  <c r="BU23"/>
  <c r="BO23"/>
  <c r="BV23"/>
  <c r="BY23"/>
  <c r="AC23"/>
  <c r="CY23"/>
  <c r="AU23"/>
  <c r="BE23"/>
  <c r="V23"/>
  <c r="S23"/>
  <c r="U23"/>
  <c r="CV23"/>
  <c r="T23"/>
  <c r="CD23"/>
  <c r="BB23"/>
  <c r="CX25"/>
  <c r="BY25"/>
  <c r="AM25"/>
  <c r="AZ25"/>
  <c r="BA25"/>
  <c r="AJ25"/>
  <c r="AC25"/>
  <c r="AI25"/>
  <c r="BH25"/>
  <c r="CG25"/>
  <c r="BB25"/>
  <c r="CK25"/>
  <c r="X25"/>
  <c r="AS25"/>
  <c r="BT25"/>
  <c r="CD25"/>
  <c r="AX25"/>
  <c r="CB25"/>
  <c r="AY25"/>
  <c r="AG25"/>
  <c r="CS25"/>
  <c r="BV25"/>
  <c r="CC25"/>
  <c r="CZ25"/>
  <c r="AP25"/>
  <c r="BL25"/>
  <c r="BX25"/>
  <c r="BQ25"/>
  <c r="U25"/>
  <c r="BP25"/>
  <c r="BO25"/>
  <c r="BK25"/>
  <c r="AF25"/>
  <c r="T8" i="2"/>
  <c r="U33" i="15" s="1"/>
  <c r="Z17"/>
  <c r="BP9"/>
  <c r="CH25"/>
  <c r="AN25"/>
  <c r="AW25"/>
  <c r="AL25"/>
  <c r="BN25"/>
  <c r="AO25"/>
  <c r="CE25"/>
  <c r="AQ25"/>
  <c r="BD25"/>
  <c r="AA25"/>
  <c r="CT25"/>
  <c r="BC25"/>
  <c r="BF25"/>
  <c r="CA25"/>
  <c r="CY25"/>
  <c r="AE25"/>
  <c r="AT25"/>
  <c r="BG25"/>
  <c r="Z23"/>
  <c r="BX23"/>
  <c r="BS23"/>
  <c r="CN23"/>
  <c r="BJ23"/>
  <c r="AT23"/>
  <c r="BD23"/>
  <c r="CZ23"/>
  <c r="BC23"/>
  <c r="CL23"/>
  <c r="AX23"/>
  <c r="AE23"/>
  <c r="CT23"/>
  <c r="AG23"/>
  <c r="BA23"/>
  <c r="BW23"/>
  <c r="BF23"/>
  <c r="BP23"/>
  <c r="AI23"/>
  <c r="AY23"/>
  <c r="CU23"/>
  <c r="CE23"/>
  <c r="AQ23"/>
  <c r="BH23"/>
  <c r="CF20"/>
  <c r="AU33"/>
  <c r="W33"/>
  <c r="AI9"/>
  <c r="Y9"/>
  <c r="W9"/>
  <c r="BZ9"/>
  <c r="CD9"/>
  <c r="AO9"/>
  <c r="BI9"/>
  <c r="BD9"/>
  <c r="AY9"/>
  <c r="U9"/>
  <c r="CD17"/>
  <c r="AE17"/>
  <c r="CW17"/>
  <c r="AQ17"/>
  <c r="CC17"/>
  <c r="BV17"/>
  <c r="AZ17"/>
  <c r="AF17"/>
  <c r="Z20"/>
  <c r="CG20"/>
  <c r="BY20"/>
  <c r="AT20"/>
  <c r="S20"/>
  <c r="CB9"/>
  <c r="AV9"/>
  <c r="CC9"/>
  <c r="AA9"/>
  <c r="CN9"/>
  <c r="AL9"/>
  <c r="AU9"/>
  <c r="AJ9"/>
  <c r="CI9"/>
  <c r="AS9"/>
  <c r="AZ9"/>
  <c r="CK9"/>
  <c r="BN9"/>
  <c r="BF9"/>
  <c r="CQ9"/>
  <c r="BY9"/>
  <c r="CH9"/>
  <c r="CG9"/>
  <c r="BC9"/>
  <c r="CP9"/>
  <c r="AN9"/>
  <c r="BL9"/>
  <c r="CW9"/>
  <c r="AT9"/>
  <c r="BJ9"/>
  <c r="CY9"/>
  <c r="CA9"/>
  <c r="DA9"/>
  <c r="BO9"/>
  <c r="BE9"/>
  <c r="BB9"/>
  <c r="CV9"/>
  <c r="BM9"/>
  <c r="AE9"/>
  <c r="BT9"/>
  <c r="CU9"/>
  <c r="BW9"/>
  <c r="BG9"/>
  <c r="AR9"/>
  <c r="BK9"/>
  <c r="CL9"/>
  <c r="AQ9"/>
  <c r="CS9"/>
  <c r="AH9"/>
  <c r="AG9"/>
  <c r="CJ9"/>
  <c r="AW9"/>
  <c r="AD17"/>
  <c r="CP17"/>
  <c r="BW17"/>
  <c r="V17"/>
  <c r="AH17"/>
  <c r="BE17"/>
  <c r="CO17"/>
  <c r="BS17"/>
  <c r="BU17"/>
  <c r="BM17"/>
  <c r="CK17"/>
  <c r="CY17"/>
  <c r="X17"/>
  <c r="CN17"/>
  <c r="AK17"/>
  <c r="C6" i="2" a="1"/>
  <c r="C7" a="1"/>
  <c r="C4" a="1"/>
  <c r="C5" a="1"/>
  <c r="C56" i="3"/>
  <c r="B56"/>
  <c r="BZ8" i="2"/>
  <c r="CA33" i="15" s="1"/>
  <c r="BJ8" i="2"/>
  <c r="BK33" i="15" s="1"/>
  <c r="BB8" i="2"/>
  <c r="BC33" i="15" s="1"/>
  <c r="AL8" i="2"/>
  <c r="AM33" i="15" s="1"/>
  <c r="DB27"/>
  <c r="AP27"/>
  <c r="V27"/>
  <c r="AJ27"/>
  <c r="CD27"/>
  <c r="AK27"/>
  <c r="CG27"/>
  <c r="BC27"/>
  <c r="BO27"/>
  <c r="CY27"/>
  <c r="CB27"/>
  <c r="BB27"/>
  <c r="BS27"/>
  <c r="BU27"/>
  <c r="CZ27"/>
  <c r="AD27"/>
  <c r="CK27"/>
  <c r="AR27"/>
  <c r="AO27"/>
  <c r="BZ27"/>
  <c r="BQ27"/>
  <c r="BJ27"/>
  <c r="AV27"/>
  <c r="AL27"/>
  <c r="BP17"/>
  <c r="BF17"/>
  <c r="CS17"/>
  <c r="DA17"/>
  <c r="BK17"/>
  <c r="BD17"/>
  <c r="AY17"/>
  <c r="CH17"/>
  <c r="AS17"/>
  <c r="AB17"/>
  <c r="CG17"/>
  <c r="CL17"/>
  <c r="AL17"/>
  <c r="CR17"/>
  <c r="C3" i="2" a="1"/>
  <c r="AQ33" i="15"/>
  <c r="C57" i="3"/>
  <c r="BO33" i="15"/>
  <c r="CE33"/>
  <c r="I58" i="3" l="1"/>
  <c r="H59"/>
  <c r="D59"/>
  <c r="CD1" i="1"/>
  <c r="CA1" i="15"/>
  <c r="B6"/>
  <c r="B5"/>
  <c r="B7"/>
  <c r="B4"/>
  <c r="B3"/>
  <c r="G59" i="3"/>
  <c r="BX1" i="1"/>
  <c r="BU1" i="15"/>
  <c r="BB20"/>
  <c r="CY20"/>
  <c r="CN20"/>
  <c r="AO20"/>
  <c r="U20"/>
  <c r="AW20"/>
  <c r="CO20"/>
  <c r="AM9"/>
  <c r="CR9"/>
  <c r="AK9"/>
  <c r="AF9"/>
  <c r="CZ9"/>
  <c r="CT9"/>
  <c r="BR9"/>
  <c r="S9"/>
  <c r="BU9"/>
  <c r="CF9"/>
  <c r="AC9"/>
  <c r="AG17"/>
  <c r="BH17"/>
  <c r="BY17"/>
  <c r="CM17"/>
  <c r="AV17"/>
  <c r="AT17"/>
  <c r="S17"/>
  <c r="CB17"/>
  <c r="AU17"/>
  <c r="AX17"/>
  <c r="AC17"/>
  <c r="BN17"/>
  <c r="CT17"/>
  <c r="CL27"/>
  <c r="AG27"/>
  <c r="AU27"/>
  <c r="BL27"/>
  <c r="DA27"/>
  <c r="BR27"/>
  <c r="BE27"/>
  <c r="CT27"/>
  <c r="CJ27"/>
  <c r="AN27"/>
  <c r="Z27"/>
  <c r="BP27"/>
  <c r="CC27"/>
  <c r="BX27"/>
  <c r="CO27"/>
  <c r="BV27"/>
  <c r="BI27"/>
  <c r="BM27"/>
  <c r="AH27"/>
  <c r="CH27"/>
  <c r="BH27"/>
  <c r="AQ27"/>
  <c r="AT27"/>
  <c r="Y17"/>
  <c r="BC17"/>
  <c r="W17"/>
  <c r="BL17"/>
  <c r="CQ17"/>
  <c r="CZ17"/>
  <c r="BJ17"/>
  <c r="CF17"/>
  <c r="BQ17"/>
  <c r="BI17"/>
  <c r="AR17"/>
  <c r="BB17"/>
  <c r="AO17"/>
  <c r="CE17"/>
  <c r="BA17"/>
  <c r="CV17"/>
  <c r="CX17"/>
  <c r="BO17"/>
  <c r="AM17"/>
  <c r="AA17"/>
  <c r="AJ17"/>
  <c r="BG17"/>
  <c r="BU25"/>
  <c r="AK25"/>
  <c r="BR25"/>
  <c r="BJ25"/>
  <c r="AH25"/>
  <c r="V25"/>
  <c r="CQ25"/>
  <c r="CV25"/>
  <c r="BI25"/>
  <c r="S25"/>
  <c r="AF23"/>
  <c r="AP23"/>
  <c r="BQ23"/>
  <c r="Y23"/>
  <c r="CX23"/>
  <c r="BM23"/>
  <c r="AB23"/>
  <c r="CI23"/>
  <c r="X23"/>
  <c r="BZ23"/>
  <c r="BL23"/>
  <c r="AZ23"/>
  <c r="CA23"/>
  <c r="CQ23"/>
  <c r="BG23"/>
  <c r="AV23"/>
  <c r="CC23"/>
  <c r="BK23"/>
  <c r="AN23"/>
  <c r="AJ23"/>
  <c r="AW23"/>
  <c r="AD20"/>
  <c r="BN20"/>
  <c r="BD20"/>
  <c r="BM20"/>
  <c r="AA20"/>
  <c r="CS20"/>
  <c r="AZ20"/>
  <c r="CQ20"/>
  <c r="CI20"/>
  <c r="CE26"/>
  <c r="BP26"/>
  <c r="AY26"/>
  <c r="CZ26"/>
  <c r="CR26"/>
  <c r="Z26"/>
  <c r="BU26"/>
  <c r="AD26"/>
  <c r="AB26"/>
  <c r="CI26"/>
  <c r="CU26"/>
  <c r="BL26"/>
  <c r="BW26"/>
  <c r="CP26"/>
  <c r="AM26"/>
  <c r="AN26"/>
  <c r="CC26"/>
  <c r="W26"/>
  <c r="BA26"/>
  <c r="AK26"/>
  <c r="CF26"/>
  <c r="S26"/>
  <c r="BG26"/>
  <c r="BM26"/>
  <c r="CA26"/>
  <c r="BN26"/>
  <c r="BX26"/>
  <c r="BH26"/>
  <c r="BK26"/>
  <c r="AQ26"/>
  <c r="AR26"/>
  <c r="AE26"/>
  <c r="BT26"/>
  <c r="CT26"/>
  <c r="CH26"/>
  <c r="AS26"/>
  <c r="BB26"/>
  <c r="BC26"/>
  <c r="AL26"/>
  <c r="CG26"/>
  <c r="CV26"/>
  <c r="AP26"/>
  <c r="BD26"/>
  <c r="AC26"/>
  <c r="CO26"/>
  <c r="AJ26"/>
  <c r="BJ26"/>
  <c r="V26"/>
  <c r="DA26"/>
  <c r="AG26"/>
  <c r="AU26"/>
  <c r="BR26"/>
  <c r="BE26"/>
  <c r="AW26"/>
  <c r="CD26"/>
  <c r="BQ9"/>
  <c r="AB9"/>
  <c r="X9"/>
  <c r="BV9"/>
  <c r="Z9"/>
  <c r="BX9"/>
  <c r="AP9"/>
  <c r="CO9"/>
  <c r="CX9"/>
  <c r="BS9"/>
  <c r="DB9"/>
  <c r="T9"/>
  <c r="CE9"/>
  <c r="AX9"/>
  <c r="CM9"/>
  <c r="BA9"/>
  <c r="CW27"/>
  <c r="CN27"/>
  <c r="CX27"/>
  <c r="AC27"/>
  <c r="BK27"/>
  <c r="CS27"/>
  <c r="BD27"/>
  <c r="CE27"/>
  <c r="AS27"/>
  <c r="AM27"/>
  <c r="CI27"/>
  <c r="X27"/>
  <c r="AA27"/>
  <c r="CV27"/>
  <c r="BA27"/>
  <c r="AI27"/>
  <c r="AF27"/>
  <c r="CP27"/>
  <c r="AW27"/>
  <c r="AB27"/>
  <c r="U27"/>
  <c r="BF27"/>
  <c r="AY27"/>
  <c r="CU27"/>
  <c r="S27"/>
  <c r="CF27"/>
  <c r="BN27"/>
  <c r="CM27"/>
  <c r="AZ27"/>
  <c r="BW27"/>
  <c r="BG27"/>
  <c r="BY27"/>
  <c r="AX27"/>
  <c r="AE27"/>
  <c r="CR27"/>
  <c r="CA27"/>
  <c r="T27"/>
  <c r="Y27"/>
  <c r="CQ27"/>
  <c r="W27"/>
  <c r="BT27"/>
  <c r="CO18"/>
  <c r="BP18"/>
  <c r="CE18"/>
  <c r="AY18"/>
  <c r="AX18"/>
  <c r="BT18"/>
  <c r="CC18"/>
  <c r="CH18"/>
  <c r="AU18"/>
  <c r="CW18"/>
  <c r="BW18"/>
  <c r="CY18"/>
  <c r="Z18"/>
  <c r="AP18"/>
  <c r="CN18"/>
  <c r="CJ18"/>
  <c r="BK18"/>
  <c r="CD18"/>
  <c r="CI18"/>
  <c r="CG18"/>
  <c r="DB18"/>
  <c r="Y18"/>
  <c r="U18"/>
  <c r="AF18"/>
  <c r="BN18"/>
  <c r="S18"/>
  <c r="BI18"/>
  <c r="AL18"/>
  <c r="BS18"/>
  <c r="BC18"/>
  <c r="CF18"/>
  <c r="DA18"/>
  <c r="CP18"/>
  <c r="BU18"/>
  <c r="X18"/>
  <c r="BL18"/>
  <c r="CX18"/>
  <c r="AK18"/>
  <c r="AV18"/>
  <c r="AQ18"/>
  <c r="BD18"/>
  <c r="BA18"/>
  <c r="BZ18"/>
  <c r="CV18"/>
  <c r="CU18"/>
  <c r="AS18"/>
  <c r="CP25"/>
  <c r="BW25"/>
  <c r="DB25"/>
  <c r="Z25"/>
  <c r="Y25"/>
  <c r="BE25"/>
  <c r="BS25"/>
  <c r="BZ25"/>
  <c r="BM25"/>
  <c r="AB25"/>
  <c r="AD25"/>
  <c r="CN25"/>
  <c r="CW25"/>
  <c r="AR25"/>
  <c r="CL25"/>
  <c r="BR17"/>
  <c r="BZ17"/>
  <c r="AI17"/>
  <c r="AW17"/>
  <c r="CU17"/>
  <c r="CA17"/>
  <c r="BT17"/>
  <c r="T17"/>
  <c r="CJ17"/>
  <c r="AN17"/>
  <c r="U17"/>
  <c r="DB17"/>
  <c r="AP17"/>
  <c r="BX17"/>
  <c r="CI17"/>
  <c r="AC20"/>
  <c r="DB20"/>
  <c r="BW20"/>
  <c r="BA20"/>
  <c r="CW20"/>
  <c r="AS20"/>
  <c r="AN20"/>
  <c r="CB20"/>
  <c r="AQ20"/>
  <c r="CC20"/>
  <c r="CX20"/>
  <c r="BU20"/>
  <c r="AG20"/>
  <c r="BP20"/>
  <c r="T20"/>
  <c r="W20"/>
  <c r="BJ20"/>
  <c r="BR20"/>
  <c r="AI20"/>
  <c r="DA20"/>
  <c r="BT20"/>
  <c r="B55" i="3"/>
  <c r="CW28" i="15"/>
  <c r="BE28"/>
  <c r="CH31"/>
  <c r="AA31"/>
  <c r="AP31"/>
  <c r="CG31"/>
  <c r="BJ31"/>
  <c r="CE31"/>
  <c r="AT31"/>
  <c r="BC31"/>
  <c r="AJ31"/>
  <c r="X31"/>
  <c r="CB31"/>
  <c r="CZ31"/>
  <c r="BP31"/>
  <c r="W31"/>
  <c r="AQ31"/>
  <c r="Y31"/>
  <c r="CM31"/>
  <c r="BH31"/>
  <c r="AH31"/>
  <c r="BX31"/>
  <c r="CK31"/>
  <c r="AC31"/>
  <c r="CP31"/>
  <c r="BL8"/>
  <c r="CC8"/>
  <c r="V8"/>
  <c r="AN8"/>
  <c r="BI19"/>
  <c r="BK19"/>
  <c r="AP19"/>
  <c r="CC19"/>
  <c r="AM19"/>
  <c r="AC19"/>
  <c r="CH19"/>
  <c r="S19"/>
  <c r="Z19"/>
  <c r="CW19"/>
  <c r="AI19"/>
  <c r="AW19"/>
  <c r="AL19"/>
  <c r="CV19"/>
  <c r="AO19"/>
  <c r="BE19"/>
  <c r="AX24"/>
  <c r="BK24"/>
  <c r="U24"/>
  <c r="AN24"/>
  <c r="CV7" i="2"/>
  <c r="CN7"/>
  <c r="CQ7"/>
  <c r="CR7" i="15" s="1"/>
  <c r="AD7" i="2"/>
  <c r="AE7" i="15" s="1"/>
  <c r="BE7" i="2"/>
  <c r="BF7" i="15" s="1"/>
  <c r="K7" i="2"/>
  <c r="V7"/>
  <c r="W7" i="15" s="1"/>
  <c r="BI7" i="2"/>
  <c r="BJ7" i="15" s="1"/>
  <c r="CG7" i="2"/>
  <c r="CH7" i="15" s="1"/>
  <c r="BU7" i="2"/>
  <c r="BV7" i="15" s="1"/>
  <c r="H7" i="2"/>
  <c r="AV7"/>
  <c r="Y7"/>
  <c r="Z7" i="15" s="1"/>
  <c r="AP7" i="2"/>
  <c r="AQ7" i="15" s="1"/>
  <c r="BG7" i="2"/>
  <c r="BH7" i="15" s="1"/>
  <c r="BD7" i="2"/>
  <c r="BE7" i="15" s="1"/>
  <c r="AR7" i="2"/>
  <c r="BZ7"/>
  <c r="CI7"/>
  <c r="CJ7" i="15" s="1"/>
  <c r="CY7" i="2"/>
  <c r="CZ7" i="15" s="1"/>
  <c r="CL7" i="2"/>
  <c r="P7"/>
  <c r="CJ7"/>
  <c r="BH7"/>
  <c r="BJ7"/>
  <c r="AQ7"/>
  <c r="U7"/>
  <c r="J7"/>
  <c r="AK7"/>
  <c r="BQ7"/>
  <c r="BC7"/>
  <c r="CK7"/>
  <c r="BX7"/>
  <c r="AT7"/>
  <c r="CX7"/>
  <c r="CT7"/>
  <c r="AO7"/>
  <c r="CU7"/>
  <c r="AL7"/>
  <c r="AU7"/>
  <c r="BN7"/>
  <c r="AJ7"/>
  <c r="BP7"/>
  <c r="BF7"/>
  <c r="CP7"/>
  <c r="AY7"/>
  <c r="BO7"/>
  <c r="N7"/>
  <c r="AC7"/>
  <c r="W7"/>
  <c r="CD7"/>
  <c r="CO7"/>
  <c r="BK7"/>
  <c r="CA7"/>
  <c r="T7"/>
  <c r="CE7"/>
  <c r="BW7"/>
  <c r="AZ7"/>
  <c r="BA7" i="15" s="1"/>
  <c r="CR7" i="2"/>
  <c r="CS7" i="15" s="1"/>
  <c r="BR7" i="2"/>
  <c r="CS7"/>
  <c r="DA7"/>
  <c r="AE7"/>
  <c r="AA7"/>
  <c r="CM7"/>
  <c r="CN7" i="15" s="1"/>
  <c r="AG7" i="2"/>
  <c r="AH7" i="15" s="1"/>
  <c r="S7" i="2"/>
  <c r="M7"/>
  <c r="BY7"/>
  <c r="D7"/>
  <c r="AH7"/>
  <c r="C7"/>
  <c r="AM7"/>
  <c r="Q7"/>
  <c r="BM7"/>
  <c r="O7"/>
  <c r="BS7"/>
  <c r="AI7"/>
  <c r="BL7"/>
  <c r="AW7"/>
  <c r="CB7"/>
  <c r="L7"/>
  <c r="E7"/>
  <c r="BT7"/>
  <c r="BU7" i="15" s="1"/>
  <c r="CW7" i="2"/>
  <c r="CX7" i="15" s="1"/>
  <c r="BV7" i="2"/>
  <c r="CZ7"/>
  <c r="CH7"/>
  <c r="AS7"/>
  <c r="AX7"/>
  <c r="BA7"/>
  <c r="BB7"/>
  <c r="Z7"/>
  <c r="AF7"/>
  <c r="R7"/>
  <c r="G7"/>
  <c r="AB7"/>
  <c r="CC7"/>
  <c r="AN7"/>
  <c r="F7"/>
  <c r="I7"/>
  <c r="CF7"/>
  <c r="X7"/>
  <c r="DA11" i="15"/>
  <c r="V11"/>
  <c r="CH11"/>
  <c r="BZ11"/>
  <c r="CC11"/>
  <c r="AP11"/>
  <c r="AE11"/>
  <c r="BY11"/>
  <c r="CR11"/>
  <c r="AD11"/>
  <c r="AW11"/>
  <c r="CQ11"/>
  <c r="BA11"/>
  <c r="BG11"/>
  <c r="BX11"/>
  <c r="CY11"/>
  <c r="Y11"/>
  <c r="AX11"/>
  <c r="BP11"/>
  <c r="CS11"/>
  <c r="BQ11"/>
  <c r="AF11"/>
  <c r="AQ14"/>
  <c r="CO14"/>
  <c r="CE14"/>
  <c r="CY14"/>
  <c r="AW16"/>
  <c r="BN16"/>
  <c r="AK16"/>
  <c r="CR16"/>
  <c r="CN16"/>
  <c r="BR16"/>
  <c r="BX16"/>
  <c r="AN16"/>
  <c r="BJ21"/>
  <c r="AN21"/>
  <c r="AN15"/>
  <c r="BM15"/>
  <c r="BE15"/>
  <c r="CH15"/>
  <c r="BY15"/>
  <c r="AR15"/>
  <c r="BQ15"/>
  <c r="CP15"/>
  <c r="T15"/>
  <c r="BC15"/>
  <c r="BA15"/>
  <c r="AH15"/>
  <c r="U15"/>
  <c r="Z15"/>
  <c r="CG15"/>
  <c r="CF15"/>
  <c r="AS15"/>
  <c r="Y15"/>
  <c r="BU15"/>
  <c r="CA3" i="2"/>
  <c r="AM3"/>
  <c r="CT3"/>
  <c r="AU3"/>
  <c r="AB3"/>
  <c r="BC3"/>
  <c r="E3"/>
  <c r="BU3"/>
  <c r="BV3" i="15" s="1"/>
  <c r="CD3" i="2"/>
  <c r="CE3" i="15" s="1"/>
  <c r="AX3" i="2"/>
  <c r="AY3" i="15" s="1"/>
  <c r="BH3" i="2"/>
  <c r="BI3" i="15" s="1"/>
  <c r="L3" i="2"/>
  <c r="AJ3"/>
  <c r="AK3" i="15" s="1"/>
  <c r="AZ3" i="2"/>
  <c r="CG3"/>
  <c r="BP3"/>
  <c r="BS3"/>
  <c r="BT3" i="15" s="1"/>
  <c r="CJ3" i="2"/>
  <c r="CK3" i="15" s="1"/>
  <c r="P3" i="2"/>
  <c r="BG3"/>
  <c r="AQ3"/>
  <c r="Y3"/>
  <c r="BD3"/>
  <c r="W3"/>
  <c r="BI3"/>
  <c r="BJ3" i="15" s="1"/>
  <c r="J3" i="2"/>
  <c r="CH3"/>
  <c r="CX3"/>
  <c r="X3"/>
  <c r="CO3"/>
  <c r="AW3"/>
  <c r="CZ3"/>
  <c r="CC3"/>
  <c r="BM3"/>
  <c r="BO3"/>
  <c r="AY3"/>
  <c r="CQ3"/>
  <c r="AO3"/>
  <c r="DA3"/>
  <c r="CU3"/>
  <c r="CR3"/>
  <c r="V3"/>
  <c r="T3"/>
  <c r="CN3"/>
  <c r="AT3"/>
  <c r="BQ3"/>
  <c r="BL3"/>
  <c r="AN3"/>
  <c r="AO3" i="15" s="1"/>
  <c r="CY3" i="2"/>
  <c r="BR3"/>
  <c r="BS3" i="15" s="1"/>
  <c r="I3" i="2"/>
  <c r="BT3"/>
  <c r="BZ3"/>
  <c r="AC3"/>
  <c r="F3"/>
  <c r="CM3"/>
  <c r="CV3"/>
  <c r="CF3"/>
  <c r="AK3"/>
  <c r="BA3"/>
  <c r="N3"/>
  <c r="U3"/>
  <c r="BK3"/>
  <c r="CL3"/>
  <c r="BW3"/>
  <c r="AF3"/>
  <c r="AA3"/>
  <c r="AG3"/>
  <c r="CE3"/>
  <c r="BX3"/>
  <c r="BY3" i="15" s="1"/>
  <c r="G3" i="2"/>
  <c r="CB3"/>
  <c r="R3"/>
  <c r="AH3"/>
  <c r="AD3"/>
  <c r="BY3"/>
  <c r="BN3"/>
  <c r="BJ3"/>
  <c r="BB3"/>
  <c r="O3"/>
  <c r="AL3"/>
  <c r="C3"/>
  <c r="BE3"/>
  <c r="AV3"/>
  <c r="BF3"/>
  <c r="K3"/>
  <c r="H3"/>
  <c r="Z3"/>
  <c r="BV3"/>
  <c r="S3"/>
  <c r="Q3"/>
  <c r="AS3"/>
  <c r="CK3"/>
  <c r="CW3"/>
  <c r="AR3"/>
  <c r="CI3"/>
  <c r="AI3"/>
  <c r="D3"/>
  <c r="CS3"/>
  <c r="CP3"/>
  <c r="AE3"/>
  <c r="M3"/>
  <c r="AP3"/>
  <c r="BL29" i="15"/>
  <c r="BR29"/>
  <c r="AH29"/>
  <c r="AU29"/>
  <c r="CQ13"/>
  <c r="BE13"/>
  <c r="BO13"/>
  <c r="BR13"/>
  <c r="DB13"/>
  <c r="CX13"/>
  <c r="CQ5" i="2"/>
  <c r="AP5"/>
  <c r="AR5"/>
  <c r="CO5"/>
  <c r="CA5"/>
  <c r="S5"/>
  <c r="BD5"/>
  <c r="BE5" i="15" s="1"/>
  <c r="C5" i="2"/>
  <c r="CW5"/>
  <c r="CX5" i="15" s="1"/>
  <c r="BS5" i="2"/>
  <c r="BZ5"/>
  <c r="CI5"/>
  <c r="R5"/>
  <c r="D5"/>
  <c r="BJ5"/>
  <c r="AO5"/>
  <c r="AP5" i="15" s="1"/>
  <c r="AI5" i="2"/>
  <c r="BU5"/>
  <c r="AJ5"/>
  <c r="E5"/>
  <c r="AY5"/>
  <c r="AZ5" i="15" s="1"/>
  <c r="BI5" i="2"/>
  <c r="X5"/>
  <c r="AH5"/>
  <c r="AI5" i="15" s="1"/>
  <c r="L5" i="2"/>
  <c r="AD5"/>
  <c r="CG5"/>
  <c r="W5"/>
  <c r="X5" i="15" s="1"/>
  <c r="AS5" i="2"/>
  <c r="CT5"/>
  <c r="AM5"/>
  <c r="BA5"/>
  <c r="J5"/>
  <c r="AQ5"/>
  <c r="V5"/>
  <c r="CM5"/>
  <c r="BN5"/>
  <c r="BO5" i="15" s="1"/>
  <c r="AT5" i="2"/>
  <c r="BO5"/>
  <c r="BV5"/>
  <c r="BW5" i="15" s="1"/>
  <c r="DA5" i="2"/>
  <c r="AE5"/>
  <c r="AG5"/>
  <c r="AH5" i="15" s="1"/>
  <c r="CD5" i="2"/>
  <c r="CE5" i="15" s="1"/>
  <c r="CS5" i="2"/>
  <c r="AV5"/>
  <c r="CU5"/>
  <c r="CY5"/>
  <c r="CF5"/>
  <c r="BF5"/>
  <c r="CV5"/>
  <c r="CR5"/>
  <c r="CZ5"/>
  <c r="AW5"/>
  <c r="AX5" i="15" s="1"/>
  <c r="CN5" i="2"/>
  <c r="AA5"/>
  <c r="AB5" i="15" s="1"/>
  <c r="T5" i="2"/>
  <c r="AC5"/>
  <c r="BB5"/>
  <c r="AF5"/>
  <c r="BP5"/>
  <c r="AB5"/>
  <c r="AN5"/>
  <c r="O5"/>
  <c r="G5"/>
  <c r="CK5"/>
  <c r="CL5" i="15" s="1"/>
  <c r="BW5" i="2"/>
  <c r="Z5"/>
  <c r="CP5"/>
  <c r="N5"/>
  <c r="Y5"/>
  <c r="Z5" i="15" s="1"/>
  <c r="CE5" i="2"/>
  <c r="BK5"/>
  <c r="I5"/>
  <c r="CH5"/>
  <c r="CC5"/>
  <c r="BX5"/>
  <c r="BC5"/>
  <c r="AK5"/>
  <c r="AU5"/>
  <c r="Q5"/>
  <c r="CJ5"/>
  <c r="BG5"/>
  <c r="BH5" i="15" s="1"/>
  <c r="AZ5" i="2"/>
  <c r="BA5" i="15" s="1"/>
  <c r="BR5" i="2"/>
  <c r="K5"/>
  <c r="BH5"/>
  <c r="AL5"/>
  <c r="CB5"/>
  <c r="AX5"/>
  <c r="AY5" i="15" s="1"/>
  <c r="F5" i="2"/>
  <c r="P5"/>
  <c r="CL5"/>
  <c r="H5"/>
  <c r="BE5"/>
  <c r="U5"/>
  <c r="V5" i="15" s="1"/>
  <c r="CX5" i="2"/>
  <c r="M5"/>
  <c r="BY5"/>
  <c r="BM5"/>
  <c r="BT5"/>
  <c r="BQ5"/>
  <c r="BR5" i="15" s="1"/>
  <c r="BL5" i="2"/>
  <c r="CG32" i="15"/>
  <c r="CP32"/>
  <c r="AR32"/>
  <c r="CH32"/>
  <c r="Z32"/>
  <c r="BC32"/>
  <c r="CT32"/>
  <c r="CB32"/>
  <c r="BM32"/>
  <c r="CW32"/>
  <c r="AZ32"/>
  <c r="CA32"/>
  <c r="AN32"/>
  <c r="AW4" i="2"/>
  <c r="Z4"/>
  <c r="AA4" i="15" s="1"/>
  <c r="BB4" i="2"/>
  <c r="BC4" i="15" s="1"/>
  <c r="BN4" i="2"/>
  <c r="BO4" i="15" s="1"/>
  <c r="H4" i="2"/>
  <c r="DA4"/>
  <c r="DB4" i="15" s="1"/>
  <c r="AG4" i="2"/>
  <c r="AH4" i="15" s="1"/>
  <c r="AU4" i="2"/>
  <c r="Q4"/>
  <c r="CJ4"/>
  <c r="AY4"/>
  <c r="BQ4"/>
  <c r="BR4" i="15" s="1"/>
  <c r="S4" i="2"/>
  <c r="AI4"/>
  <c r="U4"/>
  <c r="AL4"/>
  <c r="AM4" i="15" s="1"/>
  <c r="CD4" i="2"/>
  <c r="F4"/>
  <c r="CI4"/>
  <c r="D4"/>
  <c r="AK4"/>
  <c r="AN4"/>
  <c r="N4"/>
  <c r="BW4"/>
  <c r="AD4"/>
  <c r="J4"/>
  <c r="BK4"/>
  <c r="CX4"/>
  <c r="CO4"/>
  <c r="BA4"/>
  <c r="BB4" i="15" s="1"/>
  <c r="AO4" i="2"/>
  <c r="AP4" i="15" s="1"/>
  <c r="CK4" i="2"/>
  <c r="BI4"/>
  <c r="CE4"/>
  <c r="BE4"/>
  <c r="BJ4"/>
  <c r="AS4"/>
  <c r="CR4"/>
  <c r="CP4"/>
  <c r="E4"/>
  <c r="BS4"/>
  <c r="L4"/>
  <c r="CC4"/>
  <c r="AZ4"/>
  <c r="BM4"/>
  <c r="BN4" i="15" s="1"/>
  <c r="W4" i="2"/>
  <c r="Y4"/>
  <c r="AB4"/>
  <c r="I4"/>
  <c r="BF4"/>
  <c r="AX4"/>
  <c r="K4"/>
  <c r="CY4"/>
  <c r="BY4"/>
  <c r="O4"/>
  <c r="CA4"/>
  <c r="BG4"/>
  <c r="CM4"/>
  <c r="AA4"/>
  <c r="BZ4"/>
  <c r="BO4"/>
  <c r="CH4"/>
  <c r="CS4"/>
  <c r="R4"/>
  <c r="CN4"/>
  <c r="AE4"/>
  <c r="AF4" i="15" s="1"/>
  <c r="CL4" i="2"/>
  <c r="BV4"/>
  <c r="AP4"/>
  <c r="CF4"/>
  <c r="CG4" i="15" s="1"/>
  <c r="AR4" i="2"/>
  <c r="X4"/>
  <c r="AM4"/>
  <c r="BC4"/>
  <c r="P4"/>
  <c r="AJ4"/>
  <c r="M4"/>
  <c r="AF4"/>
  <c r="AH4"/>
  <c r="G4"/>
  <c r="T4"/>
  <c r="BH4"/>
  <c r="CV4"/>
  <c r="BT4"/>
  <c r="AQ4"/>
  <c r="BD4"/>
  <c r="CG4"/>
  <c r="BX4"/>
  <c r="BP4"/>
  <c r="V4"/>
  <c r="CQ4"/>
  <c r="AT4"/>
  <c r="AU4" i="15" s="1"/>
  <c r="CW4" i="2"/>
  <c r="CT4"/>
  <c r="BR4"/>
  <c r="CU4"/>
  <c r="CZ4"/>
  <c r="AC4"/>
  <c r="AV4"/>
  <c r="BU4"/>
  <c r="BV4" i="15" s="1"/>
  <c r="C4" i="2"/>
  <c r="BL4"/>
  <c r="BM4" i="15" s="1"/>
  <c r="CB4" i="2"/>
  <c r="CC4" i="15" s="1"/>
  <c r="CP22"/>
  <c r="AK22"/>
  <c r="X22"/>
  <c r="BJ22"/>
  <c r="CZ30"/>
  <c r="AO30"/>
  <c r="AI30"/>
  <c r="BE30"/>
  <c r="BV30"/>
  <c r="CM30"/>
  <c r="AJ30"/>
  <c r="BB30"/>
  <c r="CN30"/>
  <c r="BA30"/>
  <c r="CP30"/>
  <c r="AC30"/>
  <c r="CR30"/>
  <c r="CY6" i="2"/>
  <c r="CZ6" i="15" s="1"/>
  <c r="AR6" i="2"/>
  <c r="AS6" i="15" s="1"/>
  <c r="BE6" i="2"/>
  <c r="AY6"/>
  <c r="G6"/>
  <c r="AJ6"/>
  <c r="O6"/>
  <c r="BW6"/>
  <c r="Q6"/>
  <c r="AN6"/>
  <c r="P6"/>
  <c r="CO6"/>
  <c r="CP6" i="15" s="1"/>
  <c r="CL6" i="2"/>
  <c r="R6"/>
  <c r="S6" i="15" s="1"/>
  <c r="Y6" i="2"/>
  <c r="CX6"/>
  <c r="CZ6"/>
  <c r="BB6"/>
  <c r="AM6"/>
  <c r="CH6"/>
  <c r="AF6"/>
  <c r="F6"/>
  <c r="AH6"/>
  <c r="AI6"/>
  <c r="BV6"/>
  <c r="CS6"/>
  <c r="BJ6"/>
  <c r="BY6"/>
  <c r="BP6"/>
  <c r="AE6"/>
  <c r="AQ6"/>
  <c r="AZ6"/>
  <c r="CM6"/>
  <c r="CN6" i="15" s="1"/>
  <c r="BS6" i="2"/>
  <c r="AK6"/>
  <c r="AL6" i="15" s="1"/>
  <c r="BM6" i="2"/>
  <c r="N6"/>
  <c r="D6"/>
  <c r="CI6"/>
  <c r="AX6"/>
  <c r="AY6" i="15" s="1"/>
  <c r="CP6" i="2"/>
  <c r="AT6"/>
  <c r="CA6"/>
  <c r="H6"/>
  <c r="BR6"/>
  <c r="BS6" i="15" s="1"/>
  <c r="X6" i="2"/>
  <c r="J6"/>
  <c r="AC6"/>
  <c r="CR6"/>
  <c r="BO6"/>
  <c r="T6"/>
  <c r="AP6"/>
  <c r="AQ6" i="15" s="1"/>
  <c r="AG6" i="2"/>
  <c r="V6"/>
  <c r="I6"/>
  <c r="AS6"/>
  <c r="AT6" i="15" s="1"/>
  <c r="CJ6" i="2"/>
  <c r="CD6"/>
  <c r="BA6"/>
  <c r="BB6" i="15" s="1"/>
  <c r="E6" i="2"/>
  <c r="BU6"/>
  <c r="M6"/>
  <c r="CN6"/>
  <c r="CG6"/>
  <c r="CQ6"/>
  <c r="CR6" i="15" s="1"/>
  <c r="BN6" i="2"/>
  <c r="CT6"/>
  <c r="AU6"/>
  <c r="BT6"/>
  <c r="BU6" i="15" s="1"/>
  <c r="BX6" i="2"/>
  <c r="BY6" i="15" s="1"/>
  <c r="S6" i="2"/>
  <c r="T6" i="15" s="1"/>
  <c r="CV6" i="2"/>
  <c r="CW6" i="15" s="1"/>
  <c r="W6" i="2"/>
  <c r="X6" i="15" s="1"/>
  <c r="BF6" i="2"/>
  <c r="CU6"/>
  <c r="BH6"/>
  <c r="BI6"/>
  <c r="CB6"/>
  <c r="CF6"/>
  <c r="K6"/>
  <c r="AV6"/>
  <c r="BL6"/>
  <c r="BM6" i="15" s="1"/>
  <c r="BC6" i="2"/>
  <c r="BD6" i="15" s="1"/>
  <c r="C6" i="2"/>
  <c r="CK6"/>
  <c r="AW6"/>
  <c r="DA6"/>
  <c r="AA6"/>
  <c r="Z6"/>
  <c r="AA6" i="15" s="1"/>
  <c r="AO6" i="2"/>
  <c r="AP6" i="15" s="1"/>
  <c r="CW6" i="2"/>
  <c r="AD6"/>
  <c r="BQ6"/>
  <c r="BG6"/>
  <c r="CE6"/>
  <c r="CF6" i="15" s="1"/>
  <c r="BD6" i="2"/>
  <c r="U6"/>
  <c r="BZ6"/>
  <c r="CA6" i="15" s="1"/>
  <c r="AL6" i="2"/>
  <c r="AB6"/>
  <c r="BK6"/>
  <c r="CC6"/>
  <c r="L6"/>
  <c r="J58" i="3"/>
  <c r="I59"/>
  <c r="Q8" i="2" l="1"/>
  <c r="Q3" i="15"/>
  <c r="Q4" s="1"/>
  <c r="Q5" s="1"/>
  <c r="P8" i="2"/>
  <c r="O8"/>
  <c r="N8"/>
  <c r="M8"/>
  <c r="M3" i="15"/>
  <c r="L8" i="2"/>
  <c r="K8"/>
  <c r="H8"/>
  <c r="I8"/>
  <c r="J8"/>
  <c r="H3" i="15"/>
  <c r="H4" s="1"/>
  <c r="H5" s="1"/>
  <c r="G8" i="2"/>
  <c r="F8"/>
  <c r="E8"/>
  <c r="D8"/>
  <c r="C8"/>
  <c r="B51" i="3" s="1"/>
  <c r="BH9" i="15"/>
  <c r="AD9"/>
  <c r="V9"/>
  <c r="V20"/>
  <c r="CD20"/>
  <c r="CK20"/>
  <c r="Y20"/>
  <c r="AB20"/>
  <c r="AE20"/>
  <c r="BL20"/>
  <c r="CU20"/>
  <c r="BZ20"/>
  <c r="AP20"/>
  <c r="BC20"/>
  <c r="X20"/>
  <c r="BG20"/>
  <c r="CT20"/>
  <c r="AR20"/>
  <c r="CA20"/>
  <c r="AV20"/>
  <c r="CE20"/>
  <c r="CZ20"/>
  <c r="AJ20"/>
  <c r="BQ20"/>
  <c r="AK20"/>
  <c r="CH20"/>
  <c r="BI20"/>
  <c r="AX20"/>
  <c r="BE20"/>
  <c r="BH20"/>
  <c r="BK20"/>
  <c r="CR20"/>
  <c r="AF20"/>
  <c r="BO20"/>
  <c r="BV20"/>
  <c r="CJ20"/>
  <c r="CM20"/>
  <c r="AL20"/>
  <c r="AH20"/>
  <c r="BX20"/>
  <c r="AU20"/>
  <c r="AY20"/>
  <c r="AM20"/>
  <c r="CV20"/>
  <c r="CL20"/>
  <c r="CP20"/>
  <c r="BF20"/>
  <c r="BS20"/>
  <c r="AH26"/>
  <c r="AO26"/>
  <c r="CL26"/>
  <c r="CK26"/>
  <c r="CM26"/>
  <c r="T26"/>
  <c r="AF26"/>
  <c r="CS26"/>
  <c r="AI26"/>
  <c r="CJ26"/>
  <c r="BF26"/>
  <c r="BV26"/>
  <c r="AV26"/>
  <c r="U26"/>
  <c r="AZ26"/>
  <c r="BY26"/>
  <c r="AX26"/>
  <c r="BQ26"/>
  <c r="AA26"/>
  <c r="CW26"/>
  <c r="CY26"/>
  <c r="CN26"/>
  <c r="DB26"/>
  <c r="CB26"/>
  <c r="CQ26"/>
  <c r="BS26"/>
  <c r="BZ26"/>
  <c r="Y26"/>
  <c r="AT26"/>
  <c r="CX26"/>
  <c r="BO26"/>
  <c r="X26"/>
  <c r="BI26"/>
  <c r="BX18"/>
  <c r="BB18"/>
  <c r="CT18"/>
  <c r="AD18"/>
  <c r="CR18"/>
  <c r="AR18"/>
  <c r="CZ18"/>
  <c r="BQ18"/>
  <c r="AJ18"/>
  <c r="BG18"/>
  <c r="CK18"/>
  <c r="AG18"/>
  <c r="AW18"/>
  <c r="V18"/>
  <c r="BJ18"/>
  <c r="BV18"/>
  <c r="BM18"/>
  <c r="BY18"/>
  <c r="T18"/>
  <c r="CQ18"/>
  <c r="BR18"/>
  <c r="AI18"/>
  <c r="AC18"/>
  <c r="CM18"/>
  <c r="AH18"/>
  <c r="CS18"/>
  <c r="AM18"/>
  <c r="CA18"/>
  <c r="AB18"/>
  <c r="CB18"/>
  <c r="BH18"/>
  <c r="AT18"/>
  <c r="AE18"/>
  <c r="AO18"/>
  <c r="AA18"/>
  <c r="BF18"/>
  <c r="BO18"/>
  <c r="AZ18"/>
  <c r="AN18"/>
  <c r="BE18"/>
  <c r="W18"/>
  <c r="CL18"/>
  <c r="AL16"/>
  <c r="BH16"/>
  <c r="AP16"/>
  <c r="AM16"/>
  <c r="AC16"/>
  <c r="CX16"/>
  <c r="BI16"/>
  <c r="AV16"/>
  <c r="AD16"/>
  <c r="BE16"/>
  <c r="CS16"/>
  <c r="AZ16"/>
  <c r="CJ16"/>
  <c r="CI16"/>
  <c r="AE16"/>
  <c r="CL16"/>
  <c r="S16"/>
  <c r="BF16"/>
  <c r="BC16"/>
  <c r="BO16"/>
  <c r="V16"/>
  <c r="DB16"/>
  <c r="CB16"/>
  <c r="AT16"/>
  <c r="AU16"/>
  <c r="W16"/>
  <c r="AX16"/>
  <c r="BY16"/>
  <c r="AS16"/>
  <c r="CV16"/>
  <c r="BQ16"/>
  <c r="BJ16"/>
  <c r="AG16"/>
  <c r="CA16"/>
  <c r="CK16"/>
  <c r="BD16"/>
  <c r="CT16"/>
  <c r="CQ16"/>
  <c r="BV16"/>
  <c r="U16"/>
  <c r="CH16"/>
  <c r="CY16"/>
  <c r="AB16"/>
  <c r="AH16"/>
  <c r="BA16"/>
  <c r="BT16"/>
  <c r="X16"/>
  <c r="Z16"/>
  <c r="CU16"/>
  <c r="BS16"/>
  <c r="AJ16"/>
  <c r="CM16"/>
  <c r="BK16"/>
  <c r="CP16"/>
  <c r="BG16"/>
  <c r="T16"/>
  <c r="BZ16"/>
  <c r="AF16"/>
  <c r="CG16"/>
  <c r="AA16"/>
  <c r="CW16"/>
  <c r="CZ16"/>
  <c r="DA16"/>
  <c r="AR16"/>
  <c r="BM16"/>
  <c r="BU16"/>
  <c r="CD16"/>
  <c r="AI16"/>
  <c r="BP16"/>
  <c r="CF16"/>
  <c r="CC16"/>
  <c r="Y16"/>
  <c r="BB16"/>
  <c r="BW16"/>
  <c r="BL16"/>
  <c r="CE16"/>
  <c r="CO16"/>
  <c r="AY16"/>
  <c r="AQ16"/>
  <c r="AO16"/>
  <c r="BS11"/>
  <c r="CA11"/>
  <c r="CN11"/>
  <c r="BD11"/>
  <c r="AO11"/>
  <c r="Z11"/>
  <c r="CP11"/>
  <c r="AZ11"/>
  <c r="AL11"/>
  <c r="BF11"/>
  <c r="CV11"/>
  <c r="CM11"/>
  <c r="AS11"/>
  <c r="CE11"/>
  <c r="AI11"/>
  <c r="CW11"/>
  <c r="CJ11"/>
  <c r="X11"/>
  <c r="CL11"/>
  <c r="CF11"/>
  <c r="CB11"/>
  <c r="BM11"/>
  <c r="U11"/>
  <c r="CT11"/>
  <c r="BU11"/>
  <c r="AT11"/>
  <c r="CK11"/>
  <c r="AC11"/>
  <c r="AQ11"/>
  <c r="BR11"/>
  <c r="BI11"/>
  <c r="AA11"/>
  <c r="BN11"/>
  <c r="DB11"/>
  <c r="BK11"/>
  <c r="AY11"/>
  <c r="AR11"/>
  <c r="BH11"/>
  <c r="CI11"/>
  <c r="AM11"/>
  <c r="T11"/>
  <c r="BV11"/>
  <c r="CX11"/>
  <c r="AH11"/>
  <c r="AV11"/>
  <c r="BC11"/>
  <c r="CD11"/>
  <c r="AJ11"/>
  <c r="AG11"/>
  <c r="CU11"/>
  <c r="AK11"/>
  <c r="CG11"/>
  <c r="AU11"/>
  <c r="CO11"/>
  <c r="AB11"/>
  <c r="S11"/>
  <c r="BB11"/>
  <c r="BE11"/>
  <c r="BT11"/>
  <c r="AN11"/>
  <c r="BW11"/>
  <c r="CZ11"/>
  <c r="BJ11"/>
  <c r="BO11"/>
  <c r="W11"/>
  <c r="BL11"/>
  <c r="CU19"/>
  <c r="CA19"/>
  <c r="BY19"/>
  <c r="CO19"/>
  <c r="AU19"/>
  <c r="BO19"/>
  <c r="CT19"/>
  <c r="BS19"/>
  <c r="AY19"/>
  <c r="AT19"/>
  <c r="CB19"/>
  <c r="AA19"/>
  <c r="CY19"/>
  <c r="AV19"/>
  <c r="BM19"/>
  <c r="BH19"/>
  <c r="CZ19"/>
  <c r="BV19"/>
  <c r="AK19"/>
  <c r="CS19"/>
  <c r="CF19"/>
  <c r="CM19"/>
  <c r="BB19"/>
  <c r="CQ19"/>
  <c r="V19"/>
  <c r="AS19"/>
  <c r="CL19"/>
  <c r="BF19"/>
  <c r="CK19"/>
  <c r="AB19"/>
  <c r="BN19"/>
  <c r="BA19"/>
  <c r="BT19"/>
  <c r="AG19"/>
  <c r="DB19"/>
  <c r="BG19"/>
  <c r="CD19"/>
  <c r="BJ19"/>
  <c r="AE19"/>
  <c r="BZ19"/>
  <c r="CG19"/>
  <c r="CN19"/>
  <c r="CR19"/>
  <c r="BW19"/>
  <c r="BR19"/>
  <c r="X19"/>
  <c r="AX19"/>
  <c r="Y19"/>
  <c r="U19"/>
  <c r="BQ19"/>
  <c r="CI19"/>
  <c r="BD19"/>
  <c r="T19"/>
  <c r="AR19"/>
  <c r="DA19"/>
  <c r="AZ19"/>
  <c r="CX19"/>
  <c r="AQ19"/>
  <c r="BC19"/>
  <c r="BX19"/>
  <c r="W19"/>
  <c r="AJ19"/>
  <c r="AF19"/>
  <c r="BL19"/>
  <c r="AD19"/>
  <c r="CJ19"/>
  <c r="CE19"/>
  <c r="BP19"/>
  <c r="AH19"/>
  <c r="CP19"/>
  <c r="BU19"/>
  <c r="AN19"/>
  <c r="AS10"/>
  <c r="S10"/>
  <c r="AX10"/>
  <c r="BQ10"/>
  <c r="CO10"/>
  <c r="BO10"/>
  <c r="BV10"/>
  <c r="CM10"/>
  <c r="CH10"/>
  <c r="V10"/>
  <c r="DA10"/>
  <c r="CN10"/>
  <c r="AB10"/>
  <c r="AE10"/>
  <c r="AV10"/>
  <c r="BU10"/>
  <c r="T10"/>
  <c r="AN10"/>
  <c r="CT10"/>
  <c r="AH10"/>
  <c r="AK10"/>
  <c r="AT10"/>
  <c r="BM10"/>
  <c r="AM10"/>
  <c r="AZ10"/>
  <c r="BT10"/>
  <c r="BF10"/>
  <c r="BR10"/>
  <c r="CI10"/>
  <c r="BX10"/>
  <c r="CR10"/>
  <c r="CU10"/>
  <c r="CS10"/>
  <c r="CK10"/>
  <c r="CP10"/>
  <c r="BK10"/>
  <c r="BJ10"/>
  <c r="BP10"/>
  <c r="U10"/>
  <c r="AJ10"/>
  <c r="CG10"/>
  <c r="AL10"/>
  <c r="W10"/>
  <c r="AR10"/>
  <c r="BL10"/>
  <c r="AD10"/>
  <c r="BD10"/>
  <c r="CE10"/>
  <c r="CD10"/>
  <c r="AC10"/>
  <c r="DB10"/>
  <c r="AP10"/>
  <c r="BA10"/>
  <c r="AA10"/>
  <c r="BB10"/>
  <c r="CC10"/>
  <c r="BC10"/>
  <c r="CA10"/>
  <c r="BH10"/>
  <c r="BE10"/>
  <c r="CB10"/>
  <c r="CF10"/>
  <c r="CZ10"/>
  <c r="BY10"/>
  <c r="AY10"/>
  <c r="BN10"/>
  <c r="CW10"/>
  <c r="BW10"/>
  <c r="BZ10"/>
  <c r="CY10"/>
  <c r="AU10"/>
  <c r="Y10"/>
  <c r="BI10"/>
  <c r="BG10"/>
  <c r="AO10"/>
  <c r="AF10"/>
  <c r="AQ10"/>
  <c r="X10"/>
  <c r="Z10"/>
  <c r="BS10"/>
  <c r="CJ10"/>
  <c r="AG10"/>
  <c r="AI10"/>
  <c r="CX10"/>
  <c r="AW10"/>
  <c r="CQ10"/>
  <c r="CL10"/>
  <c r="CV10"/>
  <c r="CK8"/>
  <c r="CR8"/>
  <c r="BV8"/>
  <c r="BD8"/>
  <c r="BT8"/>
  <c r="BG8"/>
  <c r="CO8"/>
  <c r="AS8"/>
  <c r="AC8"/>
  <c r="AM8"/>
  <c r="Z8"/>
  <c r="AD8"/>
  <c r="CN8"/>
  <c r="CV8"/>
  <c r="BY8"/>
  <c r="AG8"/>
  <c r="CJ8"/>
  <c r="S8"/>
  <c r="CP8"/>
  <c r="X8"/>
  <c r="CM8"/>
  <c r="BU8"/>
  <c r="BC8"/>
  <c r="BK8"/>
  <c r="CI8"/>
  <c r="AY8"/>
  <c r="CS8"/>
  <c r="DB8"/>
  <c r="AI8"/>
  <c r="AJ8"/>
  <c r="DA8"/>
  <c r="AW8"/>
  <c r="BX8"/>
  <c r="AO8"/>
  <c r="BA8"/>
  <c r="CX8"/>
  <c r="AZ8"/>
  <c r="Y8"/>
  <c r="CB8"/>
  <c r="BE8"/>
  <c r="BP8"/>
  <c r="BQ8"/>
  <c r="BW8"/>
  <c r="CY8"/>
  <c r="BH8"/>
  <c r="AL8"/>
  <c r="CE8"/>
  <c r="T8"/>
  <c r="BN8"/>
  <c r="CW8"/>
  <c r="BR8"/>
  <c r="AV8"/>
  <c r="BM8"/>
  <c r="CL8"/>
  <c r="BZ8"/>
  <c r="CD8"/>
  <c r="CT8"/>
  <c r="AB8"/>
  <c r="AP8"/>
  <c r="AT8"/>
  <c r="BF8"/>
  <c r="AE8"/>
  <c r="AF8"/>
  <c r="CF8"/>
  <c r="AR8"/>
  <c r="CG8"/>
  <c r="U8"/>
  <c r="BI8"/>
  <c r="BB8"/>
  <c r="BS8"/>
  <c r="CQ8"/>
  <c r="AX8"/>
  <c r="AH8"/>
  <c r="CA8"/>
  <c r="AU8"/>
  <c r="AA8"/>
  <c r="AK8"/>
  <c r="AQ8"/>
  <c r="CZ8"/>
  <c r="W8"/>
  <c r="CU8"/>
  <c r="BO8"/>
  <c r="CH8"/>
  <c r="BJ8"/>
  <c r="AU31"/>
  <c r="AF31"/>
  <c r="AL31"/>
  <c r="BE31"/>
  <c r="AY31"/>
  <c r="AI31"/>
  <c r="CX31"/>
  <c r="BD31"/>
  <c r="BZ31"/>
  <c r="AK31"/>
  <c r="BL31"/>
  <c r="CI31"/>
  <c r="S31"/>
  <c r="V31"/>
  <c r="AE31"/>
  <c r="BV31"/>
  <c r="CO31"/>
  <c r="CY31"/>
  <c r="AG31"/>
  <c r="BK31"/>
  <c r="CR31"/>
  <c r="AZ31"/>
  <c r="AS31"/>
  <c r="CN31"/>
  <c r="BN31"/>
  <c r="DB31"/>
  <c r="AN31"/>
  <c r="AX31"/>
  <c r="CF31"/>
  <c r="CW31"/>
  <c r="BQ31"/>
  <c r="CS31"/>
  <c r="BR31"/>
  <c r="BA31"/>
  <c r="CU31"/>
  <c r="DA31"/>
  <c r="BB31"/>
  <c r="AV31"/>
  <c r="CQ31"/>
  <c r="BW31"/>
  <c r="BS31"/>
  <c r="BU31"/>
  <c r="BY31"/>
  <c r="AW31"/>
  <c r="CL31"/>
  <c r="CC31"/>
  <c r="BF31"/>
  <c r="CT31"/>
  <c r="AM31"/>
  <c r="BT31"/>
  <c r="CA31"/>
  <c r="AD31"/>
  <c r="Z31"/>
  <c r="BI31"/>
  <c r="CD31"/>
  <c r="AO31"/>
  <c r="BG31"/>
  <c r="U31"/>
  <c r="CJ31"/>
  <c r="BM31"/>
  <c r="AR31"/>
  <c r="AB31"/>
  <c r="BO31"/>
  <c r="T31"/>
  <c r="CV31"/>
  <c r="CG6"/>
  <c r="CU6"/>
  <c r="CX6"/>
  <c r="AV6"/>
  <c r="BG6"/>
  <c r="AM6"/>
  <c r="CV6"/>
  <c r="BI6"/>
  <c r="BJ6"/>
  <c r="CD6"/>
  <c r="CC6"/>
  <c r="AZ6"/>
  <c r="CY6"/>
  <c r="BC6"/>
  <c r="AJ6"/>
  <c r="CT6"/>
  <c r="BZ6"/>
  <c r="AF6"/>
  <c r="CQ6"/>
  <c r="CB6"/>
  <c r="CS6"/>
  <c r="BF6"/>
  <c r="AN6"/>
  <c r="AG6"/>
  <c r="BK6"/>
  <c r="AR6"/>
  <c r="AU6"/>
  <c r="BP6"/>
  <c r="AE6"/>
  <c r="AO6"/>
  <c r="DB6"/>
  <c r="U6"/>
  <c r="Y6"/>
  <c r="V6"/>
  <c r="BN6"/>
  <c r="CI6"/>
  <c r="BX6"/>
  <c r="CJ6"/>
  <c r="CL6"/>
  <c r="BA6"/>
  <c r="AI6"/>
  <c r="BR6"/>
  <c r="CE6"/>
  <c r="AX6"/>
  <c r="AK6"/>
  <c r="AB6"/>
  <c r="BL6"/>
  <c r="DA6"/>
  <c r="AD6"/>
  <c r="BV6"/>
  <c r="CM6"/>
  <c r="BW6"/>
  <c r="CK6"/>
  <c r="CH6"/>
  <c r="AW6"/>
  <c r="AH6"/>
  <c r="BQ6"/>
  <c r="CO6"/>
  <c r="BO6"/>
  <c r="Z6"/>
  <c r="BT6"/>
  <c r="BE6"/>
  <c r="W6"/>
  <c r="BH6"/>
  <c r="AC6"/>
  <c r="AP30"/>
  <c r="CJ30"/>
  <c r="CB30"/>
  <c r="AW30"/>
  <c r="BT30"/>
  <c r="AY30"/>
  <c r="BW30"/>
  <c r="AK30"/>
  <c r="BQ30"/>
  <c r="BF30"/>
  <c r="BI30"/>
  <c r="CY30"/>
  <c r="BS30"/>
  <c r="BG30"/>
  <c r="CD30"/>
  <c r="CQ30"/>
  <c r="CA30"/>
  <c r="CC30"/>
  <c r="BC30"/>
  <c r="Y30"/>
  <c r="BN30"/>
  <c r="CL30"/>
  <c r="AH30"/>
  <c r="CT30"/>
  <c r="CH30"/>
  <c r="AF30"/>
  <c r="BL30"/>
  <c r="BR30"/>
  <c r="CV30"/>
  <c r="CG30"/>
  <c r="CO30"/>
  <c r="AT30"/>
  <c r="W30"/>
  <c r="AA30"/>
  <c r="CW30"/>
  <c r="CF30"/>
  <c r="BU30"/>
  <c r="S30"/>
  <c r="DA30"/>
  <c r="BX30"/>
  <c r="AE30"/>
  <c r="DB30"/>
  <c r="BP30"/>
  <c r="V30"/>
  <c r="AQ30"/>
  <c r="AU30"/>
  <c r="CK30"/>
  <c r="CX30"/>
  <c r="BJ30"/>
  <c r="CI30"/>
  <c r="AB30"/>
  <c r="Z30"/>
  <c r="CE30"/>
  <c r="AN30"/>
  <c r="CS30"/>
  <c r="AL30"/>
  <c r="BH30"/>
  <c r="BM30"/>
  <c r="AR30"/>
  <c r="AZ30"/>
  <c r="X30"/>
  <c r="AV30"/>
  <c r="AX30"/>
  <c r="T30"/>
  <c r="BK30"/>
  <c r="BD30"/>
  <c r="BO30"/>
  <c r="BZ30"/>
  <c r="AM30"/>
  <c r="AG30"/>
  <c r="CU30"/>
  <c r="AD30"/>
  <c r="AS30"/>
  <c r="U30"/>
  <c r="BY30"/>
  <c r="CK4"/>
  <c r="T4"/>
  <c r="AZ4"/>
  <c r="AJ4"/>
  <c r="CM4"/>
  <c r="AK4"/>
  <c r="BI4"/>
  <c r="BU4"/>
  <c r="AD4"/>
  <c r="AW4"/>
  <c r="AL4"/>
  <c r="AY4"/>
  <c r="AG4"/>
  <c r="BT4"/>
  <c r="CX4"/>
  <c r="CH4"/>
  <c r="BY4"/>
  <c r="CY4"/>
  <c r="BK4"/>
  <c r="BQ4"/>
  <c r="AE4"/>
  <c r="AN4"/>
  <c r="CT4"/>
  <c r="Y4"/>
  <c r="BE4"/>
  <c r="BD4"/>
  <c r="CR4"/>
  <c r="CA4"/>
  <c r="AQ4"/>
  <c r="BH4"/>
  <c r="CQ4"/>
  <c r="BZ4"/>
  <c r="AB4"/>
  <c r="AO4"/>
  <c r="BJ4"/>
  <c r="U4"/>
  <c r="CP4"/>
  <c r="CF4"/>
  <c r="CV4"/>
  <c r="AT4"/>
  <c r="CN4"/>
  <c r="V4"/>
  <c r="CS4"/>
  <c r="Z4"/>
  <c r="BG4"/>
  <c r="BS4"/>
  <c r="DA4"/>
  <c r="BP4"/>
  <c r="CW4"/>
  <c r="BL4"/>
  <c r="X4"/>
  <c r="W4"/>
  <c r="CJ4"/>
  <c r="AI4"/>
  <c r="CB4"/>
  <c r="AR4"/>
  <c r="BX4"/>
  <c r="BW4"/>
  <c r="AS4"/>
  <c r="CU4"/>
  <c r="CZ4"/>
  <c r="CO4"/>
  <c r="S4"/>
  <c r="AC4"/>
  <c r="CE4"/>
  <c r="M4"/>
  <c r="CD4"/>
  <c r="CL4"/>
  <c r="BF4"/>
  <c r="BA4"/>
  <c r="CI4"/>
  <c r="AX4"/>
  <c r="AV4"/>
  <c r="CW22"/>
  <c r="AQ22"/>
  <c r="AN22"/>
  <c r="BG22"/>
  <c r="CJ22"/>
  <c r="CM22"/>
  <c r="AT22"/>
  <c r="AD22"/>
  <c r="BX22"/>
  <c r="AX22"/>
  <c r="Y22"/>
  <c r="BA22"/>
  <c r="BH22"/>
  <c r="AH22"/>
  <c r="CB22"/>
  <c r="BB22"/>
  <c r="AC22"/>
  <c r="CV22"/>
  <c r="BV22"/>
  <c r="AW22"/>
  <c r="W22"/>
  <c r="AR22"/>
  <c r="CQ22"/>
  <c r="DA22"/>
  <c r="CH22"/>
  <c r="AZ22"/>
  <c r="CC22"/>
  <c r="BR22"/>
  <c r="T22"/>
  <c r="CF22"/>
  <c r="CR22"/>
  <c r="CS22"/>
  <c r="AO22"/>
  <c r="BY22"/>
  <c r="AP22"/>
  <c r="DB22"/>
  <c r="BP22"/>
  <c r="AB22"/>
  <c r="AF22"/>
  <c r="BI22"/>
  <c r="Z22"/>
  <c r="BN22"/>
  <c r="AS22"/>
  <c r="AM22"/>
  <c r="BT22"/>
  <c r="BQ22"/>
  <c r="U22"/>
  <c r="BW22"/>
  <c r="CG22"/>
  <c r="BD22"/>
  <c r="BZ22"/>
  <c r="CK22"/>
  <c r="BK22"/>
  <c r="AA22"/>
  <c r="CT22"/>
  <c r="BU22"/>
  <c r="AU22"/>
  <c r="CO22"/>
  <c r="BO22"/>
  <c r="AJ22"/>
  <c r="CI22"/>
  <c r="CD22"/>
  <c r="BE22"/>
  <c r="AE22"/>
  <c r="BL22"/>
  <c r="AI22"/>
  <c r="BF22"/>
  <c r="CY22"/>
  <c r="CU22"/>
  <c r="BM22"/>
  <c r="AG22"/>
  <c r="AY22"/>
  <c r="CN22"/>
  <c r="AV22"/>
  <c r="S22"/>
  <c r="BS22"/>
  <c r="BC22"/>
  <c r="V22"/>
  <c r="CA22"/>
  <c r="AL22"/>
  <c r="CE22"/>
  <c r="CZ22"/>
  <c r="CX22"/>
  <c r="CL22"/>
  <c r="BB32"/>
  <c r="BW32"/>
  <c r="AP32"/>
  <c r="CN32"/>
  <c r="BX32"/>
  <c r="BP32"/>
  <c r="CS32"/>
  <c r="Y32"/>
  <c r="CD32"/>
  <c r="BO32"/>
  <c r="CY32"/>
  <c r="CO32"/>
  <c r="V32"/>
  <c r="BT32"/>
  <c r="CX32"/>
  <c r="S32"/>
  <c r="CM32"/>
  <c r="AO32"/>
  <c r="AW32"/>
  <c r="BN32"/>
  <c r="BQ32"/>
  <c r="AM32"/>
  <c r="BY32"/>
  <c r="BJ32"/>
  <c r="BZ32"/>
  <c r="AK32"/>
  <c r="AJ32"/>
  <c r="U32"/>
  <c r="AQ32"/>
  <c r="AY32"/>
  <c r="AA32"/>
  <c r="X32"/>
  <c r="BA32"/>
  <c r="BV32"/>
  <c r="CV32"/>
  <c r="AC32"/>
  <c r="CC32"/>
  <c r="BI32"/>
  <c r="AS32"/>
  <c r="AV32"/>
  <c r="BG32"/>
  <c r="CK32"/>
  <c r="AU32"/>
  <c r="AE32"/>
  <c r="BH32"/>
  <c r="AL32"/>
  <c r="BS32"/>
  <c r="DA32"/>
  <c r="BE32"/>
  <c r="BD32"/>
  <c r="BL32"/>
  <c r="CU32"/>
  <c r="AH32"/>
  <c r="CJ32"/>
  <c r="CI32"/>
  <c r="CF32"/>
  <c r="AI32"/>
  <c r="BU32"/>
  <c r="BF32"/>
  <c r="AT32"/>
  <c r="AG32"/>
  <c r="CR32"/>
  <c r="DB32"/>
  <c r="T32"/>
  <c r="CL32"/>
  <c r="CQ32"/>
  <c r="AB32"/>
  <c r="AF32"/>
  <c r="CE32"/>
  <c r="AX32"/>
  <c r="AD32"/>
  <c r="CZ32"/>
  <c r="W32"/>
  <c r="BK32"/>
  <c r="BR32"/>
  <c r="AT5"/>
  <c r="CU5"/>
  <c r="AR5"/>
  <c r="BY5"/>
  <c r="W5"/>
  <c r="AU5"/>
  <c r="AV5"/>
  <c r="CK5"/>
  <c r="AS5"/>
  <c r="CA5"/>
  <c r="Y5"/>
  <c r="CH5"/>
  <c r="CB5"/>
  <c r="AN5"/>
  <c r="BZ5"/>
  <c r="BV5"/>
  <c r="BP5"/>
  <c r="CY5"/>
  <c r="AO5"/>
  <c r="BU5"/>
  <c r="CQ5"/>
  <c r="AL5"/>
  <c r="BM5"/>
  <c r="CM5"/>
  <c r="CF5"/>
  <c r="CC5"/>
  <c r="CV5"/>
  <c r="DA5"/>
  <c r="U5"/>
  <c r="T5"/>
  <c r="S5"/>
  <c r="BN5"/>
  <c r="BI5"/>
  <c r="CN5"/>
  <c r="BT5"/>
  <c r="AJ5"/>
  <c r="AE5"/>
  <c r="CZ5"/>
  <c r="BG5"/>
  <c r="CW5"/>
  <c r="CS5"/>
  <c r="AD5"/>
  <c r="BC5"/>
  <c r="BX5"/>
  <c r="BJ5"/>
  <c r="DB5"/>
  <c r="CP5"/>
  <c r="BL5"/>
  <c r="BB5"/>
  <c r="CG5"/>
  <c r="CO5"/>
  <c r="BD5"/>
  <c r="AC5"/>
  <c r="BF5"/>
  <c r="BK5"/>
  <c r="AA5"/>
  <c r="AM5"/>
  <c r="AF5"/>
  <c r="BQ5"/>
  <c r="BS5"/>
  <c r="CD5"/>
  <c r="CJ5"/>
  <c r="AG5"/>
  <c r="CT5"/>
  <c r="AK5"/>
  <c r="CI5"/>
  <c r="AW5"/>
  <c r="CR5"/>
  <c r="AQ5"/>
  <c r="AL13"/>
  <c r="CG13"/>
  <c r="BW13"/>
  <c r="CE13"/>
  <c r="AS13"/>
  <c r="AF13"/>
  <c r="AP13"/>
  <c r="BT13"/>
  <c r="CP13"/>
  <c r="AW13"/>
  <c r="CD13"/>
  <c r="CA13"/>
  <c r="DA13"/>
  <c r="CH13"/>
  <c r="CR13"/>
  <c r="CL13"/>
  <c r="AM13"/>
  <c r="BX13"/>
  <c r="BS13"/>
  <c r="AV13"/>
  <c r="AI13"/>
  <c r="BU13"/>
  <c r="BP13"/>
  <c r="AH13"/>
  <c r="BD13"/>
  <c r="CI13"/>
  <c r="CM13"/>
  <c r="CB13"/>
  <c r="BH13"/>
  <c r="AU13"/>
  <c r="CC13"/>
  <c r="AJ13"/>
  <c r="V13"/>
  <c r="BA13"/>
  <c r="BF13"/>
  <c r="CW13"/>
  <c r="BZ13"/>
  <c r="BN13"/>
  <c r="T13"/>
  <c r="BG13"/>
  <c r="AT13"/>
  <c r="AX13"/>
  <c r="AQ13"/>
  <c r="Z13"/>
  <c r="BL13"/>
  <c r="X13"/>
  <c r="BK13"/>
  <c r="BJ13"/>
  <c r="BB13"/>
  <c r="BC13"/>
  <c r="AA13"/>
  <c r="W13"/>
  <c r="CT13"/>
  <c r="AN13"/>
  <c r="BV13"/>
  <c r="BM13"/>
  <c r="Y13"/>
  <c r="AC13"/>
  <c r="BQ13"/>
  <c r="S13"/>
  <c r="CV13"/>
  <c r="AG13"/>
  <c r="CK13"/>
  <c r="AB13"/>
  <c r="CF13"/>
  <c r="U13"/>
  <c r="AZ13"/>
  <c r="CS13"/>
  <c r="BI13"/>
  <c r="AY13"/>
  <c r="CU13"/>
  <c r="CZ13"/>
  <c r="CN13"/>
  <c r="CJ13"/>
  <c r="AR13"/>
  <c r="CY13"/>
  <c r="BY13"/>
  <c r="AO13"/>
  <c r="AD13"/>
  <c r="CO13"/>
  <c r="AK13"/>
  <c r="AE13"/>
  <c r="AG12"/>
  <c r="AI12"/>
  <c r="BQ12"/>
  <c r="BL12"/>
  <c r="BA12"/>
  <c r="BC12"/>
  <c r="CO12"/>
  <c r="CF12"/>
  <c r="AF12"/>
  <c r="BB12"/>
  <c r="BZ12"/>
  <c r="AX12"/>
  <c r="CE12"/>
  <c r="AJ12"/>
  <c r="BF12"/>
  <c r="AQ12"/>
  <c r="BT12"/>
  <c r="BJ12"/>
  <c r="CB12"/>
  <c r="CR12"/>
  <c r="CC12"/>
  <c r="DA12"/>
  <c r="X12"/>
  <c r="V12"/>
  <c r="CX12"/>
  <c r="BU12"/>
  <c r="AR12"/>
  <c r="AT12"/>
  <c r="CJ12"/>
  <c r="CG12"/>
  <c r="BI12"/>
  <c r="CH12"/>
  <c r="AE12"/>
  <c r="S12"/>
  <c r="BN12"/>
  <c r="CT12"/>
  <c r="CZ12"/>
  <c r="CU12"/>
  <c r="AH12"/>
  <c r="AU12"/>
  <c r="AW12"/>
  <c r="AA12"/>
  <c r="DB12"/>
  <c r="BO12"/>
  <c r="CK12"/>
  <c r="Y12"/>
  <c r="CV12"/>
  <c r="BK12"/>
  <c r="CW12"/>
  <c r="W12"/>
  <c r="AS12"/>
  <c r="AB12"/>
  <c r="BD12"/>
  <c r="BE12"/>
  <c r="BS12"/>
  <c r="U12"/>
  <c r="AZ12"/>
  <c r="BV12"/>
  <c r="AY12"/>
  <c r="AD12"/>
  <c r="BR12"/>
  <c r="AM12"/>
  <c r="BP12"/>
  <c r="Z12"/>
  <c r="CM12"/>
  <c r="CQ12"/>
  <c r="CD12"/>
  <c r="CS12"/>
  <c r="BX12"/>
  <c r="AV12"/>
  <c r="AO12"/>
  <c r="CI12"/>
  <c r="CL12"/>
  <c r="CN12"/>
  <c r="AN12"/>
  <c r="AL12"/>
  <c r="AK12"/>
  <c r="BG12"/>
  <c r="T12"/>
  <c r="BW12"/>
  <c r="AP12"/>
  <c r="CA12"/>
  <c r="CY12"/>
  <c r="AC12"/>
  <c r="BY12"/>
  <c r="BM12"/>
  <c r="CP12"/>
  <c r="BH12"/>
  <c r="BO29"/>
  <c r="V29"/>
  <c r="CX29"/>
  <c r="BU29"/>
  <c r="CA29"/>
  <c r="CR29"/>
  <c r="CE29"/>
  <c r="BN29"/>
  <c r="AF29"/>
  <c r="AX29"/>
  <c r="AE29"/>
  <c r="CH29"/>
  <c r="CU29"/>
  <c r="BH29"/>
  <c r="X29"/>
  <c r="CW29"/>
  <c r="BW29"/>
  <c r="BV29"/>
  <c r="AW29"/>
  <c r="W29"/>
  <c r="CB29"/>
  <c r="BI29"/>
  <c r="CT29"/>
  <c r="CQ29"/>
  <c r="BE29"/>
  <c r="BT29"/>
  <c r="AQ29"/>
  <c r="CS29"/>
  <c r="AM29"/>
  <c r="CG29"/>
  <c r="CC29"/>
  <c r="AG29"/>
  <c r="BK29"/>
  <c r="BZ29"/>
  <c r="BF29"/>
  <c r="AV29"/>
  <c r="BA29"/>
  <c r="CV29"/>
  <c r="AZ29"/>
  <c r="AT29"/>
  <c r="CM29"/>
  <c r="AP29"/>
  <c r="BS29"/>
  <c r="DB29"/>
  <c r="AR29"/>
  <c r="AS29"/>
  <c r="AB29"/>
  <c r="CK29"/>
  <c r="BP29"/>
  <c r="CO29"/>
  <c r="S29"/>
  <c r="AO29"/>
  <c r="AJ29"/>
  <c r="BY29"/>
  <c r="Y29"/>
  <c r="CJ29"/>
  <c r="BJ29"/>
  <c r="AK29"/>
  <c r="CI29"/>
  <c r="BX29"/>
  <c r="BB29"/>
  <c r="AY29"/>
  <c r="DA29"/>
  <c r="AL29"/>
  <c r="CN29"/>
  <c r="CP29"/>
  <c r="U29"/>
  <c r="CL29"/>
  <c r="BD29"/>
  <c r="AA29"/>
  <c r="CD29"/>
  <c r="BG29"/>
  <c r="AC29"/>
  <c r="CF29"/>
  <c r="CY29"/>
  <c r="CZ29"/>
  <c r="Z29"/>
  <c r="AI29"/>
  <c r="AN29"/>
  <c r="BQ29"/>
  <c r="T29"/>
  <c r="BM29"/>
  <c r="AD29"/>
  <c r="BC29"/>
  <c r="CB3"/>
  <c r="O3"/>
  <c r="BG3"/>
  <c r="V3"/>
  <c r="L3"/>
  <c r="BL3"/>
  <c r="I3"/>
  <c r="CM3"/>
  <c r="AA3"/>
  <c r="BX3"/>
  <c r="BW3"/>
  <c r="AG3"/>
  <c r="T3"/>
  <c r="AB3"/>
  <c r="BH3"/>
  <c r="R3"/>
  <c r="E3"/>
  <c r="AT3"/>
  <c r="CT3"/>
  <c r="CL3"/>
  <c r="CQ3"/>
  <c r="CX3"/>
  <c r="AF3"/>
  <c r="AS3"/>
  <c r="N3"/>
  <c r="CJ3"/>
  <c r="AQ3"/>
  <c r="AJ3"/>
  <c r="BK3"/>
  <c r="BU3"/>
  <c r="DA3"/>
  <c r="DB3"/>
  <c r="U3"/>
  <c r="CV3"/>
  <c r="CG3"/>
  <c r="AM3"/>
  <c r="G3"/>
  <c r="AU3"/>
  <c r="AR3"/>
  <c r="BE3"/>
  <c r="BN3"/>
  <c r="CW3"/>
  <c r="CZ3"/>
  <c r="CC3"/>
  <c r="BB3"/>
  <c r="CN3"/>
  <c r="CA3"/>
  <c r="X3"/>
  <c r="AX3"/>
  <c r="CR3"/>
  <c r="CP3"/>
  <c r="S3"/>
  <c r="CY3"/>
  <c r="Y3"/>
  <c r="D3"/>
  <c r="CS3"/>
  <c r="AW3"/>
  <c r="W3"/>
  <c r="K3"/>
  <c r="CD3"/>
  <c r="BC3"/>
  <c r="J3"/>
  <c r="Z3"/>
  <c r="AD3"/>
  <c r="BP3"/>
  <c r="AE3"/>
  <c r="BZ3"/>
  <c r="CI3"/>
  <c r="BO3"/>
  <c r="P3"/>
  <c r="CO3"/>
  <c r="BF3"/>
  <c r="AZ3"/>
  <c r="AP3"/>
  <c r="AL3"/>
  <c r="AI3"/>
  <c r="F3"/>
  <c r="BD3"/>
  <c r="AC3"/>
  <c r="AV3"/>
  <c r="CU3"/>
  <c r="AN3"/>
  <c r="CF3"/>
  <c r="BM3"/>
  <c r="AH3"/>
  <c r="BR3"/>
  <c r="BQ3"/>
  <c r="CH3"/>
  <c r="BA3"/>
  <c r="CX15"/>
  <c r="V15"/>
  <c r="AL15"/>
  <c r="DA15"/>
  <c r="AJ15"/>
  <c r="BK15"/>
  <c r="CI15"/>
  <c r="CV15"/>
  <c r="CW15"/>
  <c r="BV15"/>
  <c r="BS15"/>
  <c r="BD15"/>
  <c r="AW15"/>
  <c r="AF15"/>
  <c r="W15"/>
  <c r="AG15"/>
  <c r="AP15"/>
  <c r="AB15"/>
  <c r="S15"/>
  <c r="CU15"/>
  <c r="CM15"/>
  <c r="BZ15"/>
  <c r="CD15"/>
  <c r="AD15"/>
  <c r="AZ15"/>
  <c r="BH15"/>
  <c r="AQ15"/>
  <c r="BT15"/>
  <c r="AT15"/>
  <c r="AU15"/>
  <c r="CN15"/>
  <c r="CE15"/>
  <c r="AM15"/>
  <c r="BN15"/>
  <c r="X15"/>
  <c r="CB15"/>
  <c r="BF15"/>
  <c r="BG15"/>
  <c r="BR15"/>
  <c r="AY15"/>
  <c r="BL15"/>
  <c r="DB15"/>
  <c r="BX15"/>
  <c r="CO15"/>
  <c r="CJ15"/>
  <c r="AK15"/>
  <c r="BW15"/>
  <c r="AO15"/>
  <c r="AV15"/>
  <c r="AI15"/>
  <c r="CC15"/>
  <c r="CL15"/>
  <c r="CY15"/>
  <c r="CR15"/>
  <c r="CS15"/>
  <c r="CA15"/>
  <c r="CQ15"/>
  <c r="AA15"/>
  <c r="BJ15"/>
  <c r="CT15"/>
  <c r="CZ15"/>
  <c r="BO15"/>
  <c r="AX15"/>
  <c r="BP15"/>
  <c r="AE15"/>
  <c r="BB15"/>
  <c r="CK15"/>
  <c r="AC15"/>
  <c r="BI15"/>
  <c r="BO21"/>
  <c r="BV21"/>
  <c r="AW21"/>
  <c r="BU21"/>
  <c r="CR21"/>
  <c r="AM21"/>
  <c r="CA21"/>
  <c r="CL21"/>
  <c r="BZ21"/>
  <c r="CX21"/>
  <c r="BD21"/>
  <c r="CE21"/>
  <c r="BN21"/>
  <c r="AS21"/>
  <c r="BT21"/>
  <c r="V21"/>
  <c r="CV21"/>
  <c r="CC21"/>
  <c r="CP21"/>
  <c r="AG21"/>
  <c r="BY21"/>
  <c r="AY21"/>
  <c r="BF21"/>
  <c r="CQ21"/>
  <c r="CZ21"/>
  <c r="BP21"/>
  <c r="W21"/>
  <c r="AD21"/>
  <c r="DB21"/>
  <c r="BQ21"/>
  <c r="AT21"/>
  <c r="CI21"/>
  <c r="Y21"/>
  <c r="CM21"/>
  <c r="X21"/>
  <c r="S21"/>
  <c r="CF21"/>
  <c r="CT21"/>
  <c r="BS21"/>
  <c r="BC21"/>
  <c r="BL21"/>
  <c r="CS21"/>
  <c r="Z21"/>
  <c r="AA21"/>
  <c r="BI21"/>
  <c r="AO21"/>
  <c r="CY21"/>
  <c r="AU21"/>
  <c r="CK21"/>
  <c r="AJ21"/>
  <c r="BR21"/>
  <c r="AV21"/>
  <c r="AL21"/>
  <c r="BX21"/>
  <c r="BB21"/>
  <c r="BG21"/>
  <c r="DA21"/>
  <c r="AZ21"/>
  <c r="BK21"/>
  <c r="AX21"/>
  <c r="CD21"/>
  <c r="CB21"/>
  <c r="T21"/>
  <c r="AB21"/>
  <c r="AP21"/>
  <c r="AH21"/>
  <c r="AF21"/>
  <c r="BE21"/>
  <c r="AC21"/>
  <c r="CN21"/>
  <c r="AE21"/>
  <c r="AQ21"/>
  <c r="BA21"/>
  <c r="CG21"/>
  <c r="CU21"/>
  <c r="BW21"/>
  <c r="AK21"/>
  <c r="CH21"/>
  <c r="U21"/>
  <c r="AI21"/>
  <c r="BH21"/>
  <c r="CW21"/>
  <c r="CO21"/>
  <c r="AR21"/>
  <c r="CJ21"/>
  <c r="BM21"/>
  <c r="DB14"/>
  <c r="BG14"/>
  <c r="CA14"/>
  <c r="BI14"/>
  <c r="AV14"/>
  <c r="CQ14"/>
  <c r="CN14"/>
  <c r="BY14"/>
  <c r="S14"/>
  <c r="AP14"/>
  <c r="BO14"/>
  <c r="BN14"/>
  <c r="CW14"/>
  <c r="BW14"/>
  <c r="BJ14"/>
  <c r="CK14"/>
  <c r="AE14"/>
  <c r="BD14"/>
  <c r="AW14"/>
  <c r="AJ14"/>
  <c r="CD14"/>
  <c r="BA14"/>
  <c r="BZ14"/>
  <c r="BU14"/>
  <c r="CR14"/>
  <c r="CC14"/>
  <c r="CV14"/>
  <c r="BF14"/>
  <c r="AU14"/>
  <c r="BM14"/>
  <c r="AC14"/>
  <c r="AT14"/>
  <c r="U14"/>
  <c r="BE14"/>
  <c r="BC14"/>
  <c r="CL14"/>
  <c r="DA14"/>
  <c r="BH14"/>
  <c r="AX14"/>
  <c r="BB14"/>
  <c r="AO14"/>
  <c r="BT14"/>
  <c r="AG14"/>
  <c r="BX14"/>
  <c r="Z14"/>
  <c r="W14"/>
  <c r="CU14"/>
  <c r="BV14"/>
  <c r="AS14"/>
  <c r="CT14"/>
  <c r="AH14"/>
  <c r="AK14"/>
  <c r="CP14"/>
  <c r="AD14"/>
  <c r="Y14"/>
  <c r="CJ14"/>
  <c r="BS14"/>
  <c r="BP14"/>
  <c r="AA14"/>
  <c r="AL14"/>
  <c r="BK14"/>
  <c r="AN14"/>
  <c r="CI14"/>
  <c r="AZ14"/>
  <c r="AY14"/>
  <c r="V14"/>
  <c r="AF14"/>
  <c r="CF14"/>
  <c r="BQ14"/>
  <c r="CZ14"/>
  <c r="T14"/>
  <c r="BR14"/>
  <c r="CB14"/>
  <c r="AR14"/>
  <c r="CM14"/>
  <c r="BL14"/>
  <c r="AI14"/>
  <c r="CG14"/>
  <c r="CX14"/>
  <c r="X14"/>
  <c r="AM14"/>
  <c r="AB14"/>
  <c r="CH14"/>
  <c r="CS14"/>
  <c r="T7"/>
  <c r="AS7"/>
  <c r="CM7"/>
  <c r="CA7"/>
  <c r="CY7"/>
  <c r="AP7"/>
  <c r="BP7"/>
  <c r="CU7"/>
  <c r="BG7"/>
  <c r="AZ7"/>
  <c r="X7"/>
  <c r="CF7"/>
  <c r="CB7"/>
  <c r="CI7"/>
  <c r="CL7"/>
  <c r="AN7"/>
  <c r="AI7"/>
  <c r="Y7"/>
  <c r="U7"/>
  <c r="BR7"/>
  <c r="AB7"/>
  <c r="CC7"/>
  <c r="BI7"/>
  <c r="CD7"/>
  <c r="AL7"/>
  <c r="BD7"/>
  <c r="BZ7"/>
  <c r="BL7"/>
  <c r="AO7"/>
  <c r="DB7"/>
  <c r="AX7"/>
  <c r="BK7"/>
  <c r="AD7"/>
  <c r="BX7"/>
  <c r="CK7"/>
  <c r="BM7"/>
  <c r="BS7"/>
  <c r="BQ7"/>
  <c r="AR7"/>
  <c r="BT7"/>
  <c r="CE7"/>
  <c r="AY7"/>
  <c r="AC7"/>
  <c r="CQ7"/>
  <c r="AM7"/>
  <c r="AF7"/>
  <c r="AJ7"/>
  <c r="CT7"/>
  <c r="AK7"/>
  <c r="BC7"/>
  <c r="BW7"/>
  <c r="S7"/>
  <c r="AU7"/>
  <c r="CG7"/>
  <c r="BO7"/>
  <c r="AG7"/>
  <c r="CP7"/>
  <c r="AA7"/>
  <c r="DA7"/>
  <c r="AV7"/>
  <c r="BN7"/>
  <c r="V7"/>
  <c r="AT7"/>
  <c r="BB7"/>
  <c r="BY7"/>
  <c r="CV7"/>
  <c r="CW7"/>
  <c r="AW7"/>
  <c r="CO7"/>
  <c r="BU24"/>
  <c r="CJ24"/>
  <c r="AT24"/>
  <c r="BH24"/>
  <c r="BZ24"/>
  <c r="AD24"/>
  <c r="CM24"/>
  <c r="AR24"/>
  <c r="DA24"/>
  <c r="AU24"/>
  <c r="AQ24"/>
  <c r="AH24"/>
  <c r="AE24"/>
  <c r="AV24"/>
  <c r="V24"/>
  <c r="CU24"/>
  <c r="BP24"/>
  <c r="AP24"/>
  <c r="CZ24"/>
  <c r="CG24"/>
  <c r="CN24"/>
  <c r="CK24"/>
  <c r="BA24"/>
  <c r="BL24"/>
  <c r="CO24"/>
  <c r="S24"/>
  <c r="BF24"/>
  <c r="CI24"/>
  <c r="BY24"/>
  <c r="Z24"/>
  <c r="BN24"/>
  <c r="AZ24"/>
  <c r="BG24"/>
  <c r="BB24"/>
  <c r="T24"/>
  <c r="CB24"/>
  <c r="BV24"/>
  <c r="BX24"/>
  <c r="AS24"/>
  <c r="CF24"/>
  <c r="AM24"/>
  <c r="CX24"/>
  <c r="CS24"/>
  <c r="X24"/>
  <c r="BQ24"/>
  <c r="AA24"/>
  <c r="CD24"/>
  <c r="Y24"/>
  <c r="BD24"/>
  <c r="AK24"/>
  <c r="AB24"/>
  <c r="AO24"/>
  <c r="CW24"/>
  <c r="CH24"/>
  <c r="BI24"/>
  <c r="AI24"/>
  <c r="DB24"/>
  <c r="CC24"/>
  <c r="BC24"/>
  <c r="CP24"/>
  <c r="BW24"/>
  <c r="CT24"/>
  <c r="CQ24"/>
  <c r="BE24"/>
  <c r="BR24"/>
  <c r="AJ24"/>
  <c r="BM24"/>
  <c r="AF24"/>
  <c r="CV24"/>
  <c r="BS24"/>
  <c r="CY24"/>
  <c r="CA24"/>
  <c r="CE24"/>
  <c r="AW24"/>
  <c r="AC24"/>
  <c r="BT24"/>
  <c r="CR24"/>
  <c r="AL24"/>
  <c r="BO24"/>
  <c r="CL24"/>
  <c r="AG24"/>
  <c r="BJ24"/>
  <c r="AY24"/>
  <c r="W24"/>
  <c r="AV28"/>
  <c r="BM28"/>
  <c r="CD28"/>
  <c r="CF28"/>
  <c r="CM28"/>
  <c r="BT28"/>
  <c r="BF28"/>
  <c r="AX28"/>
  <c r="X28"/>
  <c r="W28"/>
  <c r="AP28"/>
  <c r="BH28"/>
  <c r="AA28"/>
  <c r="AK28"/>
  <c r="U28"/>
  <c r="BW28"/>
  <c r="CL28"/>
  <c r="AM28"/>
  <c r="BJ28"/>
  <c r="AS28"/>
  <c r="BL28"/>
  <c r="BR28"/>
  <c r="AB28"/>
  <c r="CB28"/>
  <c r="AH28"/>
  <c r="AR28"/>
  <c r="AZ28"/>
  <c r="T28"/>
  <c r="CX28"/>
  <c r="AN28"/>
  <c r="CC28"/>
  <c r="DB28"/>
  <c r="AY28"/>
  <c r="CU28"/>
  <c r="AF28"/>
  <c r="AT28"/>
  <c r="CE28"/>
  <c r="AU28"/>
  <c r="AQ28"/>
  <c r="AL28"/>
  <c r="DA28"/>
  <c r="BD28"/>
  <c r="BA28"/>
  <c r="CT28"/>
  <c r="CZ28"/>
  <c r="CQ28"/>
  <c r="CR28"/>
  <c r="BI28"/>
  <c r="BO28"/>
  <c r="CG28"/>
  <c r="BY28"/>
  <c r="BB28"/>
  <c r="V28"/>
  <c r="CP28"/>
  <c r="BC28"/>
  <c r="AE28"/>
  <c r="BX28"/>
  <c r="BQ28"/>
  <c r="AJ28"/>
  <c r="AC28"/>
  <c r="Y28"/>
  <c r="CJ28"/>
  <c r="BU28"/>
  <c r="S28"/>
  <c r="AW28"/>
  <c r="BV28"/>
  <c r="CO28"/>
  <c r="AG28"/>
  <c r="AD28"/>
  <c r="BS28"/>
  <c r="CY28"/>
  <c r="CK28"/>
  <c r="CI28"/>
  <c r="CH28"/>
  <c r="BN28"/>
  <c r="BP28"/>
  <c r="AO28"/>
  <c r="BK28"/>
  <c r="CA28"/>
  <c r="CS28"/>
  <c r="BG28"/>
  <c r="CN28"/>
  <c r="AI28"/>
  <c r="BZ28"/>
  <c r="CV28"/>
  <c r="Z28"/>
  <c r="J59" i="3"/>
  <c r="K58"/>
  <c r="Q6" i="15" l="1"/>
  <c r="Q7" s="1"/>
  <c r="C3"/>
  <c r="J51" i="3"/>
  <c r="L51"/>
  <c r="C51"/>
  <c r="M51"/>
  <c r="N51"/>
  <c r="H51"/>
  <c r="O51"/>
  <c r="F51"/>
  <c r="D51"/>
  <c r="P51"/>
  <c r="I51"/>
  <c r="G51"/>
  <c r="K51"/>
  <c r="E51"/>
  <c r="I4" i="15"/>
  <c r="I5" s="1"/>
  <c r="I6" s="1"/>
  <c r="L4"/>
  <c r="L5" s="1"/>
  <c r="P4"/>
  <c r="O4"/>
  <c r="N4"/>
  <c r="K4"/>
  <c r="K5" s="1"/>
  <c r="K6" s="1"/>
  <c r="F4"/>
  <c r="J4"/>
  <c r="J5" s="1"/>
  <c r="E4"/>
  <c r="G4"/>
  <c r="H6"/>
  <c r="M5"/>
  <c r="R4"/>
  <c r="D4"/>
  <c r="K59" i="3"/>
  <c r="L58"/>
  <c r="C4" i="15" l="1"/>
  <c r="Q8"/>
  <c r="Q9" s="1"/>
  <c r="Q10" s="1"/>
  <c r="K7"/>
  <c r="L6"/>
  <c r="L7" s="1"/>
  <c r="M6"/>
  <c r="P5"/>
  <c r="P6" s="1"/>
  <c r="N5"/>
  <c r="O5"/>
  <c r="M7"/>
  <c r="H7"/>
  <c r="H8" s="1"/>
  <c r="R5"/>
  <c r="F5"/>
  <c r="F6" s="1"/>
  <c r="I7"/>
  <c r="J6"/>
  <c r="E5"/>
  <c r="G5"/>
  <c r="D5"/>
  <c r="M58" i="3"/>
  <c r="L59"/>
  <c r="D6" i="15" l="1"/>
  <c r="C5"/>
  <c r="H9"/>
  <c r="H10" s="1"/>
  <c r="O6"/>
  <c r="O7" s="1"/>
  <c r="Q11"/>
  <c r="G6"/>
  <c r="G7" s="1"/>
  <c r="P7"/>
  <c r="R6"/>
  <c r="R7" s="1"/>
  <c r="L8"/>
  <c r="J7"/>
  <c r="J8" s="1"/>
  <c r="J9" s="1"/>
  <c r="N6"/>
  <c r="M8"/>
  <c r="K8"/>
  <c r="I8"/>
  <c r="E6"/>
  <c r="F7"/>
  <c r="N58" i="3"/>
  <c r="M59"/>
  <c r="D7" i="15" l="1"/>
  <c r="C6"/>
  <c r="I9"/>
  <c r="I10" s="1"/>
  <c r="K9"/>
  <c r="N7"/>
  <c r="N8" s="1"/>
  <c r="E7"/>
  <c r="E8" s="1"/>
  <c r="P8"/>
  <c r="P9" s="1"/>
  <c r="H11"/>
  <c r="M9"/>
  <c r="J10"/>
  <c r="Q12"/>
  <c r="R8"/>
  <c r="F8"/>
  <c r="F9" s="1"/>
  <c r="K10"/>
  <c r="L9"/>
  <c r="O8"/>
  <c r="G8"/>
  <c r="N59" i="3"/>
  <c r="O58"/>
  <c r="C7" i="15" l="1"/>
  <c r="D8"/>
  <c r="D9" s="1"/>
  <c r="F10"/>
  <c r="F11" s="1"/>
  <c r="O9"/>
  <c r="O10" s="1"/>
  <c r="J11"/>
  <c r="E9"/>
  <c r="L10"/>
  <c r="N9"/>
  <c r="K11"/>
  <c r="K12" s="1"/>
  <c r="G9"/>
  <c r="G10" s="1"/>
  <c r="I11"/>
  <c r="R9"/>
  <c r="R10" s="1"/>
  <c r="R11" s="1"/>
  <c r="M10"/>
  <c r="M11" s="1"/>
  <c r="P10"/>
  <c r="Q13"/>
  <c r="H12"/>
  <c r="P58" i="3"/>
  <c r="O59"/>
  <c r="D10" i="15" l="1"/>
  <c r="D11" s="1"/>
  <c r="K13"/>
  <c r="F12"/>
  <c r="F13" s="1"/>
  <c r="Q14"/>
  <c r="Q15" s="1"/>
  <c r="O11"/>
  <c r="R12"/>
  <c r="R13" s="1"/>
  <c r="R14" s="1"/>
  <c r="H13"/>
  <c r="H14" s="1"/>
  <c r="G11"/>
  <c r="G12" s="1"/>
  <c r="G13" s="1"/>
  <c r="G14" s="1"/>
  <c r="G15" s="1"/>
  <c r="O12"/>
  <c r="K14"/>
  <c r="I12"/>
  <c r="J12"/>
  <c r="N10"/>
  <c r="E10"/>
  <c r="P11"/>
  <c r="P12" s="1"/>
  <c r="M12"/>
  <c r="L11"/>
  <c r="P59" i="3"/>
  <c r="Q58"/>
  <c r="Q16" i="15" l="1"/>
  <c r="Q17" s="1"/>
  <c r="Q18" s="1"/>
  <c r="Q19" s="1"/>
  <c r="Q20" s="1"/>
  <c r="Q21" s="1"/>
  <c r="Q22" s="1"/>
  <c r="Q23" s="1"/>
  <c r="F14"/>
  <c r="F15" s="1"/>
  <c r="F16" s="1"/>
  <c r="G16"/>
  <c r="G17" s="1"/>
  <c r="R15"/>
  <c r="R16" s="1"/>
  <c r="R17" s="1"/>
  <c r="R18" s="1"/>
  <c r="R19" s="1"/>
  <c r="R20" s="1"/>
  <c r="R21" s="1"/>
  <c r="R22" s="1"/>
  <c r="R23" s="1"/>
  <c r="R24" s="1"/>
  <c r="R25" s="1"/>
  <c r="R26" s="1"/>
  <c r="R27" s="1"/>
  <c r="R28" s="1"/>
  <c r="R29" s="1"/>
  <c r="R30" s="1"/>
  <c r="R31" s="1"/>
  <c r="R32" s="1"/>
  <c r="R33" s="1"/>
  <c r="P13"/>
  <c r="P14" s="1"/>
  <c r="P15" s="1"/>
  <c r="P16" s="1"/>
  <c r="P17" s="1"/>
  <c r="P18" s="1"/>
  <c r="P19" s="1"/>
  <c r="P20" s="1"/>
  <c r="P21" s="1"/>
  <c r="P22" s="1"/>
  <c r="P23" s="1"/>
  <c r="P24" s="1"/>
  <c r="P25" s="1"/>
  <c r="P26" s="1"/>
  <c r="P27" s="1"/>
  <c r="P28" s="1"/>
  <c r="P29" s="1"/>
  <c r="P30" s="1"/>
  <c r="P31" s="1"/>
  <c r="P32" s="1"/>
  <c r="P33" s="1"/>
  <c r="E11"/>
  <c r="E12" s="1"/>
  <c r="E13" s="1"/>
  <c r="I13"/>
  <c r="I14" s="1"/>
  <c r="I15" s="1"/>
  <c r="I16" s="1"/>
  <c r="I17" s="1"/>
  <c r="I18" s="1"/>
  <c r="I19" s="1"/>
  <c r="I20" s="1"/>
  <c r="O13"/>
  <c r="O14" s="1"/>
  <c r="O15" s="1"/>
  <c r="O16" s="1"/>
  <c r="O17" s="1"/>
  <c r="O18" s="1"/>
  <c r="O19" s="1"/>
  <c r="O20" s="1"/>
  <c r="O21" s="1"/>
  <c r="O22" s="1"/>
  <c r="O23" s="1"/>
  <c r="O24" s="1"/>
  <c r="O25" s="1"/>
  <c r="O26" s="1"/>
  <c r="O27" s="1"/>
  <c r="O28" s="1"/>
  <c r="O29" s="1"/>
  <c r="O30" s="1"/>
  <c r="O31" s="1"/>
  <c r="O32" s="1"/>
  <c r="O33" s="1"/>
  <c r="M13"/>
  <c r="K15"/>
  <c r="H15"/>
  <c r="H16" s="1"/>
  <c r="H17" s="1"/>
  <c r="H18" s="1"/>
  <c r="H19" s="1"/>
  <c r="H20" s="1"/>
  <c r="H21" s="1"/>
  <c r="H22" s="1"/>
  <c r="H23" s="1"/>
  <c r="H24" s="1"/>
  <c r="H25" s="1"/>
  <c r="H26" s="1"/>
  <c r="H27" s="1"/>
  <c r="H28" s="1"/>
  <c r="H29" s="1"/>
  <c r="H30" s="1"/>
  <c r="H31" s="1"/>
  <c r="H32" s="1"/>
  <c r="H33" s="1"/>
  <c r="L12"/>
  <c r="L13" s="1"/>
  <c r="I21"/>
  <c r="I22" s="1"/>
  <c r="I23" s="1"/>
  <c r="I24" s="1"/>
  <c r="I25" s="1"/>
  <c r="I26" s="1"/>
  <c r="I27" s="1"/>
  <c r="I28" s="1"/>
  <c r="I29" s="1"/>
  <c r="I30" s="1"/>
  <c r="I31" s="1"/>
  <c r="I32" s="1"/>
  <c r="I33" s="1"/>
  <c r="N11"/>
  <c r="J13"/>
  <c r="J14" s="1"/>
  <c r="D12"/>
  <c r="D13" s="1"/>
  <c r="Q59" i="3"/>
  <c r="R58"/>
  <c r="F17" i="15" l="1"/>
  <c r="F18" s="1"/>
  <c r="F19" s="1"/>
  <c r="F20" s="1"/>
  <c r="F21" s="1"/>
  <c r="F22" s="1"/>
  <c r="F23" s="1"/>
  <c r="F24" s="1"/>
  <c r="F25" s="1"/>
  <c r="F26" s="1"/>
  <c r="F27" s="1"/>
  <c r="F28" s="1"/>
  <c r="F29" s="1"/>
  <c r="F30" s="1"/>
  <c r="F31" s="1"/>
  <c r="F32" s="1"/>
  <c r="F33" s="1"/>
  <c r="Q24"/>
  <c r="Q25" s="1"/>
  <c r="Q26" s="1"/>
  <c r="Q27" s="1"/>
  <c r="Q28" s="1"/>
  <c r="Q29" s="1"/>
  <c r="Q30" s="1"/>
  <c r="Q31" s="1"/>
  <c r="Q32" s="1"/>
  <c r="Q33" s="1"/>
  <c r="G18"/>
  <c r="G19" s="1"/>
  <c r="G20" s="1"/>
  <c r="G21" s="1"/>
  <c r="G22" s="1"/>
  <c r="G23" s="1"/>
  <c r="G24" s="1"/>
  <c r="G25" s="1"/>
  <c r="G26" s="1"/>
  <c r="G27" s="1"/>
  <c r="G28" s="1"/>
  <c r="G29" s="1"/>
  <c r="G30" s="1"/>
  <c r="G31" s="1"/>
  <c r="G32" s="1"/>
  <c r="G33" s="1"/>
  <c r="J15"/>
  <c r="J16" s="1"/>
  <c r="J17" s="1"/>
  <c r="J18" s="1"/>
  <c r="J19" s="1"/>
  <c r="J20" s="1"/>
  <c r="J21" s="1"/>
  <c r="J22" s="1"/>
  <c r="J23" s="1"/>
  <c r="J24" s="1"/>
  <c r="J25" s="1"/>
  <c r="J26" s="1"/>
  <c r="J27" s="1"/>
  <c r="J28" s="1"/>
  <c r="J29" s="1"/>
  <c r="J30" s="1"/>
  <c r="J31" s="1"/>
  <c r="J32" s="1"/>
  <c r="J33" s="1"/>
  <c r="E14"/>
  <c r="N12"/>
  <c r="L14"/>
  <c r="L15" s="1"/>
  <c r="L16" s="1"/>
  <c r="L17" s="1"/>
  <c r="L18" s="1"/>
  <c r="L19" s="1"/>
  <c r="L20" s="1"/>
  <c r="L21" s="1"/>
  <c r="L22" s="1"/>
  <c r="L23" s="1"/>
  <c r="K16"/>
  <c r="K17" s="1"/>
  <c r="K18" s="1"/>
  <c r="K19" s="1"/>
  <c r="K20" s="1"/>
  <c r="K21" s="1"/>
  <c r="K22" s="1"/>
  <c r="K23" s="1"/>
  <c r="K24" s="1"/>
  <c r="K25" s="1"/>
  <c r="K26" s="1"/>
  <c r="K27" s="1"/>
  <c r="K28" s="1"/>
  <c r="K29" s="1"/>
  <c r="K30" s="1"/>
  <c r="K31" s="1"/>
  <c r="K32" s="1"/>
  <c r="K33" s="1"/>
  <c r="M14"/>
  <c r="M15" s="1"/>
  <c r="M16" s="1"/>
  <c r="M17" s="1"/>
  <c r="M18" s="1"/>
  <c r="M19" s="1"/>
  <c r="M20" s="1"/>
  <c r="M21" s="1"/>
  <c r="M22" s="1"/>
  <c r="M23" s="1"/>
  <c r="M24" s="1"/>
  <c r="M25" s="1"/>
  <c r="M26" s="1"/>
  <c r="M27" s="1"/>
  <c r="M28" s="1"/>
  <c r="M29" s="1"/>
  <c r="M30" s="1"/>
  <c r="M31" s="1"/>
  <c r="M32" s="1"/>
  <c r="M33" s="1"/>
  <c r="D14"/>
  <c r="D15" s="1"/>
  <c r="S58" i="3"/>
  <c r="R59"/>
  <c r="L24" i="15" l="1"/>
  <c r="L25" s="1"/>
  <c r="L26" s="1"/>
  <c r="L27" s="1"/>
  <c r="E15"/>
  <c r="E16" s="1"/>
  <c r="E17" s="1"/>
  <c r="E18" s="1"/>
  <c r="E19" s="1"/>
  <c r="E20" s="1"/>
  <c r="N13"/>
  <c r="N14" s="1"/>
  <c r="N15" s="1"/>
  <c r="N16" s="1"/>
  <c r="N17" s="1"/>
  <c r="N18" s="1"/>
  <c r="N19" s="1"/>
  <c r="N20" s="1"/>
  <c r="N21" s="1"/>
  <c r="N22" s="1"/>
  <c r="N23" s="1"/>
  <c r="N24" s="1"/>
  <c r="N25" s="1"/>
  <c r="N26" s="1"/>
  <c r="N27" s="1"/>
  <c r="N28" s="1"/>
  <c r="N29" s="1"/>
  <c r="N30" s="1"/>
  <c r="N31" s="1"/>
  <c r="N32" s="1"/>
  <c r="N33" s="1"/>
  <c r="D16"/>
  <c r="D17" s="1"/>
  <c r="D18" s="1"/>
  <c r="D19" s="1"/>
  <c r="D20" s="1"/>
  <c r="D21" s="1"/>
  <c r="D22" s="1"/>
  <c r="D23" s="1"/>
  <c r="D24" s="1"/>
  <c r="D25" s="1"/>
  <c r="D26" s="1"/>
  <c r="D27" s="1"/>
  <c r="D28" s="1"/>
  <c r="D29" s="1"/>
  <c r="D30" s="1"/>
  <c r="D31" s="1"/>
  <c r="D32" s="1"/>
  <c r="D33" s="1"/>
  <c r="T58" i="3"/>
  <c r="S59"/>
  <c r="L28" i="15" l="1"/>
  <c r="L29" s="1"/>
  <c r="L30" s="1"/>
  <c r="L31" s="1"/>
  <c r="L32" s="1"/>
  <c r="L33" s="1"/>
  <c r="E21"/>
  <c r="E22" s="1"/>
  <c r="E23" s="1"/>
  <c r="E24" s="1"/>
  <c r="E25" s="1"/>
  <c r="E26" s="1"/>
  <c r="E27" s="1"/>
  <c r="E28" s="1"/>
  <c r="E29" s="1"/>
  <c r="E30" s="1"/>
  <c r="E31" s="1"/>
  <c r="E32" s="1"/>
  <c r="E33" s="1"/>
  <c r="T59" i="3"/>
  <c r="U58"/>
  <c r="U59" l="1"/>
  <c r="V58"/>
  <c r="W58" l="1"/>
  <c r="V59"/>
  <c r="W59" l="1"/>
  <c r="X58"/>
  <c r="Y58" l="1"/>
  <c r="X59"/>
  <c r="Z58" l="1"/>
  <c r="Y59"/>
  <c r="AA58" l="1"/>
  <c r="Z59"/>
  <c r="AA59" l="1"/>
  <c r="AB58"/>
  <c r="AB59" l="1"/>
  <c r="AC58"/>
  <c r="AD58" l="1"/>
  <c r="AC59"/>
  <c r="AD59" l="1"/>
  <c r="AE58"/>
  <c r="AE59" l="1"/>
  <c r="AF58"/>
  <c r="AF59" l="1"/>
  <c r="AG58"/>
  <c r="AG59" l="1"/>
  <c r="AH58"/>
  <c r="AH59" l="1"/>
  <c r="AI58"/>
  <c r="AJ58" l="1"/>
  <c r="AI59"/>
  <c r="AK58" l="1"/>
  <c r="AJ59"/>
  <c r="AK59" l="1"/>
  <c r="AL58"/>
  <c r="AM58" l="1"/>
  <c r="AL59"/>
  <c r="AM59" l="1"/>
  <c r="AN58"/>
  <c r="AN59" l="1"/>
  <c r="AO58"/>
  <c r="AP58" l="1"/>
  <c r="AO59"/>
  <c r="AP59" l="1"/>
  <c r="AQ58"/>
  <c r="AQ59" l="1"/>
  <c r="AR58"/>
  <c r="AS58" l="1"/>
  <c r="AR59"/>
  <c r="AS59" l="1"/>
  <c r="AT58"/>
  <c r="AU58" l="1"/>
  <c r="AT59"/>
  <c r="AV58" l="1"/>
  <c r="AU59"/>
  <c r="AW58" l="1"/>
  <c r="AV59"/>
  <c r="AW59" l="1"/>
  <c r="AX58"/>
  <c r="AY58" l="1"/>
  <c r="AX59"/>
  <c r="AY59" l="1"/>
  <c r="AZ58"/>
  <c r="AZ59" l="1"/>
  <c r="BA58"/>
  <c r="BA59" l="1"/>
  <c r="BB58"/>
  <c r="BC58" l="1"/>
  <c r="BB59"/>
  <c r="BC59" l="1"/>
  <c r="BD58"/>
  <c r="BE58" l="1"/>
  <c r="BD59"/>
  <c r="BF58" l="1"/>
  <c r="BE59"/>
  <c r="BG58" l="1"/>
  <c r="BF59"/>
  <c r="BG59" l="1"/>
  <c r="BH58"/>
  <c r="BI58" l="1"/>
  <c r="BH59"/>
  <c r="BI59" l="1"/>
  <c r="BJ58"/>
  <c r="BJ59" l="1"/>
  <c r="BK58"/>
  <c r="BK59" l="1"/>
  <c r="BL58"/>
  <c r="BM58" l="1"/>
  <c r="BL59"/>
  <c r="BN58" l="1"/>
  <c r="BM59"/>
  <c r="BN59" l="1"/>
  <c r="BO58"/>
  <c r="BP58" l="1"/>
  <c r="BO59"/>
  <c r="BQ58" l="1"/>
  <c r="BP59"/>
  <c r="BQ59" l="1"/>
  <c r="BR58"/>
  <c r="BR59" l="1"/>
  <c r="BS58"/>
  <c r="BT58" l="1"/>
  <c r="BS59"/>
  <c r="BT59" l="1"/>
  <c r="BU58"/>
  <c r="BU59" l="1"/>
  <c r="BV58"/>
  <c r="BV59" l="1"/>
  <c r="BW58"/>
  <c r="BW59" l="1"/>
  <c r="BX58"/>
  <c r="BY58" l="1"/>
  <c r="BX59"/>
  <c r="BY59" l="1"/>
  <c r="BZ58"/>
  <c r="BZ59" l="1"/>
  <c r="CA58"/>
  <c r="CA59" l="1"/>
  <c r="CB58"/>
  <c r="CC58" l="1"/>
  <c r="CB59"/>
  <c r="CC59" l="1"/>
  <c r="CD58"/>
  <c r="CE58" l="1"/>
  <c r="CD59"/>
  <c r="CE59" l="1"/>
  <c r="CF58"/>
  <c r="CG58" l="1"/>
  <c r="CF59"/>
  <c r="CG59" l="1"/>
  <c r="CH58"/>
  <c r="CI58" l="1"/>
  <c r="CH59"/>
  <c r="CI59" l="1"/>
  <c r="CJ58"/>
  <c r="CK58" l="1"/>
  <c r="CJ59"/>
  <c r="CK59" l="1"/>
  <c r="CL58"/>
  <c r="CL59" l="1"/>
  <c r="CM58"/>
  <c r="CM59" l="1"/>
  <c r="CN58"/>
  <c r="CN59" l="1"/>
  <c r="CO58"/>
  <c r="CO59" l="1"/>
  <c r="CP58"/>
  <c r="CQ58" l="1"/>
  <c r="CP59"/>
  <c r="CR58" l="1"/>
  <c r="CQ59"/>
  <c r="CR59" l="1"/>
  <c r="CS58"/>
  <c r="CS59" l="1"/>
  <c r="CT58"/>
  <c r="CU58" l="1"/>
  <c r="CT59"/>
  <c r="CV58" l="1"/>
  <c r="CU59"/>
  <c r="CV59" l="1"/>
  <c r="CW58"/>
  <c r="CX58" l="1"/>
  <c r="CW59"/>
  <c r="CX59" l="1"/>
  <c r="CY58"/>
  <c r="CZ58" l="1"/>
  <c r="CY59"/>
  <c r="DA58" l="1"/>
  <c r="CZ59"/>
  <c r="DB58" l="1"/>
  <c r="DA59"/>
  <c r="DB59" l="1"/>
  <c r="DC58"/>
  <c r="DD58" l="1"/>
  <c r="DC59"/>
  <c r="DD59" l="1"/>
  <c r="DE58"/>
  <c r="DF58" l="1"/>
  <c r="DE59"/>
  <c r="DG58" l="1"/>
  <c r="DF59"/>
  <c r="DH58" l="1"/>
  <c r="DG59"/>
  <c r="DI58" l="1"/>
  <c r="DH59"/>
  <c r="DJ58" l="1"/>
  <c r="DI59"/>
  <c r="DK58" l="1"/>
  <c r="DJ59"/>
  <c r="DL58" l="1"/>
  <c r="DK59"/>
  <c r="DL59" l="1"/>
  <c r="DM58"/>
  <c r="DM59" l="1"/>
  <c r="DN58"/>
  <c r="DN59" l="1"/>
  <c r="DO58"/>
  <c r="DP58" l="1"/>
  <c r="DO59"/>
  <c r="DQ58" l="1"/>
  <c r="DP59"/>
  <c r="DQ59" l="1"/>
  <c r="DR58"/>
  <c r="DS58" l="1"/>
  <c r="DR59"/>
  <c r="DS59" l="1"/>
  <c r="DT58"/>
  <c r="DT59" l="1"/>
  <c r="DU58"/>
  <c r="DU59" l="1"/>
  <c r="DV58"/>
  <c r="DW58" l="1"/>
  <c r="DV59"/>
  <c r="DX58" l="1"/>
  <c r="DW59"/>
  <c r="DX59" l="1"/>
  <c r="DY58"/>
  <c r="DZ58" l="1"/>
  <c r="DY59"/>
  <c r="DZ59" l="1"/>
  <c r="EA58"/>
  <c r="EB58" l="1"/>
  <c r="EA59"/>
  <c r="EB59" l="1"/>
  <c r="EC58"/>
  <c r="ED58" l="1"/>
  <c r="EC59"/>
  <c r="ED59" l="1"/>
  <c r="EE58"/>
  <c r="EF58" l="1"/>
  <c r="EE59"/>
  <c r="EF59" l="1"/>
  <c r="EG58"/>
  <c r="EH58" l="1"/>
  <c r="EG59"/>
  <c r="EH59" l="1"/>
  <c r="EI58"/>
  <c r="EJ58" l="1"/>
  <c r="EI59"/>
  <c r="EK58" l="1"/>
  <c r="EJ59"/>
  <c r="EK59" l="1"/>
  <c r="EL58"/>
  <c r="EM58" l="1"/>
  <c r="EL59"/>
  <c r="EN58" l="1"/>
  <c r="EM59"/>
  <c r="EO58" l="1"/>
  <c r="EN59"/>
  <c r="EO59" l="1"/>
  <c r="EP58"/>
  <c r="EQ58" l="1"/>
  <c r="EP59"/>
  <c r="EQ59" l="1"/>
  <c r="ER58"/>
  <c r="ER59" l="1"/>
  <c r="ES58"/>
  <c r="ET58" l="1"/>
  <c r="ES59"/>
  <c r="EU58" l="1"/>
  <c r="ET59"/>
  <c r="EU59" l="1"/>
  <c r="EV58"/>
  <c r="EW58" l="1"/>
  <c r="EV59"/>
  <c r="EW59" l="1"/>
  <c r="EX58"/>
  <c r="EY58" l="1"/>
  <c r="EX59"/>
  <c r="EZ58" l="1"/>
  <c r="EY59"/>
  <c r="FA58" l="1"/>
  <c r="FA59" s="1"/>
  <c r="EZ59"/>
</calcChain>
</file>

<file path=xl/sharedStrings.xml><?xml version="1.0" encoding="utf-8"?>
<sst xmlns="http://schemas.openxmlformats.org/spreadsheetml/2006/main" count="59" uniqueCount="46">
  <si>
    <t>Bug ID</t>
  </si>
  <si>
    <t>Description</t>
  </si>
  <si>
    <t>Owner</t>
  </si>
  <si>
    <t>Resource</t>
  </si>
  <si>
    <t>Sprint Length</t>
  </si>
  <si>
    <t>Desired Trend</t>
  </si>
  <si>
    <t>Postponed</t>
  </si>
  <si>
    <t>Deliverable</t>
  </si>
  <si>
    <t>Priority</t>
  </si>
  <si>
    <t>Remaining Avail</t>
  </si>
  <si>
    <t>Yes</t>
  </si>
  <si>
    <t>No</t>
  </si>
  <si>
    <t>Number Tasks</t>
  </si>
  <si>
    <t>Utilization</t>
  </si>
  <si>
    <t>Work Hours in Day</t>
  </si>
  <si>
    <t>&lt;- Leave at 1 if work estimates for tasks on "Burn Down" worksheet are in days</t>
  </si>
  <si>
    <t>Do not modify anything below this line!!!!</t>
  </si>
  <si>
    <t>Commited</t>
  </si>
  <si>
    <t>Over/(Under)</t>
  </si>
  <si>
    <t>Individual Base</t>
  </si>
  <si>
    <t>Upper Trend</t>
  </si>
  <si>
    <t>Lower Trend</t>
  </si>
  <si>
    <t>Sprint</t>
  </si>
  <si>
    <t>Progress</t>
  </si>
  <si>
    <t>Scope Change</t>
  </si>
  <si>
    <t>Upper Formula</t>
  </si>
  <si>
    <t>Lower Formula</t>
  </si>
  <si>
    <t>Release Sprint</t>
  </si>
  <si>
    <t>Chart Name</t>
  </si>
  <si>
    <t>Andreas</t>
  </si>
  <si>
    <t>Mareike</t>
  </si>
  <si>
    <t xml:space="preserve">Tom </t>
  </si>
  <si>
    <t>Tu</t>
  </si>
  <si>
    <t>Sebastian</t>
  </si>
  <si>
    <t>Mitfahren</t>
  </si>
  <si>
    <t>Austragen aus einer Reise</t>
  </si>
  <si>
    <t xml:space="preserve">Automatisierte Buchung </t>
  </si>
  <si>
    <t>Filterfunktion für Favoriten</t>
  </si>
  <si>
    <t>Initiale Favoriten finden</t>
  </si>
  <si>
    <t>Filterfunktion für Tabellenspalten</t>
  </si>
  <si>
    <t>Darstellung der Tabelle</t>
  </si>
  <si>
    <t>Modularisierung</t>
  </si>
  <si>
    <t>Erste Views in Android erstellen (+ Sebastian)</t>
  </si>
  <si>
    <t>Aufwandsevaluation (+ Sebastian)</t>
  </si>
  <si>
    <t>Weitere Infos von myTaxi</t>
  </si>
  <si>
    <t>Vertragsbedingungen aushandeln (+ Sebastian)</t>
  </si>
</sst>
</file>

<file path=xl/styles.xml><?xml version="1.0" encoding="utf-8"?>
<styleSheet xmlns="http://schemas.openxmlformats.org/spreadsheetml/2006/main">
  <numFmts count="4">
    <numFmt numFmtId="164" formatCode="0\ &quot;Days&quot;"/>
    <numFmt numFmtId="165" formatCode="&quot;Stand Up #&quot;0"/>
    <numFmt numFmtId="166" formatCode="0\ &quot;Days Remaining&quot;;;&quot;Retrospective&quot;"/>
    <numFmt numFmtId="167" formatCode="0.00_);\(0.00\)"/>
  </numFmts>
  <fonts count="6">
    <font>
      <sz val="10"/>
      <name val="Arial"/>
    </font>
    <font>
      <sz val="10"/>
      <name val="Arial"/>
    </font>
    <font>
      <sz val="8"/>
      <name val="Arial"/>
      <family val="2"/>
    </font>
    <font>
      <b/>
      <sz val="10"/>
      <name val="Arial"/>
      <family val="2"/>
    </font>
    <font>
      <sz val="10"/>
      <name val="Arial"/>
      <family val="2"/>
    </font>
    <font>
      <sz val="12"/>
      <name val="Arial"/>
      <family val="2"/>
    </font>
  </fonts>
  <fills count="2">
    <fill>
      <patternFill patternType="none"/>
    </fill>
    <fill>
      <patternFill patternType="gray125"/>
    </fill>
  </fills>
  <borders count="4">
    <border>
      <left/>
      <right/>
      <top/>
      <bottom/>
      <diagonal/>
    </border>
    <border>
      <left/>
      <right/>
      <top style="double">
        <color indexed="64"/>
      </top>
      <bottom/>
      <diagonal/>
    </border>
    <border>
      <left style="hair">
        <color indexed="18"/>
      </left>
      <right style="hair">
        <color indexed="18"/>
      </right>
      <top style="hair">
        <color indexed="18"/>
      </top>
      <bottom style="hair">
        <color indexed="18"/>
      </bottom>
      <diagonal/>
    </border>
    <border>
      <left style="hair">
        <color indexed="18"/>
      </left>
      <right style="hair">
        <color indexed="18"/>
      </right>
      <top/>
      <bottom style="hair">
        <color indexed="18"/>
      </bottom>
      <diagonal/>
    </border>
  </borders>
  <cellStyleXfs count="1">
    <xf numFmtId="0" fontId="0" fillId="0" borderId="0"/>
  </cellStyleXfs>
  <cellXfs count="37">
    <xf numFmtId="0" fontId="0" fillId="0" borderId="0" xfId="0"/>
    <xf numFmtId="0" fontId="1" fillId="0" borderId="0" xfId="0" applyFont="1"/>
    <xf numFmtId="164" fontId="0" fillId="0" borderId="0" xfId="0" applyNumberFormat="1"/>
    <xf numFmtId="0" fontId="0" fillId="0" borderId="0" xfId="0" applyNumberFormat="1"/>
    <xf numFmtId="0" fontId="0" fillId="0" borderId="0" xfId="0" applyAlignment="1">
      <alignment horizontal="center"/>
    </xf>
    <xf numFmtId="0" fontId="0" fillId="0" borderId="1" xfId="0" applyBorder="1"/>
    <xf numFmtId="0" fontId="1" fillId="0" borderId="0" xfId="0" applyFont="1" applyAlignment="1"/>
    <xf numFmtId="165" fontId="0" fillId="0" borderId="0" xfId="0" applyNumberFormat="1" applyAlignment="1">
      <alignment horizontal="center"/>
    </xf>
    <xf numFmtId="9" fontId="0" fillId="0" borderId="0" xfId="0" applyNumberFormat="1"/>
    <xf numFmtId="9" fontId="0" fillId="0" borderId="0" xfId="0" applyNumberFormat="1" applyBorder="1"/>
    <xf numFmtId="0" fontId="3" fillId="0" borderId="0" xfId="0" applyFont="1"/>
    <xf numFmtId="2" fontId="0" fillId="0" borderId="0" xfId="0" applyNumberFormat="1" applyBorder="1"/>
    <xf numFmtId="2" fontId="0" fillId="0" borderId="1" xfId="0" applyNumberFormat="1" applyBorder="1"/>
    <xf numFmtId="2" fontId="0" fillId="0" borderId="0" xfId="0" applyNumberFormat="1"/>
    <xf numFmtId="166" fontId="0" fillId="0" borderId="0" xfId="0" applyNumberFormat="1" applyAlignment="1">
      <alignment horizontal="center"/>
    </xf>
    <xf numFmtId="167" fontId="0" fillId="0" borderId="0" xfId="0" applyNumberFormat="1" applyAlignment="1">
      <alignment horizontal="center"/>
    </xf>
    <xf numFmtId="167" fontId="0" fillId="0" borderId="0" xfId="0" applyNumberFormat="1"/>
    <xf numFmtId="167" fontId="0" fillId="0" borderId="0" xfId="0" applyNumberFormat="1" applyBorder="1"/>
    <xf numFmtId="0" fontId="0" fillId="0" borderId="0" xfId="0" applyNumberFormat="1" applyBorder="1" applyAlignment="1">
      <alignment horizontal="center"/>
    </xf>
    <xf numFmtId="0" fontId="0" fillId="0" borderId="0" xfId="0" applyNumberFormat="1" applyBorder="1"/>
    <xf numFmtId="0" fontId="0" fillId="0" borderId="0" xfId="0" applyNumberFormat="1" applyAlignment="1">
      <alignment horizontal="center"/>
    </xf>
    <xf numFmtId="0" fontId="0" fillId="0" borderId="0" xfId="0" applyAlignment="1">
      <alignment horizontal="center" vertical="top"/>
    </xf>
    <xf numFmtId="0" fontId="4" fillId="0" borderId="0" xfId="0" applyFont="1"/>
    <xf numFmtId="15" fontId="0" fillId="0" borderId="0" xfId="0" applyNumberFormat="1"/>
    <xf numFmtId="0" fontId="0" fillId="0" borderId="0" xfId="0" applyFont="1"/>
    <xf numFmtId="0" fontId="0" fillId="0" borderId="0" xfId="0" applyFont="1" applyAlignment="1"/>
    <xf numFmtId="2" fontId="5" fillId="0" borderId="2" xfId="0" applyNumberFormat="1" applyFont="1" applyBorder="1" applyAlignment="1">
      <alignment horizontal="center"/>
    </xf>
    <xf numFmtId="2" fontId="5" fillId="0" borderId="3" xfId="0" applyNumberFormat="1" applyFont="1" applyFill="1" applyBorder="1" applyAlignment="1">
      <alignment horizontal="center"/>
    </xf>
    <xf numFmtId="0" fontId="0" fillId="0" borderId="3" xfId="0" applyBorder="1"/>
    <xf numFmtId="2" fontId="5" fillId="0" borderId="2" xfId="0" applyNumberFormat="1" applyFont="1" applyFill="1" applyBorder="1" applyAlignment="1">
      <alignment horizontal="center"/>
    </xf>
    <xf numFmtId="0" fontId="0" fillId="0" borderId="2" xfId="0" applyBorder="1"/>
    <xf numFmtId="0" fontId="0" fillId="0" borderId="0" xfId="0" applyAlignment="1"/>
    <xf numFmtId="0" fontId="4" fillId="0" borderId="0" xfId="0" applyFont="1" applyAlignment="1"/>
    <xf numFmtId="165" fontId="1" fillId="0" borderId="0" xfId="0" applyNumberFormat="1" applyFont="1" applyAlignment="1">
      <alignment horizontal="center"/>
    </xf>
    <xf numFmtId="0" fontId="0" fillId="0" borderId="0" xfId="0"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Standard" xfId="0" builtinId="0"/>
  </cellStyles>
  <dxfs count="23">
    <dxf>
      <font>
        <b/>
        <i val="0"/>
        <condense val="0"/>
        <extend val="0"/>
        <color indexed="17"/>
      </font>
      <border>
        <left/>
        <right/>
        <top/>
        <bottom/>
      </border>
    </dxf>
    <dxf>
      <font>
        <condense val="0"/>
        <extend val="0"/>
        <color indexed="10"/>
      </font>
      <border>
        <left/>
        <right/>
        <top/>
        <bottom/>
      </border>
    </dxf>
    <dxf>
      <font>
        <condense val="0"/>
        <extend val="0"/>
        <color indexed="9"/>
      </font>
    </dxf>
    <dxf>
      <font>
        <strike val="0"/>
        <condense val="0"/>
        <extend val="0"/>
      </font>
      <fill>
        <patternFill>
          <bgColor indexed="26"/>
        </patternFill>
      </fill>
    </dxf>
    <dxf>
      <font>
        <strike val="0"/>
        <condense val="0"/>
        <extend val="0"/>
      </font>
      <fill>
        <patternFill>
          <bgColor indexed="26"/>
        </patternFill>
      </fill>
    </dxf>
    <dxf>
      <font>
        <strike val="0"/>
        <condense val="0"/>
        <extend val="0"/>
      </font>
      <fill>
        <patternFill>
          <bgColor indexed="26"/>
        </patternFill>
      </fill>
    </dxf>
    <dxf>
      <font>
        <strike/>
      </font>
    </dxf>
    <dxf>
      <font>
        <condense val="0"/>
        <extend val="0"/>
        <color indexed="10"/>
      </font>
    </dxf>
    <dxf>
      <font>
        <strike/>
      </font>
    </dxf>
    <dxf>
      <font>
        <condense val="0"/>
        <extend val="0"/>
        <color indexed="10"/>
      </font>
    </dxf>
    <dxf>
      <font>
        <strike/>
      </font>
    </dxf>
    <dxf>
      <font>
        <condense val="0"/>
        <extend val="0"/>
        <color indexed="10"/>
      </font>
    </dxf>
    <dxf>
      <font>
        <b/>
        <i val="0"/>
        <condense val="0"/>
        <extend val="0"/>
        <color indexed="17"/>
      </font>
    </dxf>
    <dxf>
      <font>
        <condense val="0"/>
        <extend val="0"/>
        <color indexed="10"/>
      </font>
    </dxf>
    <dxf>
      <fill>
        <patternFill patternType="mediumGray">
          <bgColor indexed="22"/>
        </patternFill>
      </fill>
    </dxf>
    <dxf>
      <font>
        <condense val="0"/>
        <extend val="0"/>
        <color indexed="9"/>
      </font>
    </dxf>
    <dxf>
      <font>
        <strike val="0"/>
        <condense val="0"/>
        <extend val="0"/>
      </font>
      <fill>
        <patternFill>
          <bgColor indexed="26"/>
        </patternFill>
      </fill>
    </dxf>
    <dxf>
      <font>
        <strike/>
      </font>
    </dxf>
    <dxf>
      <font>
        <condense val="0"/>
        <extend val="0"/>
        <color indexed="10"/>
      </font>
    </dxf>
    <dxf>
      <font>
        <condense val="0"/>
        <extend val="0"/>
        <color indexed="9"/>
      </font>
    </dxf>
    <dxf>
      <border>
        <left/>
        <right/>
        <top/>
        <bottom/>
      </border>
    </dxf>
    <dxf>
      <font>
        <b/>
        <i val="0"/>
        <condense val="0"/>
        <extend val="0"/>
        <color indexed="17"/>
      </font>
    </dxf>
    <dxf>
      <font>
        <condense val="0"/>
        <extend val="0"/>
        <color indexed="1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2.xml"/><Relationship Id="rId7" Type="http://schemas.openxmlformats.org/officeDocument/2006/relationships/worksheet" Target="worksheets/sheet6.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calcChain" Target="calcChain.xml"/><Relationship Id="rId5" Type="http://schemas.openxmlformats.org/officeDocument/2006/relationships/worksheet" Target="worksheets/sheet4.xml"/><Relationship Id="rId10" Type="http://schemas.openxmlformats.org/officeDocument/2006/relationships/sharedStrings" Target="sharedStrings.xml"/><Relationship Id="rId4" Type="http://schemas.openxmlformats.org/officeDocument/2006/relationships/worksheet" Target="worksheets/sheet3.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de-DE"/>
  <c:chart>
    <c:title>
      <c:tx>
        <c:rich>
          <a:bodyPr/>
          <a:lstStyle/>
          <a:p>
            <a:pPr>
              <a:defRPr sz="1000" b="1" i="0" u="none" strike="noStrike" baseline="0">
                <a:solidFill>
                  <a:srgbClr val="000000"/>
                </a:solidFill>
                <a:latin typeface="Arial"/>
                <a:ea typeface="Arial"/>
                <a:cs typeface="Arial"/>
              </a:defRPr>
            </a:pPr>
            <a:r>
              <a:rPr lang="de-DE"/>
              <a:t>Burndown</a:t>
            </a:r>
            <a:r>
              <a:rPr lang="de-DE" baseline="0"/>
              <a:t>chart - Iteration 4 - Gruppe 1</a:t>
            </a:r>
            <a:endParaRPr lang="de-DE"/>
          </a:p>
        </c:rich>
      </c:tx>
      <c:layout>
        <c:manualLayout>
          <c:xMode val="edge"/>
          <c:yMode val="edge"/>
          <c:x val="0.38247699037620342"/>
          <c:y val="1.9575856443719425E-2"/>
        </c:manualLayout>
      </c:layout>
      <c:spPr>
        <a:noFill/>
        <a:ln w="25400">
          <a:noFill/>
        </a:ln>
      </c:spPr>
    </c:title>
    <c:plotArea>
      <c:layout>
        <c:manualLayout>
          <c:layoutTarget val="inner"/>
          <c:xMode val="edge"/>
          <c:yMode val="edge"/>
          <c:x val="6.3263041065482792E-2"/>
          <c:y val="0.11092985318107668"/>
          <c:w val="0.78912319644839168"/>
          <c:h val="0.79282218597063481"/>
        </c:manualLayout>
      </c:layout>
      <c:lineChart>
        <c:grouping val="standard"/>
        <c:ser>
          <c:idx val="1"/>
          <c:order val="0"/>
          <c:tx>
            <c:strRef>
              <c:f>'Sprint Information'!$A$51</c:f>
              <c:strCache>
                <c:ptCount val="1"/>
                <c:pt idx="0">
                  <c:v>Desired Trend</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val>
            <c:numRef>
              <c:f>[0]!Desired_Trend</c:f>
              <c:numCache>
                <c:formatCode>General</c:formatCode>
                <c:ptCount val="12"/>
                <c:pt idx="0">
                  <c:v>22.75</c:v>
                </c:pt>
                <c:pt idx="1">
                  <c:v>20.68181818181818</c:v>
                </c:pt>
                <c:pt idx="2">
                  <c:v>18.613636363636363</c:v>
                </c:pt>
                <c:pt idx="3">
                  <c:v>16.545454545454547</c:v>
                </c:pt>
                <c:pt idx="4">
                  <c:v>14.477272727272727</c:v>
                </c:pt>
                <c:pt idx="5">
                  <c:v>12.409090909090908</c:v>
                </c:pt>
                <c:pt idx="6">
                  <c:v>10.340909090909092</c:v>
                </c:pt>
                <c:pt idx="7">
                  <c:v>8.2727272727272734</c:v>
                </c:pt>
                <c:pt idx="8">
                  <c:v>6.2045454545454533</c:v>
                </c:pt>
                <c:pt idx="9">
                  <c:v>4.1363636363636367</c:v>
                </c:pt>
                <c:pt idx="10">
                  <c:v>2.0681818181818166</c:v>
                </c:pt>
                <c:pt idx="11">
                  <c:v>0</c:v>
                </c:pt>
              </c:numCache>
            </c:numRef>
          </c:val>
        </c:ser>
        <c:ser>
          <c:idx val="0"/>
          <c:order val="1"/>
          <c:tx>
            <c:strRef>
              <c:f>'Resource Allocation'!$B$8</c:f>
              <c:strCache>
                <c:ptCount val="1"/>
                <c:pt idx="0">
                  <c:v>Days Remaining </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val>
            <c:numRef>
              <c:f>[0]!Actual_Days_Remaining</c:f>
              <c:numCache>
                <c:formatCode>0.00</c:formatCode>
                <c:ptCount val="12"/>
                <c:pt idx="0">
                  <c:v>22.75</c:v>
                </c:pt>
                <c:pt idx="1">
                  <c:v>19.25</c:v>
                </c:pt>
                <c:pt idx="2">
                  <c:v>18.5</c:v>
                </c:pt>
                <c:pt idx="3">
                  <c:v>17.25</c:v>
                </c:pt>
                <c:pt idx="4">
                  <c:v>17.25</c:v>
                </c:pt>
                <c:pt idx="5">
                  <c:v>16.25</c:v>
                </c:pt>
                <c:pt idx="6">
                  <c:v>13.45</c:v>
                </c:pt>
                <c:pt idx="7">
                  <c:v>12.45</c:v>
                </c:pt>
                <c:pt idx="8">
                  <c:v>8.6999999999999993</c:v>
                </c:pt>
                <c:pt idx="9">
                  <c:v>8.6999999999999993</c:v>
                </c:pt>
                <c:pt idx="10">
                  <c:v>5.5</c:v>
                </c:pt>
                <c:pt idx="11">
                  <c:v>5.5</c:v>
                </c:pt>
              </c:numCache>
            </c:numRef>
          </c:val>
        </c:ser>
        <c:marker val="1"/>
        <c:axId val="41328640"/>
        <c:axId val="41331328"/>
      </c:lineChart>
      <c:catAx>
        <c:axId val="41328640"/>
        <c:scaling>
          <c:orientation val="minMax"/>
        </c:scaling>
        <c:axPos val="b"/>
        <c:title>
          <c:tx>
            <c:rich>
              <a:bodyPr/>
              <a:lstStyle/>
              <a:p>
                <a:pPr>
                  <a:defRPr sz="825" b="1" i="0" u="none" strike="noStrike" baseline="0">
                    <a:solidFill>
                      <a:srgbClr val="000000"/>
                    </a:solidFill>
                    <a:latin typeface="Arial"/>
                    <a:ea typeface="Arial"/>
                    <a:cs typeface="Arial"/>
                  </a:defRPr>
                </a:pPr>
                <a:r>
                  <a:rPr lang="de-DE"/>
                  <a:t>Day</a:t>
                </a:r>
              </a:p>
            </c:rich>
          </c:tx>
          <c:layout>
            <c:manualLayout>
              <c:xMode val="edge"/>
              <c:yMode val="edge"/>
              <c:x val="0.44506103022250465"/>
              <c:y val="0.9477975798529035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41331328"/>
        <c:crosses val="autoZero"/>
        <c:auto val="1"/>
        <c:lblAlgn val="ctr"/>
        <c:lblOffset val="100"/>
        <c:tickLblSkip val="1"/>
        <c:tickMarkSkip val="1"/>
      </c:catAx>
      <c:valAx>
        <c:axId val="41331328"/>
        <c:scaling>
          <c:orientation val="minMax"/>
        </c:scaling>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de-DE"/>
                  <a:t>Time Remaining in Workdays</a:t>
                </a:r>
              </a:p>
            </c:rich>
          </c:tx>
          <c:layout>
            <c:manualLayout>
              <c:xMode val="edge"/>
              <c:yMode val="edge"/>
              <c:x val="1.2208724689406945E-2"/>
              <c:y val="0.43230022178461208"/>
            </c:manualLayout>
          </c:layout>
          <c:spPr>
            <a:noFill/>
            <a:ln w="25400">
              <a:noFill/>
            </a:ln>
          </c:spPr>
        </c:title>
        <c:numFmt formatCode="General" sourceLinked="1"/>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de-DE"/>
          </a:p>
        </c:txPr>
        <c:crossAx val="41328640"/>
        <c:crosses val="autoZero"/>
        <c:crossBetween val="between"/>
      </c:valAx>
      <c:spPr>
        <a:noFill/>
        <a:ln w="12700">
          <a:solidFill>
            <a:srgbClr val="808080"/>
          </a:solidFill>
          <a:prstDash val="solid"/>
        </a:ln>
      </c:spPr>
    </c:plotArea>
    <c:legend>
      <c:legendPos val="r"/>
      <c:layout>
        <c:manualLayout>
          <c:xMode val="edge"/>
          <c:yMode val="edge"/>
          <c:x val="0.86459489650160948"/>
          <c:y val="0.47634588537670064"/>
          <c:w val="0.13096554606043781"/>
          <c:h val="6.3621571147249978E-2"/>
        </c:manualLayout>
      </c:layout>
      <c:spPr>
        <a:solidFill>
          <a:srgbClr val="FFFFFF"/>
        </a:solidFill>
        <a:ln w="3175">
          <a:solidFill>
            <a:srgbClr val="000000"/>
          </a:solidFill>
          <a:prstDash val="solid"/>
        </a:ln>
      </c:spPr>
      <c:txPr>
        <a:bodyPr/>
        <a:lstStyle/>
        <a:p>
          <a:pPr>
            <a:defRPr sz="575" b="0" i="0" u="none" strike="noStrike" baseline="0">
              <a:solidFill>
                <a:srgbClr val="000000"/>
              </a:solidFill>
              <a:latin typeface="Arial"/>
              <a:ea typeface="Arial"/>
              <a:cs typeface="Arial"/>
            </a:defRPr>
          </a:pPr>
          <a:endParaRPr lang="de-DE"/>
        </a:p>
      </c:txPr>
    </c:legend>
    <c:plotVisOnly val="1"/>
    <c:dispBlanksAs val="gap"/>
  </c:chart>
  <c:spPr>
    <a:noFill/>
    <a:ln w="9525">
      <a:noFill/>
    </a:ln>
  </c:spPr>
  <c:txPr>
    <a:bodyPr/>
    <a:lstStyle/>
    <a:p>
      <a:pPr>
        <a:defRPr sz="825" b="0" i="0" u="none" strike="noStrike" baseline="0">
          <a:solidFill>
            <a:srgbClr val="000000"/>
          </a:solidFill>
          <a:latin typeface="Arial"/>
          <a:ea typeface="Arial"/>
          <a:cs typeface="Arial"/>
        </a:defRPr>
      </a:pPr>
      <a:endParaRPr lang="de-DE"/>
    </a:p>
  </c:txPr>
</c:chartSpace>
</file>

<file path=xl/charts/chart2.xml><?xml version="1.0" encoding="utf-8"?>
<c:chartSpace xmlns:c="http://schemas.openxmlformats.org/drawingml/2006/chart" xmlns:a="http://schemas.openxmlformats.org/drawingml/2006/main" xmlns:r="http://schemas.openxmlformats.org/officeDocument/2006/relationships">
  <c:lang val="de-DE"/>
  <c:chart>
    <c:plotArea>
      <c:layout/>
      <c:barChart>
        <c:barDir val="col"/>
        <c:grouping val="stacked"/>
        <c:ser>
          <c:idx val="0"/>
          <c:order val="0"/>
          <c:tx>
            <c:v>Scope Change</c:v>
          </c:tx>
          <c:spPr>
            <a:solidFill>
              <a:schemeClr val="accent2">
                <a:lumMod val="75000"/>
              </a:schemeClr>
            </a:solidFill>
          </c:spPr>
          <c:val>
            <c:numRef>
              <c:f>[0]!Scope_Change</c:f>
              <c:numCache>
                <c:formatCode>General</c:formatCode>
                <c:ptCount val="1"/>
                <c:pt idx="0">
                  <c:v>0</c:v>
                </c:pt>
              </c:numCache>
            </c:numRef>
          </c:val>
        </c:ser>
        <c:ser>
          <c:idx val="1"/>
          <c:order val="1"/>
          <c:tx>
            <c:v>Progress</c:v>
          </c:tx>
          <c:spPr>
            <a:solidFill>
              <a:schemeClr val="accent1"/>
            </a:solidFill>
          </c:spPr>
          <c:val>
            <c:numRef>
              <c:f>[0]!Progress</c:f>
              <c:numCache>
                <c:formatCode>General</c:formatCode>
                <c:ptCount val="1"/>
                <c:pt idx="0">
                  <c:v>0</c:v>
                </c:pt>
              </c:numCache>
            </c:numRef>
          </c:val>
        </c:ser>
        <c:overlap val="100"/>
        <c:axId val="53459200"/>
        <c:axId val="53465088"/>
      </c:barChart>
      <c:lineChart>
        <c:grouping val="standard"/>
        <c:ser>
          <c:idx val="4"/>
          <c:order val="2"/>
          <c:tx>
            <c:strRef>
              <c:f>'Sprint Information'!$C$55</c:f>
              <c:strCache>
                <c:ptCount val="1"/>
                <c:pt idx="0">
                  <c:v>Release at End of Sprint ?</c:v>
                </c:pt>
              </c:strCache>
            </c:strRef>
          </c:tx>
          <c:spPr>
            <a:ln>
              <a:noFill/>
            </a:ln>
          </c:spPr>
          <c:marker>
            <c:symbol val="none"/>
          </c:marker>
          <c:val>
            <c:numLit>
              <c:formatCode>General</c:formatCode>
              <c:ptCount val="1"/>
              <c:pt idx="0">
                <c:v>0</c:v>
              </c:pt>
            </c:numLit>
          </c:val>
        </c:ser>
        <c:ser>
          <c:idx val="2"/>
          <c:order val="3"/>
          <c:spPr>
            <a:ln>
              <a:solidFill>
                <a:srgbClr val="FF0000"/>
              </a:solidFill>
            </a:ln>
          </c:spPr>
          <c:marker>
            <c:symbol val="none"/>
          </c:marker>
          <c:val>
            <c:numRef>
              <c:f>[0]!Upper_Trend</c:f>
              <c:numCache>
                <c:formatCode>General</c:formatCode>
                <c:ptCount val="1"/>
                <c:pt idx="0">
                  <c:v>0</c:v>
                </c:pt>
              </c:numCache>
            </c:numRef>
          </c:val>
        </c:ser>
        <c:ser>
          <c:idx val="3"/>
          <c:order val="4"/>
          <c:spPr>
            <a:ln>
              <a:solidFill>
                <a:srgbClr val="FF0000"/>
              </a:solidFill>
            </a:ln>
          </c:spPr>
          <c:marker>
            <c:symbol val="none"/>
          </c:marker>
          <c:val>
            <c:numRef>
              <c:f>[0]!Lower_Trend</c:f>
              <c:numCache>
                <c:formatCode>General</c:formatCode>
                <c:ptCount val="1"/>
                <c:pt idx="0">
                  <c:v>0</c:v>
                </c:pt>
              </c:numCache>
            </c:numRef>
          </c:val>
        </c:ser>
        <c:marker val="1"/>
        <c:axId val="53459200"/>
        <c:axId val="53465088"/>
      </c:lineChart>
      <c:catAx>
        <c:axId val="53459200"/>
        <c:scaling>
          <c:orientation val="minMax"/>
        </c:scaling>
        <c:axPos val="b"/>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53465088"/>
        <c:crosses val="autoZero"/>
        <c:auto val="1"/>
        <c:lblAlgn val="ctr"/>
        <c:lblOffset val="100"/>
      </c:catAx>
      <c:valAx>
        <c:axId val="53465088"/>
        <c:scaling>
          <c:orientation val="minMax"/>
        </c:scaling>
        <c:axPos val="l"/>
        <c:majorGridlines/>
        <c:numFmt formatCode="General" sourceLinked="1"/>
        <c:tickLblPos val="nextTo"/>
        <c:txPr>
          <a:bodyPr rot="0" vert="horz"/>
          <a:lstStyle/>
          <a:p>
            <a:pPr>
              <a:defRPr sz="1000" b="0" i="0" u="none" strike="noStrike" baseline="0">
                <a:solidFill>
                  <a:srgbClr val="000000"/>
                </a:solidFill>
                <a:latin typeface="Calibri"/>
                <a:ea typeface="Calibri"/>
                <a:cs typeface="Calibri"/>
              </a:defRPr>
            </a:pPr>
            <a:endParaRPr lang="de-DE"/>
          </a:p>
        </c:txPr>
        <c:crossAx val="53459200"/>
        <c:crosses val="autoZero"/>
        <c:crossBetween val="between"/>
      </c:valAx>
    </c:plotArea>
    <c:legend>
      <c:legendPos val="r"/>
      <c:layout>
        <c:manualLayout>
          <c:xMode val="edge"/>
          <c:yMode val="edge"/>
          <c:x val="0.77880952380952506"/>
          <c:y val="0.38324174513150894"/>
          <c:w val="0.20690476190476192"/>
          <c:h val="0.20622139015839847"/>
        </c:manualLayout>
      </c:layout>
      <c:txPr>
        <a:bodyPr/>
        <a:lstStyle/>
        <a:p>
          <a:pPr>
            <a:defRPr sz="920" b="0" i="0" u="none" strike="noStrike" baseline="0">
              <a:solidFill>
                <a:srgbClr val="000000"/>
              </a:solidFill>
              <a:latin typeface="Calibri"/>
              <a:ea typeface="Calibri"/>
              <a:cs typeface="Calibri"/>
            </a:defRPr>
          </a:pPr>
          <a:endParaRPr lang="de-DE"/>
        </a:p>
      </c:txPr>
    </c:legend>
    <c:plotVisOnly val="1"/>
    <c:dispBlanksAs val="gap"/>
  </c:chart>
  <c:txPr>
    <a:bodyPr/>
    <a:lstStyle/>
    <a:p>
      <a:pPr>
        <a:defRPr sz="1000" b="0" i="0" u="none" strike="noStrike" baseline="0">
          <a:solidFill>
            <a:srgbClr val="000000"/>
          </a:solidFill>
          <a:latin typeface="Calibri"/>
          <a:ea typeface="Calibri"/>
          <a:cs typeface="Calibri"/>
        </a:defRPr>
      </a:pPr>
      <a:endParaRPr lang="de-DE"/>
    </a:p>
  </c:txPr>
  <c:printSettings>
    <c:headerFooter/>
    <c:pageMargins b="0.750000000000001" l="0.70000000000000062" r="0.70000000000000062" t="0.750000000000001" header="0.30000000000000032" footer="0.30000000000000032"/>
    <c:pageSetup/>
  </c:printSettings>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sheet1.xml><?xml version="1.0" encoding="utf-8"?>
<chartsheet xmlns="http://schemas.openxmlformats.org/spreadsheetml/2006/main" xmlns:r="http://schemas.openxmlformats.org/officeDocument/2006/relationships">
  <sheetPr codeName="Chart2"/>
  <sheetViews>
    <sheetView tabSelected="1" zoomScale="106" workbookViewId="0"/>
  </sheetViews>
  <pageMargins left="0.75" right="0.75" top="1" bottom="1" header="0.5" footer="0.5"/>
  <pageSetup orientation="landscape" r:id="rId1"/>
  <headerFooter alignWithMargins="0"/>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35943" y="-26957"/>
    <xdr:ext cx="8572500" cy="5838825"/>
    <xdr:graphicFrame macro="">
      <xdr:nvGraphicFramePr>
        <xdr:cNvPr id="2" name="Diagramm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3</xdr:col>
      <xdr:colOff>142875</xdr:colOff>
      <xdr:row>0</xdr:row>
      <xdr:rowOff>114300</xdr:rowOff>
    </xdr:from>
    <xdr:to>
      <xdr:col>11</xdr:col>
      <xdr:colOff>600075</xdr:colOff>
      <xdr:row>25</xdr:row>
      <xdr:rowOff>152400</xdr:rowOff>
    </xdr:to>
    <xdr:graphicFrame macro="">
      <xdr:nvGraphicFramePr>
        <xdr:cNvPr id="5153"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504822</xdr:colOff>
      <xdr:row>1</xdr:row>
      <xdr:rowOff>28572</xdr:rowOff>
    </xdr:from>
    <xdr:to>
      <xdr:col>15</xdr:col>
      <xdr:colOff>590550</xdr:colOff>
      <xdr:row>133</xdr:row>
      <xdr:rowOff>95250</xdr:rowOff>
    </xdr:to>
    <xdr:sp macro="" textlink="">
      <xdr:nvSpPr>
        <xdr:cNvPr id="2" name="TextBox 1"/>
        <xdr:cNvSpPr txBox="1"/>
      </xdr:nvSpPr>
      <xdr:spPr>
        <a:xfrm>
          <a:off x="504822" y="190497"/>
          <a:ext cx="9229728" cy="214407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May 9, 2008</a:t>
          </a:r>
        </a:p>
        <a:p>
          <a:r>
            <a:rPr lang="en-US" sz="1100"/>
            <a:t>Changes to this version:</a:t>
          </a:r>
        </a:p>
        <a:p>
          <a:r>
            <a:rPr lang="en-US" sz="1100"/>
            <a:t>1. Added conditional formatting to cross out tasks that had a "0" for hours remaining the most recently used column on the Burndown worksheet.</a:t>
          </a:r>
        </a:p>
        <a:p>
          <a:endParaRPr lang="en-US" sz="1100"/>
        </a:p>
        <a:p>
          <a:r>
            <a:rPr lang="en-US" sz="1100"/>
            <a:t>January 23, 2008</a:t>
          </a:r>
        </a:p>
        <a:p>
          <a:r>
            <a:rPr lang="en-US" sz="1100"/>
            <a:t>Changes to this version:</a:t>
          </a:r>
        </a:p>
        <a:p>
          <a:r>
            <a:rPr lang="en-US" sz="1100"/>
            <a:t>1. Fixed a problem on "Actual Allocation" sheet that would cause errors if rows were deleted from the "Resource Allocation" sheet.</a:t>
          </a:r>
        </a:p>
        <a:p>
          <a:r>
            <a:rPr lang="en-US" sz="1100"/>
            <a:t>2.  The burndown chart title updates automatically to the filename of the workbook.</a:t>
          </a:r>
        </a:p>
        <a:p>
          <a:endParaRPr lang="en-US" sz="1100"/>
        </a:p>
        <a:p>
          <a:r>
            <a:rPr lang="en-US" sz="1100"/>
            <a:t>August 5, 2007</a:t>
          </a:r>
        </a:p>
        <a:p>
          <a:r>
            <a:rPr lang="en-US" sz="1100"/>
            <a:t>Changes to this version:</a:t>
          </a:r>
        </a:p>
        <a:p>
          <a:r>
            <a:rPr lang="en-US" sz="1100"/>
            <a:t>1. Added Release Burndown tab</a:t>
          </a:r>
        </a:p>
        <a:p>
          <a:endParaRPr lang="en-US" sz="1100"/>
        </a:p>
        <a:p>
          <a:r>
            <a:rPr lang="en-US" sz="1100"/>
            <a:t>June 15, 2007</a:t>
          </a:r>
        </a:p>
        <a:p>
          <a:r>
            <a:rPr lang="en-US" sz="1100"/>
            <a:t>Changes to this version:</a:t>
          </a:r>
        </a:p>
        <a:p>
          <a:r>
            <a:rPr lang="en-US" sz="1100"/>
            <a:t>1. Upwards compatible with Excel 2007</a:t>
          </a:r>
        </a:p>
        <a:p>
          <a:r>
            <a:rPr lang="en-US" sz="1100"/>
            <a:t>2. Resources can be scheduled to be allocated at less that 100% to the sprint being tracked</a:t>
          </a:r>
        </a:p>
        <a:p>
          <a:r>
            <a:rPr lang="en-US" sz="1100"/>
            <a:t>2. Added "Actual Allocation" worksheet to easily see when resources are less than 100% allocated to the sprint being tracked what their actual allocation is (the "Resource Allocation" worksheet presents a "normalized" view (i.e. if they WERE 100% allocated).</a:t>
          </a:r>
        </a:p>
        <a:p>
          <a:endParaRPr lang="en-US" sz="1100"/>
        </a:p>
        <a:p>
          <a:r>
            <a:rPr lang="en-US" sz="1100"/>
            <a:t>March 2, 2006</a:t>
          </a:r>
        </a:p>
        <a:p>
          <a:r>
            <a:rPr lang="en-US" sz="1100"/>
            <a:t>Changes in this version:</a:t>
          </a:r>
        </a:p>
        <a:p>
          <a:r>
            <a:rPr lang="en-US" sz="1100"/>
            <a:t>1. Postponing a task no longer removes it from burn down tracking.  Plus side is you get a better picture of what happened during all phases of the sprint.  Down side is you'll need to fill in 0's for time remaining of postponed tasks.</a:t>
          </a:r>
        </a:p>
        <a:p>
          <a:r>
            <a:rPr lang="en-US" sz="1100"/>
            <a:t>2. Added filtering to task owner column.  Makes it easy to see only those tasks for a given owner</a:t>
          </a:r>
        </a:p>
        <a:p>
          <a:r>
            <a:rPr lang="en-US" sz="1100"/>
            <a:t>3. Added ability to track tasks by hours.  Go to the "Sprint Information" worksheet and follow the instruction there</a:t>
          </a:r>
        </a:p>
        <a:p>
          <a:r>
            <a:rPr lang="en-US" sz="1100"/>
            <a:t>4. Added ability to assign utilization to each resource.  Click the plus sign (+) at the top of column B on the "Resource Allocation" worksheet to assign utilization for each resource.</a:t>
          </a:r>
        </a:p>
        <a:p>
          <a:endParaRPr lang="en-US" sz="1100"/>
        </a:p>
        <a:p>
          <a:r>
            <a:rPr lang="en-US" sz="1100"/>
            <a:t>- Clay</a:t>
          </a:r>
        </a:p>
        <a:p>
          <a:endParaRPr lang="en-US" sz="1100"/>
        </a:p>
        <a:p>
          <a:endParaRPr lang="en-US" sz="1100"/>
        </a:p>
        <a:p>
          <a:r>
            <a:rPr lang="en-US" sz="1100"/>
            <a:t>Instructions to use template follow....</a:t>
          </a:r>
        </a:p>
        <a:p>
          <a:endParaRPr lang="en-US" sz="1100"/>
        </a:p>
        <a:p>
          <a:endParaRPr lang="en-US" sz="1100"/>
        </a:p>
        <a:p>
          <a:r>
            <a:rPr lang="en-US" sz="1100"/>
            <a:t>I created this template to assist in sprint burn down tracking and thought others might find it useful.</a:t>
          </a:r>
        </a:p>
        <a:p>
          <a:r>
            <a:rPr lang="en-US" sz="1100"/>
            <a:t> </a:t>
          </a:r>
        </a:p>
        <a:p>
          <a:endParaRPr lang="en-US" sz="1100"/>
        </a:p>
        <a:p>
          <a:r>
            <a:rPr lang="en-US" sz="1100"/>
            <a:t>Features include:</a:t>
          </a:r>
        </a:p>
        <a:p>
          <a:endParaRPr lang="en-US" sz="1100"/>
        </a:p>
        <a:p>
          <a:r>
            <a:rPr lang="en-US" sz="1100"/>
            <a:t>1. Easy identification of over/under allocated resources (before and during a sprint) </a:t>
          </a:r>
        </a:p>
        <a:p>
          <a:r>
            <a:rPr lang="en-US" sz="1100"/>
            <a:t>2. Extensive use of conditional formatting to convey important information </a:t>
          </a:r>
        </a:p>
        <a:p>
          <a:r>
            <a:rPr lang="en-US" sz="1100"/>
            <a:t>3. A Burn Down chart (with desired trend line) </a:t>
          </a:r>
        </a:p>
        <a:p>
          <a:r>
            <a:rPr lang="en-US" sz="1100"/>
            <a:t>4. Use of drop downs to aid in data entry</a:t>
          </a:r>
        </a:p>
        <a:p>
          <a:r>
            <a:rPr lang="en-US" sz="1100"/>
            <a:t>5. Filtering to easily find all tasks for a given owner</a:t>
          </a:r>
        </a:p>
        <a:p>
          <a:r>
            <a:rPr lang="en-US" sz="1100"/>
            <a:t>6. And of course there’s more… </a:t>
          </a:r>
        </a:p>
        <a:p>
          <a:r>
            <a:rPr lang="en-US" sz="1100"/>
            <a:t> </a:t>
          </a:r>
        </a:p>
        <a:p>
          <a:r>
            <a:rPr lang="en-US" sz="1100"/>
            <a:t>You can download a zip file of the template and a sample workbook using it at http://www.geocities.com/clayvv/BurndownTracking.zip.</a:t>
          </a:r>
        </a:p>
        <a:p>
          <a:endParaRPr lang="en-US" sz="1100"/>
        </a:p>
        <a:p>
          <a:r>
            <a:rPr lang="en-US" sz="1100"/>
            <a:t>One thing to note is that the template only uses formulas - no macros are used.  So it should be safe for use in any computing environment.  This does place some limits on what can be done, but macros can also be misused and frankly I don’t trust macros coming from an “unknown” source.</a:t>
          </a:r>
        </a:p>
        <a:p>
          <a:endParaRPr lang="en-US" sz="1100"/>
        </a:p>
        <a:p>
          <a:endParaRPr lang="en-US" sz="1100"/>
        </a:p>
        <a:p>
          <a:r>
            <a:rPr lang="en-US" sz="1100"/>
            <a:t>Steps to use:</a:t>
          </a:r>
        </a:p>
        <a:p>
          <a:endParaRPr lang="en-US" sz="1100"/>
        </a:p>
        <a:p>
          <a:r>
            <a:rPr lang="en-US" sz="1100"/>
            <a:t>1. Create a new workbook using “Sprint Burndown.xlt” as the template </a:t>
          </a:r>
        </a:p>
        <a:p>
          <a:r>
            <a:rPr lang="en-US" sz="1100"/>
            <a:t>2. Fill in the names of the people on your team on the 1st worksheet, “Resource Allocation” (You’ll probably want these in alpha sort order, but this is not required) </a:t>
          </a:r>
        </a:p>
        <a:p>
          <a:r>
            <a:rPr lang="en-US" sz="1100"/>
            <a:t>3. Delete the rows containing “Resource #XX” that you don’t need (leave the “Days Remaining” row) </a:t>
          </a:r>
        </a:p>
        <a:p>
          <a:r>
            <a:rPr lang="en-US" sz="1100"/>
            <a:t>4. Optional:  If your team does not change members often, save this as your template to use for future burn downs </a:t>
          </a:r>
        </a:p>
        <a:p>
          <a:r>
            <a:rPr lang="en-US" sz="1100"/>
            <a:t>5. Switch to the 5th worksheet, “Sprint Information”, and enter the length of your sprint in days into cell B1 (the template will accommodate sprints of up to 100 days in length) </a:t>
          </a:r>
        </a:p>
        <a:p>
          <a:r>
            <a:rPr lang="en-US" sz="1100"/>
            <a:t>6. Switch to the 3rd worksheet, “Burn Down”, and you will notice that the worksheet has already been filled out with headings for your “Stand Up” day and “Days Remaining” (the same thing has also happened on the “Resource Allocation” worksheet </a:t>
          </a:r>
        </a:p>
        <a:p>
          <a:r>
            <a:rPr lang="en-US" sz="1100"/>
            <a:t>7. Enter the sprint tasks in column B and their initial estimates from your product backlog into “Stand Up #1” (column G).  Note:  The Owner cells “grey” when you enter the initial estimate.  This is to remind you to fill in an owner for that task (which is the next step). </a:t>
          </a:r>
        </a:p>
        <a:p>
          <a:r>
            <a:rPr lang="en-US" sz="1100"/>
            <a:t>8. Select the greyed Owner cells and choose the person that agreed to take on that task from the drop down list (This list is dynamically driven from the names you entered in step #2.  They appear in the same order as on that worksheet, which is why the alpha sort is useful) </a:t>
          </a:r>
        </a:p>
        <a:p>
          <a:r>
            <a:rPr lang="en-US" sz="1100"/>
            <a:t> </a:t>
          </a:r>
        </a:p>
        <a:p>
          <a:endParaRPr lang="en-US" sz="1100"/>
        </a:p>
        <a:p>
          <a:r>
            <a:rPr lang="en-US" sz="1100"/>
            <a:t>Important! – There should not be any blank cells between tasks on “Burn Down”.  If you need to indicate sub-tasks, use indentation and/or the “Priority” column to indicate this.  You can see examples of both in Sample.xls.</a:t>
          </a:r>
        </a:p>
        <a:p>
          <a:endParaRPr lang="en-US" sz="1100"/>
        </a:p>
        <a:p>
          <a:endParaRPr lang="en-US" sz="1100"/>
        </a:p>
        <a:p>
          <a:r>
            <a:rPr lang="en-US" sz="1100"/>
            <a:t>That’s it!  From there on all that need be done after/during a Stand Up is fill out the days remaining for any given task in the “Burn Down” worksheet.  The Burn Down Chart will automatically update and the “Resource Allocation” worksheet will update to let you quickly see who (if anyone) is over or under allocated during each day of the sprint.</a:t>
          </a:r>
        </a:p>
        <a:p>
          <a:r>
            <a:rPr lang="en-US" sz="1100"/>
            <a:t> </a:t>
          </a:r>
        </a:p>
        <a:p>
          <a:endParaRPr lang="en-US" sz="1100"/>
        </a:p>
        <a:p>
          <a:r>
            <a:rPr lang="en-US" sz="1100"/>
            <a:t>That covers the basics, but if you’d like to see more then open up Sample.xls.  </a:t>
          </a:r>
        </a:p>
        <a:p>
          <a:endParaRPr lang="en-US" sz="1100"/>
        </a:p>
        <a:p>
          <a:endParaRPr lang="en-US" sz="1100"/>
        </a:p>
        <a:p>
          <a:r>
            <a:rPr lang="en-US" sz="1100"/>
            <a:t>As soon as you open it you can see from the red and green formatting what resources are over or under allocated on any given day during a sprint.  The template offers tools to help manage this either by switching the Owner from the drop down list on the “Burn Down” worksheet (assuming the sprint hasn’t started), or postponing a task (assuming mid-sprint).  </a:t>
          </a:r>
        </a:p>
        <a:p>
          <a:endParaRPr lang="en-US" sz="1100"/>
        </a:p>
        <a:p>
          <a:r>
            <a:rPr lang="en-US" sz="1100"/>
            <a:t> </a:t>
          </a:r>
        </a:p>
        <a:p>
          <a:r>
            <a:rPr lang="en-US" sz="1100"/>
            <a:t>To postpone a task for a later sprint, switch over to the “Burn Down” sheet, and click the “+” sign over column G (it will change to a “-“ sign).  This will expand some columns so you can track additional information each task (deliverable, bug id, and postponed).  If you select a cell in the “Postponed” column (column F), you can choose from a drop down list to postpone a task.  If you choose “Yes”, the formatting for the task name and tracking cells for that task will change so you can easily see what’s been postponed, even after collapsing the columns.</a:t>
          </a:r>
        </a:p>
        <a:p>
          <a:endParaRPr lang="en-US" sz="1100"/>
        </a:p>
        <a:p>
          <a:endParaRPr lang="en-US" sz="1100"/>
        </a:p>
        <a:p>
          <a:r>
            <a:rPr lang="en-US" sz="1100"/>
            <a:t>For a Release Burn Down, click on the "Release Burn Down" tab.  Basically all you need do is fill in the Progress column (it will track up to 52 sprints – i.e. row 53) and the rest of it just fills in - including dynamic charting with trend lines (you need at least 2 values in the Progress column to get the chart).  Two other niceties: (1) If Scope Change does occur, that column can just be filled out with the extra points, it doesn’t have to be made negative (but it will auto-correct if entered as a negative) and (2) The sprint that the trend lines indicate will allow for the release is dynamically updated in the chart legend.</a:t>
          </a:r>
        </a:p>
        <a:p>
          <a:endParaRPr lang="en-US" sz="1100"/>
        </a:p>
        <a:p>
          <a:endParaRPr lang="en-US" sz="1100"/>
        </a:p>
        <a:p>
          <a:r>
            <a:rPr lang="en-US" sz="1100"/>
            <a:t>*******NOTES FOR ALLOCATIONS LESS THAN 100% </a:t>
          </a:r>
        </a:p>
        <a:p>
          <a:r>
            <a:rPr lang="en-US" sz="1100"/>
            <a:t>If person on your team is allocated less than 100% to the sprint being tracked, you can enter their percentage of allocation in column A of the "Resource Allocation" worksheet labeled "utilization" (click on the plus sign over column B to see column A).  The "Resource Allocation" worksheet will then automatically present a "normalized" view of that person's tasks (e.g. if the person is 50% allocated they are assigned 5 days of tasks on the "Burndown" sheet for a 10 day sprint, they will appear as fully utilized).</a:t>
          </a:r>
        </a:p>
        <a:p>
          <a:endParaRPr lang="en-US" sz="1100"/>
        </a:p>
        <a:p>
          <a:r>
            <a:rPr lang="en-US" sz="1100"/>
            <a:t>But rather than make the Scrum Master do a bunch of math (e.g. Thom is 33% allocated and only has 2.5 days of tasks left in this sprint but there are 8 days left in the sprint.  How much can Thom help Amy who had to revise her estimates up in today's standup?), the Scrum Master, or anyone else for that matter, can look in the "Actual Allocation" worksheet to quickly see what that person's current actual over/under utilization is.</a:t>
          </a:r>
        </a:p>
        <a:p>
          <a:r>
            <a:rPr lang="en-US" sz="1100"/>
            <a:t>*******END NOTES FOR ALLOCATION LESS THAN 100%</a:t>
          </a:r>
        </a:p>
        <a:p>
          <a:endParaRPr lang="en-US" sz="1100"/>
        </a:p>
        <a:p>
          <a:r>
            <a:rPr lang="en-US" sz="1100"/>
            <a:t> </a:t>
          </a:r>
        </a:p>
        <a:p>
          <a:r>
            <a:rPr lang="en-US" sz="1100"/>
            <a:t>One last thing, because the template does so much dynamically you will always be prompted to save your changes in workbooks based on it – even if you haven’t actually made any changes.</a:t>
          </a:r>
        </a:p>
        <a:p>
          <a:r>
            <a:rPr lang="en-US" sz="1100"/>
            <a:t> </a:t>
          </a:r>
        </a:p>
        <a:p>
          <a:endParaRPr lang="en-US" sz="1100"/>
        </a:p>
        <a:p>
          <a:r>
            <a:rPr lang="en-US" sz="1100"/>
            <a:t>This template has helped me a lot and I hope you’ll find it useful too.  Please feel free to send me any feedback to clayv at emailxtreme dot com.</a:t>
          </a:r>
        </a:p>
        <a:p>
          <a:endParaRPr lang="en-US" sz="1100"/>
        </a:p>
        <a:p>
          <a:r>
            <a:rPr lang="en-US" sz="1100"/>
            <a:t>- Clay</a:t>
          </a:r>
        </a:p>
        <a:p>
          <a:endParaRPr lang="en-US" sz="1100"/>
        </a:p>
        <a:p>
          <a:r>
            <a:rPr lang="en-US" sz="1100"/>
            <a:t> </a:t>
          </a:r>
        </a:p>
        <a:p>
          <a:endParaRPr lang="en-US" sz="1100"/>
        </a:p>
        <a:p>
          <a:r>
            <a:rPr lang="en-US" sz="1100"/>
            <a:t>P.S.  The template is not protected, so you can see how everything is done.  It makes extensive use of conditional formatting, array formulas, and named ranges.</a:t>
          </a:r>
        </a:p>
        <a:p>
          <a:endParaRPr lang="en-US" sz="1100"/>
        </a:p>
      </xdr:txBody>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sheetPr codeName="Sheet1"/>
  <dimension ref="A1:DA8"/>
  <sheetViews>
    <sheetView workbookViewId="0">
      <pane xSplit="2" ySplit="2" topLeftCell="C3" activePane="bottomRight" state="frozenSplit"/>
      <selection activeCell="B1" sqref="B1"/>
      <selection pane="topRight" activeCell="C1" sqref="C1"/>
      <selection pane="bottomLeft" activeCell="B3" sqref="B3"/>
      <selection pane="bottomRight" activeCell="P1" sqref="P1"/>
    </sheetView>
  </sheetViews>
  <sheetFormatPr baseColWidth="10" defaultColWidth="9.140625" defaultRowHeight="12.75" outlineLevelCol="1"/>
  <cols>
    <col min="1" max="1" width="9.140625" style="8" hidden="1" customWidth="1" outlineLevel="1"/>
    <col min="2" max="2" width="20.85546875" style="19" customWidth="1" collapsed="1"/>
    <col min="3" max="3" width="17.7109375" style="13" customWidth="1"/>
    <col min="4" max="7" width="17.28515625" style="13" bestFit="1" customWidth="1"/>
    <col min="8" max="9" width="16.5703125" style="13" bestFit="1" customWidth="1"/>
    <col min="10" max="11" width="17" style="13" bestFit="1" customWidth="1"/>
    <col min="12" max="12" width="16.42578125" style="13" bestFit="1" customWidth="1"/>
    <col min="13" max="16" width="16.28515625" style="13" bestFit="1" customWidth="1"/>
    <col min="17" max="17" width="12.28515625" style="13" bestFit="1" customWidth="1"/>
    <col min="18" max="22" width="11.28515625" style="13" bestFit="1" customWidth="1"/>
    <col min="23" max="105" width="9.140625" style="13" customWidth="1"/>
  </cols>
  <sheetData>
    <row r="1" spans="1:105" s="14" customFormat="1" ht="12.75" customHeight="1">
      <c r="B1" s="18"/>
      <c r="C1" s="14">
        <f>IF(ISNUMBER('Resource Allocation'!C$2),Sprint_Length-'Resource Allocation'!C$2+1,"")</f>
        <v>11</v>
      </c>
      <c r="D1" s="14">
        <f>IF(ISNUMBER('Resource Allocation'!D$2),Sprint_Length-'Resource Allocation'!D$2+1,"")</f>
        <v>10</v>
      </c>
      <c r="E1" s="14">
        <f>IF(ISNUMBER('Resource Allocation'!E$2),Sprint_Length-'Resource Allocation'!E$2+1,"")</f>
        <v>9</v>
      </c>
      <c r="F1" s="14">
        <f>IF(ISNUMBER('Resource Allocation'!F$2),Sprint_Length-'Resource Allocation'!F$2+1,"")</f>
        <v>8</v>
      </c>
      <c r="G1" s="14">
        <f>IF(ISNUMBER('Resource Allocation'!G$2),Sprint_Length-'Resource Allocation'!G$2+1,"")</f>
        <v>7</v>
      </c>
      <c r="H1" s="14">
        <f>IF(ISNUMBER('Resource Allocation'!H$2),Sprint_Length-'Resource Allocation'!H$2+1,"")</f>
        <v>6</v>
      </c>
      <c r="I1" s="14">
        <f>IF(ISNUMBER('Resource Allocation'!I$2),Sprint_Length-'Resource Allocation'!I$2+1,"")</f>
        <v>5</v>
      </c>
      <c r="J1" s="14">
        <f>IF(ISNUMBER('Resource Allocation'!J$2),Sprint_Length-'Resource Allocation'!J$2+1,"")</f>
        <v>4</v>
      </c>
      <c r="K1" s="14">
        <f>IF(ISNUMBER('Resource Allocation'!K$2),Sprint_Length-'Resource Allocation'!K$2+1,"")</f>
        <v>3</v>
      </c>
      <c r="L1" s="14">
        <f>IF(ISNUMBER('Resource Allocation'!L$2),Sprint_Length-'Resource Allocation'!L$2+1,"")</f>
        <v>2</v>
      </c>
      <c r="M1" s="14">
        <f>IF(ISNUMBER('Resource Allocation'!M$2),Sprint_Length-'Resource Allocation'!M$2+1,"")</f>
        <v>1</v>
      </c>
      <c r="N1" s="14">
        <f>IF(ISNUMBER('Resource Allocation'!N$2),Sprint_Length-'Resource Allocation'!N$2+1,"")</f>
        <v>0</v>
      </c>
      <c r="O1" s="14" t="str">
        <f>IF(ISNUMBER('Resource Allocation'!O$2),Sprint_Length-'Resource Allocation'!O$2+1,"")</f>
        <v/>
      </c>
      <c r="P1" s="14" t="str">
        <f>IF(ISNUMBER('Resource Allocation'!P$2),Sprint_Length-'Resource Allocation'!P$2+1,"")</f>
        <v/>
      </c>
      <c r="Q1" s="14" t="str">
        <f>IF(ISNUMBER('Resource Allocation'!Q$2),Sprint_Length-'Resource Allocation'!Q$2+1,"")</f>
        <v/>
      </c>
      <c r="R1" s="14" t="str">
        <f>IF(ISNUMBER('Resource Allocation'!R$2),Sprint_Length-'Resource Allocation'!R$2+1,"")</f>
        <v/>
      </c>
      <c r="S1" s="14" t="str">
        <f>IF(ISNUMBER('Resource Allocation'!S$2),Sprint_Length-'Resource Allocation'!S$2+1,"")</f>
        <v/>
      </c>
      <c r="T1" s="14" t="str">
        <f>IF(ISNUMBER('Resource Allocation'!T$2),Sprint_Length-'Resource Allocation'!T$2+1,"")</f>
        <v/>
      </c>
      <c r="U1" s="14" t="str">
        <f>IF(ISNUMBER('Resource Allocation'!U$2),Sprint_Length-'Resource Allocation'!U$2+1,"")</f>
        <v/>
      </c>
      <c r="V1" s="14" t="str">
        <f>IF(ISNUMBER('Resource Allocation'!V$2),Sprint_Length-'Resource Allocation'!V$2+1,"")</f>
        <v/>
      </c>
      <c r="W1" s="14" t="str">
        <f>IF(ISNUMBER('Resource Allocation'!W$2),Sprint_Length-'Resource Allocation'!W$2+1,"")</f>
        <v/>
      </c>
      <c r="X1" s="14" t="str">
        <f>IF(ISNUMBER('Resource Allocation'!X$2),Sprint_Length-'Resource Allocation'!X$2+1,"")</f>
        <v/>
      </c>
      <c r="Y1" s="14" t="str">
        <f>IF(ISNUMBER('Resource Allocation'!Y$2),Sprint_Length-'Resource Allocation'!Y$2+1,"")</f>
        <v/>
      </c>
      <c r="Z1" s="14" t="str">
        <f>IF(ISNUMBER('Resource Allocation'!Z$2),Sprint_Length-'Resource Allocation'!Z$2+1,"")</f>
        <v/>
      </c>
      <c r="AA1" s="14" t="str">
        <f>IF(ISNUMBER('Resource Allocation'!AA$2),Sprint_Length-'Resource Allocation'!AA$2+1,"")</f>
        <v/>
      </c>
      <c r="AB1" s="14" t="str">
        <f>IF(ISNUMBER('Resource Allocation'!AB$2),Sprint_Length-'Resource Allocation'!AB$2+1,"")</f>
        <v/>
      </c>
      <c r="AC1" s="14" t="str">
        <f>IF(ISNUMBER('Resource Allocation'!AC$2),Sprint_Length-'Resource Allocation'!AC$2+1,"")</f>
        <v/>
      </c>
      <c r="AD1" s="14" t="str">
        <f>IF(ISNUMBER('Resource Allocation'!AD$2),Sprint_Length-'Resource Allocation'!AD$2+1,"")</f>
        <v/>
      </c>
      <c r="AE1" s="14" t="str">
        <f>IF(ISNUMBER('Resource Allocation'!AE$2),Sprint_Length-'Resource Allocation'!AE$2+1,"")</f>
        <v/>
      </c>
      <c r="AF1" s="14" t="str">
        <f>IF(ISNUMBER('Resource Allocation'!AF$2),Sprint_Length-'Resource Allocation'!AF$2+1,"")</f>
        <v/>
      </c>
      <c r="AG1" s="14" t="str">
        <f>IF(ISNUMBER('Resource Allocation'!AG$2),Sprint_Length-'Resource Allocation'!AG$2+1,"")</f>
        <v/>
      </c>
      <c r="AH1" s="14" t="str">
        <f>IF(ISNUMBER('Resource Allocation'!AH$2),Sprint_Length-'Resource Allocation'!AH$2+1,"")</f>
        <v/>
      </c>
      <c r="AI1" s="14" t="str">
        <f>IF(ISNUMBER('Resource Allocation'!AI$2),Sprint_Length-'Resource Allocation'!AI$2+1,"")</f>
        <v/>
      </c>
      <c r="AJ1" s="14" t="str">
        <f>IF(ISNUMBER('Resource Allocation'!AJ$2),Sprint_Length-'Resource Allocation'!AJ$2+1,"")</f>
        <v/>
      </c>
      <c r="AK1" s="14" t="str">
        <f>IF(ISNUMBER('Resource Allocation'!AK$2),Sprint_Length-'Resource Allocation'!AK$2+1,"")</f>
        <v/>
      </c>
      <c r="AL1" s="14" t="str">
        <f>IF(ISNUMBER('Resource Allocation'!AL$2),Sprint_Length-'Resource Allocation'!AL$2+1,"")</f>
        <v/>
      </c>
      <c r="AM1" s="14" t="str">
        <f>IF(ISNUMBER('Resource Allocation'!AM$2),Sprint_Length-'Resource Allocation'!AM$2+1,"")</f>
        <v/>
      </c>
      <c r="AN1" s="14" t="str">
        <f>IF(ISNUMBER('Resource Allocation'!AN$2),Sprint_Length-'Resource Allocation'!AN$2+1,"")</f>
        <v/>
      </c>
      <c r="AO1" s="14" t="str">
        <f>IF(ISNUMBER('Resource Allocation'!AO$2),Sprint_Length-'Resource Allocation'!AO$2+1,"")</f>
        <v/>
      </c>
      <c r="AP1" s="14" t="str">
        <f>IF(ISNUMBER('Resource Allocation'!AP$2),Sprint_Length-'Resource Allocation'!AP$2+1,"")</f>
        <v/>
      </c>
      <c r="AQ1" s="14" t="str">
        <f>IF(ISNUMBER('Resource Allocation'!AQ$2),Sprint_Length-'Resource Allocation'!AQ$2+1,"")</f>
        <v/>
      </c>
      <c r="AR1" s="14" t="str">
        <f>IF(ISNUMBER('Resource Allocation'!AR$2),Sprint_Length-'Resource Allocation'!AR$2+1,"")</f>
        <v/>
      </c>
      <c r="AS1" s="14" t="str">
        <f>IF(ISNUMBER('Resource Allocation'!AS$2),Sprint_Length-'Resource Allocation'!AS$2+1,"")</f>
        <v/>
      </c>
      <c r="AT1" s="14" t="str">
        <f>IF(ISNUMBER('Resource Allocation'!AT$2),Sprint_Length-'Resource Allocation'!AT$2+1,"")</f>
        <v/>
      </c>
      <c r="AU1" s="14" t="str">
        <f>IF(ISNUMBER('Resource Allocation'!AU$2),Sprint_Length-'Resource Allocation'!AU$2+1,"")</f>
        <v/>
      </c>
      <c r="AV1" s="14" t="str">
        <f>IF(ISNUMBER('Resource Allocation'!AV$2),Sprint_Length-'Resource Allocation'!AV$2+1,"")</f>
        <v/>
      </c>
      <c r="AW1" s="14" t="str">
        <f>IF(ISNUMBER('Resource Allocation'!AW$2),Sprint_Length-'Resource Allocation'!AW$2+1,"")</f>
        <v/>
      </c>
      <c r="AX1" s="14" t="str">
        <f>IF(ISNUMBER('Resource Allocation'!AX$2),Sprint_Length-'Resource Allocation'!AX$2+1,"")</f>
        <v/>
      </c>
      <c r="AY1" s="14" t="str">
        <f>IF(ISNUMBER('Resource Allocation'!AY$2),Sprint_Length-'Resource Allocation'!AY$2+1,"")</f>
        <v/>
      </c>
      <c r="AZ1" s="14" t="str">
        <f>IF(ISNUMBER('Resource Allocation'!AZ$2),Sprint_Length-'Resource Allocation'!AZ$2+1,"")</f>
        <v/>
      </c>
      <c r="BA1" s="14" t="str">
        <f>IF(ISNUMBER('Resource Allocation'!BA$2),Sprint_Length-'Resource Allocation'!BA$2+1,"")</f>
        <v/>
      </c>
      <c r="BB1" s="14" t="str">
        <f>IF(ISNUMBER('Resource Allocation'!BB$2),Sprint_Length-'Resource Allocation'!BB$2+1,"")</f>
        <v/>
      </c>
      <c r="BC1" s="14" t="str">
        <f>IF(ISNUMBER('Resource Allocation'!BC$2),Sprint_Length-'Resource Allocation'!BC$2+1,"")</f>
        <v/>
      </c>
      <c r="BD1" s="14" t="str">
        <f>IF(ISNUMBER('Resource Allocation'!BD$2),Sprint_Length-'Resource Allocation'!BD$2+1,"")</f>
        <v/>
      </c>
      <c r="BE1" s="14" t="str">
        <f>IF(ISNUMBER('Resource Allocation'!BE$2),Sprint_Length-'Resource Allocation'!BE$2+1,"")</f>
        <v/>
      </c>
      <c r="BF1" s="14" t="str">
        <f>IF(ISNUMBER('Resource Allocation'!BF$2),Sprint_Length-'Resource Allocation'!BF$2+1,"")</f>
        <v/>
      </c>
      <c r="BG1" s="14" t="str">
        <f>IF(ISNUMBER('Resource Allocation'!BG$2),Sprint_Length-'Resource Allocation'!BG$2+1,"")</f>
        <v/>
      </c>
      <c r="BH1" s="14" t="str">
        <f>IF(ISNUMBER('Resource Allocation'!BH$2),Sprint_Length-'Resource Allocation'!BH$2+1,"")</f>
        <v/>
      </c>
      <c r="BI1" s="14" t="str">
        <f>IF(ISNUMBER('Resource Allocation'!BI$2),Sprint_Length-'Resource Allocation'!BI$2+1,"")</f>
        <v/>
      </c>
      <c r="BJ1" s="14" t="str">
        <f>IF(ISNUMBER('Resource Allocation'!BJ$2),Sprint_Length-'Resource Allocation'!BJ$2+1,"")</f>
        <v/>
      </c>
      <c r="BK1" s="14" t="str">
        <f>IF(ISNUMBER('Resource Allocation'!BK$2),Sprint_Length-'Resource Allocation'!BK$2+1,"")</f>
        <v/>
      </c>
      <c r="BL1" s="14" t="str">
        <f>IF(ISNUMBER('Resource Allocation'!BL$2),Sprint_Length-'Resource Allocation'!BL$2+1,"")</f>
        <v/>
      </c>
      <c r="BM1" s="14" t="str">
        <f>IF(ISNUMBER('Resource Allocation'!BM$2),Sprint_Length-'Resource Allocation'!BM$2+1,"")</f>
        <v/>
      </c>
      <c r="BN1" s="14" t="str">
        <f>IF(ISNUMBER('Resource Allocation'!BN$2),Sprint_Length-'Resource Allocation'!BN$2+1,"")</f>
        <v/>
      </c>
      <c r="BO1" s="14" t="str">
        <f>IF(ISNUMBER('Resource Allocation'!BO$2),Sprint_Length-'Resource Allocation'!BO$2+1,"")</f>
        <v/>
      </c>
      <c r="BP1" s="14" t="str">
        <f>IF(ISNUMBER('Resource Allocation'!BP$2),Sprint_Length-'Resource Allocation'!BP$2+1,"")</f>
        <v/>
      </c>
      <c r="BQ1" s="14" t="str">
        <f>IF(ISNUMBER('Resource Allocation'!BQ$2),Sprint_Length-'Resource Allocation'!BQ$2+1,"")</f>
        <v/>
      </c>
      <c r="BR1" s="14" t="str">
        <f>IF(ISNUMBER('Resource Allocation'!BR$2),Sprint_Length-'Resource Allocation'!BR$2+1,"")</f>
        <v/>
      </c>
      <c r="BS1" s="14" t="str">
        <f>IF(ISNUMBER('Resource Allocation'!BS$2),Sprint_Length-'Resource Allocation'!BS$2+1,"")</f>
        <v/>
      </c>
      <c r="BT1" s="14" t="str">
        <f>IF(ISNUMBER('Resource Allocation'!BT$2),Sprint_Length-'Resource Allocation'!BT$2+1,"")</f>
        <v/>
      </c>
      <c r="BU1" s="14" t="str">
        <f>IF(ISNUMBER('Resource Allocation'!BU$2),Sprint_Length-'Resource Allocation'!BU$2+1,"")</f>
        <v/>
      </c>
      <c r="BV1" s="14" t="str">
        <f>IF(ISNUMBER('Resource Allocation'!BV$2),Sprint_Length-'Resource Allocation'!BV$2+1,"")</f>
        <v/>
      </c>
      <c r="BW1" s="14" t="str">
        <f>IF(ISNUMBER('Resource Allocation'!BW$2),Sprint_Length-'Resource Allocation'!BW$2+1,"")</f>
        <v/>
      </c>
      <c r="BX1" s="14" t="str">
        <f>IF(ISNUMBER('Resource Allocation'!BX$2),Sprint_Length-'Resource Allocation'!BX$2+1,"")</f>
        <v/>
      </c>
      <c r="BY1" s="14" t="str">
        <f>IF(ISNUMBER('Resource Allocation'!BY$2),Sprint_Length-'Resource Allocation'!BY$2+1,"")</f>
        <v/>
      </c>
      <c r="BZ1" s="14" t="str">
        <f>IF(ISNUMBER('Resource Allocation'!BZ$2),Sprint_Length-'Resource Allocation'!BZ$2+1,"")</f>
        <v/>
      </c>
      <c r="CA1" s="14" t="str">
        <f>IF(ISNUMBER('Resource Allocation'!CA$2),Sprint_Length-'Resource Allocation'!CA$2+1,"")</f>
        <v/>
      </c>
      <c r="CB1" s="14" t="str">
        <f>IF(ISNUMBER('Resource Allocation'!CB$2),Sprint_Length-'Resource Allocation'!CB$2+1,"")</f>
        <v/>
      </c>
      <c r="CC1" s="14" t="str">
        <f>IF(ISNUMBER('Resource Allocation'!CC$2),Sprint_Length-'Resource Allocation'!CC$2+1,"")</f>
        <v/>
      </c>
      <c r="CD1" s="14" t="str">
        <f>IF(ISNUMBER('Resource Allocation'!CD$2),Sprint_Length-'Resource Allocation'!CD$2+1,"")</f>
        <v/>
      </c>
      <c r="CE1" s="14" t="str">
        <f>IF(ISNUMBER('Resource Allocation'!CE$2),Sprint_Length-'Resource Allocation'!CE$2+1,"")</f>
        <v/>
      </c>
      <c r="CF1" s="14" t="str">
        <f>IF(ISNUMBER('Resource Allocation'!CF$2),Sprint_Length-'Resource Allocation'!CF$2+1,"")</f>
        <v/>
      </c>
      <c r="CG1" s="14" t="str">
        <f>IF(ISNUMBER('Resource Allocation'!CG$2),Sprint_Length-'Resource Allocation'!CG$2+1,"")</f>
        <v/>
      </c>
      <c r="CH1" s="14" t="str">
        <f>IF(ISNUMBER('Resource Allocation'!CH$2),Sprint_Length-'Resource Allocation'!CH$2+1,"")</f>
        <v/>
      </c>
      <c r="CI1" s="14" t="str">
        <f>IF(ISNUMBER('Resource Allocation'!CI$2),Sprint_Length-'Resource Allocation'!CI$2+1,"")</f>
        <v/>
      </c>
      <c r="CJ1" s="14" t="str">
        <f>IF(ISNUMBER('Resource Allocation'!CJ$2),Sprint_Length-'Resource Allocation'!CJ$2+1,"")</f>
        <v/>
      </c>
      <c r="CK1" s="14" t="str">
        <f>IF(ISNUMBER('Resource Allocation'!CK$2),Sprint_Length-'Resource Allocation'!CK$2+1,"")</f>
        <v/>
      </c>
      <c r="CL1" s="14" t="str">
        <f>IF(ISNUMBER('Resource Allocation'!CL$2),Sprint_Length-'Resource Allocation'!CL$2+1,"")</f>
        <v/>
      </c>
      <c r="CM1" s="14" t="str">
        <f>IF(ISNUMBER('Resource Allocation'!CM$2),Sprint_Length-'Resource Allocation'!CM$2+1,"")</f>
        <v/>
      </c>
      <c r="CN1" s="14" t="str">
        <f>IF(ISNUMBER('Resource Allocation'!CN$2),Sprint_Length-'Resource Allocation'!CN$2+1,"")</f>
        <v/>
      </c>
      <c r="CO1" s="14" t="str">
        <f>IF(ISNUMBER('Resource Allocation'!CO$2),Sprint_Length-'Resource Allocation'!CO$2+1,"")</f>
        <v/>
      </c>
      <c r="CP1" s="14" t="str">
        <f>IF(ISNUMBER('Resource Allocation'!CP$2),Sprint_Length-'Resource Allocation'!CP$2+1,"")</f>
        <v/>
      </c>
      <c r="CQ1" s="14" t="str">
        <f>IF(ISNUMBER('Resource Allocation'!CQ$2),Sprint_Length-'Resource Allocation'!CQ$2+1,"")</f>
        <v/>
      </c>
      <c r="CR1" s="14" t="str">
        <f>IF(ISNUMBER('Resource Allocation'!CR$2),Sprint_Length-'Resource Allocation'!CR$2+1,"")</f>
        <v/>
      </c>
      <c r="CS1" s="14" t="str">
        <f>IF(ISNUMBER('Resource Allocation'!CS$2),Sprint_Length-'Resource Allocation'!CS$2+1,"")</f>
        <v/>
      </c>
      <c r="CT1" s="14" t="str">
        <f>IF(ISNUMBER('Resource Allocation'!CT$2),Sprint_Length-'Resource Allocation'!CT$2+1,"")</f>
        <v/>
      </c>
      <c r="CU1" s="14" t="str">
        <f>IF(ISNUMBER('Resource Allocation'!CU$2),Sprint_Length-'Resource Allocation'!CU$2+1,"")</f>
        <v/>
      </c>
      <c r="CV1" s="14" t="str">
        <f>IF(ISNUMBER('Resource Allocation'!CV$2),Sprint_Length-'Resource Allocation'!CV$2+1,"")</f>
        <v/>
      </c>
      <c r="CW1" s="14" t="str">
        <f>IF(ISNUMBER('Resource Allocation'!CW$2),Sprint_Length-'Resource Allocation'!CW$2+1,"")</f>
        <v/>
      </c>
      <c r="CX1" s="14" t="str">
        <f>IF(ISNUMBER('Resource Allocation'!CX$2),Sprint_Length-'Resource Allocation'!CX$2+1,"")</f>
        <v/>
      </c>
      <c r="CY1" s="14" t="str">
        <f>IF(ISNUMBER('Resource Allocation'!CY$2),Sprint_Length-'Resource Allocation'!CY$2+1,"")</f>
        <v/>
      </c>
      <c r="CZ1" s="14" t="str">
        <f>IF(ISNUMBER('Resource Allocation'!CZ$2),Sprint_Length-'Resource Allocation'!CZ$2+1,"")</f>
        <v/>
      </c>
      <c r="DA1" s="14" t="str">
        <f>IF(ISNUMBER('Resource Allocation'!DA$2),Sprint_Length-'Resource Allocation'!DA$2+1,"")</f>
        <v/>
      </c>
    </row>
    <row r="2" spans="1:105" s="7" customFormat="1" ht="12.75" customHeight="1">
      <c r="A2" s="7" t="s">
        <v>13</v>
      </c>
      <c r="B2" s="18" t="s">
        <v>3</v>
      </c>
      <c r="C2" s="7">
        <f t="shared" ref="C2:AH2" si="0">IF(AND(COLUMN()&lt;=Sprint_Length+3,Sprint_Length&gt;0),COLUMN()-2,"")</f>
        <v>1</v>
      </c>
      <c r="D2" s="7">
        <f t="shared" si="0"/>
        <v>2</v>
      </c>
      <c r="E2" s="7">
        <f t="shared" si="0"/>
        <v>3</v>
      </c>
      <c r="F2" s="7">
        <f t="shared" si="0"/>
        <v>4</v>
      </c>
      <c r="G2" s="7">
        <f t="shared" si="0"/>
        <v>5</v>
      </c>
      <c r="H2" s="7">
        <f t="shared" si="0"/>
        <v>6</v>
      </c>
      <c r="I2" s="7">
        <f t="shared" si="0"/>
        <v>7</v>
      </c>
      <c r="J2" s="7">
        <f t="shared" si="0"/>
        <v>8</v>
      </c>
      <c r="K2" s="7">
        <f t="shared" si="0"/>
        <v>9</v>
      </c>
      <c r="L2" s="7">
        <f t="shared" si="0"/>
        <v>10</v>
      </c>
      <c r="M2" s="7">
        <f t="shared" si="0"/>
        <v>11</v>
      </c>
      <c r="N2" s="7">
        <f t="shared" si="0"/>
        <v>12</v>
      </c>
      <c r="O2" s="7" t="str">
        <f t="shared" si="0"/>
        <v/>
      </c>
      <c r="P2" s="7" t="str">
        <f t="shared" si="0"/>
        <v/>
      </c>
      <c r="Q2" s="7" t="str">
        <f t="shared" si="0"/>
        <v/>
      </c>
      <c r="R2" s="7" t="str">
        <f t="shared" si="0"/>
        <v/>
      </c>
      <c r="S2" s="7" t="str">
        <f t="shared" si="0"/>
        <v/>
      </c>
      <c r="T2" s="7" t="str">
        <f t="shared" si="0"/>
        <v/>
      </c>
      <c r="U2" s="7" t="str">
        <f t="shared" si="0"/>
        <v/>
      </c>
      <c r="V2" s="7" t="str">
        <f t="shared" si="0"/>
        <v/>
      </c>
      <c r="W2" s="7" t="str">
        <f t="shared" si="0"/>
        <v/>
      </c>
      <c r="X2" s="7" t="str">
        <f t="shared" si="0"/>
        <v/>
      </c>
      <c r="Y2" s="7" t="str">
        <f t="shared" si="0"/>
        <v/>
      </c>
      <c r="Z2" s="7" t="str">
        <f t="shared" si="0"/>
        <v/>
      </c>
      <c r="AA2" s="7" t="str">
        <f t="shared" si="0"/>
        <v/>
      </c>
      <c r="AB2" s="7" t="str">
        <f t="shared" si="0"/>
        <v/>
      </c>
      <c r="AC2" s="7" t="str">
        <f t="shared" si="0"/>
        <v/>
      </c>
      <c r="AD2" s="7" t="str">
        <f t="shared" si="0"/>
        <v/>
      </c>
      <c r="AE2" s="7" t="str">
        <f t="shared" si="0"/>
        <v/>
      </c>
      <c r="AF2" s="7" t="str">
        <f t="shared" si="0"/>
        <v/>
      </c>
      <c r="AG2" s="7" t="str">
        <f t="shared" si="0"/>
        <v/>
      </c>
      <c r="AH2" s="7" t="str">
        <f t="shared" si="0"/>
        <v/>
      </c>
      <c r="AI2" s="7" t="str">
        <f t="shared" ref="AI2:BN2" si="1">IF(AND(COLUMN()&lt;=Sprint_Length+3,Sprint_Length&gt;0),COLUMN()-2,"")</f>
        <v/>
      </c>
      <c r="AJ2" s="7" t="str">
        <f t="shared" si="1"/>
        <v/>
      </c>
      <c r="AK2" s="7" t="str">
        <f t="shared" si="1"/>
        <v/>
      </c>
      <c r="AL2" s="7" t="str">
        <f t="shared" si="1"/>
        <v/>
      </c>
      <c r="AM2" s="7" t="str">
        <f t="shared" si="1"/>
        <v/>
      </c>
      <c r="AN2" s="7" t="str">
        <f t="shared" si="1"/>
        <v/>
      </c>
      <c r="AO2" s="7" t="str">
        <f t="shared" si="1"/>
        <v/>
      </c>
      <c r="AP2" s="7" t="str">
        <f t="shared" si="1"/>
        <v/>
      </c>
      <c r="AQ2" s="7" t="str">
        <f t="shared" si="1"/>
        <v/>
      </c>
      <c r="AR2" s="7" t="str">
        <f t="shared" si="1"/>
        <v/>
      </c>
      <c r="AS2" s="7" t="str">
        <f t="shared" si="1"/>
        <v/>
      </c>
      <c r="AT2" s="7" t="str">
        <f t="shared" si="1"/>
        <v/>
      </c>
      <c r="AU2" s="7" t="str">
        <f t="shared" si="1"/>
        <v/>
      </c>
      <c r="AV2" s="7" t="str">
        <f t="shared" si="1"/>
        <v/>
      </c>
      <c r="AW2" s="7" t="str">
        <f t="shared" si="1"/>
        <v/>
      </c>
      <c r="AX2" s="7" t="str">
        <f t="shared" si="1"/>
        <v/>
      </c>
      <c r="AY2" s="7" t="str">
        <f t="shared" si="1"/>
        <v/>
      </c>
      <c r="AZ2" s="7" t="str">
        <f t="shared" si="1"/>
        <v/>
      </c>
      <c r="BA2" s="7" t="str">
        <f t="shared" si="1"/>
        <v/>
      </c>
      <c r="BB2" s="7" t="str">
        <f t="shared" si="1"/>
        <v/>
      </c>
      <c r="BC2" s="7" t="str">
        <f t="shared" si="1"/>
        <v/>
      </c>
      <c r="BD2" s="7" t="str">
        <f t="shared" si="1"/>
        <v/>
      </c>
      <c r="BE2" s="7" t="str">
        <f t="shared" si="1"/>
        <v/>
      </c>
      <c r="BF2" s="7" t="str">
        <f t="shared" si="1"/>
        <v/>
      </c>
      <c r="BG2" s="7" t="str">
        <f t="shared" si="1"/>
        <v/>
      </c>
      <c r="BH2" s="7" t="str">
        <f t="shared" si="1"/>
        <v/>
      </c>
      <c r="BI2" s="7" t="str">
        <f t="shared" si="1"/>
        <v/>
      </c>
      <c r="BJ2" s="7" t="str">
        <f t="shared" si="1"/>
        <v/>
      </c>
      <c r="BK2" s="7" t="str">
        <f t="shared" si="1"/>
        <v/>
      </c>
      <c r="BL2" s="7" t="str">
        <f t="shared" si="1"/>
        <v/>
      </c>
      <c r="BM2" s="7" t="str">
        <f t="shared" si="1"/>
        <v/>
      </c>
      <c r="BN2" s="7" t="str">
        <f t="shared" si="1"/>
        <v/>
      </c>
      <c r="BO2" s="7" t="str">
        <f t="shared" ref="BO2:CT2" si="2">IF(AND(COLUMN()&lt;=Sprint_Length+3,Sprint_Length&gt;0),COLUMN()-2,"")</f>
        <v/>
      </c>
      <c r="BP2" s="7" t="str">
        <f t="shared" si="2"/>
        <v/>
      </c>
      <c r="BQ2" s="7" t="str">
        <f t="shared" si="2"/>
        <v/>
      </c>
      <c r="BR2" s="7" t="str">
        <f t="shared" si="2"/>
        <v/>
      </c>
      <c r="BS2" s="7" t="str">
        <f t="shared" si="2"/>
        <v/>
      </c>
      <c r="BT2" s="7" t="str">
        <f t="shared" si="2"/>
        <v/>
      </c>
      <c r="BU2" s="7" t="str">
        <f t="shared" si="2"/>
        <v/>
      </c>
      <c r="BV2" s="7" t="str">
        <f t="shared" si="2"/>
        <v/>
      </c>
      <c r="BW2" s="7" t="str">
        <f t="shared" si="2"/>
        <v/>
      </c>
      <c r="BX2" s="7" t="str">
        <f t="shared" si="2"/>
        <v/>
      </c>
      <c r="BY2" s="7" t="str">
        <f t="shared" si="2"/>
        <v/>
      </c>
      <c r="BZ2" s="7" t="str">
        <f t="shared" si="2"/>
        <v/>
      </c>
      <c r="CA2" s="7" t="str">
        <f t="shared" si="2"/>
        <v/>
      </c>
      <c r="CB2" s="7" t="str">
        <f t="shared" si="2"/>
        <v/>
      </c>
      <c r="CC2" s="7" t="str">
        <f t="shared" si="2"/>
        <v/>
      </c>
      <c r="CD2" s="7" t="str">
        <f t="shared" si="2"/>
        <v/>
      </c>
      <c r="CE2" s="7" t="str">
        <f t="shared" si="2"/>
        <v/>
      </c>
      <c r="CF2" s="7" t="str">
        <f t="shared" si="2"/>
        <v/>
      </c>
      <c r="CG2" s="7" t="str">
        <f t="shared" si="2"/>
        <v/>
      </c>
      <c r="CH2" s="7" t="str">
        <f t="shared" si="2"/>
        <v/>
      </c>
      <c r="CI2" s="7" t="str">
        <f t="shared" si="2"/>
        <v/>
      </c>
      <c r="CJ2" s="7" t="str">
        <f t="shared" si="2"/>
        <v/>
      </c>
      <c r="CK2" s="7" t="str">
        <f t="shared" si="2"/>
        <v/>
      </c>
      <c r="CL2" s="7" t="str">
        <f t="shared" si="2"/>
        <v/>
      </c>
      <c r="CM2" s="7" t="str">
        <f t="shared" si="2"/>
        <v/>
      </c>
      <c r="CN2" s="7" t="str">
        <f t="shared" si="2"/>
        <v/>
      </c>
      <c r="CO2" s="7" t="str">
        <f t="shared" si="2"/>
        <v/>
      </c>
      <c r="CP2" s="7" t="str">
        <f t="shared" si="2"/>
        <v/>
      </c>
      <c r="CQ2" s="7" t="str">
        <f t="shared" si="2"/>
        <v/>
      </c>
      <c r="CR2" s="7" t="str">
        <f t="shared" si="2"/>
        <v/>
      </c>
      <c r="CS2" s="7" t="str">
        <f t="shared" si="2"/>
        <v/>
      </c>
      <c r="CT2" s="7" t="str">
        <f t="shared" si="2"/>
        <v/>
      </c>
      <c r="CU2" s="7" t="str">
        <f t="shared" ref="CU2:DA2" si="3">IF(AND(COLUMN()&lt;=Sprint_Length+3,Sprint_Length&gt;0),COLUMN()-2,"")</f>
        <v/>
      </c>
      <c r="CV2" s="7" t="str">
        <f t="shared" si="3"/>
        <v/>
      </c>
      <c r="CW2" s="7" t="str">
        <f t="shared" si="3"/>
        <v/>
      </c>
      <c r="CX2" s="7" t="str">
        <f t="shared" si="3"/>
        <v/>
      </c>
      <c r="CY2" s="7" t="str">
        <f t="shared" si="3"/>
        <v/>
      </c>
      <c r="CZ2" s="7" t="str">
        <f t="shared" si="3"/>
        <v/>
      </c>
      <c r="DA2" s="7" t="str">
        <f t="shared" si="3"/>
        <v/>
      </c>
    </row>
    <row r="3" spans="1:105" ht="12.75" customHeight="1">
      <c r="A3" s="8">
        <v>1</v>
      </c>
      <c r="B3" s="19" t="s">
        <v>29</v>
      </c>
      <c r="C3" s="11">
        <f t="array" ref="C3:DA3" ca="1">IF(Held_Standup,SUM(IF(Task_Owner=$B3,OFFSET('Burn Down'!$G$2,1,COLUMN()-3,Number_Tasks,1),0))/$A3,"")</f>
        <v>4.5</v>
      </c>
      <c r="D3" s="11">
        <f ca="1"/>
        <v>3.5</v>
      </c>
      <c r="E3" s="11">
        <f ca="1"/>
        <v>3.5</v>
      </c>
      <c r="F3" s="11">
        <f ca="1"/>
        <v>3.5</v>
      </c>
      <c r="G3" s="11">
        <f ca="1"/>
        <v>3.5</v>
      </c>
      <c r="H3" s="11">
        <f ca="1"/>
        <v>2</v>
      </c>
      <c r="I3" s="11">
        <f ca="1"/>
        <v>0.2</v>
      </c>
      <c r="J3" s="11">
        <f ca="1"/>
        <v>0.2</v>
      </c>
      <c r="K3" s="11">
        <f ca="1"/>
        <v>0.2</v>
      </c>
      <c r="L3" s="11">
        <f ca="1"/>
        <v>0.2</v>
      </c>
      <c r="M3" s="11">
        <f ca="1"/>
        <v>0</v>
      </c>
      <c r="N3" s="11">
        <f ca="1"/>
        <v>0</v>
      </c>
      <c r="O3" s="11" t="str">
        <f ca="1"/>
        <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row>
    <row r="4" spans="1:105" ht="12.75" customHeight="1">
      <c r="A4" s="8">
        <v>1</v>
      </c>
      <c r="B4" s="19" t="s">
        <v>30</v>
      </c>
      <c r="C4" s="11">
        <f t="array" ref="C4:DA4" ca="1">IF(Held_Standup,SUM(IF(Task_Owner=$B4,OFFSET('Burn Down'!$G$2,1,COLUMN()-3,Number_Tasks,1),0))/$A4,"")</f>
        <v>4.5</v>
      </c>
      <c r="D4" s="11">
        <f ca="1"/>
        <v>4</v>
      </c>
      <c r="E4" s="11">
        <f ca="1"/>
        <v>4</v>
      </c>
      <c r="F4" s="11">
        <f ca="1"/>
        <v>3.75</v>
      </c>
      <c r="G4" s="11">
        <f ca="1"/>
        <v>3.75</v>
      </c>
      <c r="H4" s="11">
        <f ca="1"/>
        <v>3.75</v>
      </c>
      <c r="I4" s="11">
        <f ca="1"/>
        <v>3.75</v>
      </c>
      <c r="J4" s="11">
        <f ca="1"/>
        <v>3.75</v>
      </c>
      <c r="K4" s="11">
        <f ca="1"/>
        <v>2</v>
      </c>
      <c r="L4" s="11">
        <f ca="1"/>
        <v>2</v>
      </c>
      <c r="M4" s="11">
        <f ca="1"/>
        <v>0</v>
      </c>
      <c r="N4" s="11">
        <f ca="1"/>
        <v>0</v>
      </c>
      <c r="O4" s="11" t="str">
        <f ca="1"/>
        <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row>
    <row r="5" spans="1:105" ht="12.75" customHeight="1">
      <c r="A5" s="8">
        <v>1</v>
      </c>
      <c r="B5" s="19" t="s">
        <v>31</v>
      </c>
      <c r="C5" s="11">
        <f t="array" ref="C5:DA5" ca="1">IF(Held_Standup,SUM(IF(Task_Owner=$B5,OFFSET('Burn Down'!$G$2,1,COLUMN()-3,Number_Tasks,1),0))/$A5,"")</f>
        <v>5</v>
      </c>
      <c r="D5" s="11">
        <f ca="1"/>
        <v>4.5</v>
      </c>
      <c r="E5" s="11">
        <f ca="1"/>
        <v>4.5</v>
      </c>
      <c r="F5" s="11">
        <f ca="1"/>
        <v>4.5</v>
      </c>
      <c r="G5" s="11">
        <f ca="1"/>
        <v>4.5</v>
      </c>
      <c r="H5" s="11">
        <f ca="1"/>
        <v>5</v>
      </c>
      <c r="I5" s="11">
        <f ca="1"/>
        <v>4</v>
      </c>
      <c r="J5" s="11">
        <f ca="1"/>
        <v>3</v>
      </c>
      <c r="K5" s="11">
        <f ca="1"/>
        <v>1</v>
      </c>
      <c r="L5" s="11">
        <f ca="1"/>
        <v>1</v>
      </c>
      <c r="M5" s="11">
        <f ca="1"/>
        <v>0</v>
      </c>
      <c r="N5" s="11">
        <f ca="1"/>
        <v>0</v>
      </c>
      <c r="O5" s="11" t="str">
        <f ca="1"/>
        <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row>
    <row r="6" spans="1:105" ht="12.75" customHeight="1">
      <c r="A6" s="8">
        <v>1</v>
      </c>
      <c r="B6" s="19" t="s">
        <v>32</v>
      </c>
      <c r="C6" s="11">
        <f t="array" ref="C6:DA6" ca="1">IF(Held_Standup,SUM(IF(Task_Owner=$B6,OFFSET('Burn Down'!$G$2,1,COLUMN()-3,Number_Tasks,1),0))/$A6,"")</f>
        <v>6</v>
      </c>
      <c r="D6" s="11">
        <f ca="1"/>
        <v>5.5</v>
      </c>
      <c r="E6" s="11">
        <f ca="1"/>
        <v>5.5</v>
      </c>
      <c r="F6" s="11">
        <f ca="1"/>
        <v>5.5</v>
      </c>
      <c r="G6" s="11">
        <f ca="1"/>
        <v>5.5</v>
      </c>
      <c r="H6" s="11">
        <f ca="1"/>
        <v>5.5</v>
      </c>
      <c r="I6" s="11">
        <f ca="1"/>
        <v>5.5</v>
      </c>
      <c r="J6" s="11">
        <f ca="1"/>
        <v>5.5</v>
      </c>
      <c r="K6" s="11">
        <f ca="1"/>
        <v>5.5</v>
      </c>
      <c r="L6" s="11">
        <f ca="1"/>
        <v>5.5</v>
      </c>
      <c r="M6" s="11">
        <f ca="1"/>
        <v>5.5</v>
      </c>
      <c r="N6" s="11">
        <f ca="1"/>
        <v>5.5</v>
      </c>
      <c r="O6" s="11" t="str">
        <f ca="1"/>
        <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row>
    <row r="7" spans="1:105" ht="12.75" customHeight="1" thickBot="1">
      <c r="A7" s="8">
        <v>1</v>
      </c>
      <c r="B7" s="19" t="s">
        <v>33</v>
      </c>
      <c r="C7" s="11">
        <f t="array" ref="C7:DA7" ca="1">IF(Held_Standup,SUM(IF(Task_Owner=$B7,OFFSET('Burn Down'!$G$2,1,COLUMN()-3,Number_Tasks,1),0))/$A7,"")</f>
        <v>2.75</v>
      </c>
      <c r="D7" s="11">
        <f ca="1"/>
        <v>1.75</v>
      </c>
      <c r="E7" s="11">
        <f ca="1"/>
        <v>1</v>
      </c>
      <c r="F7" s="11">
        <f ca="1"/>
        <v>0</v>
      </c>
      <c r="G7" s="11">
        <f ca="1"/>
        <v>0</v>
      </c>
      <c r="H7" s="11">
        <f ca="1"/>
        <v>0</v>
      </c>
      <c r="I7" s="11">
        <f ca="1"/>
        <v>0</v>
      </c>
      <c r="J7" s="11">
        <f ca="1"/>
        <v>0</v>
      </c>
      <c r="K7" s="11">
        <f ca="1"/>
        <v>0</v>
      </c>
      <c r="L7" s="11">
        <f ca="1"/>
        <v>0</v>
      </c>
      <c r="M7" s="11">
        <f ca="1"/>
        <v>0</v>
      </c>
      <c r="N7" s="11">
        <f ca="1"/>
        <v>0</v>
      </c>
      <c r="O7" s="11" t="str">
        <f ca="1"/>
        <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row>
    <row r="8" spans="1:105" s="5" customFormat="1" ht="12.75" customHeight="1" thickTop="1">
      <c r="A8" s="9"/>
      <c r="B8" s="19" t="str">
        <f>IF(Work_Hours_in_Day=1, "Days","Hours")&amp;" Remaining "</f>
        <v xml:space="preserve">Days Remaining </v>
      </c>
      <c r="C8" s="12">
        <f ca="1">IF('Sprint Information'!B$52,SUM(OFFSET(C$2,1,0,ROW()-3,1)),"")</f>
        <v>22.75</v>
      </c>
      <c r="D8" s="12">
        <f ca="1">IF('Sprint Information'!C$52,SUM(OFFSET(D$2,1,0,ROW()-3,1)),"")</f>
        <v>19.25</v>
      </c>
      <c r="E8" s="12">
        <f ca="1">IF('Sprint Information'!D$52,SUM(OFFSET(E$2,1,0,ROW()-3,1)),"")</f>
        <v>18.5</v>
      </c>
      <c r="F8" s="12">
        <f ca="1">IF('Sprint Information'!E$52,SUM(OFFSET(F$2,1,0,ROW()-3,1)),"")</f>
        <v>17.25</v>
      </c>
      <c r="G8" s="12">
        <f ca="1">IF('Sprint Information'!F$52,SUM(OFFSET(G$2,1,0,ROW()-3,1)),"")</f>
        <v>17.25</v>
      </c>
      <c r="H8" s="12">
        <f ca="1">IF('Sprint Information'!G$52,SUM(OFFSET(H$2,1,0,ROW()-3,1)),"")</f>
        <v>16.25</v>
      </c>
      <c r="I8" s="12">
        <f ca="1">IF('Sprint Information'!H$52,SUM(OFFSET(I$2,1,0,ROW()-3,1)),"")</f>
        <v>13.45</v>
      </c>
      <c r="J8" s="12">
        <f ca="1">IF('Sprint Information'!I$52,SUM(OFFSET(J$2,1,0,ROW()-3,1)),"")</f>
        <v>12.45</v>
      </c>
      <c r="K8" s="12">
        <f ca="1">IF('Sprint Information'!J$52,SUM(OFFSET(K$2,1,0,ROW()-3,1)),"")</f>
        <v>8.6999999999999993</v>
      </c>
      <c r="L8" s="12">
        <f ca="1">IF('Sprint Information'!K$52,SUM(OFFSET(L$2,1,0,ROW()-3,1)),"")</f>
        <v>8.6999999999999993</v>
      </c>
      <c r="M8" s="12">
        <f ca="1">IF('Sprint Information'!L$52,SUM(OFFSET(M$2,1,0,ROW()-3,1)),"")</f>
        <v>5.5</v>
      </c>
      <c r="N8" s="12">
        <f ca="1">IF('Sprint Information'!M$52,SUM(OFFSET(N$2,1,0,ROW()-3,1)),"")</f>
        <v>5.5</v>
      </c>
      <c r="O8" s="12" t="str">
        <f ca="1">IF('Sprint Information'!N$52,SUM(OFFSET(O$2,1,0,ROW()-3,1)),"")</f>
        <v/>
      </c>
      <c r="P8" s="12" t="str">
        <f ca="1">IF('Sprint Information'!O$52,SUM(OFFSET(P$2,1,0,ROW()-3,1)),"")</f>
        <v/>
      </c>
      <c r="Q8" s="12" t="str">
        <f ca="1">IF('Sprint Information'!P$52,SUM(OFFSET(Q$2,1,0,ROW()-3,1)),"")</f>
        <v/>
      </c>
      <c r="R8" s="12" t="str">
        <f ca="1">IF('Sprint Information'!Q$52,SUM(OFFSET(R$2,1,0,ROW()-3,1)),"")</f>
        <v/>
      </c>
      <c r="S8" s="12" t="str">
        <f ca="1">IF('Sprint Information'!R$52,SUM(OFFSET(S$2,1,0,ROW()-3,1)),"")</f>
        <v/>
      </c>
      <c r="T8" s="12" t="str">
        <f ca="1">IF('Sprint Information'!S$52,SUM(OFFSET(T$2,1,0,ROW()-3,1)),"")</f>
        <v/>
      </c>
      <c r="U8" s="12" t="str">
        <f ca="1">IF('Sprint Information'!T$52,SUM(OFFSET(U$2,1,0,ROW()-3,1)),"")</f>
        <v/>
      </c>
      <c r="V8" s="12" t="str">
        <f ca="1">IF('Sprint Information'!U$52,SUM(OFFSET(V$2,1,0,ROW()-3,1)),"")</f>
        <v/>
      </c>
      <c r="W8" s="12" t="str">
        <f ca="1">IF('Sprint Information'!V$52,SUM(OFFSET(W$2,1,0,ROW()-3,1)),"")</f>
        <v/>
      </c>
      <c r="X8" s="12" t="str">
        <f ca="1">IF('Sprint Information'!W$52,SUM(OFFSET(X$2,1,0,ROW()-3,1)),"")</f>
        <v/>
      </c>
      <c r="Y8" s="12" t="str">
        <f ca="1">IF('Sprint Information'!X$52,SUM(OFFSET(Y$2,1,0,ROW()-3,1)),"")</f>
        <v/>
      </c>
      <c r="Z8" s="12" t="str">
        <f ca="1">IF('Sprint Information'!Y$52,SUM(OFFSET(Z$2,1,0,ROW()-3,1)),"")</f>
        <v/>
      </c>
      <c r="AA8" s="12" t="str">
        <f ca="1">IF('Sprint Information'!Z$52,SUM(OFFSET(AA$2,1,0,ROW()-3,1)),"")</f>
        <v/>
      </c>
      <c r="AB8" s="12" t="str">
        <f ca="1">IF('Sprint Information'!AA$52,SUM(OFFSET(AB$2,1,0,ROW()-3,1)),"")</f>
        <v/>
      </c>
      <c r="AC8" s="12" t="str">
        <f ca="1">IF('Sprint Information'!AB$52,SUM(OFFSET(AC$2,1,0,ROW()-3,1)),"")</f>
        <v/>
      </c>
      <c r="AD8" s="12" t="str">
        <f ca="1">IF('Sprint Information'!AC$52,SUM(OFFSET(AD$2,1,0,ROW()-3,1)),"")</f>
        <v/>
      </c>
      <c r="AE8" s="12" t="str">
        <f ca="1">IF('Sprint Information'!AD$52,SUM(OFFSET(AE$2,1,0,ROW()-3,1)),"")</f>
        <v/>
      </c>
      <c r="AF8" s="12" t="str">
        <f ca="1">IF('Sprint Information'!AE$52,SUM(OFFSET(AF$2,1,0,ROW()-3,1)),"")</f>
        <v/>
      </c>
      <c r="AG8" s="12" t="str">
        <f ca="1">IF('Sprint Information'!AF$52,SUM(OFFSET(AG$2,1,0,ROW()-3,1)),"")</f>
        <v/>
      </c>
      <c r="AH8" s="12" t="str">
        <f ca="1">IF('Sprint Information'!AG$52,SUM(OFFSET(AH$2,1,0,ROW()-3,1)),"")</f>
        <v/>
      </c>
      <c r="AI8" s="12" t="str">
        <f ca="1">IF('Sprint Information'!AH$52,SUM(OFFSET(AI$2,1,0,ROW()-3,1)),"")</f>
        <v/>
      </c>
      <c r="AJ8" s="12" t="str">
        <f ca="1">IF('Sprint Information'!AI$52,SUM(OFFSET(AJ$2,1,0,ROW()-3,1)),"")</f>
        <v/>
      </c>
      <c r="AK8" s="12" t="str">
        <f ca="1">IF('Sprint Information'!AJ$52,SUM(OFFSET(AK$2,1,0,ROW()-3,1)),"")</f>
        <v/>
      </c>
      <c r="AL8" s="12" t="str">
        <f ca="1">IF('Sprint Information'!AK$52,SUM(OFFSET(AL$2,1,0,ROW()-3,1)),"")</f>
        <v/>
      </c>
      <c r="AM8" s="12" t="str">
        <f ca="1">IF('Sprint Information'!AL$52,SUM(OFFSET(AM$2,1,0,ROW()-3,1)),"")</f>
        <v/>
      </c>
      <c r="AN8" s="12" t="str">
        <f ca="1">IF('Sprint Information'!AM$52,SUM(OFFSET(AN$2,1,0,ROW()-3,1)),"")</f>
        <v/>
      </c>
      <c r="AO8" s="12" t="str">
        <f ca="1">IF('Sprint Information'!AN$52,SUM(OFFSET(AO$2,1,0,ROW()-3,1)),"")</f>
        <v/>
      </c>
      <c r="AP8" s="12" t="str">
        <f ca="1">IF('Sprint Information'!AO$52,SUM(OFFSET(AP$2,1,0,ROW()-3,1)),"")</f>
        <v/>
      </c>
      <c r="AQ8" s="12" t="str">
        <f ca="1">IF('Sprint Information'!AP$52,SUM(OFFSET(AQ$2,1,0,ROW()-3,1)),"")</f>
        <v/>
      </c>
      <c r="AR8" s="12" t="str">
        <f ca="1">IF('Sprint Information'!AQ$52,SUM(OFFSET(AR$2,1,0,ROW()-3,1)),"")</f>
        <v/>
      </c>
      <c r="AS8" s="12" t="str">
        <f ca="1">IF('Sprint Information'!AR$52,SUM(OFFSET(AS$2,1,0,ROW()-3,1)),"")</f>
        <v/>
      </c>
      <c r="AT8" s="12" t="str">
        <f ca="1">IF('Sprint Information'!AS$52,SUM(OFFSET(AT$2,1,0,ROW()-3,1)),"")</f>
        <v/>
      </c>
      <c r="AU8" s="12" t="str">
        <f ca="1">IF('Sprint Information'!AT$52,SUM(OFFSET(AU$2,1,0,ROW()-3,1)),"")</f>
        <v/>
      </c>
      <c r="AV8" s="12" t="str">
        <f ca="1">IF('Sprint Information'!AU$52,SUM(OFFSET(AV$2,1,0,ROW()-3,1)),"")</f>
        <v/>
      </c>
      <c r="AW8" s="12" t="str">
        <f ca="1">IF('Sprint Information'!AV$52,SUM(OFFSET(AW$2,1,0,ROW()-3,1)),"")</f>
        <v/>
      </c>
      <c r="AX8" s="12" t="str">
        <f ca="1">IF('Sprint Information'!AW$52,SUM(OFFSET(AX$2,1,0,ROW()-3,1)),"")</f>
        <v/>
      </c>
      <c r="AY8" s="12" t="str">
        <f ca="1">IF('Sprint Information'!AX$52,SUM(OFFSET(AY$2,1,0,ROW()-3,1)),"")</f>
        <v/>
      </c>
      <c r="AZ8" s="12" t="str">
        <f ca="1">IF('Sprint Information'!AY$52,SUM(OFFSET(AZ$2,1,0,ROW()-3,1)),"")</f>
        <v/>
      </c>
      <c r="BA8" s="12" t="str">
        <f ca="1">IF('Sprint Information'!AZ$52,SUM(OFFSET(BA$2,1,0,ROW()-3,1)),"")</f>
        <v/>
      </c>
      <c r="BB8" s="12" t="str">
        <f ca="1">IF('Sprint Information'!BA$52,SUM(OFFSET(BB$2,1,0,ROW()-3,1)),"")</f>
        <v/>
      </c>
      <c r="BC8" s="12" t="str">
        <f ca="1">IF('Sprint Information'!BB$52,SUM(OFFSET(BC$2,1,0,ROW()-3,1)),"")</f>
        <v/>
      </c>
      <c r="BD8" s="12" t="str">
        <f ca="1">IF('Sprint Information'!BC$52,SUM(OFFSET(BD$2,1,0,ROW()-3,1)),"")</f>
        <v/>
      </c>
      <c r="BE8" s="12" t="str">
        <f ca="1">IF('Sprint Information'!BD$52,SUM(OFFSET(BE$2,1,0,ROW()-3,1)),"")</f>
        <v/>
      </c>
      <c r="BF8" s="12" t="str">
        <f ca="1">IF('Sprint Information'!BE$52,SUM(OFFSET(BF$2,1,0,ROW()-3,1)),"")</f>
        <v/>
      </c>
      <c r="BG8" s="12" t="str">
        <f ca="1">IF('Sprint Information'!BF$52,SUM(OFFSET(BG$2,1,0,ROW()-3,1)),"")</f>
        <v/>
      </c>
      <c r="BH8" s="12" t="str">
        <f ca="1">IF('Sprint Information'!BG$52,SUM(OFFSET(BH$2,1,0,ROW()-3,1)),"")</f>
        <v/>
      </c>
      <c r="BI8" s="12" t="str">
        <f ca="1">IF('Sprint Information'!BH$52,SUM(OFFSET(BI$2,1,0,ROW()-3,1)),"")</f>
        <v/>
      </c>
      <c r="BJ8" s="12" t="str">
        <f ca="1">IF('Sprint Information'!BI$52,SUM(OFFSET(BJ$2,1,0,ROW()-3,1)),"")</f>
        <v/>
      </c>
      <c r="BK8" s="12" t="str">
        <f ca="1">IF('Sprint Information'!BJ$52,SUM(OFFSET(BK$2,1,0,ROW()-3,1)),"")</f>
        <v/>
      </c>
      <c r="BL8" s="12" t="str">
        <f ca="1">IF('Sprint Information'!BK$52,SUM(OFFSET(BL$2,1,0,ROW()-3,1)),"")</f>
        <v/>
      </c>
      <c r="BM8" s="12" t="str">
        <f ca="1">IF('Sprint Information'!BL$52,SUM(OFFSET(BM$2,1,0,ROW()-3,1)),"")</f>
        <v/>
      </c>
      <c r="BN8" s="12" t="str">
        <f ca="1">IF('Sprint Information'!BM$52,SUM(OFFSET(BN$2,1,0,ROW()-3,1)),"")</f>
        <v/>
      </c>
      <c r="BO8" s="12" t="str">
        <f ca="1">IF('Sprint Information'!BN$52,SUM(OFFSET(BO$2,1,0,ROW()-3,1)),"")</f>
        <v/>
      </c>
      <c r="BP8" s="12" t="str">
        <f ca="1">IF('Sprint Information'!BO$52,SUM(OFFSET(BP$2,1,0,ROW()-3,1)),"")</f>
        <v/>
      </c>
      <c r="BQ8" s="12" t="str">
        <f ca="1">IF('Sprint Information'!BP$52,SUM(OFFSET(BQ$2,1,0,ROW()-3,1)),"")</f>
        <v/>
      </c>
      <c r="BR8" s="12" t="str">
        <f ca="1">IF('Sprint Information'!BQ$52,SUM(OFFSET(BR$2,1,0,ROW()-3,1)),"")</f>
        <v/>
      </c>
      <c r="BS8" s="12" t="str">
        <f ca="1">IF('Sprint Information'!BR$52,SUM(OFFSET(BS$2,1,0,ROW()-3,1)),"")</f>
        <v/>
      </c>
      <c r="BT8" s="12" t="str">
        <f ca="1">IF('Sprint Information'!BS$52,SUM(OFFSET(BT$2,1,0,ROW()-3,1)),"")</f>
        <v/>
      </c>
      <c r="BU8" s="12" t="str">
        <f ca="1">IF('Sprint Information'!BT$52,SUM(OFFSET(BU$2,1,0,ROW()-3,1)),"")</f>
        <v/>
      </c>
      <c r="BV8" s="12" t="str">
        <f ca="1">IF('Sprint Information'!BU$52,SUM(OFFSET(BV$2,1,0,ROW()-3,1)),"")</f>
        <v/>
      </c>
      <c r="BW8" s="12" t="str">
        <f ca="1">IF('Sprint Information'!BV$52,SUM(OFFSET(BW$2,1,0,ROW()-3,1)),"")</f>
        <v/>
      </c>
      <c r="BX8" s="12" t="str">
        <f ca="1">IF('Sprint Information'!BW$52,SUM(OFFSET(BX$2,1,0,ROW()-3,1)),"")</f>
        <v/>
      </c>
      <c r="BY8" s="12" t="str">
        <f ca="1">IF('Sprint Information'!BX$52,SUM(OFFSET(BY$2,1,0,ROW()-3,1)),"")</f>
        <v/>
      </c>
      <c r="BZ8" s="12" t="str">
        <f ca="1">IF('Sprint Information'!BY$52,SUM(OFFSET(BZ$2,1,0,ROW()-3,1)),"")</f>
        <v/>
      </c>
      <c r="CA8" s="12" t="str">
        <f ca="1">IF('Sprint Information'!BZ$52,SUM(OFFSET(CA$2,1,0,ROW()-3,1)),"")</f>
        <v/>
      </c>
      <c r="CB8" s="12" t="str">
        <f ca="1">IF('Sprint Information'!CA$52,SUM(OFFSET(CB$2,1,0,ROW()-3,1)),"")</f>
        <v/>
      </c>
      <c r="CC8" s="12" t="str">
        <f ca="1">IF('Sprint Information'!CB$52,SUM(OFFSET(CC$2,1,0,ROW()-3,1)),"")</f>
        <v/>
      </c>
      <c r="CD8" s="12" t="str">
        <f ca="1">IF('Sprint Information'!CC$52,SUM(OFFSET(CD$2,1,0,ROW()-3,1)),"")</f>
        <v/>
      </c>
      <c r="CE8" s="12" t="str">
        <f ca="1">IF('Sprint Information'!CD$52,SUM(OFFSET(CE$2,1,0,ROW()-3,1)),"")</f>
        <v/>
      </c>
      <c r="CF8" s="12" t="str">
        <f ca="1">IF('Sprint Information'!CE$52,SUM(OFFSET(CF$2,1,0,ROW()-3,1)),"")</f>
        <v/>
      </c>
      <c r="CG8" s="12" t="str">
        <f ca="1">IF('Sprint Information'!CF$52,SUM(OFFSET(CG$2,1,0,ROW()-3,1)),"")</f>
        <v/>
      </c>
      <c r="CH8" s="12" t="str">
        <f ca="1">IF('Sprint Information'!CG$52,SUM(OFFSET(CH$2,1,0,ROW()-3,1)),"")</f>
        <v/>
      </c>
      <c r="CI8" s="12" t="str">
        <f ca="1">IF('Sprint Information'!CH$52,SUM(OFFSET(CI$2,1,0,ROW()-3,1)),"")</f>
        <v/>
      </c>
      <c r="CJ8" s="12" t="str">
        <f ca="1">IF('Sprint Information'!CI$52,SUM(OFFSET(CJ$2,1,0,ROW()-3,1)),"")</f>
        <v/>
      </c>
      <c r="CK8" s="12" t="str">
        <f ca="1">IF('Sprint Information'!CJ$52,SUM(OFFSET(CK$2,1,0,ROW()-3,1)),"")</f>
        <v/>
      </c>
      <c r="CL8" s="12" t="str">
        <f ca="1">IF('Sprint Information'!CK$52,SUM(OFFSET(CL$2,1,0,ROW()-3,1)),"")</f>
        <v/>
      </c>
      <c r="CM8" s="12" t="str">
        <f ca="1">IF('Sprint Information'!CL$52,SUM(OFFSET(CM$2,1,0,ROW()-3,1)),"")</f>
        <v/>
      </c>
      <c r="CN8" s="12" t="str">
        <f ca="1">IF('Sprint Information'!CM$52,SUM(OFFSET(CN$2,1,0,ROW()-3,1)),"")</f>
        <v/>
      </c>
      <c r="CO8" s="12" t="str">
        <f ca="1">IF('Sprint Information'!CN$52,SUM(OFFSET(CO$2,1,0,ROW()-3,1)),"")</f>
        <v/>
      </c>
      <c r="CP8" s="12" t="str">
        <f ca="1">IF('Sprint Information'!CO$52,SUM(OFFSET(CP$2,1,0,ROW()-3,1)),"")</f>
        <v/>
      </c>
      <c r="CQ8" s="12" t="str">
        <f ca="1">IF('Sprint Information'!CP$52,SUM(OFFSET(CQ$2,1,0,ROW()-3,1)),"")</f>
        <v/>
      </c>
      <c r="CR8" s="12" t="str">
        <f ca="1">IF('Sprint Information'!CQ$52,SUM(OFFSET(CR$2,1,0,ROW()-3,1)),"")</f>
        <v/>
      </c>
      <c r="CS8" s="12" t="str">
        <f ca="1">IF('Sprint Information'!CR$52,SUM(OFFSET(CS$2,1,0,ROW()-3,1)),"")</f>
        <v/>
      </c>
      <c r="CT8" s="12" t="str">
        <f ca="1">IF('Sprint Information'!CS$52,SUM(OFFSET(CT$2,1,0,ROW()-3,1)),"")</f>
        <v/>
      </c>
      <c r="CU8" s="12" t="str">
        <f ca="1">IF('Sprint Information'!CT$52,SUM(OFFSET(CU$2,1,0,ROW()-3,1)),"")</f>
        <v/>
      </c>
      <c r="CV8" s="12" t="str">
        <f ca="1">IF('Sprint Information'!CU$52,SUM(OFFSET(CV$2,1,0,ROW()-3,1)),"")</f>
        <v/>
      </c>
      <c r="CW8" s="12" t="str">
        <f ca="1">IF('Sprint Information'!CV$52,SUM(OFFSET(CW$2,1,0,ROW()-3,1)),"")</f>
        <v/>
      </c>
      <c r="CX8" s="12" t="str">
        <f ca="1">IF('Sprint Information'!CW$52,SUM(OFFSET(CX$2,1,0,ROW()-3,1)),"")</f>
        <v/>
      </c>
      <c r="CY8" s="12" t="str">
        <f ca="1">IF('Sprint Information'!CX$52,SUM(OFFSET(CY$2,1,0,ROW()-3,1)),"")</f>
        <v/>
      </c>
      <c r="CZ8" s="12" t="str">
        <f ca="1">IF('Sprint Information'!CY$52,SUM(OFFSET(CZ$2,1,0,ROW()-3,1)),"")</f>
        <v/>
      </c>
      <c r="DA8" s="12" t="str">
        <f ca="1">IF('Sprint Information'!CZ$52,SUM(OFFSET(DA$2,1,0,ROW()-3,1)),"")</f>
        <v/>
      </c>
    </row>
  </sheetData>
  <phoneticPr fontId="2" type="noConversion"/>
  <conditionalFormatting sqref="C9:DA65536 C3:DA7">
    <cfRule type="cellIs" dxfId="22" priority="1" stopIfTrue="1" operator="greaterThan">
      <formula>C$1*Work_Hours_in_Day</formula>
    </cfRule>
    <cfRule type="cellIs" dxfId="21" priority="2" stopIfTrue="1" operator="lessThan">
      <formula>C$1*Work_Hours_in_Day</formula>
    </cfRule>
  </conditionalFormatting>
  <conditionalFormatting sqref="C8:IV8">
    <cfRule type="expression" dxfId="20" priority="3" stopIfTrue="1">
      <formula>NOT(ISNUMBER(C$2))</formula>
    </cfRule>
  </conditionalFormatting>
  <conditionalFormatting sqref="A2:XFD2">
    <cfRule type="cellIs" dxfId="19" priority="4" stopIfTrue="1" operator="equal">
      <formula>Sprint_Length + 1</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3"/>
  <dimension ref="A1:DE23"/>
  <sheetViews>
    <sheetView workbookViewId="0">
      <pane xSplit="3" ySplit="2" topLeftCell="G3" activePane="bottomRight" state="frozenSplit"/>
      <selection pane="topRight" activeCell="J1" sqref="J1"/>
      <selection pane="bottomLeft" activeCell="A2" sqref="A2"/>
      <selection pane="bottomRight" activeCell="R3" sqref="R3:R14"/>
    </sheetView>
  </sheetViews>
  <sheetFormatPr baseColWidth="10" defaultColWidth="9.140625" defaultRowHeight="12.75" outlineLevelCol="1"/>
  <cols>
    <col min="1" max="1" width="6.42578125" style="4" customWidth="1"/>
    <col min="2" max="2" width="52.85546875" style="1" customWidth="1"/>
    <col min="3" max="3" width="10.28515625" style="6" customWidth="1"/>
    <col min="4" max="6" width="11.140625" style="1" hidden="1" customWidth="1" outlineLevel="1"/>
    <col min="7" max="7" width="17" customWidth="1" collapsed="1"/>
    <col min="8" max="11" width="17.28515625" bestFit="1" customWidth="1"/>
    <col min="12" max="20" width="16.28515625" bestFit="1" customWidth="1"/>
    <col min="21" max="21" width="12.28515625" bestFit="1" customWidth="1"/>
  </cols>
  <sheetData>
    <row r="1" spans="1:109" s="14" customFormat="1">
      <c r="A1" s="35" t="s">
        <v>8</v>
      </c>
      <c r="B1" s="33" t="s">
        <v>1</v>
      </c>
      <c r="C1" s="36" t="s">
        <v>2</v>
      </c>
      <c r="D1" s="33" t="s">
        <v>7</v>
      </c>
      <c r="E1" s="33" t="s">
        <v>0</v>
      </c>
      <c r="F1" s="33" t="s">
        <v>6</v>
      </c>
      <c r="G1" s="14">
        <f>'Resource Allocation'!C1</f>
        <v>11</v>
      </c>
      <c r="H1" s="14">
        <f>'Resource Allocation'!D1</f>
        <v>10</v>
      </c>
      <c r="I1" s="14">
        <f>'Resource Allocation'!E1</f>
        <v>9</v>
      </c>
      <c r="J1" s="14">
        <f>'Resource Allocation'!F1</f>
        <v>8</v>
      </c>
      <c r="K1" s="14">
        <f>'Resource Allocation'!G1</f>
        <v>7</v>
      </c>
      <c r="L1" s="14">
        <f>'Resource Allocation'!H1</f>
        <v>6</v>
      </c>
      <c r="M1" s="14">
        <f>'Resource Allocation'!I1</f>
        <v>5</v>
      </c>
      <c r="N1" s="14">
        <f>'Resource Allocation'!J1</f>
        <v>4</v>
      </c>
      <c r="O1" s="14">
        <f>'Resource Allocation'!K1</f>
        <v>3</v>
      </c>
      <c r="P1" s="14">
        <f>'Resource Allocation'!L1</f>
        <v>2</v>
      </c>
      <c r="Q1" s="14">
        <f>'Resource Allocation'!M1</f>
        <v>1</v>
      </c>
      <c r="R1" s="14">
        <f>'Resource Allocation'!N1</f>
        <v>0</v>
      </c>
      <c r="S1" s="14" t="str">
        <f>'Resource Allocation'!O1</f>
        <v/>
      </c>
      <c r="T1" s="14" t="str">
        <f>'Resource Allocation'!P1</f>
        <v/>
      </c>
      <c r="U1" s="14" t="str">
        <f>'Resource Allocation'!Q1</f>
        <v/>
      </c>
      <c r="V1" s="14" t="str">
        <f>'Resource Allocation'!R1</f>
        <v/>
      </c>
      <c r="W1" s="14" t="str">
        <f>'Resource Allocation'!S1</f>
        <v/>
      </c>
      <c r="X1" s="14" t="str">
        <f>'Resource Allocation'!T1</f>
        <v/>
      </c>
      <c r="Y1" s="14" t="str">
        <f>'Resource Allocation'!U1</f>
        <v/>
      </c>
      <c r="Z1" s="14" t="str">
        <f>'Resource Allocation'!V1</f>
        <v/>
      </c>
      <c r="AA1" s="14" t="str">
        <f>'Resource Allocation'!W1</f>
        <v/>
      </c>
      <c r="AB1" s="14" t="str">
        <f>'Resource Allocation'!X1</f>
        <v/>
      </c>
      <c r="AC1" s="14" t="str">
        <f>'Resource Allocation'!Y1</f>
        <v/>
      </c>
      <c r="AD1" s="14" t="str">
        <f>'Resource Allocation'!Z1</f>
        <v/>
      </c>
      <c r="AE1" s="14" t="str">
        <f>'Resource Allocation'!AA1</f>
        <v/>
      </c>
      <c r="AF1" s="14" t="str">
        <f>'Resource Allocation'!AB1</f>
        <v/>
      </c>
      <c r="AG1" s="14" t="str">
        <f>'Resource Allocation'!AC1</f>
        <v/>
      </c>
      <c r="AH1" s="14" t="str">
        <f>'Resource Allocation'!AD1</f>
        <v/>
      </c>
      <c r="AI1" s="14" t="str">
        <f>'Resource Allocation'!AE1</f>
        <v/>
      </c>
      <c r="AJ1" s="14" t="str">
        <f>'Resource Allocation'!AF1</f>
        <v/>
      </c>
      <c r="AK1" s="14" t="str">
        <f>'Resource Allocation'!AG1</f>
        <v/>
      </c>
      <c r="AL1" s="14" t="str">
        <f>'Resource Allocation'!AH1</f>
        <v/>
      </c>
      <c r="AM1" s="14" t="str">
        <f>'Resource Allocation'!AI1</f>
        <v/>
      </c>
      <c r="AN1" s="14" t="str">
        <f>'Resource Allocation'!AJ1</f>
        <v/>
      </c>
      <c r="AO1" s="14" t="str">
        <f>'Resource Allocation'!AK1</f>
        <v/>
      </c>
      <c r="AP1" s="14" t="str">
        <f>'Resource Allocation'!AL1</f>
        <v/>
      </c>
      <c r="AQ1" s="14" t="str">
        <f>'Resource Allocation'!AM1</f>
        <v/>
      </c>
      <c r="AR1" s="14" t="str">
        <f>'Resource Allocation'!AN1</f>
        <v/>
      </c>
      <c r="AS1" s="14" t="str">
        <f>'Resource Allocation'!AO1</f>
        <v/>
      </c>
      <c r="AT1" s="14" t="str">
        <f>'Resource Allocation'!AP1</f>
        <v/>
      </c>
      <c r="AU1" s="14" t="str">
        <f>'Resource Allocation'!AQ1</f>
        <v/>
      </c>
      <c r="AV1" s="14" t="str">
        <f>'Resource Allocation'!AR1</f>
        <v/>
      </c>
      <c r="AW1" s="14" t="str">
        <f>'Resource Allocation'!AS1</f>
        <v/>
      </c>
      <c r="AX1" s="14" t="str">
        <f>'Resource Allocation'!AT1</f>
        <v/>
      </c>
      <c r="AY1" s="14" t="str">
        <f>'Resource Allocation'!AU1</f>
        <v/>
      </c>
      <c r="AZ1" s="14" t="str">
        <f>'Resource Allocation'!AV1</f>
        <v/>
      </c>
      <c r="BA1" s="14" t="str">
        <f>'Resource Allocation'!AW1</f>
        <v/>
      </c>
      <c r="BB1" s="14" t="str">
        <f>'Resource Allocation'!AX1</f>
        <v/>
      </c>
      <c r="BC1" s="14" t="str">
        <f>'Resource Allocation'!AY1</f>
        <v/>
      </c>
      <c r="BD1" s="14" t="str">
        <f>'Resource Allocation'!AZ1</f>
        <v/>
      </c>
      <c r="BE1" s="14" t="str">
        <f>'Resource Allocation'!BA1</f>
        <v/>
      </c>
      <c r="BF1" s="14" t="str">
        <f>'Resource Allocation'!BB1</f>
        <v/>
      </c>
      <c r="BG1" s="14" t="str">
        <f>'Resource Allocation'!BC1</f>
        <v/>
      </c>
      <c r="BH1" s="14" t="str">
        <f>'Resource Allocation'!BD1</f>
        <v/>
      </c>
      <c r="BI1" s="14" t="str">
        <f>'Resource Allocation'!BE1</f>
        <v/>
      </c>
      <c r="BJ1" s="14" t="str">
        <f>'Resource Allocation'!BF1</f>
        <v/>
      </c>
      <c r="BK1" s="14" t="str">
        <f>'Resource Allocation'!BG1</f>
        <v/>
      </c>
      <c r="BL1" s="14" t="str">
        <f>'Resource Allocation'!BH1</f>
        <v/>
      </c>
      <c r="BM1" s="14" t="str">
        <f>'Resource Allocation'!BI1</f>
        <v/>
      </c>
      <c r="BN1" s="14" t="str">
        <f>'Resource Allocation'!BJ1</f>
        <v/>
      </c>
      <c r="BO1" s="14" t="str">
        <f>'Resource Allocation'!BK1</f>
        <v/>
      </c>
      <c r="BP1" s="14" t="str">
        <f>'Resource Allocation'!BL1</f>
        <v/>
      </c>
      <c r="BQ1" s="14" t="str">
        <f>'Resource Allocation'!BM1</f>
        <v/>
      </c>
      <c r="BR1" s="14" t="str">
        <f>'Resource Allocation'!BN1</f>
        <v/>
      </c>
      <c r="BS1" s="14" t="str">
        <f>'Resource Allocation'!BO1</f>
        <v/>
      </c>
      <c r="BT1" s="14" t="str">
        <f>'Resource Allocation'!BP1</f>
        <v/>
      </c>
      <c r="BU1" s="14" t="str">
        <f>'Resource Allocation'!BQ1</f>
        <v/>
      </c>
      <c r="BV1" s="14" t="str">
        <f>'Resource Allocation'!BR1</f>
        <v/>
      </c>
      <c r="BW1" s="14" t="str">
        <f>'Resource Allocation'!BS1</f>
        <v/>
      </c>
      <c r="BX1" s="14" t="str">
        <f>'Resource Allocation'!BT1</f>
        <v/>
      </c>
      <c r="BY1" s="14" t="str">
        <f>'Resource Allocation'!BU1</f>
        <v/>
      </c>
      <c r="BZ1" s="14" t="str">
        <f>'Resource Allocation'!BV1</f>
        <v/>
      </c>
      <c r="CA1" s="14" t="str">
        <f>'Resource Allocation'!BW1</f>
        <v/>
      </c>
      <c r="CB1" s="14" t="str">
        <f>'Resource Allocation'!BX1</f>
        <v/>
      </c>
      <c r="CC1" s="14" t="str">
        <f>'Resource Allocation'!BY1</f>
        <v/>
      </c>
      <c r="CD1" s="14" t="str">
        <f>'Resource Allocation'!BZ1</f>
        <v/>
      </c>
      <c r="CE1" s="14" t="str">
        <f>'Resource Allocation'!CA1</f>
        <v/>
      </c>
      <c r="CF1" s="14" t="str">
        <f>'Resource Allocation'!CB1</f>
        <v/>
      </c>
      <c r="CG1" s="14" t="str">
        <f>'Resource Allocation'!CC1</f>
        <v/>
      </c>
      <c r="CH1" s="14" t="str">
        <f>'Resource Allocation'!CD1</f>
        <v/>
      </c>
      <c r="CI1" s="14" t="str">
        <f>'Resource Allocation'!CE1</f>
        <v/>
      </c>
      <c r="CJ1" s="14" t="str">
        <f>'Resource Allocation'!CF1</f>
        <v/>
      </c>
      <c r="CK1" s="14" t="str">
        <f>'Resource Allocation'!CG1</f>
        <v/>
      </c>
      <c r="CL1" s="14" t="str">
        <f>'Resource Allocation'!CH1</f>
        <v/>
      </c>
      <c r="CM1" s="14" t="str">
        <f>'Resource Allocation'!CI1</f>
        <v/>
      </c>
      <c r="CN1" s="14" t="str">
        <f>'Resource Allocation'!CJ1</f>
        <v/>
      </c>
      <c r="CO1" s="14" t="str">
        <f>'Resource Allocation'!CK1</f>
        <v/>
      </c>
      <c r="CP1" s="14" t="str">
        <f>'Resource Allocation'!CL1</f>
        <v/>
      </c>
      <c r="CQ1" s="14" t="str">
        <f>'Resource Allocation'!CM1</f>
        <v/>
      </c>
      <c r="CR1" s="14" t="str">
        <f>'Resource Allocation'!CN1</f>
        <v/>
      </c>
      <c r="CS1" s="14" t="str">
        <f>'Resource Allocation'!CO1</f>
        <v/>
      </c>
      <c r="CT1" s="14" t="str">
        <f>'Resource Allocation'!CP1</f>
        <v/>
      </c>
      <c r="CU1" s="14" t="str">
        <f>'Resource Allocation'!CQ1</f>
        <v/>
      </c>
      <c r="CV1" s="14" t="str">
        <f>'Resource Allocation'!CR1</f>
        <v/>
      </c>
      <c r="CW1" s="14" t="str">
        <f>'Resource Allocation'!CS1</f>
        <v/>
      </c>
      <c r="CX1" s="14" t="str">
        <f>'Resource Allocation'!CT1</f>
        <v/>
      </c>
      <c r="CY1" s="14" t="str">
        <f>'Resource Allocation'!CU1</f>
        <v/>
      </c>
      <c r="CZ1" s="14" t="str">
        <f>'Resource Allocation'!CV1</f>
        <v/>
      </c>
      <c r="DA1" s="14" t="str">
        <f>'Resource Allocation'!CW1</f>
        <v/>
      </c>
      <c r="DB1" s="14" t="str">
        <f>'Resource Allocation'!CX1</f>
        <v/>
      </c>
      <c r="DC1" s="14" t="str">
        <f>'Resource Allocation'!CY1</f>
        <v/>
      </c>
      <c r="DD1" s="14" t="str">
        <f>'Resource Allocation'!CZ1</f>
        <v/>
      </c>
      <c r="DE1" s="14" t="str">
        <f>'Resource Allocation'!DA1</f>
        <v/>
      </c>
    </row>
    <row r="2" spans="1:109" s="7" customFormat="1">
      <c r="A2" s="34"/>
      <c r="B2" s="34"/>
      <c r="C2" s="36"/>
      <c r="D2" s="34"/>
      <c r="E2" s="34"/>
      <c r="F2" s="34"/>
      <c r="G2" s="7">
        <f>'Resource Allocation'!C2</f>
        <v>1</v>
      </c>
      <c r="H2" s="7">
        <f>'Resource Allocation'!D2</f>
        <v>2</v>
      </c>
      <c r="I2" s="7">
        <f>'Resource Allocation'!E2</f>
        <v>3</v>
      </c>
      <c r="J2" s="7">
        <f>'Resource Allocation'!F2</f>
        <v>4</v>
      </c>
      <c r="K2" s="7">
        <f>'Resource Allocation'!G2</f>
        <v>5</v>
      </c>
      <c r="L2" s="7">
        <f>'Resource Allocation'!H2</f>
        <v>6</v>
      </c>
      <c r="M2" s="7">
        <f>'Resource Allocation'!I2</f>
        <v>7</v>
      </c>
      <c r="N2" s="7">
        <f>'Resource Allocation'!J2</f>
        <v>8</v>
      </c>
      <c r="O2" s="7">
        <f>'Resource Allocation'!K2</f>
        <v>9</v>
      </c>
      <c r="P2" s="7">
        <f>'Resource Allocation'!L2</f>
        <v>10</v>
      </c>
      <c r="Q2" s="7">
        <f>'Resource Allocation'!M2</f>
        <v>11</v>
      </c>
      <c r="R2" s="7">
        <f>'Resource Allocation'!N2</f>
        <v>12</v>
      </c>
      <c r="S2" s="7" t="str">
        <f>'Resource Allocation'!O2</f>
        <v/>
      </c>
      <c r="T2" s="7" t="str">
        <f>'Resource Allocation'!P2</f>
        <v/>
      </c>
      <c r="U2" s="7" t="str">
        <f>'Resource Allocation'!Q2</f>
        <v/>
      </c>
      <c r="V2" s="7" t="str">
        <f>'Resource Allocation'!R2</f>
        <v/>
      </c>
      <c r="W2" s="7" t="str">
        <f>'Resource Allocation'!S2</f>
        <v/>
      </c>
      <c r="X2" s="7" t="str">
        <f>'Resource Allocation'!T2</f>
        <v/>
      </c>
      <c r="Y2" s="7" t="str">
        <f>'Resource Allocation'!U2</f>
        <v/>
      </c>
      <c r="Z2" s="7" t="str">
        <f>'Resource Allocation'!V2</f>
        <v/>
      </c>
      <c r="AA2" s="7" t="str">
        <f>'Resource Allocation'!W2</f>
        <v/>
      </c>
      <c r="AB2" s="7" t="str">
        <f>'Resource Allocation'!X2</f>
        <v/>
      </c>
      <c r="AC2" s="7" t="str">
        <f>'Resource Allocation'!Y2</f>
        <v/>
      </c>
      <c r="AD2" s="7" t="str">
        <f>'Resource Allocation'!Z2</f>
        <v/>
      </c>
      <c r="AE2" s="7" t="str">
        <f>'Resource Allocation'!AA2</f>
        <v/>
      </c>
      <c r="AF2" s="7" t="str">
        <f>'Resource Allocation'!AB2</f>
        <v/>
      </c>
      <c r="AG2" s="7" t="str">
        <f>'Resource Allocation'!AC2</f>
        <v/>
      </c>
      <c r="AH2" s="7" t="str">
        <f>'Resource Allocation'!AD2</f>
        <v/>
      </c>
      <c r="AI2" s="7" t="str">
        <f>'Resource Allocation'!AE2</f>
        <v/>
      </c>
      <c r="AJ2" s="7" t="str">
        <f>'Resource Allocation'!AF2</f>
        <v/>
      </c>
      <c r="AK2" s="7" t="str">
        <f>'Resource Allocation'!AG2</f>
        <v/>
      </c>
      <c r="AL2" s="7" t="str">
        <f>'Resource Allocation'!AH2</f>
        <v/>
      </c>
      <c r="AM2" s="7" t="str">
        <f>'Resource Allocation'!AI2</f>
        <v/>
      </c>
      <c r="AN2" s="7" t="str">
        <f>'Resource Allocation'!AJ2</f>
        <v/>
      </c>
      <c r="AO2" s="7" t="str">
        <f>'Resource Allocation'!AK2</f>
        <v/>
      </c>
      <c r="AP2" s="7" t="str">
        <f>'Resource Allocation'!AL2</f>
        <v/>
      </c>
      <c r="AQ2" s="7" t="str">
        <f>'Resource Allocation'!AM2</f>
        <v/>
      </c>
      <c r="AR2" s="7" t="str">
        <f>'Resource Allocation'!AN2</f>
        <v/>
      </c>
      <c r="AS2" s="7" t="str">
        <f>'Resource Allocation'!AO2</f>
        <v/>
      </c>
      <c r="AT2" s="7" t="str">
        <f>'Resource Allocation'!AP2</f>
        <v/>
      </c>
      <c r="AU2" s="7" t="str">
        <f>'Resource Allocation'!AQ2</f>
        <v/>
      </c>
      <c r="AV2" s="7" t="str">
        <f>'Resource Allocation'!AR2</f>
        <v/>
      </c>
      <c r="AW2" s="7" t="str">
        <f>'Resource Allocation'!AS2</f>
        <v/>
      </c>
      <c r="AX2" s="7" t="str">
        <f>'Resource Allocation'!AT2</f>
        <v/>
      </c>
      <c r="AY2" s="7" t="str">
        <f>'Resource Allocation'!AU2</f>
        <v/>
      </c>
      <c r="AZ2" s="7" t="str">
        <f>'Resource Allocation'!AV2</f>
        <v/>
      </c>
      <c r="BA2" s="7" t="str">
        <f>'Resource Allocation'!AW2</f>
        <v/>
      </c>
      <c r="BB2" s="7" t="str">
        <f>'Resource Allocation'!AX2</f>
        <v/>
      </c>
      <c r="BC2" s="7" t="str">
        <f>'Resource Allocation'!AY2</f>
        <v/>
      </c>
      <c r="BD2" s="7" t="str">
        <f>'Resource Allocation'!AZ2</f>
        <v/>
      </c>
      <c r="BE2" s="7" t="str">
        <f>'Resource Allocation'!BA2</f>
        <v/>
      </c>
      <c r="BF2" s="7" t="str">
        <f>'Resource Allocation'!BB2</f>
        <v/>
      </c>
      <c r="BG2" s="7" t="str">
        <f>'Resource Allocation'!BC2</f>
        <v/>
      </c>
      <c r="BH2" s="7" t="str">
        <f>'Resource Allocation'!BD2</f>
        <v/>
      </c>
      <c r="BI2" s="7" t="str">
        <f>'Resource Allocation'!BE2</f>
        <v/>
      </c>
      <c r="BJ2" s="7" t="str">
        <f>'Resource Allocation'!BF2</f>
        <v/>
      </c>
      <c r="BK2" s="7" t="str">
        <f>'Resource Allocation'!BG2</f>
        <v/>
      </c>
      <c r="BL2" s="7" t="str">
        <f>'Resource Allocation'!BH2</f>
        <v/>
      </c>
      <c r="BM2" s="7" t="str">
        <f>'Resource Allocation'!BI2</f>
        <v/>
      </c>
      <c r="BN2" s="7" t="str">
        <f>'Resource Allocation'!BJ2</f>
        <v/>
      </c>
      <c r="BO2" s="7" t="str">
        <f>'Resource Allocation'!BK2</f>
        <v/>
      </c>
      <c r="BP2" s="7" t="str">
        <f>'Resource Allocation'!BL2</f>
        <v/>
      </c>
      <c r="BQ2" s="7" t="str">
        <f>'Resource Allocation'!BM2</f>
        <v/>
      </c>
      <c r="BR2" s="7" t="str">
        <f>'Resource Allocation'!BN2</f>
        <v/>
      </c>
      <c r="BS2" s="7" t="str">
        <f>'Resource Allocation'!BO2</f>
        <v/>
      </c>
      <c r="BT2" s="7" t="str">
        <f>'Resource Allocation'!BP2</f>
        <v/>
      </c>
      <c r="BU2" s="7" t="str">
        <f>'Resource Allocation'!BQ2</f>
        <v/>
      </c>
      <c r="BV2" s="7" t="str">
        <f>'Resource Allocation'!BR2</f>
        <v/>
      </c>
      <c r="BW2" s="7" t="str">
        <f>'Resource Allocation'!BS2</f>
        <v/>
      </c>
      <c r="BX2" s="7" t="str">
        <f>'Resource Allocation'!BT2</f>
        <v/>
      </c>
      <c r="BY2" s="7" t="str">
        <f>'Resource Allocation'!BU2</f>
        <v/>
      </c>
      <c r="BZ2" s="7" t="str">
        <f>'Resource Allocation'!BV2</f>
        <v/>
      </c>
      <c r="CA2" s="7" t="str">
        <f>'Resource Allocation'!BW2</f>
        <v/>
      </c>
      <c r="CB2" s="7" t="str">
        <f>'Resource Allocation'!BX2</f>
        <v/>
      </c>
      <c r="CC2" s="7" t="str">
        <f>'Resource Allocation'!BY2</f>
        <v/>
      </c>
      <c r="CD2" s="7" t="str">
        <f>'Resource Allocation'!BZ2</f>
        <v/>
      </c>
      <c r="CE2" s="7" t="str">
        <f>'Resource Allocation'!CA2</f>
        <v/>
      </c>
      <c r="CF2" s="7" t="str">
        <f>'Resource Allocation'!CB2</f>
        <v/>
      </c>
      <c r="CG2" s="7" t="str">
        <f>'Resource Allocation'!CC2</f>
        <v/>
      </c>
      <c r="CH2" s="7" t="str">
        <f>'Resource Allocation'!CD2</f>
        <v/>
      </c>
      <c r="CI2" s="7" t="str">
        <f>'Resource Allocation'!CE2</f>
        <v/>
      </c>
      <c r="CJ2" s="7" t="str">
        <f>'Resource Allocation'!CF2</f>
        <v/>
      </c>
      <c r="CK2" s="7" t="str">
        <f>'Resource Allocation'!CG2</f>
        <v/>
      </c>
      <c r="CL2" s="7" t="str">
        <f>'Resource Allocation'!CH2</f>
        <v/>
      </c>
      <c r="CM2" s="7" t="str">
        <f>'Resource Allocation'!CI2</f>
        <v/>
      </c>
      <c r="CN2" s="7" t="str">
        <f>'Resource Allocation'!CJ2</f>
        <v/>
      </c>
      <c r="CO2" s="7" t="str">
        <f>'Resource Allocation'!CK2</f>
        <v/>
      </c>
      <c r="CP2" s="7" t="str">
        <f>'Resource Allocation'!CL2</f>
        <v/>
      </c>
      <c r="CQ2" s="7" t="str">
        <f>'Resource Allocation'!CM2</f>
        <v/>
      </c>
      <c r="CR2" s="7" t="str">
        <f>'Resource Allocation'!CN2</f>
        <v/>
      </c>
      <c r="CS2" s="7" t="str">
        <f>'Resource Allocation'!CO2</f>
        <v/>
      </c>
      <c r="CT2" s="7" t="str">
        <f>'Resource Allocation'!CP2</f>
        <v/>
      </c>
      <c r="CU2" s="7" t="str">
        <f>'Resource Allocation'!CQ2</f>
        <v/>
      </c>
      <c r="CV2" s="7" t="str">
        <f>'Resource Allocation'!CR2</f>
        <v/>
      </c>
      <c r="CW2" s="7" t="str">
        <f>'Resource Allocation'!CS2</f>
        <v/>
      </c>
      <c r="CX2" s="7" t="str">
        <f>'Resource Allocation'!CT2</f>
        <v/>
      </c>
      <c r="CY2" s="7" t="str">
        <f>'Resource Allocation'!CU2</f>
        <v/>
      </c>
      <c r="CZ2" s="7" t="str">
        <f>'Resource Allocation'!CV2</f>
        <v/>
      </c>
      <c r="DA2" s="7" t="str">
        <f>'Resource Allocation'!CW2</f>
        <v/>
      </c>
      <c r="DB2" s="7" t="str">
        <f>'Resource Allocation'!CX2</f>
        <v/>
      </c>
      <c r="DC2" s="7" t="str">
        <f>'Resource Allocation'!CY2</f>
        <v/>
      </c>
      <c r="DD2" s="7" t="str">
        <f>'Resource Allocation'!CZ2</f>
        <v/>
      </c>
      <c r="DE2" s="7" t="str">
        <f>'Resource Allocation'!DA2</f>
        <v/>
      </c>
    </row>
    <row r="3" spans="1:109" ht="15">
      <c r="A3" s="4">
        <v>1</v>
      </c>
      <c r="B3" t="s">
        <v>34</v>
      </c>
      <c r="C3" s="6" t="s">
        <v>29</v>
      </c>
      <c r="G3" s="26">
        <v>0.5</v>
      </c>
      <c r="H3" s="26">
        <v>0.5</v>
      </c>
      <c r="I3" s="26">
        <v>0.5</v>
      </c>
      <c r="J3" s="26">
        <v>0.5</v>
      </c>
      <c r="K3" s="26">
        <v>0.5</v>
      </c>
      <c r="L3" s="26">
        <v>0.1</v>
      </c>
      <c r="M3" s="26">
        <v>0.1</v>
      </c>
      <c r="N3" s="26">
        <v>0.1</v>
      </c>
      <c r="O3" s="27">
        <v>0.1</v>
      </c>
      <c r="P3" s="27">
        <v>0.1</v>
      </c>
      <c r="Q3" s="27">
        <v>0</v>
      </c>
      <c r="R3" s="27">
        <v>0</v>
      </c>
      <c r="S3" s="28"/>
      <c r="T3" s="28"/>
      <c r="U3" s="28"/>
    </row>
    <row r="4" spans="1:109" ht="15">
      <c r="A4" s="4">
        <v>3</v>
      </c>
      <c r="B4" t="s">
        <v>35</v>
      </c>
      <c r="C4" s="6" t="s">
        <v>29</v>
      </c>
      <c r="G4" s="26">
        <v>1</v>
      </c>
      <c r="H4" s="26">
        <v>1</v>
      </c>
      <c r="I4" s="26">
        <v>1</v>
      </c>
      <c r="J4" s="26">
        <v>1</v>
      </c>
      <c r="K4" s="26">
        <v>1</v>
      </c>
      <c r="L4" s="26">
        <v>0.1</v>
      </c>
      <c r="M4" s="26">
        <v>0.1</v>
      </c>
      <c r="N4" s="26">
        <v>0.1</v>
      </c>
      <c r="O4" s="29">
        <v>0.1</v>
      </c>
      <c r="P4" s="29">
        <v>0.1</v>
      </c>
      <c r="Q4" s="29">
        <v>0</v>
      </c>
      <c r="R4" s="29">
        <v>0</v>
      </c>
      <c r="S4" s="30"/>
      <c r="T4" s="30"/>
      <c r="U4" s="30"/>
    </row>
    <row r="5" spans="1:109" ht="15">
      <c r="A5" s="4">
        <v>4</v>
      </c>
      <c r="B5" s="22" t="s">
        <v>45</v>
      </c>
      <c r="C5" s="31" t="s">
        <v>33</v>
      </c>
      <c r="G5" s="26">
        <v>1</v>
      </c>
      <c r="H5" s="26">
        <v>0.5</v>
      </c>
      <c r="I5" s="26">
        <v>0</v>
      </c>
      <c r="J5" s="26">
        <v>0</v>
      </c>
      <c r="K5" s="26">
        <v>0</v>
      </c>
      <c r="L5" s="26">
        <v>0</v>
      </c>
      <c r="M5" s="26">
        <v>0</v>
      </c>
      <c r="N5" s="26">
        <v>0</v>
      </c>
      <c r="O5" s="29">
        <v>0</v>
      </c>
      <c r="P5" s="29">
        <v>0</v>
      </c>
      <c r="Q5" s="29">
        <v>0</v>
      </c>
      <c r="R5" s="29">
        <v>0</v>
      </c>
      <c r="S5" s="29"/>
      <c r="T5" s="29"/>
      <c r="U5" s="29"/>
    </row>
    <row r="6" spans="1:109" ht="15">
      <c r="A6" s="4">
        <v>4</v>
      </c>
      <c r="B6" t="s">
        <v>36</v>
      </c>
      <c r="C6" s="31" t="s">
        <v>32</v>
      </c>
      <c r="G6" s="26">
        <v>5.5</v>
      </c>
      <c r="H6" s="26">
        <v>5.25</v>
      </c>
      <c r="I6" s="26">
        <v>5.25</v>
      </c>
      <c r="J6" s="26">
        <v>5.25</v>
      </c>
      <c r="K6" s="26">
        <v>5.25</v>
      </c>
      <c r="L6" s="26">
        <v>5.25</v>
      </c>
      <c r="M6" s="26">
        <v>5.25</v>
      </c>
      <c r="N6" s="26">
        <v>5.25</v>
      </c>
      <c r="O6" s="26">
        <v>5.25</v>
      </c>
      <c r="P6" s="26">
        <v>5.25</v>
      </c>
      <c r="Q6" s="26">
        <v>5.25</v>
      </c>
      <c r="R6" s="26">
        <v>5.25</v>
      </c>
      <c r="S6" s="26"/>
      <c r="T6" s="29"/>
      <c r="U6" s="29"/>
    </row>
    <row r="7" spans="1:109" ht="15">
      <c r="A7" s="4">
        <v>22</v>
      </c>
      <c r="B7" t="s">
        <v>37</v>
      </c>
      <c r="C7" s="31" t="s">
        <v>31</v>
      </c>
      <c r="G7" s="26">
        <v>3</v>
      </c>
      <c r="H7" s="26">
        <v>2.5</v>
      </c>
      <c r="I7" s="26">
        <v>2.5</v>
      </c>
      <c r="J7" s="26">
        <v>2.5</v>
      </c>
      <c r="K7" s="26">
        <v>2.5</v>
      </c>
      <c r="L7" s="26">
        <v>2.5</v>
      </c>
      <c r="M7" s="26">
        <v>2.5</v>
      </c>
      <c r="N7" s="26">
        <v>1.5</v>
      </c>
      <c r="O7" s="29">
        <v>0.5</v>
      </c>
      <c r="P7" s="29">
        <v>0.5</v>
      </c>
      <c r="Q7" s="29">
        <v>0</v>
      </c>
      <c r="R7" s="29">
        <v>0</v>
      </c>
      <c r="S7" s="29"/>
      <c r="T7" s="29"/>
      <c r="U7" s="29"/>
    </row>
    <row r="8" spans="1:109" ht="15">
      <c r="A8" s="4">
        <v>22</v>
      </c>
      <c r="B8" t="s">
        <v>38</v>
      </c>
      <c r="C8" s="6" t="s">
        <v>31</v>
      </c>
      <c r="G8" s="26">
        <v>2</v>
      </c>
      <c r="H8" s="26">
        <v>2</v>
      </c>
      <c r="I8" s="26">
        <v>2</v>
      </c>
      <c r="J8" s="26">
        <v>2</v>
      </c>
      <c r="K8" s="26">
        <v>2</v>
      </c>
      <c r="L8" s="26">
        <v>2.5</v>
      </c>
      <c r="M8" s="26">
        <v>1.5</v>
      </c>
      <c r="N8" s="26">
        <v>1.5</v>
      </c>
      <c r="O8" s="29">
        <v>0.5</v>
      </c>
      <c r="P8" s="29">
        <v>0.5</v>
      </c>
      <c r="Q8" s="29">
        <v>0</v>
      </c>
      <c r="R8" s="29">
        <v>0</v>
      </c>
      <c r="S8" s="29"/>
      <c r="T8" s="29"/>
      <c r="U8" s="29"/>
    </row>
    <row r="9" spans="1:109" ht="15">
      <c r="A9" s="4">
        <v>23</v>
      </c>
      <c r="B9" t="s">
        <v>39</v>
      </c>
      <c r="C9" s="6" t="s">
        <v>29</v>
      </c>
      <c r="G9" s="26">
        <v>1</v>
      </c>
      <c r="H9" s="26">
        <v>1</v>
      </c>
      <c r="I9" s="26">
        <v>1</v>
      </c>
      <c r="J9" s="26">
        <v>1</v>
      </c>
      <c r="K9" s="26">
        <v>1</v>
      </c>
      <c r="L9" s="26">
        <v>1</v>
      </c>
      <c r="M9" s="26">
        <v>0</v>
      </c>
      <c r="N9" s="26">
        <v>0</v>
      </c>
      <c r="O9" s="26">
        <v>0</v>
      </c>
      <c r="P9" s="26">
        <v>0</v>
      </c>
      <c r="Q9" s="26">
        <v>0</v>
      </c>
      <c r="R9" s="26">
        <v>0</v>
      </c>
      <c r="S9" s="29"/>
      <c r="T9" s="29"/>
      <c r="U9" s="29"/>
    </row>
    <row r="10" spans="1:109" ht="15">
      <c r="A10" s="4">
        <v>23</v>
      </c>
      <c r="B10" t="s">
        <v>40</v>
      </c>
      <c r="C10" s="6" t="s">
        <v>29</v>
      </c>
      <c r="G10" s="26">
        <v>2</v>
      </c>
      <c r="H10" s="26">
        <v>1</v>
      </c>
      <c r="I10" s="26">
        <v>1</v>
      </c>
      <c r="J10" s="26">
        <v>1</v>
      </c>
      <c r="K10" s="26">
        <v>1</v>
      </c>
      <c r="L10" s="26">
        <v>0.8</v>
      </c>
      <c r="M10" s="26">
        <v>0</v>
      </c>
      <c r="N10" s="26">
        <v>0</v>
      </c>
      <c r="O10" s="26">
        <v>0</v>
      </c>
      <c r="P10" s="26">
        <v>0</v>
      </c>
      <c r="Q10" s="26">
        <v>0</v>
      </c>
      <c r="R10" s="26">
        <v>0</v>
      </c>
      <c r="S10" s="29"/>
      <c r="T10" s="29"/>
      <c r="U10" s="29"/>
    </row>
    <row r="11" spans="1:109" ht="15">
      <c r="A11" s="4">
        <v>24</v>
      </c>
      <c r="B11" t="s">
        <v>42</v>
      </c>
      <c r="C11" s="31" t="s">
        <v>30</v>
      </c>
      <c r="G11" s="26">
        <v>4</v>
      </c>
      <c r="H11" s="26">
        <v>3.5</v>
      </c>
      <c r="I11" s="26">
        <v>3.5</v>
      </c>
      <c r="J11" s="26">
        <v>3.25</v>
      </c>
      <c r="K11" s="26">
        <v>3.25</v>
      </c>
      <c r="L11" s="26">
        <v>3.25</v>
      </c>
      <c r="M11" s="26">
        <v>3.25</v>
      </c>
      <c r="N11" s="26">
        <v>3.25</v>
      </c>
      <c r="O11" s="29">
        <v>1.5</v>
      </c>
      <c r="P11" s="29">
        <v>1.5</v>
      </c>
      <c r="Q11" s="29">
        <v>0</v>
      </c>
      <c r="R11" s="29">
        <v>0</v>
      </c>
      <c r="S11" s="30"/>
      <c r="T11" s="30"/>
      <c r="U11" s="30"/>
    </row>
    <row r="12" spans="1:109" ht="15">
      <c r="A12" s="4">
        <v>24</v>
      </c>
      <c r="B12" t="s">
        <v>43</v>
      </c>
      <c r="C12" s="25" t="s">
        <v>30</v>
      </c>
      <c r="G12" s="26">
        <v>0.5</v>
      </c>
      <c r="H12" s="26">
        <v>0.5</v>
      </c>
      <c r="I12" s="26">
        <v>0.5</v>
      </c>
      <c r="J12" s="26">
        <v>0.5</v>
      </c>
      <c r="K12" s="26">
        <v>0.5</v>
      </c>
      <c r="L12" s="29">
        <v>0.5</v>
      </c>
      <c r="M12" s="29">
        <v>0.5</v>
      </c>
      <c r="N12" s="29">
        <v>0.5</v>
      </c>
      <c r="O12" s="29">
        <v>0.5</v>
      </c>
      <c r="P12" s="29">
        <v>0.5</v>
      </c>
      <c r="Q12" s="29">
        <v>0</v>
      </c>
      <c r="R12" s="29">
        <v>0</v>
      </c>
      <c r="S12" s="29"/>
      <c r="T12" s="29"/>
      <c r="U12" s="29"/>
    </row>
    <row r="13" spans="1:109" ht="15">
      <c r="A13" s="4">
        <v>5</v>
      </c>
      <c r="B13" t="s">
        <v>41</v>
      </c>
      <c r="C13" s="25" t="s">
        <v>33</v>
      </c>
      <c r="G13" s="26">
        <v>1.75</v>
      </c>
      <c r="H13" s="26">
        <v>1.25</v>
      </c>
      <c r="I13" s="26">
        <v>1</v>
      </c>
      <c r="J13" s="26">
        <v>0</v>
      </c>
      <c r="K13" s="26">
        <v>0</v>
      </c>
      <c r="L13" s="26">
        <v>0</v>
      </c>
      <c r="M13" s="26">
        <v>0</v>
      </c>
      <c r="N13" s="26">
        <v>0</v>
      </c>
      <c r="O13" s="29">
        <v>0</v>
      </c>
      <c r="P13" s="29">
        <v>0</v>
      </c>
      <c r="Q13" s="29">
        <v>0</v>
      </c>
      <c r="R13" s="29">
        <v>0</v>
      </c>
      <c r="S13" s="29"/>
      <c r="T13" s="29"/>
      <c r="U13" s="29"/>
    </row>
    <row r="14" spans="1:109" ht="15">
      <c r="A14" s="4">
        <v>4</v>
      </c>
      <c r="B14" s="24" t="s">
        <v>44</v>
      </c>
      <c r="C14" s="32" t="s">
        <v>32</v>
      </c>
      <c r="G14" s="26">
        <v>0.5</v>
      </c>
      <c r="H14" s="26">
        <v>0.25</v>
      </c>
      <c r="I14" s="26">
        <v>0.25</v>
      </c>
      <c r="J14" s="26">
        <v>0.25</v>
      </c>
      <c r="K14" s="26">
        <v>0.25</v>
      </c>
      <c r="L14" s="26">
        <v>0.25</v>
      </c>
      <c r="M14" s="26">
        <v>0.25</v>
      </c>
      <c r="N14" s="26">
        <v>0.25</v>
      </c>
      <c r="O14" s="29">
        <v>0.25</v>
      </c>
      <c r="P14" s="29">
        <v>0.25</v>
      </c>
      <c r="Q14" s="29">
        <v>0.25</v>
      </c>
      <c r="R14" s="29">
        <v>0.25</v>
      </c>
      <c r="S14" s="29"/>
      <c r="T14" s="29"/>
      <c r="U14" s="29"/>
    </row>
    <row r="15" spans="1:109" ht="15">
      <c r="B15"/>
      <c r="G15" s="26"/>
      <c r="H15" s="26"/>
      <c r="I15" s="26"/>
      <c r="J15" s="26"/>
      <c r="K15" s="26"/>
      <c r="L15" s="26"/>
      <c r="M15" s="26"/>
      <c r="N15" s="26"/>
      <c r="O15" s="29"/>
      <c r="P15" s="29"/>
      <c r="Q15" s="29"/>
      <c r="R15" s="29"/>
      <c r="S15" s="29"/>
      <c r="T15" s="29"/>
      <c r="U15" s="29"/>
    </row>
    <row r="16" spans="1:109" ht="15">
      <c r="B16"/>
      <c r="G16" s="26"/>
      <c r="H16" s="26"/>
      <c r="I16" s="26"/>
      <c r="J16" s="26"/>
      <c r="K16" s="26"/>
      <c r="L16" s="26"/>
      <c r="M16" s="26"/>
      <c r="N16" s="26"/>
      <c r="O16" s="29"/>
      <c r="P16" s="29"/>
      <c r="Q16" s="29"/>
      <c r="R16" s="29"/>
      <c r="S16" s="29"/>
      <c r="T16" s="29"/>
      <c r="U16" s="29"/>
    </row>
    <row r="17" spans="2:21" ht="15">
      <c r="G17" s="26"/>
      <c r="H17" s="26"/>
      <c r="I17" s="26"/>
      <c r="J17" s="26"/>
      <c r="K17" s="26"/>
      <c r="L17" s="26"/>
      <c r="M17" s="26"/>
      <c r="N17" s="26"/>
      <c r="O17" s="26"/>
      <c r="P17" s="26"/>
      <c r="Q17" s="29"/>
      <c r="R17" s="29"/>
      <c r="S17" s="29"/>
      <c r="T17" s="29"/>
      <c r="U17" s="29"/>
    </row>
    <row r="18" spans="2:21" ht="15">
      <c r="B18"/>
      <c r="C18" s="25"/>
      <c r="G18" s="26"/>
      <c r="H18" s="26"/>
      <c r="I18" s="26"/>
      <c r="J18" s="26"/>
      <c r="K18" s="26"/>
      <c r="L18" s="26"/>
      <c r="M18" s="26"/>
      <c r="N18" s="26"/>
      <c r="O18" s="26"/>
      <c r="P18" s="26"/>
      <c r="Q18" s="29"/>
      <c r="R18" s="29"/>
      <c r="S18" s="29"/>
      <c r="T18" s="29"/>
      <c r="U18" s="29"/>
    </row>
    <row r="19" spans="2:21" ht="15">
      <c r="B19"/>
      <c r="C19" s="25"/>
      <c r="G19" s="26"/>
      <c r="H19" s="26"/>
      <c r="I19" s="26"/>
      <c r="J19" s="26"/>
      <c r="K19" s="26"/>
      <c r="L19" s="26"/>
      <c r="M19" s="26"/>
      <c r="N19" s="26"/>
      <c r="O19" s="29"/>
      <c r="P19" s="29"/>
      <c r="Q19" s="29"/>
      <c r="R19" s="29"/>
      <c r="S19" s="29"/>
      <c r="T19" s="29"/>
      <c r="U19" s="29"/>
    </row>
    <row r="20" spans="2:21" ht="15">
      <c r="C20" s="25"/>
      <c r="G20" s="26"/>
      <c r="H20" s="26"/>
      <c r="I20" s="26"/>
      <c r="J20" s="26"/>
      <c r="K20" s="26"/>
      <c r="L20" s="26"/>
      <c r="M20" s="26"/>
      <c r="N20" s="26"/>
      <c r="O20" s="29"/>
      <c r="P20" s="29"/>
      <c r="Q20" s="29"/>
      <c r="R20" s="29"/>
      <c r="S20" s="29"/>
      <c r="T20" s="29"/>
      <c r="U20" s="29"/>
    </row>
    <row r="21" spans="2:21" ht="15">
      <c r="C21" s="25"/>
      <c r="G21" s="26"/>
      <c r="H21" s="26"/>
      <c r="I21" s="26"/>
      <c r="J21" s="26"/>
      <c r="K21" s="26"/>
      <c r="L21" s="26"/>
      <c r="M21" s="26"/>
      <c r="N21" s="26"/>
      <c r="O21" s="26"/>
      <c r="P21" s="26"/>
      <c r="Q21" s="26"/>
      <c r="R21" s="26"/>
      <c r="S21" s="26"/>
      <c r="T21" s="26"/>
      <c r="U21" s="29"/>
    </row>
    <row r="22" spans="2:21" ht="15">
      <c r="G22" s="26"/>
      <c r="H22" s="26"/>
      <c r="I22" s="26"/>
      <c r="J22" s="26"/>
      <c r="K22" s="26"/>
      <c r="L22" s="26"/>
      <c r="M22" s="26"/>
      <c r="N22" s="26"/>
      <c r="O22" s="29"/>
      <c r="P22" s="29"/>
      <c r="Q22" s="29"/>
      <c r="R22" s="29"/>
      <c r="S22" s="29"/>
      <c r="T22" s="29"/>
      <c r="U22" s="29"/>
    </row>
    <row r="23" spans="2:21" ht="15">
      <c r="G23" s="26"/>
      <c r="H23" s="26"/>
      <c r="I23" s="26"/>
      <c r="J23" s="26"/>
      <c r="K23" s="26"/>
      <c r="L23" s="26"/>
      <c r="M23" s="26"/>
      <c r="N23" s="26"/>
      <c r="O23" s="26"/>
      <c r="P23" s="26"/>
      <c r="Q23" s="26"/>
      <c r="R23" s="26"/>
      <c r="S23" s="26"/>
      <c r="T23" s="26"/>
      <c r="U23" s="29"/>
    </row>
  </sheetData>
  <autoFilter ref="C1:C2"/>
  <mergeCells count="6">
    <mergeCell ref="E1:E2"/>
    <mergeCell ref="F1:F2"/>
    <mergeCell ref="A1:A2"/>
    <mergeCell ref="B1:B2"/>
    <mergeCell ref="C1:C2"/>
    <mergeCell ref="D1:D2"/>
  </mergeCells>
  <phoneticPr fontId="2" type="noConversion"/>
  <conditionalFormatting sqref="B24:B65536 B7:B21">
    <cfRule type="expression" dxfId="18" priority="4" stopIfTrue="1">
      <formula>IF($F7=INDEX(Postponed_Values,1,1),TRUE)</formula>
    </cfRule>
    <cfRule type="expression" dxfId="17" priority="5" stopIfTrue="1">
      <formula>IF(ISBLANK($G7),FALSE,OFFSET($G7,0,COUNT($G7:$DE7)-1)=0)</formula>
    </cfRule>
  </conditionalFormatting>
  <conditionalFormatting sqref="G24:T65536 O22:T22 O19:P20 U3:DE65536 T3:T20 O3:S5 S7:S20 Q11:R20 O7:R8 O11:P16">
    <cfRule type="expression" dxfId="16" priority="6" stopIfTrue="1">
      <formula>AND($F3=INDEX(Postponed_Values,1,1),ISNUMBER(G$1))</formula>
    </cfRule>
  </conditionalFormatting>
  <conditionalFormatting sqref="A2:B2 D2:IV2">
    <cfRule type="cellIs" dxfId="15" priority="7" stopIfTrue="1" operator="equal">
      <formula>Sprint_Length + 1</formula>
    </cfRule>
  </conditionalFormatting>
  <conditionalFormatting sqref="C1:C1048576">
    <cfRule type="expression" dxfId="14" priority="8" stopIfTrue="1">
      <formula>AND(ISBLANK($C1),ISNUMBER($G1))</formula>
    </cfRule>
    <cfRule type="expression" dxfId="13" priority="9" stopIfTrue="1">
      <formula>AND(VLOOKUP($C1,Commitment,3,FALSE)&gt;0,VLOOKUP($C1,Commitment,3,FALSE)&lt;&gt;"")</formula>
    </cfRule>
    <cfRule type="expression" dxfId="12" priority="10" stopIfTrue="1">
      <formula>AND(VLOOKUP($C1,Commitment,3,FALSE)&lt;0,VLOOKUP($C1,Commitment,3,FALSE)&lt;&gt;"")</formula>
    </cfRule>
  </conditionalFormatting>
  <conditionalFormatting sqref="B3">
    <cfRule type="expression" dxfId="11" priority="13" stopIfTrue="1">
      <formula>IF($F4=INDEX(Postponed_Values,1,1),TRUE)</formula>
    </cfRule>
    <cfRule type="expression" dxfId="10" priority="14" stopIfTrue="1">
      <formula>IF(ISBLANK($G4),FALSE,OFFSET($G4,0,COUNT($G4:$DE4)-1)=0)</formula>
    </cfRule>
  </conditionalFormatting>
  <conditionalFormatting sqref="B4">
    <cfRule type="expression" dxfId="9" priority="17" stopIfTrue="1">
      <formula>IF($F11=INDEX(Postponed_Values,1,1),TRUE)</formula>
    </cfRule>
    <cfRule type="expression" dxfId="8" priority="18" stopIfTrue="1">
      <formula>IF(ISBLANK($G11),FALSE,OFFSET($G11,0,COUNT($G11:$DE11)-1)=0)</formula>
    </cfRule>
  </conditionalFormatting>
  <conditionalFormatting sqref="B5:B6">
    <cfRule type="expression" dxfId="7" priority="21" stopIfTrue="1">
      <formula>IF($F22=INDEX(Postponed_Values,1,1),TRUE)</formula>
    </cfRule>
    <cfRule type="expression" dxfId="6" priority="22" stopIfTrue="1">
      <formula>IF(ISBLANK($G22),FALSE,OFFSET($G22,0,COUNT($G22:$DE22)-1)=0)</formula>
    </cfRule>
  </conditionalFormatting>
  <conditionalFormatting sqref="N12">
    <cfRule type="expression" dxfId="5" priority="3" stopIfTrue="1">
      <formula>AND($F12=INDEX(Postponed_Values,1,1),ISNUMBER(N$1))</formula>
    </cfRule>
  </conditionalFormatting>
  <conditionalFormatting sqref="M12">
    <cfRule type="expression" dxfId="4" priority="2" stopIfTrue="1">
      <formula>AND($F12=INDEX(Postponed_Values,1,1),ISNUMBER(M$1))</formula>
    </cfRule>
  </conditionalFormatting>
  <conditionalFormatting sqref="L12">
    <cfRule type="expression" dxfId="3" priority="1" stopIfTrue="1">
      <formula>AND($F12=INDEX(Postponed_Values,1,1),ISNUMBER(L$1))</formula>
    </cfRule>
  </conditionalFormatting>
  <dataValidations count="2">
    <dataValidation type="list" allowBlank="1" showInputMessage="1" showErrorMessage="1" sqref="C3:C65536">
      <formula1>Resource</formula1>
    </dataValidation>
    <dataValidation type="list" allowBlank="1" showInputMessage="1" showErrorMessage="1" sqref="F3:F65536">
      <formula1>Postponed_Values</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4"/>
  <dimension ref="A1:C53"/>
  <sheetViews>
    <sheetView workbookViewId="0">
      <selection activeCell="B2" sqref="B2"/>
    </sheetView>
  </sheetViews>
  <sheetFormatPr baseColWidth="10" defaultColWidth="9.140625" defaultRowHeight="12.75"/>
  <cols>
    <col min="1" max="3" width="13.28515625" customWidth="1"/>
  </cols>
  <sheetData>
    <row r="1" spans="1:3" s="21" customFormat="1">
      <c r="A1" s="21" t="s">
        <v>22</v>
      </c>
      <c r="B1" s="21" t="s">
        <v>23</v>
      </c>
      <c r="C1" s="21" t="s">
        <v>24</v>
      </c>
    </row>
    <row r="2" spans="1:3">
      <c r="A2" t="str">
        <f t="shared" ref="A2:A33" si="0">IF(LEN($B2)=0,"",ROW()-1)</f>
        <v/>
      </c>
      <c r="C2" t="str">
        <f t="shared" ref="C2:C33" si="1">IF(ISNUMBER($A2),0,"")</f>
        <v/>
      </c>
    </row>
    <row r="3" spans="1:3">
      <c r="A3" t="str">
        <f t="shared" si="0"/>
        <v/>
      </c>
      <c r="C3" t="str">
        <f t="shared" si="1"/>
        <v/>
      </c>
    </row>
    <row r="4" spans="1:3">
      <c r="A4" t="str">
        <f t="shared" si="0"/>
        <v/>
      </c>
      <c r="C4" t="str">
        <f t="shared" si="1"/>
        <v/>
      </c>
    </row>
    <row r="5" spans="1:3">
      <c r="A5" t="str">
        <f t="shared" si="0"/>
        <v/>
      </c>
      <c r="C5" t="str">
        <f t="shared" si="1"/>
        <v/>
      </c>
    </row>
    <row r="6" spans="1:3">
      <c r="A6" t="str">
        <f t="shared" si="0"/>
        <v/>
      </c>
      <c r="C6" t="str">
        <f t="shared" si="1"/>
        <v/>
      </c>
    </row>
    <row r="7" spans="1:3">
      <c r="A7" t="str">
        <f t="shared" si="0"/>
        <v/>
      </c>
      <c r="C7" t="str">
        <f t="shared" si="1"/>
        <v/>
      </c>
    </row>
    <row r="8" spans="1:3">
      <c r="A8" t="str">
        <f t="shared" si="0"/>
        <v/>
      </c>
      <c r="C8" t="str">
        <f t="shared" si="1"/>
        <v/>
      </c>
    </row>
    <row r="9" spans="1:3">
      <c r="A9" t="str">
        <f t="shared" si="0"/>
        <v/>
      </c>
      <c r="C9" t="str">
        <f t="shared" si="1"/>
        <v/>
      </c>
    </row>
    <row r="10" spans="1:3">
      <c r="A10" t="str">
        <f t="shared" si="0"/>
        <v/>
      </c>
      <c r="C10" t="str">
        <f t="shared" si="1"/>
        <v/>
      </c>
    </row>
    <row r="11" spans="1:3">
      <c r="A11" t="str">
        <f t="shared" si="0"/>
        <v/>
      </c>
      <c r="C11" t="str">
        <f t="shared" si="1"/>
        <v/>
      </c>
    </row>
    <row r="12" spans="1:3">
      <c r="A12" t="str">
        <f t="shared" si="0"/>
        <v/>
      </c>
      <c r="C12" t="str">
        <f t="shared" si="1"/>
        <v/>
      </c>
    </row>
    <row r="13" spans="1:3">
      <c r="A13" t="str">
        <f t="shared" si="0"/>
        <v/>
      </c>
      <c r="C13" t="str">
        <f t="shared" si="1"/>
        <v/>
      </c>
    </row>
    <row r="14" spans="1:3">
      <c r="A14" t="str">
        <f t="shared" si="0"/>
        <v/>
      </c>
      <c r="C14" t="str">
        <f t="shared" si="1"/>
        <v/>
      </c>
    </row>
    <row r="15" spans="1:3">
      <c r="A15" t="str">
        <f t="shared" si="0"/>
        <v/>
      </c>
      <c r="C15" t="str">
        <f t="shared" si="1"/>
        <v/>
      </c>
    </row>
    <row r="16" spans="1:3">
      <c r="A16" t="str">
        <f t="shared" si="0"/>
        <v/>
      </c>
      <c r="C16" t="str">
        <f t="shared" si="1"/>
        <v/>
      </c>
    </row>
    <row r="17" spans="1:3">
      <c r="A17" t="str">
        <f t="shared" si="0"/>
        <v/>
      </c>
      <c r="C17" t="str">
        <f t="shared" si="1"/>
        <v/>
      </c>
    </row>
    <row r="18" spans="1:3">
      <c r="A18" t="str">
        <f t="shared" si="0"/>
        <v/>
      </c>
      <c r="C18" t="str">
        <f t="shared" si="1"/>
        <v/>
      </c>
    </row>
    <row r="19" spans="1:3">
      <c r="A19" t="str">
        <f t="shared" si="0"/>
        <v/>
      </c>
      <c r="C19" t="str">
        <f t="shared" si="1"/>
        <v/>
      </c>
    </row>
    <row r="20" spans="1:3">
      <c r="A20" t="str">
        <f t="shared" si="0"/>
        <v/>
      </c>
      <c r="C20" t="str">
        <f t="shared" si="1"/>
        <v/>
      </c>
    </row>
    <row r="21" spans="1:3">
      <c r="A21" t="str">
        <f t="shared" si="0"/>
        <v/>
      </c>
      <c r="C21" t="str">
        <f t="shared" si="1"/>
        <v/>
      </c>
    </row>
    <row r="22" spans="1:3">
      <c r="A22" t="str">
        <f t="shared" si="0"/>
        <v/>
      </c>
      <c r="C22" t="str">
        <f t="shared" si="1"/>
        <v/>
      </c>
    </row>
    <row r="23" spans="1:3">
      <c r="A23" t="str">
        <f t="shared" si="0"/>
        <v/>
      </c>
      <c r="C23" t="str">
        <f t="shared" si="1"/>
        <v/>
      </c>
    </row>
    <row r="24" spans="1:3">
      <c r="A24" t="str">
        <f t="shared" si="0"/>
        <v/>
      </c>
      <c r="C24" t="str">
        <f t="shared" si="1"/>
        <v/>
      </c>
    </row>
    <row r="25" spans="1:3">
      <c r="A25" t="str">
        <f t="shared" si="0"/>
        <v/>
      </c>
      <c r="C25" t="str">
        <f t="shared" si="1"/>
        <v/>
      </c>
    </row>
    <row r="26" spans="1:3">
      <c r="A26" t="str">
        <f t="shared" si="0"/>
        <v/>
      </c>
      <c r="C26" t="str">
        <f t="shared" si="1"/>
        <v/>
      </c>
    </row>
    <row r="27" spans="1:3">
      <c r="A27" t="str">
        <f t="shared" si="0"/>
        <v/>
      </c>
      <c r="C27" t="str">
        <f t="shared" si="1"/>
        <v/>
      </c>
    </row>
    <row r="28" spans="1:3">
      <c r="A28" t="str">
        <f t="shared" si="0"/>
        <v/>
      </c>
      <c r="C28" t="str">
        <f t="shared" si="1"/>
        <v/>
      </c>
    </row>
    <row r="29" spans="1:3">
      <c r="A29" t="str">
        <f t="shared" si="0"/>
        <v/>
      </c>
      <c r="C29" t="str">
        <f t="shared" si="1"/>
        <v/>
      </c>
    </row>
    <row r="30" spans="1:3">
      <c r="A30" t="str">
        <f t="shared" si="0"/>
        <v/>
      </c>
      <c r="C30" t="str">
        <f t="shared" si="1"/>
        <v/>
      </c>
    </row>
    <row r="31" spans="1:3">
      <c r="A31" t="str">
        <f t="shared" si="0"/>
        <v/>
      </c>
      <c r="C31" t="str">
        <f t="shared" si="1"/>
        <v/>
      </c>
    </row>
    <row r="32" spans="1:3">
      <c r="A32" t="str">
        <f t="shared" si="0"/>
        <v/>
      </c>
      <c r="C32" t="str">
        <f t="shared" si="1"/>
        <v/>
      </c>
    </row>
    <row r="33" spans="1:3">
      <c r="A33" t="str">
        <f t="shared" si="0"/>
        <v/>
      </c>
      <c r="C33" t="str">
        <f t="shared" si="1"/>
        <v/>
      </c>
    </row>
    <row r="34" spans="1:3">
      <c r="A34" t="str">
        <f t="shared" ref="A34:A53" si="2">IF(LEN($B34)=0,"",ROW()-1)</f>
        <v/>
      </c>
      <c r="C34" t="str">
        <f t="shared" ref="C34:C53" si="3">IF(ISNUMBER($A34),0,"")</f>
        <v/>
      </c>
    </row>
    <row r="35" spans="1:3">
      <c r="A35" t="str">
        <f t="shared" si="2"/>
        <v/>
      </c>
      <c r="C35" t="str">
        <f t="shared" si="3"/>
        <v/>
      </c>
    </row>
    <row r="36" spans="1:3">
      <c r="A36" t="str">
        <f t="shared" si="2"/>
        <v/>
      </c>
      <c r="C36" t="str">
        <f t="shared" si="3"/>
        <v/>
      </c>
    </row>
    <row r="37" spans="1:3">
      <c r="A37" t="str">
        <f t="shared" si="2"/>
        <v/>
      </c>
      <c r="C37" t="str">
        <f t="shared" si="3"/>
        <v/>
      </c>
    </row>
    <row r="38" spans="1:3">
      <c r="A38" t="str">
        <f t="shared" si="2"/>
        <v/>
      </c>
      <c r="C38" t="str">
        <f t="shared" si="3"/>
        <v/>
      </c>
    </row>
    <row r="39" spans="1:3">
      <c r="A39" t="str">
        <f t="shared" si="2"/>
        <v/>
      </c>
      <c r="C39" t="str">
        <f t="shared" si="3"/>
        <v/>
      </c>
    </row>
    <row r="40" spans="1:3">
      <c r="A40" t="str">
        <f t="shared" si="2"/>
        <v/>
      </c>
      <c r="C40" t="str">
        <f t="shared" si="3"/>
        <v/>
      </c>
    </row>
    <row r="41" spans="1:3">
      <c r="A41" t="str">
        <f t="shared" si="2"/>
        <v/>
      </c>
      <c r="C41" t="str">
        <f t="shared" si="3"/>
        <v/>
      </c>
    </row>
    <row r="42" spans="1:3">
      <c r="A42" t="str">
        <f t="shared" si="2"/>
        <v/>
      </c>
      <c r="C42" t="str">
        <f t="shared" si="3"/>
        <v/>
      </c>
    </row>
    <row r="43" spans="1:3">
      <c r="A43" t="str">
        <f t="shared" si="2"/>
        <v/>
      </c>
      <c r="C43" t="str">
        <f t="shared" si="3"/>
        <v/>
      </c>
    </row>
    <row r="44" spans="1:3">
      <c r="A44" t="str">
        <f t="shared" si="2"/>
        <v/>
      </c>
      <c r="C44" t="str">
        <f t="shared" si="3"/>
        <v/>
      </c>
    </row>
    <row r="45" spans="1:3">
      <c r="A45" t="str">
        <f t="shared" si="2"/>
        <v/>
      </c>
      <c r="C45" t="str">
        <f t="shared" si="3"/>
        <v/>
      </c>
    </row>
    <row r="46" spans="1:3">
      <c r="A46" t="str">
        <f t="shared" si="2"/>
        <v/>
      </c>
      <c r="C46" t="str">
        <f t="shared" si="3"/>
        <v/>
      </c>
    </row>
    <row r="47" spans="1:3">
      <c r="A47" t="str">
        <f t="shared" si="2"/>
        <v/>
      </c>
      <c r="C47" t="str">
        <f t="shared" si="3"/>
        <v/>
      </c>
    </row>
    <row r="48" spans="1:3">
      <c r="A48" t="str">
        <f t="shared" si="2"/>
        <v/>
      </c>
      <c r="C48" t="str">
        <f t="shared" si="3"/>
        <v/>
      </c>
    </row>
    <row r="49" spans="1:3">
      <c r="A49" t="str">
        <f t="shared" si="2"/>
        <v/>
      </c>
      <c r="C49" t="str">
        <f t="shared" si="3"/>
        <v/>
      </c>
    </row>
    <row r="50" spans="1:3">
      <c r="A50" t="str">
        <f t="shared" si="2"/>
        <v/>
      </c>
      <c r="C50" t="str">
        <f t="shared" si="3"/>
        <v/>
      </c>
    </row>
    <row r="51" spans="1:3">
      <c r="A51" t="str">
        <f t="shared" si="2"/>
        <v/>
      </c>
      <c r="C51" t="str">
        <f t="shared" si="3"/>
        <v/>
      </c>
    </row>
    <row r="52" spans="1:3">
      <c r="A52" t="str">
        <f t="shared" si="2"/>
        <v/>
      </c>
      <c r="C52" t="str">
        <f t="shared" si="3"/>
        <v/>
      </c>
    </row>
    <row r="53" spans="1:3">
      <c r="A53" t="str">
        <f t="shared" si="2"/>
        <v/>
      </c>
      <c r="C53" t="str">
        <f t="shared" si="3"/>
        <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5"/>
  <dimension ref="A1:DB36"/>
  <sheetViews>
    <sheetView workbookViewId="0">
      <pane xSplit="3" ySplit="2" topLeftCell="D3" activePane="bottomRight" state="frozenSplit"/>
      <selection pane="topRight" activeCell="C1" sqref="C1"/>
      <selection pane="bottomLeft" activeCell="B3" sqref="B3"/>
      <selection pane="bottomRight"/>
    </sheetView>
  </sheetViews>
  <sheetFormatPr baseColWidth="10" defaultColWidth="9.140625" defaultRowHeight="12.75"/>
  <cols>
    <col min="1" max="1" width="20.85546875" style="19" customWidth="1"/>
    <col min="2" max="2" width="9.42578125" style="19" customWidth="1"/>
    <col min="3" max="3" width="10.85546875" style="16" customWidth="1"/>
    <col min="4" max="5" width="16.5703125" style="3" customWidth="1"/>
    <col min="6" max="10" width="16.5703125" bestFit="1" customWidth="1"/>
    <col min="11" max="12" width="17" bestFit="1" customWidth="1"/>
    <col min="13" max="13" width="16.42578125" bestFit="1" customWidth="1"/>
    <col min="14" max="14" width="12.140625" customWidth="1"/>
    <col min="15" max="23" width="11.28515625" bestFit="1" customWidth="1"/>
  </cols>
  <sheetData>
    <row r="1" spans="1:106" s="14" customFormat="1" ht="12.75" customHeight="1">
      <c r="A1" s="18"/>
      <c r="B1" s="18"/>
      <c r="C1" s="15" t="s">
        <v>18</v>
      </c>
      <c r="D1" s="14">
        <f>'Resource Allocation'!C$1</f>
        <v>11</v>
      </c>
      <c r="E1" s="14">
        <f>'Resource Allocation'!D$1</f>
        <v>10</v>
      </c>
      <c r="F1" s="14">
        <f>'Resource Allocation'!E$1</f>
        <v>9</v>
      </c>
      <c r="G1" s="14">
        <f>'Resource Allocation'!F$1</f>
        <v>8</v>
      </c>
      <c r="H1" s="14">
        <f>'Resource Allocation'!G$1</f>
        <v>7</v>
      </c>
      <c r="I1" s="14">
        <f>'Resource Allocation'!H$1</f>
        <v>6</v>
      </c>
      <c r="J1" s="14">
        <f>'Resource Allocation'!I$1</f>
        <v>5</v>
      </c>
      <c r="K1" s="14">
        <f>'Resource Allocation'!J$1</f>
        <v>4</v>
      </c>
      <c r="L1" s="14">
        <f>'Resource Allocation'!K$1</f>
        <v>3</v>
      </c>
      <c r="M1" s="14">
        <f>'Resource Allocation'!L$1</f>
        <v>2</v>
      </c>
      <c r="N1" s="14">
        <f>'Resource Allocation'!M$1</f>
        <v>1</v>
      </c>
      <c r="O1" s="14">
        <f>'Resource Allocation'!N$1</f>
        <v>0</v>
      </c>
      <c r="P1" s="14" t="str">
        <f>'Resource Allocation'!O$1</f>
        <v/>
      </c>
      <c r="Q1" s="14" t="str">
        <f>'Resource Allocation'!P$1</f>
        <v/>
      </c>
      <c r="R1" s="14" t="str">
        <f>'Resource Allocation'!Q$1</f>
        <v/>
      </c>
      <c r="S1" s="14" t="str">
        <f>'Resource Allocation'!R$1</f>
        <v/>
      </c>
      <c r="T1" s="14" t="str">
        <f>'Resource Allocation'!S$1</f>
        <v/>
      </c>
      <c r="U1" s="14" t="str">
        <f>'Resource Allocation'!T$1</f>
        <v/>
      </c>
      <c r="V1" s="14" t="str">
        <f>'Resource Allocation'!U$1</f>
        <v/>
      </c>
      <c r="W1" s="14" t="str">
        <f>'Resource Allocation'!V$1</f>
        <v/>
      </c>
      <c r="X1" s="14" t="str">
        <f>'Resource Allocation'!W$1</f>
        <v/>
      </c>
      <c r="Y1" s="14" t="str">
        <f>'Resource Allocation'!X$1</f>
        <v/>
      </c>
      <c r="Z1" s="14" t="str">
        <f>'Resource Allocation'!Y$1</f>
        <v/>
      </c>
      <c r="AA1" s="14" t="str">
        <f>'Resource Allocation'!Z$1</f>
        <v/>
      </c>
      <c r="AB1" s="14" t="str">
        <f>'Resource Allocation'!AA$1</f>
        <v/>
      </c>
      <c r="AC1" s="14" t="str">
        <f>'Resource Allocation'!AB$1</f>
        <v/>
      </c>
      <c r="AD1" s="14" t="str">
        <f>'Resource Allocation'!AC$1</f>
        <v/>
      </c>
      <c r="AE1" s="14" t="str">
        <f>'Resource Allocation'!AD$1</f>
        <v/>
      </c>
      <c r="AF1" s="14" t="str">
        <f>'Resource Allocation'!AE$1</f>
        <v/>
      </c>
      <c r="AG1" s="14" t="str">
        <f>'Resource Allocation'!AF$1</f>
        <v/>
      </c>
      <c r="AH1" s="14" t="str">
        <f>'Resource Allocation'!AG$1</f>
        <v/>
      </c>
      <c r="AI1" s="14" t="str">
        <f>'Resource Allocation'!AH$1</f>
        <v/>
      </c>
      <c r="AJ1" s="14" t="str">
        <f>'Resource Allocation'!AI$1</f>
        <v/>
      </c>
      <c r="AK1" s="14" t="str">
        <f>'Resource Allocation'!AJ$1</f>
        <v/>
      </c>
      <c r="AL1" s="14" t="str">
        <f>'Resource Allocation'!AK$1</f>
        <v/>
      </c>
      <c r="AM1" s="14" t="str">
        <f>'Resource Allocation'!AL$1</f>
        <v/>
      </c>
      <c r="AN1" s="14" t="str">
        <f>'Resource Allocation'!AM$1</f>
        <v/>
      </c>
      <c r="AO1" s="14" t="str">
        <f>'Resource Allocation'!AN$1</f>
        <v/>
      </c>
      <c r="AP1" s="14" t="str">
        <f>'Resource Allocation'!AO$1</f>
        <v/>
      </c>
      <c r="AQ1" s="14" t="str">
        <f>'Resource Allocation'!AP$1</f>
        <v/>
      </c>
      <c r="AR1" s="14" t="str">
        <f>'Resource Allocation'!AQ$1</f>
        <v/>
      </c>
      <c r="AS1" s="14" t="str">
        <f>'Resource Allocation'!AR$1</f>
        <v/>
      </c>
      <c r="AT1" s="14" t="str">
        <f>'Resource Allocation'!AS$1</f>
        <v/>
      </c>
      <c r="AU1" s="14" t="str">
        <f>'Resource Allocation'!AT$1</f>
        <v/>
      </c>
      <c r="AV1" s="14" t="str">
        <f>'Resource Allocation'!AU$1</f>
        <v/>
      </c>
      <c r="AW1" s="14" t="str">
        <f>'Resource Allocation'!AV$1</f>
        <v/>
      </c>
      <c r="AX1" s="14" t="str">
        <f>'Resource Allocation'!AW$1</f>
        <v/>
      </c>
      <c r="AY1" s="14" t="str">
        <f>'Resource Allocation'!AX$1</f>
        <v/>
      </c>
      <c r="AZ1" s="14" t="str">
        <f>'Resource Allocation'!AY$1</f>
        <v/>
      </c>
      <c r="BA1" s="14" t="str">
        <f>'Resource Allocation'!AZ$1</f>
        <v/>
      </c>
      <c r="BB1" s="14" t="str">
        <f>'Resource Allocation'!BA$1</f>
        <v/>
      </c>
      <c r="BC1" s="14" t="str">
        <f>'Resource Allocation'!BB$1</f>
        <v/>
      </c>
      <c r="BD1" s="14" t="str">
        <f>'Resource Allocation'!BC$1</f>
        <v/>
      </c>
      <c r="BE1" s="14" t="str">
        <f>'Resource Allocation'!BD$1</f>
        <v/>
      </c>
      <c r="BF1" s="14" t="str">
        <f>'Resource Allocation'!BE$1</f>
        <v/>
      </c>
      <c r="BG1" s="14" t="str">
        <f>'Resource Allocation'!BF$1</f>
        <v/>
      </c>
      <c r="BH1" s="14" t="str">
        <f>'Resource Allocation'!BG$1</f>
        <v/>
      </c>
      <c r="BI1" s="14" t="str">
        <f>'Resource Allocation'!BH$1</f>
        <v/>
      </c>
      <c r="BJ1" s="14" t="str">
        <f>'Resource Allocation'!BI$1</f>
        <v/>
      </c>
      <c r="BK1" s="14" t="str">
        <f>'Resource Allocation'!BJ$1</f>
        <v/>
      </c>
      <c r="BL1" s="14" t="str">
        <f>'Resource Allocation'!BK$1</f>
        <v/>
      </c>
      <c r="BM1" s="14" t="str">
        <f>'Resource Allocation'!BL$1</f>
        <v/>
      </c>
      <c r="BN1" s="14" t="str">
        <f>'Resource Allocation'!BM$1</f>
        <v/>
      </c>
      <c r="BO1" s="14" t="str">
        <f>'Resource Allocation'!BN$1</f>
        <v/>
      </c>
      <c r="BP1" s="14" t="str">
        <f>'Resource Allocation'!BO$1</f>
        <v/>
      </c>
      <c r="BQ1" s="14" t="str">
        <f>'Resource Allocation'!BP$1</f>
        <v/>
      </c>
      <c r="BR1" s="14" t="str">
        <f>'Resource Allocation'!BQ$1</f>
        <v/>
      </c>
      <c r="BS1" s="14" t="str">
        <f>'Resource Allocation'!BR$1</f>
        <v/>
      </c>
      <c r="BT1" s="14" t="str">
        <f>'Resource Allocation'!BS$1</f>
        <v/>
      </c>
      <c r="BU1" s="14" t="str">
        <f>'Resource Allocation'!BT$1</f>
        <v/>
      </c>
      <c r="BV1" s="14" t="str">
        <f>'Resource Allocation'!BU$1</f>
        <v/>
      </c>
      <c r="BW1" s="14" t="str">
        <f>'Resource Allocation'!BV$1</f>
        <v/>
      </c>
      <c r="BX1" s="14" t="str">
        <f>'Resource Allocation'!BW$1</f>
        <v/>
      </c>
      <c r="BY1" s="14" t="str">
        <f>'Resource Allocation'!BX$1</f>
        <v/>
      </c>
      <c r="BZ1" s="14" t="str">
        <f>'Resource Allocation'!BY$1</f>
        <v/>
      </c>
      <c r="CA1" s="14" t="str">
        <f>'Resource Allocation'!BZ$1</f>
        <v/>
      </c>
      <c r="CB1" s="14" t="str">
        <f>'Resource Allocation'!CA$1</f>
        <v/>
      </c>
      <c r="CC1" s="14" t="str">
        <f>'Resource Allocation'!CB$1</f>
        <v/>
      </c>
      <c r="CD1" s="14" t="str">
        <f>'Resource Allocation'!CC$1</f>
        <v/>
      </c>
      <c r="CE1" s="14" t="str">
        <f>'Resource Allocation'!CD$1</f>
        <v/>
      </c>
      <c r="CF1" s="14" t="str">
        <f>'Resource Allocation'!CE$1</f>
        <v/>
      </c>
      <c r="CG1" s="14" t="str">
        <f>'Resource Allocation'!CF$1</f>
        <v/>
      </c>
      <c r="CH1" s="14" t="str">
        <f>'Resource Allocation'!CG$1</f>
        <v/>
      </c>
      <c r="CI1" s="14" t="str">
        <f>'Resource Allocation'!CH$1</f>
        <v/>
      </c>
      <c r="CJ1" s="14" t="str">
        <f>'Resource Allocation'!CI$1</f>
        <v/>
      </c>
      <c r="CK1" s="14" t="str">
        <f>'Resource Allocation'!CJ$1</f>
        <v/>
      </c>
      <c r="CL1" s="14" t="str">
        <f>'Resource Allocation'!CK$1</f>
        <v/>
      </c>
      <c r="CM1" s="14" t="str">
        <f>'Resource Allocation'!CL$1</f>
        <v/>
      </c>
      <c r="CN1" s="14" t="str">
        <f>'Resource Allocation'!CM$1</f>
        <v/>
      </c>
      <c r="CO1" s="14" t="str">
        <f>'Resource Allocation'!CN$1</f>
        <v/>
      </c>
      <c r="CP1" s="14" t="str">
        <f>'Resource Allocation'!CO$1</f>
        <v/>
      </c>
      <c r="CQ1" s="14" t="str">
        <f>'Resource Allocation'!CP$1</f>
        <v/>
      </c>
      <c r="CR1" s="14" t="str">
        <f>'Resource Allocation'!CQ$1</f>
        <v/>
      </c>
      <c r="CS1" s="14" t="str">
        <f>'Resource Allocation'!CR$1</f>
        <v/>
      </c>
      <c r="CT1" s="14" t="str">
        <f>'Resource Allocation'!CS$1</f>
        <v/>
      </c>
      <c r="CU1" s="14" t="str">
        <f>'Resource Allocation'!CT$1</f>
        <v/>
      </c>
      <c r="CV1" s="14" t="str">
        <f>'Resource Allocation'!CU$1</f>
        <v/>
      </c>
      <c r="CW1" s="14" t="str">
        <f>'Resource Allocation'!CV$1</f>
        <v/>
      </c>
      <c r="CX1" s="14" t="str">
        <f>'Resource Allocation'!CW$1</f>
        <v/>
      </c>
      <c r="CY1" s="14" t="str">
        <f>'Resource Allocation'!CX$1</f>
        <v/>
      </c>
      <c r="CZ1" s="14" t="str">
        <f>'Resource Allocation'!CY$1</f>
        <v/>
      </c>
      <c r="DA1" s="14" t="str">
        <f>'Resource Allocation'!CZ$1</f>
        <v/>
      </c>
      <c r="DB1" s="14" t="str">
        <f>'Resource Allocation'!DA$1</f>
        <v/>
      </c>
    </row>
    <row r="2" spans="1:106" s="7" customFormat="1" ht="12.75" customHeight="1">
      <c r="A2" s="18" t="str">
        <f>'Resource Allocation'!$B2</f>
        <v>Resource</v>
      </c>
      <c r="B2" s="20" t="str">
        <f>"Max "&amp;IF(Work_Hours_in_Day=1,"Days","Hours")</f>
        <v>Max Days</v>
      </c>
      <c r="C2" s="15" t="s">
        <v>17</v>
      </c>
      <c r="D2" s="7">
        <f>'Resource Allocation'!C$2</f>
        <v>1</v>
      </c>
      <c r="E2" s="7">
        <f>'Resource Allocation'!D$2</f>
        <v>2</v>
      </c>
      <c r="F2" s="7">
        <f>'Resource Allocation'!E$2</f>
        <v>3</v>
      </c>
      <c r="G2" s="7">
        <f>'Resource Allocation'!F$2</f>
        <v>4</v>
      </c>
      <c r="H2" s="7">
        <f>'Resource Allocation'!G$2</f>
        <v>5</v>
      </c>
      <c r="I2" s="7">
        <f>'Resource Allocation'!H$2</f>
        <v>6</v>
      </c>
      <c r="J2" s="7">
        <f>'Resource Allocation'!I$2</f>
        <v>7</v>
      </c>
      <c r="K2" s="7">
        <f>'Resource Allocation'!J$2</f>
        <v>8</v>
      </c>
      <c r="L2" s="7">
        <f>'Resource Allocation'!K$2</f>
        <v>9</v>
      </c>
      <c r="M2" s="7">
        <f>'Resource Allocation'!L$2</f>
        <v>10</v>
      </c>
      <c r="N2" s="7">
        <f>'Resource Allocation'!M$2</f>
        <v>11</v>
      </c>
      <c r="O2" s="7">
        <f>'Resource Allocation'!N$2</f>
        <v>12</v>
      </c>
      <c r="P2" s="7" t="str">
        <f>'Resource Allocation'!O$2</f>
        <v/>
      </c>
      <c r="Q2" s="7" t="str">
        <f>'Resource Allocation'!P$2</f>
        <v/>
      </c>
      <c r="R2" s="7" t="str">
        <f>'Resource Allocation'!Q$2</f>
        <v/>
      </c>
      <c r="S2" s="7" t="str">
        <f>'Resource Allocation'!R$2</f>
        <v/>
      </c>
      <c r="T2" s="7" t="str">
        <f>'Resource Allocation'!S$2</f>
        <v/>
      </c>
      <c r="U2" s="7" t="str">
        <f>'Resource Allocation'!T$2</f>
        <v/>
      </c>
      <c r="V2" s="7" t="str">
        <f>'Resource Allocation'!U$2</f>
        <v/>
      </c>
      <c r="W2" s="7" t="str">
        <f>'Resource Allocation'!V$2</f>
        <v/>
      </c>
      <c r="X2" s="7" t="str">
        <f>'Resource Allocation'!W$2</f>
        <v/>
      </c>
      <c r="Y2" s="7" t="str">
        <f>'Resource Allocation'!X$2</f>
        <v/>
      </c>
      <c r="Z2" s="7" t="str">
        <f>'Resource Allocation'!Y$2</f>
        <v/>
      </c>
      <c r="AA2" s="7" t="str">
        <f>'Resource Allocation'!Z$2</f>
        <v/>
      </c>
      <c r="AB2" s="7" t="str">
        <f>'Resource Allocation'!AA$2</f>
        <v/>
      </c>
      <c r="AC2" s="7" t="str">
        <f>'Resource Allocation'!AB$2</f>
        <v/>
      </c>
      <c r="AD2" s="7" t="str">
        <f>'Resource Allocation'!AC$2</f>
        <v/>
      </c>
      <c r="AE2" s="7" t="str">
        <f>'Resource Allocation'!AD$2</f>
        <v/>
      </c>
      <c r="AF2" s="7" t="str">
        <f>'Resource Allocation'!AE$2</f>
        <v/>
      </c>
      <c r="AG2" s="7" t="str">
        <f>'Resource Allocation'!AF$2</f>
        <v/>
      </c>
      <c r="AH2" s="7" t="str">
        <f>'Resource Allocation'!AG$2</f>
        <v/>
      </c>
      <c r="AI2" s="7" t="str">
        <f>'Resource Allocation'!AH$2</f>
        <v/>
      </c>
      <c r="AJ2" s="7" t="str">
        <f>'Resource Allocation'!AI$2</f>
        <v/>
      </c>
      <c r="AK2" s="7" t="str">
        <f>'Resource Allocation'!AJ$2</f>
        <v/>
      </c>
      <c r="AL2" s="7" t="str">
        <f>'Resource Allocation'!AK$2</f>
        <v/>
      </c>
      <c r="AM2" s="7" t="str">
        <f>'Resource Allocation'!AL$2</f>
        <v/>
      </c>
      <c r="AN2" s="7" t="str">
        <f>'Resource Allocation'!AM$2</f>
        <v/>
      </c>
      <c r="AO2" s="7" t="str">
        <f>'Resource Allocation'!AN$2</f>
        <v/>
      </c>
      <c r="AP2" s="7" t="str">
        <f>'Resource Allocation'!AO$2</f>
        <v/>
      </c>
      <c r="AQ2" s="7" t="str">
        <f>'Resource Allocation'!AP$2</f>
        <v/>
      </c>
      <c r="AR2" s="7" t="str">
        <f>'Resource Allocation'!AQ$2</f>
        <v/>
      </c>
      <c r="AS2" s="7" t="str">
        <f>'Resource Allocation'!AR$2</f>
        <v/>
      </c>
      <c r="AT2" s="7" t="str">
        <f>'Resource Allocation'!AS$2</f>
        <v/>
      </c>
      <c r="AU2" s="7" t="str">
        <f>'Resource Allocation'!AT$2</f>
        <v/>
      </c>
      <c r="AV2" s="7" t="str">
        <f>'Resource Allocation'!AU$2</f>
        <v/>
      </c>
      <c r="AW2" s="7" t="str">
        <f>'Resource Allocation'!AV$2</f>
        <v/>
      </c>
      <c r="AX2" s="7" t="str">
        <f>'Resource Allocation'!AW$2</f>
        <v/>
      </c>
      <c r="AY2" s="7" t="str">
        <f>'Resource Allocation'!AX$2</f>
        <v/>
      </c>
      <c r="AZ2" s="7" t="str">
        <f>'Resource Allocation'!AY$2</f>
        <v/>
      </c>
      <c r="BA2" s="7" t="str">
        <f>'Resource Allocation'!AZ$2</f>
        <v/>
      </c>
      <c r="BB2" s="7" t="str">
        <f>'Resource Allocation'!BA$2</f>
        <v/>
      </c>
      <c r="BC2" s="7" t="str">
        <f>'Resource Allocation'!BB$2</f>
        <v/>
      </c>
      <c r="BD2" s="7" t="str">
        <f>'Resource Allocation'!BC$2</f>
        <v/>
      </c>
      <c r="BE2" s="7" t="str">
        <f>'Resource Allocation'!BD$2</f>
        <v/>
      </c>
      <c r="BF2" s="7" t="str">
        <f>'Resource Allocation'!BE$2</f>
        <v/>
      </c>
      <c r="BG2" s="7" t="str">
        <f>'Resource Allocation'!BF$2</f>
        <v/>
      </c>
      <c r="BH2" s="7" t="str">
        <f>'Resource Allocation'!BG$2</f>
        <v/>
      </c>
      <c r="BI2" s="7" t="str">
        <f>'Resource Allocation'!BH$2</f>
        <v/>
      </c>
      <c r="BJ2" s="7" t="str">
        <f>'Resource Allocation'!BI$2</f>
        <v/>
      </c>
      <c r="BK2" s="7" t="str">
        <f>'Resource Allocation'!BJ$2</f>
        <v/>
      </c>
      <c r="BL2" s="7" t="str">
        <f>'Resource Allocation'!BK$2</f>
        <v/>
      </c>
      <c r="BM2" s="7" t="str">
        <f>'Resource Allocation'!BL$2</f>
        <v/>
      </c>
      <c r="BN2" s="7" t="str">
        <f>'Resource Allocation'!BM$2</f>
        <v/>
      </c>
      <c r="BO2" s="7" t="str">
        <f>'Resource Allocation'!BN$2</f>
        <v/>
      </c>
      <c r="BP2" s="7" t="str">
        <f>'Resource Allocation'!BO$2</f>
        <v/>
      </c>
      <c r="BQ2" s="7" t="str">
        <f>'Resource Allocation'!BP$2</f>
        <v/>
      </c>
      <c r="BR2" s="7" t="str">
        <f>'Resource Allocation'!BQ$2</f>
        <v/>
      </c>
      <c r="BS2" s="7" t="str">
        <f>'Resource Allocation'!BR$2</f>
        <v/>
      </c>
      <c r="BT2" s="7" t="str">
        <f>'Resource Allocation'!BS$2</f>
        <v/>
      </c>
      <c r="BU2" s="7" t="str">
        <f>'Resource Allocation'!BT$2</f>
        <v/>
      </c>
      <c r="BV2" s="7" t="str">
        <f>'Resource Allocation'!BU$2</f>
        <v/>
      </c>
      <c r="BW2" s="7" t="str">
        <f>'Resource Allocation'!BV$2</f>
        <v/>
      </c>
      <c r="BX2" s="7" t="str">
        <f>'Resource Allocation'!BW$2</f>
        <v/>
      </c>
      <c r="BY2" s="7" t="str">
        <f>'Resource Allocation'!BX$2</f>
        <v/>
      </c>
      <c r="BZ2" s="7" t="str">
        <f>'Resource Allocation'!BY$2</f>
        <v/>
      </c>
      <c r="CA2" s="7" t="str">
        <f>'Resource Allocation'!BZ$2</f>
        <v/>
      </c>
      <c r="CB2" s="7" t="str">
        <f>'Resource Allocation'!CA$2</f>
        <v/>
      </c>
      <c r="CC2" s="7" t="str">
        <f>'Resource Allocation'!CB$2</f>
        <v/>
      </c>
      <c r="CD2" s="7" t="str">
        <f>'Resource Allocation'!CC$2</f>
        <v/>
      </c>
      <c r="CE2" s="7" t="str">
        <f>'Resource Allocation'!CD$2</f>
        <v/>
      </c>
      <c r="CF2" s="7" t="str">
        <f>'Resource Allocation'!CE$2</f>
        <v/>
      </c>
      <c r="CG2" s="7" t="str">
        <f>'Resource Allocation'!CF$2</f>
        <v/>
      </c>
      <c r="CH2" s="7" t="str">
        <f>'Resource Allocation'!CG$2</f>
        <v/>
      </c>
      <c r="CI2" s="7" t="str">
        <f>'Resource Allocation'!CH$2</f>
        <v/>
      </c>
      <c r="CJ2" s="7" t="str">
        <f>'Resource Allocation'!CI$2</f>
        <v/>
      </c>
      <c r="CK2" s="7" t="str">
        <f>'Resource Allocation'!CJ$2</f>
        <v/>
      </c>
      <c r="CL2" s="7" t="str">
        <f>'Resource Allocation'!CK$2</f>
        <v/>
      </c>
      <c r="CM2" s="7" t="str">
        <f>'Resource Allocation'!CL$2</f>
        <v/>
      </c>
      <c r="CN2" s="7" t="str">
        <f>'Resource Allocation'!CM$2</f>
        <v/>
      </c>
      <c r="CO2" s="7" t="str">
        <f>'Resource Allocation'!CN$2</f>
        <v/>
      </c>
      <c r="CP2" s="7" t="str">
        <f>'Resource Allocation'!CO$2</f>
        <v/>
      </c>
      <c r="CQ2" s="7" t="str">
        <f>'Resource Allocation'!CP$2</f>
        <v/>
      </c>
      <c r="CR2" s="7" t="str">
        <f>'Resource Allocation'!CQ$2</f>
        <v/>
      </c>
      <c r="CS2" s="7" t="str">
        <f>'Resource Allocation'!CR$2</f>
        <v/>
      </c>
      <c r="CT2" s="7" t="str">
        <f>'Resource Allocation'!CS$2</f>
        <v/>
      </c>
      <c r="CU2" s="7" t="str">
        <f>'Resource Allocation'!CT$2</f>
        <v/>
      </c>
      <c r="CV2" s="7" t="str">
        <f>'Resource Allocation'!CU$2</f>
        <v/>
      </c>
      <c r="CW2" s="7" t="str">
        <f>'Resource Allocation'!CV$2</f>
        <v/>
      </c>
      <c r="CX2" s="7" t="str">
        <f>'Resource Allocation'!CW$2</f>
        <v/>
      </c>
      <c r="CY2" s="7" t="str">
        <f>'Resource Allocation'!CX$2</f>
        <v/>
      </c>
      <c r="CZ2" s="7" t="str">
        <f>'Resource Allocation'!CY$2</f>
        <v/>
      </c>
      <c r="DA2" s="7" t="str">
        <f>'Resource Allocation'!CZ$2</f>
        <v/>
      </c>
      <c r="DB2" s="7" t="str">
        <f>'Resource Allocation'!DA$2</f>
        <v/>
      </c>
    </row>
    <row r="3" spans="1:106" s="13" customFormat="1" ht="13.5" customHeight="1">
      <c r="A3" s="19" t="str">
        <f ca="1">IF(ROW()&gt;COUNTA(Resource)+3,"",OFFSET('Resource Allocation'!$B$1,ROW()-1,0))</f>
        <v>Andreas</v>
      </c>
      <c r="B3" s="3">
        <f ca="1">IF(ROW()&gt;COUNTA(Resource)+2,"",IF(MATCH(FALSE,Held_Standup,-1)=1,"",OFFSET($D$1,0,MATCH(FALSE,Held_Standup,-1)-2)*OFFSET('Resource Allocation'!$A$2,ROW()-2,0)*Work_Hours_in_Day))</f>
        <v>0</v>
      </c>
      <c r="C3" s="16">
        <f t="shared" ref="C3:C32" ca="1" si="0">IF(ISNUMBER($B3),OFFSET($D3,0,MATCH(FALSE,Held_Standup,-1)-2)-$B3,"")</f>
        <v>0</v>
      </c>
      <c r="D3" s="11">
        <f t="array" ref="D3:DB3" ca="1">IF(ROW()&gt;COUNTA(Resource)+3,"",IF(Held_Standup,IF(ROW()=COUNTA(Resource)+3,SUM(INDEX(OFFSET($D$2,1,0,ROW()-3,Sprint_Length+1),0,COLUMN()-3)),OFFSET('Resource Allocation'!$C$2,INDEX(ROW(),1,1)-2,0,1,103)*OFFSET('Resource Allocation'!$A$2,INDEX(ROW(),1,1)-2,0)),""))</f>
        <v>4.5</v>
      </c>
      <c r="E3" s="11">
        <f ca="1"/>
        <v>3.5</v>
      </c>
      <c r="F3" s="11">
        <f ca="1"/>
        <v>3.5</v>
      </c>
      <c r="G3" s="11">
        <f ca="1"/>
        <v>3.5</v>
      </c>
      <c r="H3" s="11">
        <f ca="1"/>
        <v>3.5</v>
      </c>
      <c r="I3" s="11">
        <f ca="1"/>
        <v>2</v>
      </c>
      <c r="J3" s="11">
        <f ca="1"/>
        <v>0.2</v>
      </c>
      <c r="K3" s="11">
        <f ca="1"/>
        <v>0.2</v>
      </c>
      <c r="L3" s="11">
        <f ca="1"/>
        <v>0.2</v>
      </c>
      <c r="M3" s="11">
        <f ca="1"/>
        <v>0.2</v>
      </c>
      <c r="N3" s="11">
        <f ca="1"/>
        <v>0</v>
      </c>
      <c r="O3" s="11">
        <f ca="1"/>
        <v>0</v>
      </c>
      <c r="P3" s="11" t="str">
        <f ca="1"/>
        <v/>
      </c>
      <c r="Q3" s="11" t="str">
        <f ca="1"/>
        <v/>
      </c>
      <c r="R3" s="11" t="str">
        <f ca="1"/>
        <v/>
      </c>
      <c r="S3" s="11" t="str">
        <f ca="1"/>
        <v/>
      </c>
      <c r="T3" s="11" t="str">
        <f ca="1"/>
        <v/>
      </c>
      <c r="U3" s="11" t="str">
        <f ca="1"/>
        <v/>
      </c>
      <c r="V3" s="11" t="str">
        <f ca="1"/>
        <v/>
      </c>
      <c r="W3" s="11" t="str">
        <f ca="1"/>
        <v/>
      </c>
      <c r="X3" s="11" t="str">
        <f ca="1"/>
        <v/>
      </c>
      <c r="Y3" s="11" t="str">
        <f ca="1"/>
        <v/>
      </c>
      <c r="Z3" s="11" t="str">
        <f ca="1"/>
        <v/>
      </c>
      <c r="AA3" s="11" t="str">
        <f ca="1"/>
        <v/>
      </c>
      <c r="AB3" s="11" t="str">
        <f ca="1"/>
        <v/>
      </c>
      <c r="AC3" s="11" t="str">
        <f ca="1"/>
        <v/>
      </c>
      <c r="AD3" s="11" t="str">
        <f ca="1"/>
        <v/>
      </c>
      <c r="AE3" s="11" t="str">
        <f ca="1"/>
        <v/>
      </c>
      <c r="AF3" s="11" t="str">
        <f ca="1"/>
        <v/>
      </c>
      <c r="AG3" s="11" t="str">
        <f ca="1"/>
        <v/>
      </c>
      <c r="AH3" s="11" t="str">
        <f ca="1"/>
        <v/>
      </c>
      <c r="AI3" s="11" t="str">
        <f ca="1"/>
        <v/>
      </c>
      <c r="AJ3" s="11" t="str">
        <f ca="1"/>
        <v/>
      </c>
      <c r="AK3" s="11" t="str">
        <f ca="1"/>
        <v/>
      </c>
      <c r="AL3" s="11" t="str">
        <f ca="1"/>
        <v/>
      </c>
      <c r="AM3" s="11" t="str">
        <f ca="1"/>
        <v/>
      </c>
      <c r="AN3" s="11" t="str">
        <f ca="1"/>
        <v/>
      </c>
      <c r="AO3" s="11" t="str">
        <f ca="1"/>
        <v/>
      </c>
      <c r="AP3" s="11" t="str">
        <f ca="1"/>
        <v/>
      </c>
      <c r="AQ3" s="11" t="str">
        <f ca="1"/>
        <v/>
      </c>
      <c r="AR3" s="11" t="str">
        <f ca="1"/>
        <v/>
      </c>
      <c r="AS3" s="11" t="str">
        <f ca="1"/>
        <v/>
      </c>
      <c r="AT3" s="11" t="str">
        <f ca="1"/>
        <v/>
      </c>
      <c r="AU3" s="11" t="str">
        <f ca="1"/>
        <v/>
      </c>
      <c r="AV3" s="11" t="str">
        <f ca="1"/>
        <v/>
      </c>
      <c r="AW3" s="11" t="str">
        <f ca="1"/>
        <v/>
      </c>
      <c r="AX3" s="11" t="str">
        <f ca="1"/>
        <v/>
      </c>
      <c r="AY3" s="11" t="str">
        <f ca="1"/>
        <v/>
      </c>
      <c r="AZ3" s="11" t="str">
        <f ca="1"/>
        <v/>
      </c>
      <c r="BA3" s="11" t="str">
        <f ca="1"/>
        <v/>
      </c>
      <c r="BB3" s="11" t="str">
        <f ca="1"/>
        <v/>
      </c>
      <c r="BC3" s="11" t="str">
        <f ca="1"/>
        <v/>
      </c>
      <c r="BD3" s="11" t="str">
        <f ca="1"/>
        <v/>
      </c>
      <c r="BE3" s="11" t="str">
        <f ca="1"/>
        <v/>
      </c>
      <c r="BF3" s="11" t="str">
        <f ca="1"/>
        <v/>
      </c>
      <c r="BG3" s="11" t="str">
        <f ca="1"/>
        <v/>
      </c>
      <c r="BH3" s="11" t="str">
        <f ca="1"/>
        <v/>
      </c>
      <c r="BI3" s="11" t="str">
        <f ca="1"/>
        <v/>
      </c>
      <c r="BJ3" s="11" t="str">
        <f ca="1"/>
        <v/>
      </c>
      <c r="BK3" s="11" t="str">
        <f ca="1"/>
        <v/>
      </c>
      <c r="BL3" s="11" t="str">
        <f ca="1"/>
        <v/>
      </c>
      <c r="BM3" s="11" t="str">
        <f ca="1"/>
        <v/>
      </c>
      <c r="BN3" s="11" t="str">
        <f ca="1"/>
        <v/>
      </c>
      <c r="BO3" s="11" t="str">
        <f ca="1"/>
        <v/>
      </c>
      <c r="BP3" s="11" t="str">
        <f ca="1"/>
        <v/>
      </c>
      <c r="BQ3" s="11" t="str">
        <f ca="1"/>
        <v/>
      </c>
      <c r="BR3" s="11" t="str">
        <f ca="1"/>
        <v/>
      </c>
      <c r="BS3" s="11" t="str">
        <f ca="1"/>
        <v/>
      </c>
      <c r="BT3" s="11" t="str">
        <f ca="1"/>
        <v/>
      </c>
      <c r="BU3" s="11" t="str">
        <f ca="1"/>
        <v/>
      </c>
      <c r="BV3" s="11" t="str">
        <f ca="1"/>
        <v/>
      </c>
      <c r="BW3" s="11" t="str">
        <f ca="1"/>
        <v/>
      </c>
      <c r="BX3" s="11" t="str">
        <f ca="1"/>
        <v/>
      </c>
      <c r="BY3" s="11" t="str">
        <f ca="1"/>
        <v/>
      </c>
      <c r="BZ3" s="11" t="str">
        <f ca="1"/>
        <v/>
      </c>
      <c r="CA3" s="11" t="str">
        <f ca="1"/>
        <v/>
      </c>
      <c r="CB3" s="11" t="str">
        <f ca="1"/>
        <v/>
      </c>
      <c r="CC3" s="11" t="str">
        <f ca="1"/>
        <v/>
      </c>
      <c r="CD3" s="11" t="str">
        <f ca="1"/>
        <v/>
      </c>
      <c r="CE3" s="11" t="str">
        <f ca="1"/>
        <v/>
      </c>
      <c r="CF3" s="11" t="str">
        <f ca="1"/>
        <v/>
      </c>
      <c r="CG3" s="11" t="str">
        <f ca="1"/>
        <v/>
      </c>
      <c r="CH3" s="11" t="str">
        <f ca="1"/>
        <v/>
      </c>
      <c r="CI3" s="11" t="str">
        <f ca="1"/>
        <v/>
      </c>
      <c r="CJ3" s="11" t="str">
        <f ca="1"/>
        <v/>
      </c>
      <c r="CK3" s="11" t="str">
        <f ca="1"/>
        <v/>
      </c>
      <c r="CL3" s="11" t="str">
        <f ca="1"/>
        <v/>
      </c>
      <c r="CM3" s="11" t="str">
        <f ca="1"/>
        <v/>
      </c>
      <c r="CN3" s="11" t="str">
        <f ca="1"/>
        <v/>
      </c>
      <c r="CO3" s="11" t="str">
        <f ca="1"/>
        <v/>
      </c>
      <c r="CP3" s="11" t="str">
        <f ca="1"/>
        <v/>
      </c>
      <c r="CQ3" s="11" t="str">
        <f ca="1"/>
        <v/>
      </c>
      <c r="CR3" s="11" t="str">
        <f ca="1"/>
        <v/>
      </c>
      <c r="CS3" s="11" t="str">
        <f ca="1"/>
        <v/>
      </c>
      <c r="CT3" s="11" t="str">
        <f ca="1"/>
        <v/>
      </c>
      <c r="CU3" s="11" t="str">
        <f ca="1"/>
        <v/>
      </c>
      <c r="CV3" s="11" t="str">
        <f ca="1"/>
        <v/>
      </c>
      <c r="CW3" s="11" t="str">
        <f ca="1"/>
        <v/>
      </c>
      <c r="CX3" s="11" t="str">
        <f ca="1"/>
        <v/>
      </c>
      <c r="CY3" s="11" t="str">
        <f ca="1"/>
        <v/>
      </c>
      <c r="CZ3" s="11" t="str">
        <f ca="1"/>
        <v/>
      </c>
      <c r="DA3" s="11" t="str">
        <f ca="1"/>
        <v/>
      </c>
      <c r="DB3" s="11" t="str">
        <f ca="1"/>
        <v/>
      </c>
    </row>
    <row r="4" spans="1:106" s="13" customFormat="1" ht="12.75" customHeight="1">
      <c r="A4" s="19" t="str">
        <f ca="1">IF(ROW()&gt;COUNTA(Resource)+3,"",OFFSET('Resource Allocation'!$B$1,ROW()-1,0))</f>
        <v>Mareike</v>
      </c>
      <c r="B4" s="3">
        <f ca="1">IF(ROW()&gt;COUNTA(Resource)+2,"",IF(MATCH(FALSE,Held_Standup,-1)=1,"",OFFSET($D$1,0,MATCH(FALSE,Held_Standup,-1)-2)*OFFSET('Resource Allocation'!$A$2,ROW()-2,0)*Work_Hours_in_Day))</f>
        <v>0</v>
      </c>
      <c r="C4" s="16">
        <f t="shared" ca="1" si="0"/>
        <v>0</v>
      </c>
      <c r="D4" s="11">
        <f t="array" ref="D4:DB4" ca="1">IF(ROW()&gt;COUNTA(Resource)+3,"",IF(Held_Standup,IF(ROW()=COUNTA(Resource)+3,SUM(INDEX(OFFSET($D$2,1,0,ROW()-3,Sprint_Length+1),0,COLUMN()-3)),OFFSET('Resource Allocation'!$C$2,INDEX(ROW(),1,1)-2,0,1,103)*OFFSET('Resource Allocation'!$A$2,INDEX(ROW(),1,1)-2,0)),""))</f>
        <v>4.5</v>
      </c>
      <c r="E4" s="11">
        <f ca="1"/>
        <v>4</v>
      </c>
      <c r="F4" s="11">
        <f ca="1"/>
        <v>4</v>
      </c>
      <c r="G4" s="11">
        <f ca="1"/>
        <v>3.75</v>
      </c>
      <c r="H4" s="11">
        <f ca="1"/>
        <v>3.75</v>
      </c>
      <c r="I4" s="11">
        <f ca="1"/>
        <v>3.75</v>
      </c>
      <c r="J4" s="11">
        <f ca="1"/>
        <v>3.75</v>
      </c>
      <c r="K4" s="11">
        <f ca="1"/>
        <v>3.75</v>
      </c>
      <c r="L4" s="11">
        <f ca="1"/>
        <v>2</v>
      </c>
      <c r="M4" s="11">
        <f ca="1"/>
        <v>2</v>
      </c>
      <c r="N4" s="11">
        <f ca="1"/>
        <v>0</v>
      </c>
      <c r="O4" s="11">
        <f ca="1"/>
        <v>0</v>
      </c>
      <c r="P4" s="11" t="str">
        <f ca="1"/>
        <v/>
      </c>
      <c r="Q4" s="11" t="str">
        <f ca="1"/>
        <v/>
      </c>
      <c r="R4" s="11" t="str">
        <f ca="1"/>
        <v/>
      </c>
      <c r="S4" s="11" t="str">
        <f ca="1"/>
        <v/>
      </c>
      <c r="T4" s="11" t="str">
        <f ca="1"/>
        <v/>
      </c>
      <c r="U4" s="11" t="str">
        <f ca="1"/>
        <v/>
      </c>
      <c r="V4" s="11" t="str">
        <f ca="1"/>
        <v/>
      </c>
      <c r="W4" s="11" t="str">
        <f ca="1"/>
        <v/>
      </c>
      <c r="X4" s="11" t="str">
        <f ca="1"/>
        <v/>
      </c>
      <c r="Y4" s="11" t="str">
        <f ca="1"/>
        <v/>
      </c>
      <c r="Z4" s="11" t="str">
        <f ca="1"/>
        <v/>
      </c>
      <c r="AA4" s="11" t="str">
        <f ca="1"/>
        <v/>
      </c>
      <c r="AB4" s="11" t="str">
        <f ca="1"/>
        <v/>
      </c>
      <c r="AC4" s="11" t="str">
        <f ca="1"/>
        <v/>
      </c>
      <c r="AD4" s="11" t="str">
        <f ca="1"/>
        <v/>
      </c>
      <c r="AE4" s="11" t="str">
        <f ca="1"/>
        <v/>
      </c>
      <c r="AF4" s="11" t="str">
        <f ca="1"/>
        <v/>
      </c>
      <c r="AG4" s="11" t="str">
        <f ca="1"/>
        <v/>
      </c>
      <c r="AH4" s="11" t="str">
        <f ca="1"/>
        <v/>
      </c>
      <c r="AI4" s="11" t="str">
        <f ca="1"/>
        <v/>
      </c>
      <c r="AJ4" s="11" t="str">
        <f ca="1"/>
        <v/>
      </c>
      <c r="AK4" s="11" t="str">
        <f ca="1"/>
        <v/>
      </c>
      <c r="AL4" s="11" t="str">
        <f ca="1"/>
        <v/>
      </c>
      <c r="AM4" s="11" t="str">
        <f ca="1"/>
        <v/>
      </c>
      <c r="AN4" s="11" t="str">
        <f ca="1"/>
        <v/>
      </c>
      <c r="AO4" s="11" t="str">
        <f ca="1"/>
        <v/>
      </c>
      <c r="AP4" s="11" t="str">
        <f ca="1"/>
        <v/>
      </c>
      <c r="AQ4" s="11" t="str">
        <f ca="1"/>
        <v/>
      </c>
      <c r="AR4" s="11" t="str">
        <f ca="1"/>
        <v/>
      </c>
      <c r="AS4" s="11" t="str">
        <f ca="1"/>
        <v/>
      </c>
      <c r="AT4" s="11" t="str">
        <f ca="1"/>
        <v/>
      </c>
      <c r="AU4" s="11" t="str">
        <f ca="1"/>
        <v/>
      </c>
      <c r="AV4" s="11" t="str">
        <f ca="1"/>
        <v/>
      </c>
      <c r="AW4" s="11" t="str">
        <f ca="1"/>
        <v/>
      </c>
      <c r="AX4" s="11" t="str">
        <f ca="1"/>
        <v/>
      </c>
      <c r="AY4" s="11" t="str">
        <f ca="1"/>
        <v/>
      </c>
      <c r="AZ4" s="11" t="str">
        <f ca="1"/>
        <v/>
      </c>
      <c r="BA4" s="11" t="str">
        <f ca="1"/>
        <v/>
      </c>
      <c r="BB4" s="11" t="str">
        <f ca="1"/>
        <v/>
      </c>
      <c r="BC4" s="11" t="str">
        <f ca="1"/>
        <v/>
      </c>
      <c r="BD4" s="11" t="str">
        <f ca="1"/>
        <v/>
      </c>
      <c r="BE4" s="11" t="str">
        <f ca="1"/>
        <v/>
      </c>
      <c r="BF4" s="11" t="str">
        <f ca="1"/>
        <v/>
      </c>
      <c r="BG4" s="11" t="str">
        <f ca="1"/>
        <v/>
      </c>
      <c r="BH4" s="11" t="str">
        <f ca="1"/>
        <v/>
      </c>
      <c r="BI4" s="11" t="str">
        <f ca="1"/>
        <v/>
      </c>
      <c r="BJ4" s="11" t="str">
        <f ca="1"/>
        <v/>
      </c>
      <c r="BK4" s="11" t="str">
        <f ca="1"/>
        <v/>
      </c>
      <c r="BL4" s="11" t="str">
        <f ca="1"/>
        <v/>
      </c>
      <c r="BM4" s="11" t="str">
        <f ca="1"/>
        <v/>
      </c>
      <c r="BN4" s="11" t="str">
        <f ca="1"/>
        <v/>
      </c>
      <c r="BO4" s="11" t="str">
        <f ca="1"/>
        <v/>
      </c>
      <c r="BP4" s="11" t="str">
        <f ca="1"/>
        <v/>
      </c>
      <c r="BQ4" s="11" t="str">
        <f ca="1"/>
        <v/>
      </c>
      <c r="BR4" s="11" t="str">
        <f ca="1"/>
        <v/>
      </c>
      <c r="BS4" s="11" t="str">
        <f ca="1"/>
        <v/>
      </c>
      <c r="BT4" s="11" t="str">
        <f ca="1"/>
        <v/>
      </c>
      <c r="BU4" s="11" t="str">
        <f ca="1"/>
        <v/>
      </c>
      <c r="BV4" s="11" t="str">
        <f ca="1"/>
        <v/>
      </c>
      <c r="BW4" s="11" t="str">
        <f ca="1"/>
        <v/>
      </c>
      <c r="BX4" s="11" t="str">
        <f ca="1"/>
        <v/>
      </c>
      <c r="BY4" s="11" t="str">
        <f ca="1"/>
        <v/>
      </c>
      <c r="BZ4" s="11" t="str">
        <f ca="1"/>
        <v/>
      </c>
      <c r="CA4" s="11" t="str">
        <f ca="1"/>
        <v/>
      </c>
      <c r="CB4" s="11" t="str">
        <f ca="1"/>
        <v/>
      </c>
      <c r="CC4" s="11" t="str">
        <f ca="1"/>
        <v/>
      </c>
      <c r="CD4" s="11" t="str">
        <f ca="1"/>
        <v/>
      </c>
      <c r="CE4" s="11" t="str">
        <f ca="1"/>
        <v/>
      </c>
      <c r="CF4" s="11" t="str">
        <f ca="1"/>
        <v/>
      </c>
      <c r="CG4" s="11" t="str">
        <f ca="1"/>
        <v/>
      </c>
      <c r="CH4" s="11" t="str">
        <f ca="1"/>
        <v/>
      </c>
      <c r="CI4" s="11" t="str">
        <f ca="1"/>
        <v/>
      </c>
      <c r="CJ4" s="11" t="str">
        <f ca="1"/>
        <v/>
      </c>
      <c r="CK4" s="11" t="str">
        <f ca="1"/>
        <v/>
      </c>
      <c r="CL4" s="11" t="str">
        <f ca="1"/>
        <v/>
      </c>
      <c r="CM4" s="11" t="str">
        <f ca="1"/>
        <v/>
      </c>
      <c r="CN4" s="11" t="str">
        <f ca="1"/>
        <v/>
      </c>
      <c r="CO4" s="11" t="str">
        <f ca="1"/>
        <v/>
      </c>
      <c r="CP4" s="11" t="str">
        <f ca="1"/>
        <v/>
      </c>
      <c r="CQ4" s="11" t="str">
        <f ca="1"/>
        <v/>
      </c>
      <c r="CR4" s="11" t="str">
        <f ca="1"/>
        <v/>
      </c>
      <c r="CS4" s="11" t="str">
        <f ca="1"/>
        <v/>
      </c>
      <c r="CT4" s="11" t="str">
        <f ca="1"/>
        <v/>
      </c>
      <c r="CU4" s="11" t="str">
        <f ca="1"/>
        <v/>
      </c>
      <c r="CV4" s="11" t="str">
        <f ca="1"/>
        <v/>
      </c>
      <c r="CW4" s="11" t="str">
        <f ca="1"/>
        <v/>
      </c>
      <c r="CX4" s="11" t="str">
        <f ca="1"/>
        <v/>
      </c>
      <c r="CY4" s="11" t="str">
        <f ca="1"/>
        <v/>
      </c>
      <c r="CZ4" s="11" t="str">
        <f ca="1"/>
        <v/>
      </c>
      <c r="DA4" s="11" t="str">
        <f ca="1"/>
        <v/>
      </c>
      <c r="DB4" s="11" t="str">
        <f ca="1"/>
        <v/>
      </c>
    </row>
    <row r="5" spans="1:106" s="13" customFormat="1" ht="12.75" customHeight="1">
      <c r="A5" s="19" t="str">
        <f ca="1">IF(ROW()&gt;COUNTA(Resource)+3,"",OFFSET('Resource Allocation'!$B$1,ROW()-1,0))</f>
        <v xml:space="preserve">Tom </v>
      </c>
      <c r="B5" s="3">
        <f ca="1">IF(ROW()&gt;COUNTA(Resource)+2,"",IF(MATCH(FALSE,Held_Standup,-1)=1,"",OFFSET($D$1,0,MATCH(FALSE,Held_Standup,-1)-2)*OFFSET('Resource Allocation'!$A$2,ROW()-2,0)*Work_Hours_in_Day))</f>
        <v>0</v>
      </c>
      <c r="C5" s="16">
        <f t="shared" ca="1" si="0"/>
        <v>0</v>
      </c>
      <c r="D5" s="11">
        <f t="array" ref="D5:DB5" ca="1">IF(ROW()&gt;COUNTA(Resource)+3,"",IF(Held_Standup,IF(ROW()=COUNTA(Resource)+3,SUM(INDEX(OFFSET($D$2,1,0,ROW()-3,Sprint_Length+1),0,COLUMN()-3)),OFFSET('Resource Allocation'!$C$2,INDEX(ROW(),1,1)-2,0,1,103)*OFFSET('Resource Allocation'!$A$2,INDEX(ROW(),1,1)-2,0)),""))</f>
        <v>5</v>
      </c>
      <c r="E5" s="11">
        <f ca="1"/>
        <v>4.5</v>
      </c>
      <c r="F5" s="11">
        <f ca="1"/>
        <v>4.5</v>
      </c>
      <c r="G5" s="11">
        <f ca="1"/>
        <v>4.5</v>
      </c>
      <c r="H5" s="11">
        <f ca="1"/>
        <v>4.5</v>
      </c>
      <c r="I5" s="11">
        <f ca="1"/>
        <v>5</v>
      </c>
      <c r="J5" s="11">
        <f ca="1"/>
        <v>4</v>
      </c>
      <c r="K5" s="11">
        <f ca="1"/>
        <v>3</v>
      </c>
      <c r="L5" s="11">
        <f ca="1"/>
        <v>1</v>
      </c>
      <c r="M5" s="11">
        <f ca="1"/>
        <v>1</v>
      </c>
      <c r="N5" s="11">
        <f ca="1"/>
        <v>0</v>
      </c>
      <c r="O5" s="11">
        <f ca="1"/>
        <v>0</v>
      </c>
      <c r="P5" s="11" t="str">
        <f ca="1"/>
        <v/>
      </c>
      <c r="Q5" s="11" t="str">
        <f ca="1"/>
        <v/>
      </c>
      <c r="R5" s="11" t="str">
        <f ca="1"/>
        <v/>
      </c>
      <c r="S5" s="11" t="str">
        <f ca="1"/>
        <v/>
      </c>
      <c r="T5" s="11" t="str">
        <f ca="1"/>
        <v/>
      </c>
      <c r="U5" s="11" t="str">
        <f ca="1"/>
        <v/>
      </c>
      <c r="V5" s="11" t="str">
        <f ca="1"/>
        <v/>
      </c>
      <c r="W5" s="11" t="str">
        <f ca="1"/>
        <v/>
      </c>
      <c r="X5" s="11" t="str">
        <f ca="1"/>
        <v/>
      </c>
      <c r="Y5" s="11" t="str">
        <f ca="1"/>
        <v/>
      </c>
      <c r="Z5" s="11" t="str">
        <f ca="1"/>
        <v/>
      </c>
      <c r="AA5" s="11" t="str">
        <f ca="1"/>
        <v/>
      </c>
      <c r="AB5" s="11" t="str">
        <f ca="1"/>
        <v/>
      </c>
      <c r="AC5" s="11" t="str">
        <f ca="1"/>
        <v/>
      </c>
      <c r="AD5" s="11" t="str">
        <f ca="1"/>
        <v/>
      </c>
      <c r="AE5" s="11" t="str">
        <f ca="1"/>
        <v/>
      </c>
      <c r="AF5" s="11" t="str">
        <f ca="1"/>
        <v/>
      </c>
      <c r="AG5" s="11" t="str">
        <f ca="1"/>
        <v/>
      </c>
      <c r="AH5" s="11" t="str">
        <f ca="1"/>
        <v/>
      </c>
      <c r="AI5" s="11" t="str">
        <f ca="1"/>
        <v/>
      </c>
      <c r="AJ5" s="11" t="str">
        <f ca="1"/>
        <v/>
      </c>
      <c r="AK5" s="11" t="str">
        <f ca="1"/>
        <v/>
      </c>
      <c r="AL5" s="11" t="str">
        <f ca="1"/>
        <v/>
      </c>
      <c r="AM5" s="11" t="str">
        <f ca="1"/>
        <v/>
      </c>
      <c r="AN5" s="11" t="str">
        <f ca="1"/>
        <v/>
      </c>
      <c r="AO5" s="11" t="str">
        <f ca="1"/>
        <v/>
      </c>
      <c r="AP5" s="11" t="str">
        <f ca="1"/>
        <v/>
      </c>
      <c r="AQ5" s="11" t="str">
        <f ca="1"/>
        <v/>
      </c>
      <c r="AR5" s="11" t="str">
        <f ca="1"/>
        <v/>
      </c>
      <c r="AS5" s="11" t="str">
        <f ca="1"/>
        <v/>
      </c>
      <c r="AT5" s="11" t="str">
        <f ca="1"/>
        <v/>
      </c>
      <c r="AU5" s="11" t="str">
        <f ca="1"/>
        <v/>
      </c>
      <c r="AV5" s="11" t="str">
        <f ca="1"/>
        <v/>
      </c>
      <c r="AW5" s="11" t="str">
        <f ca="1"/>
        <v/>
      </c>
      <c r="AX5" s="11" t="str">
        <f ca="1"/>
        <v/>
      </c>
      <c r="AY5" s="11" t="str">
        <f ca="1"/>
        <v/>
      </c>
      <c r="AZ5" s="11" t="str">
        <f ca="1"/>
        <v/>
      </c>
      <c r="BA5" s="11" t="str">
        <f ca="1"/>
        <v/>
      </c>
      <c r="BB5" s="11" t="str">
        <f ca="1"/>
        <v/>
      </c>
      <c r="BC5" s="11" t="str">
        <f ca="1"/>
        <v/>
      </c>
      <c r="BD5" s="11" t="str">
        <f ca="1"/>
        <v/>
      </c>
      <c r="BE5" s="11" t="str">
        <f ca="1"/>
        <v/>
      </c>
      <c r="BF5" s="11" t="str">
        <f ca="1"/>
        <v/>
      </c>
      <c r="BG5" s="11" t="str">
        <f ca="1"/>
        <v/>
      </c>
      <c r="BH5" s="11" t="str">
        <f ca="1"/>
        <v/>
      </c>
      <c r="BI5" s="11" t="str">
        <f ca="1"/>
        <v/>
      </c>
      <c r="BJ5" s="11" t="str">
        <f ca="1"/>
        <v/>
      </c>
      <c r="BK5" s="11" t="str">
        <f ca="1"/>
        <v/>
      </c>
      <c r="BL5" s="11" t="str">
        <f ca="1"/>
        <v/>
      </c>
      <c r="BM5" s="11" t="str">
        <f ca="1"/>
        <v/>
      </c>
      <c r="BN5" s="11" t="str">
        <f ca="1"/>
        <v/>
      </c>
      <c r="BO5" s="11" t="str">
        <f ca="1"/>
        <v/>
      </c>
      <c r="BP5" s="11" t="str">
        <f ca="1"/>
        <v/>
      </c>
      <c r="BQ5" s="11" t="str">
        <f ca="1"/>
        <v/>
      </c>
      <c r="BR5" s="11" t="str">
        <f ca="1"/>
        <v/>
      </c>
      <c r="BS5" s="11" t="str">
        <f ca="1"/>
        <v/>
      </c>
      <c r="BT5" s="11" t="str">
        <f ca="1"/>
        <v/>
      </c>
      <c r="BU5" s="11" t="str">
        <f ca="1"/>
        <v/>
      </c>
      <c r="BV5" s="11" t="str">
        <f ca="1"/>
        <v/>
      </c>
      <c r="BW5" s="11" t="str">
        <f ca="1"/>
        <v/>
      </c>
      <c r="BX5" s="11" t="str">
        <f ca="1"/>
        <v/>
      </c>
      <c r="BY5" s="11" t="str">
        <f ca="1"/>
        <v/>
      </c>
      <c r="BZ5" s="11" t="str">
        <f ca="1"/>
        <v/>
      </c>
      <c r="CA5" s="11" t="str">
        <f ca="1"/>
        <v/>
      </c>
      <c r="CB5" s="11" t="str">
        <f ca="1"/>
        <v/>
      </c>
      <c r="CC5" s="11" t="str">
        <f ca="1"/>
        <v/>
      </c>
      <c r="CD5" s="11" t="str">
        <f ca="1"/>
        <v/>
      </c>
      <c r="CE5" s="11" t="str">
        <f ca="1"/>
        <v/>
      </c>
      <c r="CF5" s="11" t="str">
        <f ca="1"/>
        <v/>
      </c>
      <c r="CG5" s="11" t="str">
        <f ca="1"/>
        <v/>
      </c>
      <c r="CH5" s="11" t="str">
        <f ca="1"/>
        <v/>
      </c>
      <c r="CI5" s="11" t="str">
        <f ca="1"/>
        <v/>
      </c>
      <c r="CJ5" s="11" t="str">
        <f ca="1"/>
        <v/>
      </c>
      <c r="CK5" s="11" t="str">
        <f ca="1"/>
        <v/>
      </c>
      <c r="CL5" s="11" t="str">
        <f ca="1"/>
        <v/>
      </c>
      <c r="CM5" s="11" t="str">
        <f ca="1"/>
        <v/>
      </c>
      <c r="CN5" s="11" t="str">
        <f ca="1"/>
        <v/>
      </c>
      <c r="CO5" s="11" t="str">
        <f ca="1"/>
        <v/>
      </c>
      <c r="CP5" s="11" t="str">
        <f ca="1"/>
        <v/>
      </c>
      <c r="CQ5" s="11" t="str">
        <f ca="1"/>
        <v/>
      </c>
      <c r="CR5" s="11" t="str">
        <f ca="1"/>
        <v/>
      </c>
      <c r="CS5" s="11" t="str">
        <f ca="1"/>
        <v/>
      </c>
      <c r="CT5" s="11" t="str">
        <f ca="1"/>
        <v/>
      </c>
      <c r="CU5" s="11" t="str">
        <f ca="1"/>
        <v/>
      </c>
      <c r="CV5" s="11" t="str">
        <f ca="1"/>
        <v/>
      </c>
      <c r="CW5" s="11" t="str">
        <f ca="1"/>
        <v/>
      </c>
      <c r="CX5" s="11" t="str">
        <f ca="1"/>
        <v/>
      </c>
      <c r="CY5" s="11" t="str">
        <f ca="1"/>
        <v/>
      </c>
      <c r="CZ5" s="11" t="str">
        <f ca="1"/>
        <v/>
      </c>
      <c r="DA5" s="11" t="str">
        <f ca="1"/>
        <v/>
      </c>
      <c r="DB5" s="11" t="str">
        <f ca="1"/>
        <v/>
      </c>
    </row>
    <row r="6" spans="1:106" s="13" customFormat="1" ht="12.75" customHeight="1">
      <c r="A6" s="19" t="str">
        <f ca="1">IF(ROW()&gt;COUNTA(Resource)+3,"",OFFSET('Resource Allocation'!$B$1,ROW()-1,0))</f>
        <v>Tu</v>
      </c>
      <c r="B6" s="3">
        <f ca="1">IF(ROW()&gt;COUNTA(Resource)+2,"",IF(MATCH(FALSE,Held_Standup,-1)=1,"",OFFSET($D$1,0,MATCH(FALSE,Held_Standup,-1)-2)*OFFSET('Resource Allocation'!$A$2,ROW()-2,0)*Work_Hours_in_Day))</f>
        <v>0</v>
      </c>
      <c r="C6" s="16">
        <f t="shared" ca="1" si="0"/>
        <v>5.5</v>
      </c>
      <c r="D6" s="11">
        <f t="array" ref="D6:DB6" ca="1">IF(ROW()&gt;COUNTA(Resource)+3,"",IF(Held_Standup,IF(ROW()=COUNTA(Resource)+3,SUM(INDEX(OFFSET($D$2,1,0,ROW()-3,Sprint_Length+1),0,COLUMN()-3)),OFFSET('Resource Allocation'!$C$2,INDEX(ROW(),1,1)-2,0,1,103)*OFFSET('Resource Allocation'!$A$2,INDEX(ROW(),1,1)-2,0)),""))</f>
        <v>6</v>
      </c>
      <c r="E6" s="11">
        <f ca="1"/>
        <v>5.5</v>
      </c>
      <c r="F6" s="11">
        <f ca="1"/>
        <v>5.5</v>
      </c>
      <c r="G6" s="11">
        <f ca="1"/>
        <v>5.5</v>
      </c>
      <c r="H6" s="11">
        <f ca="1"/>
        <v>5.5</v>
      </c>
      <c r="I6" s="11">
        <f ca="1"/>
        <v>5.5</v>
      </c>
      <c r="J6" s="11">
        <f ca="1"/>
        <v>5.5</v>
      </c>
      <c r="K6" s="11">
        <f ca="1"/>
        <v>5.5</v>
      </c>
      <c r="L6" s="11">
        <f ca="1"/>
        <v>5.5</v>
      </c>
      <c r="M6" s="11">
        <f ca="1"/>
        <v>5.5</v>
      </c>
      <c r="N6" s="11">
        <f ca="1"/>
        <v>5.5</v>
      </c>
      <c r="O6" s="11">
        <f ca="1"/>
        <v>5.5</v>
      </c>
      <c r="P6" s="11" t="str">
        <f ca="1"/>
        <v/>
      </c>
      <c r="Q6" s="11" t="str">
        <f ca="1"/>
        <v/>
      </c>
      <c r="R6" s="11" t="str">
        <f ca="1"/>
        <v/>
      </c>
      <c r="S6" s="11" t="str">
        <f ca="1"/>
        <v/>
      </c>
      <c r="T6" s="11" t="str">
        <f ca="1"/>
        <v/>
      </c>
      <c r="U6" s="11" t="str">
        <f ca="1"/>
        <v/>
      </c>
      <c r="V6" s="11" t="str">
        <f ca="1"/>
        <v/>
      </c>
      <c r="W6" s="11" t="str">
        <f ca="1"/>
        <v/>
      </c>
      <c r="X6" s="11" t="str">
        <f ca="1"/>
        <v/>
      </c>
      <c r="Y6" s="11" t="str">
        <f ca="1"/>
        <v/>
      </c>
      <c r="Z6" s="11" t="str">
        <f ca="1"/>
        <v/>
      </c>
      <c r="AA6" s="11" t="str">
        <f ca="1"/>
        <v/>
      </c>
      <c r="AB6" s="11" t="str">
        <f ca="1"/>
        <v/>
      </c>
      <c r="AC6" s="11" t="str">
        <f ca="1"/>
        <v/>
      </c>
      <c r="AD6" s="11" t="str">
        <f ca="1"/>
        <v/>
      </c>
      <c r="AE6" s="11" t="str">
        <f ca="1"/>
        <v/>
      </c>
      <c r="AF6" s="11" t="str">
        <f ca="1"/>
        <v/>
      </c>
      <c r="AG6" s="11" t="str">
        <f ca="1"/>
        <v/>
      </c>
      <c r="AH6" s="11" t="str">
        <f ca="1"/>
        <v/>
      </c>
      <c r="AI6" s="11" t="str">
        <f ca="1"/>
        <v/>
      </c>
      <c r="AJ6" s="11" t="str">
        <f ca="1"/>
        <v/>
      </c>
      <c r="AK6" s="11" t="str">
        <f ca="1"/>
        <v/>
      </c>
      <c r="AL6" s="11" t="str">
        <f ca="1"/>
        <v/>
      </c>
      <c r="AM6" s="11" t="str">
        <f ca="1"/>
        <v/>
      </c>
      <c r="AN6" s="11" t="str">
        <f ca="1"/>
        <v/>
      </c>
      <c r="AO6" s="11" t="str">
        <f ca="1"/>
        <v/>
      </c>
      <c r="AP6" s="11" t="str">
        <f ca="1"/>
        <v/>
      </c>
      <c r="AQ6" s="11" t="str">
        <f ca="1"/>
        <v/>
      </c>
      <c r="AR6" s="11" t="str">
        <f ca="1"/>
        <v/>
      </c>
      <c r="AS6" s="11" t="str">
        <f ca="1"/>
        <v/>
      </c>
      <c r="AT6" s="11" t="str">
        <f ca="1"/>
        <v/>
      </c>
      <c r="AU6" s="11" t="str">
        <f ca="1"/>
        <v/>
      </c>
      <c r="AV6" s="11" t="str">
        <f ca="1"/>
        <v/>
      </c>
      <c r="AW6" s="11" t="str">
        <f ca="1"/>
        <v/>
      </c>
      <c r="AX6" s="11" t="str">
        <f ca="1"/>
        <v/>
      </c>
      <c r="AY6" s="11" t="str">
        <f ca="1"/>
        <v/>
      </c>
      <c r="AZ6" s="11" t="str">
        <f ca="1"/>
        <v/>
      </c>
      <c r="BA6" s="11" t="str">
        <f ca="1"/>
        <v/>
      </c>
      <c r="BB6" s="11" t="str">
        <f ca="1"/>
        <v/>
      </c>
      <c r="BC6" s="11" t="str">
        <f ca="1"/>
        <v/>
      </c>
      <c r="BD6" s="11" t="str">
        <f ca="1"/>
        <v/>
      </c>
      <c r="BE6" s="11" t="str">
        <f ca="1"/>
        <v/>
      </c>
      <c r="BF6" s="11" t="str">
        <f ca="1"/>
        <v/>
      </c>
      <c r="BG6" s="11" t="str">
        <f ca="1"/>
        <v/>
      </c>
      <c r="BH6" s="11" t="str">
        <f ca="1"/>
        <v/>
      </c>
      <c r="BI6" s="11" t="str">
        <f ca="1"/>
        <v/>
      </c>
      <c r="BJ6" s="11" t="str">
        <f ca="1"/>
        <v/>
      </c>
      <c r="BK6" s="11" t="str">
        <f ca="1"/>
        <v/>
      </c>
      <c r="BL6" s="11" t="str">
        <f ca="1"/>
        <v/>
      </c>
      <c r="BM6" s="11" t="str">
        <f ca="1"/>
        <v/>
      </c>
      <c r="BN6" s="11" t="str">
        <f ca="1"/>
        <v/>
      </c>
      <c r="BO6" s="11" t="str">
        <f ca="1"/>
        <v/>
      </c>
      <c r="BP6" s="11" t="str">
        <f ca="1"/>
        <v/>
      </c>
      <c r="BQ6" s="11" t="str">
        <f ca="1"/>
        <v/>
      </c>
      <c r="BR6" s="11" t="str">
        <f ca="1"/>
        <v/>
      </c>
      <c r="BS6" s="11" t="str">
        <f ca="1"/>
        <v/>
      </c>
      <c r="BT6" s="11" t="str">
        <f ca="1"/>
        <v/>
      </c>
      <c r="BU6" s="11" t="str">
        <f ca="1"/>
        <v/>
      </c>
      <c r="BV6" s="11" t="str">
        <f ca="1"/>
        <v/>
      </c>
      <c r="BW6" s="11" t="str">
        <f ca="1"/>
        <v/>
      </c>
      <c r="BX6" s="11" t="str">
        <f ca="1"/>
        <v/>
      </c>
      <c r="BY6" s="11" t="str">
        <f ca="1"/>
        <v/>
      </c>
      <c r="BZ6" s="11" t="str">
        <f ca="1"/>
        <v/>
      </c>
      <c r="CA6" s="11" t="str">
        <f ca="1"/>
        <v/>
      </c>
      <c r="CB6" s="11" t="str">
        <f ca="1"/>
        <v/>
      </c>
      <c r="CC6" s="11" t="str">
        <f ca="1"/>
        <v/>
      </c>
      <c r="CD6" s="11" t="str">
        <f ca="1"/>
        <v/>
      </c>
      <c r="CE6" s="11" t="str">
        <f ca="1"/>
        <v/>
      </c>
      <c r="CF6" s="11" t="str">
        <f ca="1"/>
        <v/>
      </c>
      <c r="CG6" s="11" t="str">
        <f ca="1"/>
        <v/>
      </c>
      <c r="CH6" s="11" t="str">
        <f ca="1"/>
        <v/>
      </c>
      <c r="CI6" s="11" t="str">
        <f ca="1"/>
        <v/>
      </c>
      <c r="CJ6" s="11" t="str">
        <f ca="1"/>
        <v/>
      </c>
      <c r="CK6" s="11" t="str">
        <f ca="1"/>
        <v/>
      </c>
      <c r="CL6" s="11" t="str">
        <f ca="1"/>
        <v/>
      </c>
      <c r="CM6" s="11" t="str">
        <f ca="1"/>
        <v/>
      </c>
      <c r="CN6" s="11" t="str">
        <f ca="1"/>
        <v/>
      </c>
      <c r="CO6" s="11" t="str">
        <f ca="1"/>
        <v/>
      </c>
      <c r="CP6" s="11" t="str">
        <f ca="1"/>
        <v/>
      </c>
      <c r="CQ6" s="11" t="str">
        <f ca="1"/>
        <v/>
      </c>
      <c r="CR6" s="11" t="str">
        <f ca="1"/>
        <v/>
      </c>
      <c r="CS6" s="11" t="str">
        <f ca="1"/>
        <v/>
      </c>
      <c r="CT6" s="11" t="str">
        <f ca="1"/>
        <v/>
      </c>
      <c r="CU6" s="11" t="str">
        <f ca="1"/>
        <v/>
      </c>
      <c r="CV6" s="11" t="str">
        <f ca="1"/>
        <v/>
      </c>
      <c r="CW6" s="11" t="str">
        <f ca="1"/>
        <v/>
      </c>
      <c r="CX6" s="11" t="str">
        <f ca="1"/>
        <v/>
      </c>
      <c r="CY6" s="11" t="str">
        <f ca="1"/>
        <v/>
      </c>
      <c r="CZ6" s="11" t="str">
        <f ca="1"/>
        <v/>
      </c>
      <c r="DA6" s="11" t="str">
        <f ca="1"/>
        <v/>
      </c>
      <c r="DB6" s="11" t="str">
        <f ca="1"/>
        <v/>
      </c>
    </row>
    <row r="7" spans="1:106" s="13" customFormat="1" ht="12.75" customHeight="1">
      <c r="A7" s="19" t="str">
        <f ca="1">IF(ROW()&gt;COUNTA(Resource)+3,"",OFFSET('Resource Allocation'!$B$1,ROW()-1,0))</f>
        <v>Sebastian</v>
      </c>
      <c r="B7" s="3">
        <f ca="1">IF(ROW()&gt;COUNTA(Resource)+2,"",IF(MATCH(FALSE,Held_Standup,-1)=1,"",OFFSET($D$1,0,MATCH(FALSE,Held_Standup,-1)-2)*OFFSET('Resource Allocation'!$A$2,ROW()-2,0)*Work_Hours_in_Day))</f>
        <v>0</v>
      </c>
      <c r="C7" s="16">
        <f t="shared" ca="1" si="0"/>
        <v>0</v>
      </c>
      <c r="D7" s="11">
        <f t="array" ref="D7:DB7" ca="1">IF(ROW()&gt;COUNTA(Resource)+3,"",IF(Held_Standup,IF(ROW()=COUNTA(Resource)+3,SUM(INDEX(OFFSET($D$2,1,0,ROW()-3,Sprint_Length+1),0,COLUMN()-3)),OFFSET('Resource Allocation'!$C$2,INDEX(ROW(),1,1)-2,0,1,103)*OFFSET('Resource Allocation'!$A$2,INDEX(ROW(),1,1)-2,0)),""))</f>
        <v>2.75</v>
      </c>
      <c r="E7" s="11">
        <f ca="1"/>
        <v>1.75</v>
      </c>
      <c r="F7" s="11">
        <f ca="1"/>
        <v>1</v>
      </c>
      <c r="G7" s="11">
        <f ca="1"/>
        <v>0</v>
      </c>
      <c r="H7" s="11">
        <f ca="1"/>
        <v>0</v>
      </c>
      <c r="I7" s="11">
        <f ca="1"/>
        <v>0</v>
      </c>
      <c r="J7" s="11">
        <f ca="1"/>
        <v>0</v>
      </c>
      <c r="K7" s="11">
        <f ca="1"/>
        <v>0</v>
      </c>
      <c r="L7" s="11">
        <f ca="1"/>
        <v>0</v>
      </c>
      <c r="M7" s="11">
        <f ca="1"/>
        <v>0</v>
      </c>
      <c r="N7" s="11">
        <f ca="1"/>
        <v>0</v>
      </c>
      <c r="O7" s="11">
        <f ca="1"/>
        <v>0</v>
      </c>
      <c r="P7" s="11" t="str">
        <f ca="1"/>
        <v/>
      </c>
      <c r="Q7" s="11" t="str">
        <f ca="1"/>
        <v/>
      </c>
      <c r="R7" s="11" t="str">
        <f ca="1"/>
        <v/>
      </c>
      <c r="S7" s="11" t="str">
        <f ca="1"/>
        <v/>
      </c>
      <c r="T7" s="11" t="str">
        <f ca="1"/>
        <v/>
      </c>
      <c r="U7" s="11" t="str">
        <f ca="1"/>
        <v/>
      </c>
      <c r="V7" s="11" t="str">
        <f ca="1"/>
        <v/>
      </c>
      <c r="W7" s="11" t="str">
        <f ca="1"/>
        <v/>
      </c>
      <c r="X7" s="11" t="str">
        <f ca="1"/>
        <v/>
      </c>
      <c r="Y7" s="11" t="str">
        <f ca="1"/>
        <v/>
      </c>
      <c r="Z7" s="11" t="str">
        <f ca="1"/>
        <v/>
      </c>
      <c r="AA7" s="11" t="str">
        <f ca="1"/>
        <v/>
      </c>
      <c r="AB7" s="11" t="str">
        <f ca="1"/>
        <v/>
      </c>
      <c r="AC7" s="11" t="str">
        <f ca="1"/>
        <v/>
      </c>
      <c r="AD7" s="11" t="str">
        <f ca="1"/>
        <v/>
      </c>
      <c r="AE7" s="11" t="str">
        <f ca="1"/>
        <v/>
      </c>
      <c r="AF7" s="11" t="str">
        <f ca="1"/>
        <v/>
      </c>
      <c r="AG7" s="11" t="str">
        <f ca="1"/>
        <v/>
      </c>
      <c r="AH7" s="11" t="str">
        <f ca="1"/>
        <v/>
      </c>
      <c r="AI7" s="11" t="str">
        <f ca="1"/>
        <v/>
      </c>
      <c r="AJ7" s="11" t="str">
        <f ca="1"/>
        <v/>
      </c>
      <c r="AK7" s="11" t="str">
        <f ca="1"/>
        <v/>
      </c>
      <c r="AL7" s="11" t="str">
        <f ca="1"/>
        <v/>
      </c>
      <c r="AM7" s="11" t="str">
        <f ca="1"/>
        <v/>
      </c>
      <c r="AN7" s="11" t="str">
        <f ca="1"/>
        <v/>
      </c>
      <c r="AO7" s="11" t="str">
        <f ca="1"/>
        <v/>
      </c>
      <c r="AP7" s="11" t="str">
        <f ca="1"/>
        <v/>
      </c>
      <c r="AQ7" s="11" t="str">
        <f ca="1"/>
        <v/>
      </c>
      <c r="AR7" s="11" t="str">
        <f ca="1"/>
        <v/>
      </c>
      <c r="AS7" s="11" t="str">
        <f ca="1"/>
        <v/>
      </c>
      <c r="AT7" s="11" t="str">
        <f ca="1"/>
        <v/>
      </c>
      <c r="AU7" s="11" t="str">
        <f ca="1"/>
        <v/>
      </c>
      <c r="AV7" s="11" t="str">
        <f ca="1"/>
        <v/>
      </c>
      <c r="AW7" s="11" t="str">
        <f ca="1"/>
        <v/>
      </c>
      <c r="AX7" s="11" t="str">
        <f ca="1"/>
        <v/>
      </c>
      <c r="AY7" s="11" t="str">
        <f ca="1"/>
        <v/>
      </c>
      <c r="AZ7" s="11" t="str">
        <f ca="1"/>
        <v/>
      </c>
      <c r="BA7" s="11" t="str">
        <f ca="1"/>
        <v/>
      </c>
      <c r="BB7" s="11" t="str">
        <f ca="1"/>
        <v/>
      </c>
      <c r="BC7" s="11" t="str">
        <f ca="1"/>
        <v/>
      </c>
      <c r="BD7" s="11" t="str">
        <f ca="1"/>
        <v/>
      </c>
      <c r="BE7" s="11" t="str">
        <f ca="1"/>
        <v/>
      </c>
      <c r="BF7" s="11" t="str">
        <f ca="1"/>
        <v/>
      </c>
      <c r="BG7" s="11" t="str">
        <f ca="1"/>
        <v/>
      </c>
      <c r="BH7" s="11" t="str">
        <f ca="1"/>
        <v/>
      </c>
      <c r="BI7" s="11" t="str">
        <f ca="1"/>
        <v/>
      </c>
      <c r="BJ7" s="11" t="str">
        <f ca="1"/>
        <v/>
      </c>
      <c r="BK7" s="11" t="str">
        <f ca="1"/>
        <v/>
      </c>
      <c r="BL7" s="11" t="str">
        <f ca="1"/>
        <v/>
      </c>
      <c r="BM7" s="11" t="str">
        <f ca="1"/>
        <v/>
      </c>
      <c r="BN7" s="11" t="str">
        <f ca="1"/>
        <v/>
      </c>
      <c r="BO7" s="11" t="str">
        <f ca="1"/>
        <v/>
      </c>
      <c r="BP7" s="11" t="str">
        <f ca="1"/>
        <v/>
      </c>
      <c r="BQ7" s="11" t="str">
        <f ca="1"/>
        <v/>
      </c>
      <c r="BR7" s="11" t="str">
        <f ca="1"/>
        <v/>
      </c>
      <c r="BS7" s="11" t="str">
        <f ca="1"/>
        <v/>
      </c>
      <c r="BT7" s="11" t="str">
        <f ca="1"/>
        <v/>
      </c>
      <c r="BU7" s="11" t="str">
        <f ca="1"/>
        <v/>
      </c>
      <c r="BV7" s="11" t="str">
        <f ca="1"/>
        <v/>
      </c>
      <c r="BW7" s="11" t="str">
        <f ca="1"/>
        <v/>
      </c>
      <c r="BX7" s="11" t="str">
        <f ca="1"/>
        <v/>
      </c>
      <c r="BY7" s="11" t="str">
        <f ca="1"/>
        <v/>
      </c>
      <c r="BZ7" s="11" t="str">
        <f ca="1"/>
        <v/>
      </c>
      <c r="CA7" s="11" t="str">
        <f ca="1"/>
        <v/>
      </c>
      <c r="CB7" s="11" t="str">
        <f ca="1"/>
        <v/>
      </c>
      <c r="CC7" s="11" t="str">
        <f ca="1"/>
        <v/>
      </c>
      <c r="CD7" s="11" t="str">
        <f ca="1"/>
        <v/>
      </c>
      <c r="CE7" s="11" t="str">
        <f ca="1"/>
        <v/>
      </c>
      <c r="CF7" s="11" t="str">
        <f ca="1"/>
        <v/>
      </c>
      <c r="CG7" s="11" t="str">
        <f ca="1"/>
        <v/>
      </c>
      <c r="CH7" s="11" t="str">
        <f ca="1"/>
        <v/>
      </c>
      <c r="CI7" s="11" t="str">
        <f ca="1"/>
        <v/>
      </c>
      <c r="CJ7" s="11" t="str">
        <f ca="1"/>
        <v/>
      </c>
      <c r="CK7" s="11" t="str">
        <f ca="1"/>
        <v/>
      </c>
      <c r="CL7" s="11" t="str">
        <f ca="1"/>
        <v/>
      </c>
      <c r="CM7" s="11" t="str">
        <f ca="1"/>
        <v/>
      </c>
      <c r="CN7" s="11" t="str">
        <f ca="1"/>
        <v/>
      </c>
      <c r="CO7" s="11" t="str">
        <f ca="1"/>
        <v/>
      </c>
      <c r="CP7" s="11" t="str">
        <f ca="1"/>
        <v/>
      </c>
      <c r="CQ7" s="11" t="str">
        <f ca="1"/>
        <v/>
      </c>
      <c r="CR7" s="11" t="str">
        <f ca="1"/>
        <v/>
      </c>
      <c r="CS7" s="11" t="str">
        <f ca="1"/>
        <v/>
      </c>
      <c r="CT7" s="11" t="str">
        <f ca="1"/>
        <v/>
      </c>
      <c r="CU7" s="11" t="str">
        <f ca="1"/>
        <v/>
      </c>
      <c r="CV7" s="11" t="str">
        <f ca="1"/>
        <v/>
      </c>
      <c r="CW7" s="11" t="str">
        <f ca="1"/>
        <v/>
      </c>
      <c r="CX7" s="11" t="str">
        <f ca="1"/>
        <v/>
      </c>
      <c r="CY7" s="11" t="str">
        <f ca="1"/>
        <v/>
      </c>
      <c r="CZ7" s="11" t="str">
        <f ca="1"/>
        <v/>
      </c>
      <c r="DA7" s="11" t="str">
        <f ca="1"/>
        <v/>
      </c>
      <c r="DB7" s="11" t="str">
        <f ca="1"/>
        <v/>
      </c>
    </row>
    <row r="8" spans="1:106" s="13" customFormat="1" ht="12.75" customHeight="1">
      <c r="A8" s="19" t="str">
        <f ca="1">IF(ROW()&gt;COUNTA(Resource)+3,"",OFFSET('Resource Allocation'!$B$1,ROW()-1,0))</f>
        <v xml:space="preserve">Days Remaining </v>
      </c>
      <c r="B8" s="3" t="str">
        <f ca="1">IF(ROW()&gt;COUNTA(Resource)+2,"",IF(MATCH(FALSE,Held_Standup,-1)=1,"",OFFSET($D$1,0,MATCH(FALSE,Held_Standup,-1)-2)*OFFSET('Resource Allocation'!$A$2,ROW()-2,0)*Work_Hours_in_Day))</f>
        <v/>
      </c>
      <c r="C8" s="16" t="str">
        <f t="shared" ca="1" si="0"/>
        <v/>
      </c>
      <c r="D8" s="11">
        <f t="array" ref="D8:DB8" ca="1">IF(ROW()&gt;COUNTA(Resource)+3,"",IF(Held_Standup,IF(ROW()=COUNTA(Resource)+3,SUM(INDEX(OFFSET($D$2,1,0,ROW()-3,Sprint_Length+1),0,COLUMN()-3)),OFFSET('Resource Allocation'!$C$2,INDEX(ROW(),1,1)-2,0,1,103)*OFFSET('Resource Allocation'!$A$2,INDEX(ROW(),1,1)-2,0)),""))</f>
        <v>22.75</v>
      </c>
      <c r="E8" s="11">
        <f ca="1"/>
        <v>19.25</v>
      </c>
      <c r="F8" s="11">
        <f ca="1"/>
        <v>18.5</v>
      </c>
      <c r="G8" s="11">
        <f ca="1"/>
        <v>17.25</v>
      </c>
      <c r="H8" s="11">
        <f ca="1"/>
        <v>17.25</v>
      </c>
      <c r="I8" s="11">
        <f ca="1"/>
        <v>16.25</v>
      </c>
      <c r="J8" s="11">
        <f ca="1"/>
        <v>13.45</v>
      </c>
      <c r="K8" s="11">
        <f ca="1"/>
        <v>12.45</v>
      </c>
      <c r="L8" s="11">
        <f ca="1"/>
        <v>8.6999999999999993</v>
      </c>
      <c r="M8" s="11">
        <f ca="1"/>
        <v>8.6999999999999993</v>
      </c>
      <c r="N8" s="11">
        <f ca="1"/>
        <v>5.5</v>
      </c>
      <c r="O8" s="11">
        <f ca="1"/>
        <v>5.5</v>
      </c>
      <c r="P8" s="11" t="str">
        <f ca="1"/>
        <v/>
      </c>
      <c r="Q8" s="11" t="str">
        <f ca="1"/>
        <v/>
      </c>
      <c r="R8" s="11" t="str">
        <f ca="1"/>
        <v/>
      </c>
      <c r="S8" s="11" t="str">
        <f ca="1"/>
        <v/>
      </c>
      <c r="T8" s="11" t="str">
        <f ca="1"/>
        <v/>
      </c>
      <c r="U8" s="11" t="str">
        <f ca="1"/>
        <v/>
      </c>
      <c r="V8" s="11" t="str">
        <f ca="1"/>
        <v/>
      </c>
      <c r="W8" s="11" t="str">
        <f ca="1"/>
        <v/>
      </c>
      <c r="X8" s="11" t="str">
        <f ca="1"/>
        <v/>
      </c>
      <c r="Y8" s="11" t="str">
        <f ca="1"/>
        <v/>
      </c>
      <c r="Z8" s="11" t="str">
        <f ca="1"/>
        <v/>
      </c>
      <c r="AA8" s="11" t="str">
        <f ca="1"/>
        <v/>
      </c>
      <c r="AB8" s="11" t="str">
        <f ca="1"/>
        <v/>
      </c>
      <c r="AC8" s="11" t="str">
        <f ca="1"/>
        <v/>
      </c>
      <c r="AD8" s="11" t="str">
        <f ca="1"/>
        <v/>
      </c>
      <c r="AE8" s="11" t="str">
        <f ca="1"/>
        <v/>
      </c>
      <c r="AF8" s="11" t="str">
        <f ca="1"/>
        <v/>
      </c>
      <c r="AG8" s="11" t="str">
        <f ca="1"/>
        <v/>
      </c>
      <c r="AH8" s="11" t="str">
        <f ca="1"/>
        <v/>
      </c>
      <c r="AI8" s="11" t="str">
        <f ca="1"/>
        <v/>
      </c>
      <c r="AJ8" s="11" t="str">
        <f ca="1"/>
        <v/>
      </c>
      <c r="AK8" s="11" t="str">
        <f ca="1"/>
        <v/>
      </c>
      <c r="AL8" s="11" t="str">
        <f ca="1"/>
        <v/>
      </c>
      <c r="AM8" s="11" t="str">
        <f ca="1"/>
        <v/>
      </c>
      <c r="AN8" s="11" t="str">
        <f ca="1"/>
        <v/>
      </c>
      <c r="AO8" s="11" t="str">
        <f ca="1"/>
        <v/>
      </c>
      <c r="AP8" s="11" t="str">
        <f ca="1"/>
        <v/>
      </c>
      <c r="AQ8" s="11" t="str">
        <f ca="1"/>
        <v/>
      </c>
      <c r="AR8" s="11" t="str">
        <f ca="1"/>
        <v/>
      </c>
      <c r="AS8" s="11" t="str">
        <f ca="1"/>
        <v/>
      </c>
      <c r="AT8" s="11" t="str">
        <f ca="1"/>
        <v/>
      </c>
      <c r="AU8" s="11" t="str">
        <f ca="1"/>
        <v/>
      </c>
      <c r="AV8" s="11" t="str">
        <f ca="1"/>
        <v/>
      </c>
      <c r="AW8" s="11" t="str">
        <f ca="1"/>
        <v/>
      </c>
      <c r="AX8" s="11" t="str">
        <f ca="1"/>
        <v/>
      </c>
      <c r="AY8" s="11" t="str">
        <f ca="1"/>
        <v/>
      </c>
      <c r="AZ8" s="11" t="str">
        <f ca="1"/>
        <v/>
      </c>
      <c r="BA8" s="11" t="str">
        <f ca="1"/>
        <v/>
      </c>
      <c r="BB8" s="11" t="str">
        <f ca="1"/>
        <v/>
      </c>
      <c r="BC8" s="11" t="str">
        <f ca="1"/>
        <v/>
      </c>
      <c r="BD8" s="11" t="str">
        <f ca="1"/>
        <v/>
      </c>
      <c r="BE8" s="11" t="str">
        <f ca="1"/>
        <v/>
      </c>
      <c r="BF8" s="11" t="str">
        <f ca="1"/>
        <v/>
      </c>
      <c r="BG8" s="11" t="str">
        <f ca="1"/>
        <v/>
      </c>
      <c r="BH8" s="11" t="str">
        <f ca="1"/>
        <v/>
      </c>
      <c r="BI8" s="11" t="str">
        <f ca="1"/>
        <v/>
      </c>
      <c r="BJ8" s="11" t="str">
        <f ca="1"/>
        <v/>
      </c>
      <c r="BK8" s="11" t="str">
        <f ca="1"/>
        <v/>
      </c>
      <c r="BL8" s="11" t="str">
        <f ca="1"/>
        <v/>
      </c>
      <c r="BM8" s="11" t="str">
        <f ca="1"/>
        <v/>
      </c>
      <c r="BN8" s="11" t="str">
        <f ca="1"/>
        <v/>
      </c>
      <c r="BO8" s="11" t="str">
        <f ca="1"/>
        <v/>
      </c>
      <c r="BP8" s="11" t="str">
        <f ca="1"/>
        <v/>
      </c>
      <c r="BQ8" s="11" t="str">
        <f ca="1"/>
        <v/>
      </c>
      <c r="BR8" s="11" t="str">
        <f ca="1"/>
        <v/>
      </c>
      <c r="BS8" s="11" t="str">
        <f ca="1"/>
        <v/>
      </c>
      <c r="BT8" s="11" t="str">
        <f ca="1"/>
        <v/>
      </c>
      <c r="BU8" s="11" t="str">
        <f ca="1"/>
        <v/>
      </c>
      <c r="BV8" s="11" t="str">
        <f ca="1"/>
        <v/>
      </c>
      <c r="BW8" s="11" t="str">
        <f ca="1"/>
        <v/>
      </c>
      <c r="BX8" s="11" t="str">
        <f ca="1"/>
        <v/>
      </c>
      <c r="BY8" s="11" t="str">
        <f ca="1"/>
        <v/>
      </c>
      <c r="BZ8" s="11" t="str">
        <f ca="1"/>
        <v/>
      </c>
      <c r="CA8" s="11" t="str">
        <f ca="1"/>
        <v/>
      </c>
      <c r="CB8" s="11" t="str">
        <f ca="1"/>
        <v/>
      </c>
      <c r="CC8" s="11" t="str">
        <f ca="1"/>
        <v/>
      </c>
      <c r="CD8" s="11" t="str">
        <f ca="1"/>
        <v/>
      </c>
      <c r="CE8" s="11" t="str">
        <f ca="1"/>
        <v/>
      </c>
      <c r="CF8" s="11" t="str">
        <f ca="1"/>
        <v/>
      </c>
      <c r="CG8" s="11" t="str">
        <f ca="1"/>
        <v/>
      </c>
      <c r="CH8" s="11" t="str">
        <f ca="1"/>
        <v/>
      </c>
      <c r="CI8" s="11" t="str">
        <f ca="1"/>
        <v/>
      </c>
      <c r="CJ8" s="11" t="str">
        <f ca="1"/>
        <v/>
      </c>
      <c r="CK8" s="11" t="str">
        <f ca="1"/>
        <v/>
      </c>
      <c r="CL8" s="11" t="str">
        <f ca="1"/>
        <v/>
      </c>
      <c r="CM8" s="11" t="str">
        <f ca="1"/>
        <v/>
      </c>
      <c r="CN8" s="11" t="str">
        <f ca="1"/>
        <v/>
      </c>
      <c r="CO8" s="11" t="str">
        <f ca="1"/>
        <v/>
      </c>
      <c r="CP8" s="11" t="str">
        <f ca="1"/>
        <v/>
      </c>
      <c r="CQ8" s="11" t="str">
        <f ca="1"/>
        <v/>
      </c>
      <c r="CR8" s="11" t="str">
        <f ca="1"/>
        <v/>
      </c>
      <c r="CS8" s="11" t="str">
        <f ca="1"/>
        <v/>
      </c>
      <c r="CT8" s="11" t="str">
        <f ca="1"/>
        <v/>
      </c>
      <c r="CU8" s="11" t="str">
        <f ca="1"/>
        <v/>
      </c>
      <c r="CV8" s="11" t="str">
        <f ca="1"/>
        <v/>
      </c>
      <c r="CW8" s="11" t="str">
        <f ca="1"/>
        <v/>
      </c>
      <c r="CX8" s="11" t="str">
        <f ca="1"/>
        <v/>
      </c>
      <c r="CY8" s="11" t="str">
        <f ca="1"/>
        <v/>
      </c>
      <c r="CZ8" s="11" t="str">
        <f ca="1"/>
        <v/>
      </c>
      <c r="DA8" s="11" t="str">
        <f ca="1"/>
        <v/>
      </c>
      <c r="DB8" s="11" t="str">
        <f ca="1"/>
        <v/>
      </c>
    </row>
    <row r="9" spans="1:106" s="13" customFormat="1" ht="12.75" customHeight="1">
      <c r="A9" s="19" t="str">
        <f ca="1">IF(ROW()&gt;COUNTA(Resource)+3,"",OFFSET('Resource Allocation'!$B$1,ROW()-1,0))</f>
        <v/>
      </c>
      <c r="B9" s="3" t="str">
        <f ca="1">IF(ROW()&gt;COUNTA(Resource)+2,"",IF(MATCH(FALSE,Held_Standup,-1)=1,"",OFFSET($D$1,0,MATCH(FALSE,Held_Standup,-1)-2)*OFFSET('Resource Allocation'!$A$2,ROW()-2,0)*Work_Hours_in_Day))</f>
        <v/>
      </c>
      <c r="C9" s="16" t="str">
        <f t="shared" ca="1" si="0"/>
        <v/>
      </c>
      <c r="D9" s="11" t="str">
        <f t="array" ref="D9:DB9" ca="1">IF(ROW()&gt;COUNTA(Resource)+3,"",IF(Held_Standup,IF(ROW()=COUNTA(Resource)+3,SUM(INDEX(OFFSET($D$2,1,0,ROW()-3,Sprint_Length+1),0,COLUMN()-3)),OFFSET('Resource Allocation'!$C$2,INDEX(ROW(),1,1)-2,0,1,103)*OFFSET('Resource Allocation'!$A$2,INDEX(ROW(),1,1)-2,0)),""))</f>
        <v/>
      </c>
      <c r="E9" s="11" t="str">
        <f ca="1"/>
        <v/>
      </c>
      <c r="F9" s="11" t="str">
        <f ca="1"/>
        <v/>
      </c>
      <c r="G9" s="11" t="str">
        <f ca="1"/>
        <v/>
      </c>
      <c r="H9" s="11" t="str">
        <f ca="1"/>
        <v/>
      </c>
      <c r="I9" s="11" t="str">
        <f ca="1"/>
        <v/>
      </c>
      <c r="J9" s="11" t="str">
        <f ca="1"/>
        <v/>
      </c>
      <c r="K9" s="11" t="str">
        <f ca="1"/>
        <v/>
      </c>
      <c r="L9" s="11" t="str">
        <f ca="1"/>
        <v/>
      </c>
      <c r="M9" s="11" t="str">
        <f ca="1"/>
        <v/>
      </c>
      <c r="N9" s="11" t="str">
        <f ca="1"/>
        <v/>
      </c>
      <c r="O9" s="11" t="str">
        <f ca="1"/>
        <v/>
      </c>
      <c r="P9" s="11" t="str">
        <f ca="1"/>
        <v/>
      </c>
      <c r="Q9" s="11" t="str">
        <f ca="1"/>
        <v/>
      </c>
      <c r="R9" s="11" t="str">
        <f ca="1"/>
        <v/>
      </c>
      <c r="S9" s="11" t="str">
        <f ca="1"/>
        <v/>
      </c>
      <c r="T9" s="11" t="str">
        <f ca="1"/>
        <v/>
      </c>
      <c r="U9" s="11" t="str">
        <f ca="1"/>
        <v/>
      </c>
      <c r="V9" s="11" t="str">
        <f ca="1"/>
        <v/>
      </c>
      <c r="W9" s="11" t="str">
        <f ca="1"/>
        <v/>
      </c>
      <c r="X9" s="11" t="str">
        <f ca="1"/>
        <v/>
      </c>
      <c r="Y9" s="11" t="str">
        <f ca="1"/>
        <v/>
      </c>
      <c r="Z9" s="11" t="str">
        <f ca="1"/>
        <v/>
      </c>
      <c r="AA9" s="11" t="str">
        <f ca="1"/>
        <v/>
      </c>
      <c r="AB9" s="11" t="str">
        <f ca="1"/>
        <v/>
      </c>
      <c r="AC9" s="11" t="str">
        <f ca="1"/>
        <v/>
      </c>
      <c r="AD9" s="11" t="str">
        <f ca="1"/>
        <v/>
      </c>
      <c r="AE9" s="11" t="str">
        <f ca="1"/>
        <v/>
      </c>
      <c r="AF9" s="11" t="str">
        <f ca="1"/>
        <v/>
      </c>
      <c r="AG9" s="11" t="str">
        <f ca="1"/>
        <v/>
      </c>
      <c r="AH9" s="11" t="str">
        <f ca="1"/>
        <v/>
      </c>
      <c r="AI9" s="11" t="str">
        <f ca="1"/>
        <v/>
      </c>
      <c r="AJ9" s="11" t="str">
        <f ca="1"/>
        <v/>
      </c>
      <c r="AK9" s="11" t="str">
        <f ca="1"/>
        <v/>
      </c>
      <c r="AL9" s="11" t="str">
        <f ca="1"/>
        <v/>
      </c>
      <c r="AM9" s="11" t="str">
        <f ca="1"/>
        <v/>
      </c>
      <c r="AN9" s="11" t="str">
        <f ca="1"/>
        <v/>
      </c>
      <c r="AO9" s="11" t="str">
        <f ca="1"/>
        <v/>
      </c>
      <c r="AP9" s="11" t="str">
        <f ca="1"/>
        <v/>
      </c>
      <c r="AQ9" s="11" t="str">
        <f ca="1"/>
        <v/>
      </c>
      <c r="AR9" s="11" t="str">
        <f ca="1"/>
        <v/>
      </c>
      <c r="AS9" s="11" t="str">
        <f ca="1"/>
        <v/>
      </c>
      <c r="AT9" s="11" t="str">
        <f ca="1"/>
        <v/>
      </c>
      <c r="AU9" s="11" t="str">
        <f ca="1"/>
        <v/>
      </c>
      <c r="AV9" s="11" t="str">
        <f ca="1"/>
        <v/>
      </c>
      <c r="AW9" s="11" t="str">
        <f ca="1"/>
        <v/>
      </c>
      <c r="AX9" s="11" t="str">
        <f ca="1"/>
        <v/>
      </c>
      <c r="AY9" s="11" t="str">
        <f ca="1"/>
        <v/>
      </c>
      <c r="AZ9" s="11" t="str">
        <f ca="1"/>
        <v/>
      </c>
      <c r="BA9" s="11" t="str">
        <f ca="1"/>
        <v/>
      </c>
      <c r="BB9" s="11" t="str">
        <f ca="1"/>
        <v/>
      </c>
      <c r="BC9" s="11" t="str">
        <f ca="1"/>
        <v/>
      </c>
      <c r="BD9" s="11" t="str">
        <f ca="1"/>
        <v/>
      </c>
      <c r="BE9" s="11" t="str">
        <f ca="1"/>
        <v/>
      </c>
      <c r="BF9" s="11" t="str">
        <f ca="1"/>
        <v/>
      </c>
      <c r="BG9" s="11" t="str">
        <f ca="1"/>
        <v/>
      </c>
      <c r="BH9" s="11" t="str">
        <f ca="1"/>
        <v/>
      </c>
      <c r="BI9" s="11" t="str">
        <f ca="1"/>
        <v/>
      </c>
      <c r="BJ9" s="11" t="str">
        <f ca="1"/>
        <v/>
      </c>
      <c r="BK9" s="11" t="str">
        <f ca="1"/>
        <v/>
      </c>
      <c r="BL9" s="11" t="str">
        <f ca="1"/>
        <v/>
      </c>
      <c r="BM9" s="11" t="str">
        <f ca="1"/>
        <v/>
      </c>
      <c r="BN9" s="11" t="str">
        <f ca="1"/>
        <v/>
      </c>
      <c r="BO9" s="11" t="str">
        <f ca="1"/>
        <v/>
      </c>
      <c r="BP9" s="11" t="str">
        <f ca="1"/>
        <v/>
      </c>
      <c r="BQ9" s="11" t="str">
        <f ca="1"/>
        <v/>
      </c>
      <c r="BR9" s="11" t="str">
        <f ca="1"/>
        <v/>
      </c>
      <c r="BS9" s="11" t="str">
        <f ca="1"/>
        <v/>
      </c>
      <c r="BT9" s="11" t="str">
        <f ca="1"/>
        <v/>
      </c>
      <c r="BU9" s="11" t="str">
        <f ca="1"/>
        <v/>
      </c>
      <c r="BV9" s="11" t="str">
        <f ca="1"/>
        <v/>
      </c>
      <c r="BW9" s="11" t="str">
        <f ca="1"/>
        <v/>
      </c>
      <c r="BX9" s="11" t="str">
        <f ca="1"/>
        <v/>
      </c>
      <c r="BY9" s="11" t="str">
        <f ca="1"/>
        <v/>
      </c>
      <c r="BZ9" s="11" t="str">
        <f ca="1"/>
        <v/>
      </c>
      <c r="CA9" s="11" t="str">
        <f ca="1"/>
        <v/>
      </c>
      <c r="CB9" s="11" t="str">
        <f ca="1"/>
        <v/>
      </c>
      <c r="CC9" s="11" t="str">
        <f ca="1"/>
        <v/>
      </c>
      <c r="CD9" s="11" t="str">
        <f ca="1"/>
        <v/>
      </c>
      <c r="CE9" s="11" t="str">
        <f ca="1"/>
        <v/>
      </c>
      <c r="CF9" s="11" t="str">
        <f ca="1"/>
        <v/>
      </c>
      <c r="CG9" s="11" t="str">
        <f ca="1"/>
        <v/>
      </c>
      <c r="CH9" s="11" t="str">
        <f ca="1"/>
        <v/>
      </c>
      <c r="CI9" s="11" t="str">
        <f ca="1"/>
        <v/>
      </c>
      <c r="CJ9" s="11" t="str">
        <f ca="1"/>
        <v/>
      </c>
      <c r="CK9" s="11" t="str">
        <f ca="1"/>
        <v/>
      </c>
      <c r="CL9" s="11" t="str">
        <f ca="1"/>
        <v/>
      </c>
      <c r="CM9" s="11" t="str">
        <f ca="1"/>
        <v/>
      </c>
      <c r="CN9" s="11" t="str">
        <f ca="1"/>
        <v/>
      </c>
      <c r="CO9" s="11" t="str">
        <f ca="1"/>
        <v/>
      </c>
      <c r="CP9" s="11" t="str">
        <f ca="1"/>
        <v/>
      </c>
      <c r="CQ9" s="11" t="str">
        <f ca="1"/>
        <v/>
      </c>
      <c r="CR9" s="11" t="str">
        <f ca="1"/>
        <v/>
      </c>
      <c r="CS9" s="11" t="str">
        <f ca="1"/>
        <v/>
      </c>
      <c r="CT9" s="11" t="str">
        <f ca="1"/>
        <v/>
      </c>
      <c r="CU9" s="11" t="str">
        <f ca="1"/>
        <v/>
      </c>
      <c r="CV9" s="11" t="str">
        <f ca="1"/>
        <v/>
      </c>
      <c r="CW9" s="11" t="str">
        <f ca="1"/>
        <v/>
      </c>
      <c r="CX9" s="11" t="str">
        <f ca="1"/>
        <v/>
      </c>
      <c r="CY9" s="11" t="str">
        <f ca="1"/>
        <v/>
      </c>
      <c r="CZ9" s="11" t="str">
        <f ca="1"/>
        <v/>
      </c>
      <c r="DA9" s="11" t="str">
        <f ca="1"/>
        <v/>
      </c>
      <c r="DB9" s="11" t="str">
        <f ca="1"/>
        <v/>
      </c>
    </row>
    <row r="10" spans="1:106" s="13" customFormat="1" ht="12.75" customHeight="1">
      <c r="A10" s="19" t="str">
        <f ca="1">IF(ROW()&gt;COUNTA(Resource)+3,"",OFFSET('Resource Allocation'!$B$1,ROW()-1,0))</f>
        <v/>
      </c>
      <c r="B10" s="3" t="str">
        <f ca="1">IF(ROW()&gt;COUNTA(Resource)+2,"",IF(MATCH(FALSE,Held_Standup,-1)=1,"",OFFSET($D$1,0,MATCH(FALSE,Held_Standup,-1)-2)*OFFSET('Resource Allocation'!$A$2,ROW()-2,0)*Work_Hours_in_Day))</f>
        <v/>
      </c>
      <c r="C10" s="16" t="str">
        <f t="shared" ca="1" si="0"/>
        <v/>
      </c>
      <c r="D10" s="11" t="str">
        <f t="array" ref="D10:DB10" ca="1">IF(ROW()&gt;COUNTA(Resource)+3,"",IF(Held_Standup,IF(ROW()=COUNTA(Resource)+3,SUM(INDEX(OFFSET($D$2,1,0,ROW()-3,Sprint_Length+1),0,COLUMN()-3)),OFFSET('Resource Allocation'!$C$2,INDEX(ROW(),1,1)-2,0,1,103)*OFFSET('Resource Allocation'!$A$2,INDEX(ROW(),1,1)-2,0)),""))</f>
        <v/>
      </c>
      <c r="E10" s="11" t="str">
        <f ca="1"/>
        <v/>
      </c>
      <c r="F10" s="11" t="str">
        <f ca="1"/>
        <v/>
      </c>
      <c r="G10" s="11" t="str">
        <f ca="1"/>
        <v/>
      </c>
      <c r="H10" s="11" t="str">
        <f ca="1"/>
        <v/>
      </c>
      <c r="I10" s="11" t="str">
        <f ca="1"/>
        <v/>
      </c>
      <c r="J10" s="11" t="str">
        <f ca="1"/>
        <v/>
      </c>
      <c r="K10" s="11" t="str">
        <f ca="1"/>
        <v/>
      </c>
      <c r="L10" s="11" t="str">
        <f ca="1"/>
        <v/>
      </c>
      <c r="M10" s="11" t="str">
        <f ca="1"/>
        <v/>
      </c>
      <c r="N10" s="11" t="str">
        <f ca="1"/>
        <v/>
      </c>
      <c r="O10" s="11" t="str">
        <f ca="1"/>
        <v/>
      </c>
      <c r="P10" s="11" t="str">
        <f ca="1"/>
        <v/>
      </c>
      <c r="Q10" s="11" t="str">
        <f ca="1"/>
        <v/>
      </c>
      <c r="R10" s="11" t="str">
        <f ca="1"/>
        <v/>
      </c>
      <c r="S10" s="11" t="str">
        <f ca="1"/>
        <v/>
      </c>
      <c r="T10" s="11" t="str">
        <f ca="1"/>
        <v/>
      </c>
      <c r="U10" s="11" t="str">
        <f ca="1"/>
        <v/>
      </c>
      <c r="V10" s="11" t="str">
        <f ca="1"/>
        <v/>
      </c>
      <c r="W10" s="11" t="str">
        <f ca="1"/>
        <v/>
      </c>
      <c r="X10" s="11" t="str">
        <f ca="1"/>
        <v/>
      </c>
      <c r="Y10" s="11" t="str">
        <f ca="1"/>
        <v/>
      </c>
      <c r="Z10" s="11" t="str">
        <f ca="1"/>
        <v/>
      </c>
      <c r="AA10" s="11" t="str">
        <f ca="1"/>
        <v/>
      </c>
      <c r="AB10" s="11" t="str">
        <f ca="1"/>
        <v/>
      </c>
      <c r="AC10" s="11" t="str">
        <f ca="1"/>
        <v/>
      </c>
      <c r="AD10" s="11" t="str">
        <f ca="1"/>
        <v/>
      </c>
      <c r="AE10" s="11" t="str">
        <f ca="1"/>
        <v/>
      </c>
      <c r="AF10" s="11" t="str">
        <f ca="1"/>
        <v/>
      </c>
      <c r="AG10" s="11" t="str">
        <f ca="1"/>
        <v/>
      </c>
      <c r="AH10" s="11" t="str">
        <f ca="1"/>
        <v/>
      </c>
      <c r="AI10" s="11" t="str">
        <f ca="1"/>
        <v/>
      </c>
      <c r="AJ10" s="11" t="str">
        <f ca="1"/>
        <v/>
      </c>
      <c r="AK10" s="11" t="str">
        <f ca="1"/>
        <v/>
      </c>
      <c r="AL10" s="11" t="str">
        <f ca="1"/>
        <v/>
      </c>
      <c r="AM10" s="11" t="str">
        <f ca="1"/>
        <v/>
      </c>
      <c r="AN10" s="11" t="str">
        <f ca="1"/>
        <v/>
      </c>
      <c r="AO10" s="11" t="str">
        <f ca="1"/>
        <v/>
      </c>
      <c r="AP10" s="11" t="str">
        <f ca="1"/>
        <v/>
      </c>
      <c r="AQ10" s="11" t="str">
        <f ca="1"/>
        <v/>
      </c>
      <c r="AR10" s="11" t="str">
        <f ca="1"/>
        <v/>
      </c>
      <c r="AS10" s="11" t="str">
        <f ca="1"/>
        <v/>
      </c>
      <c r="AT10" s="11" t="str">
        <f ca="1"/>
        <v/>
      </c>
      <c r="AU10" s="11" t="str">
        <f ca="1"/>
        <v/>
      </c>
      <c r="AV10" s="11" t="str">
        <f ca="1"/>
        <v/>
      </c>
      <c r="AW10" s="11" t="str">
        <f ca="1"/>
        <v/>
      </c>
      <c r="AX10" s="11" t="str">
        <f ca="1"/>
        <v/>
      </c>
      <c r="AY10" s="11" t="str">
        <f ca="1"/>
        <v/>
      </c>
      <c r="AZ10" s="11" t="str">
        <f ca="1"/>
        <v/>
      </c>
      <c r="BA10" s="11" t="str">
        <f ca="1"/>
        <v/>
      </c>
      <c r="BB10" s="11" t="str">
        <f ca="1"/>
        <v/>
      </c>
      <c r="BC10" s="11" t="str">
        <f ca="1"/>
        <v/>
      </c>
      <c r="BD10" s="11" t="str">
        <f ca="1"/>
        <v/>
      </c>
      <c r="BE10" s="11" t="str">
        <f ca="1"/>
        <v/>
      </c>
      <c r="BF10" s="11" t="str">
        <f ca="1"/>
        <v/>
      </c>
      <c r="BG10" s="11" t="str">
        <f ca="1"/>
        <v/>
      </c>
      <c r="BH10" s="11" t="str">
        <f ca="1"/>
        <v/>
      </c>
      <c r="BI10" s="11" t="str">
        <f ca="1"/>
        <v/>
      </c>
      <c r="BJ10" s="11" t="str">
        <f ca="1"/>
        <v/>
      </c>
      <c r="BK10" s="11" t="str">
        <f ca="1"/>
        <v/>
      </c>
      <c r="BL10" s="11" t="str">
        <f ca="1"/>
        <v/>
      </c>
      <c r="BM10" s="11" t="str">
        <f ca="1"/>
        <v/>
      </c>
      <c r="BN10" s="11" t="str">
        <f ca="1"/>
        <v/>
      </c>
      <c r="BO10" s="11" t="str">
        <f ca="1"/>
        <v/>
      </c>
      <c r="BP10" s="11" t="str">
        <f ca="1"/>
        <v/>
      </c>
      <c r="BQ10" s="11" t="str">
        <f ca="1"/>
        <v/>
      </c>
      <c r="BR10" s="11" t="str">
        <f ca="1"/>
        <v/>
      </c>
      <c r="BS10" s="11" t="str">
        <f ca="1"/>
        <v/>
      </c>
      <c r="BT10" s="11" t="str">
        <f ca="1"/>
        <v/>
      </c>
      <c r="BU10" s="11" t="str">
        <f ca="1"/>
        <v/>
      </c>
      <c r="BV10" s="11" t="str">
        <f ca="1"/>
        <v/>
      </c>
      <c r="BW10" s="11" t="str">
        <f ca="1"/>
        <v/>
      </c>
      <c r="BX10" s="11" t="str">
        <f ca="1"/>
        <v/>
      </c>
      <c r="BY10" s="11" t="str">
        <f ca="1"/>
        <v/>
      </c>
      <c r="BZ10" s="11" t="str">
        <f ca="1"/>
        <v/>
      </c>
      <c r="CA10" s="11" t="str">
        <f ca="1"/>
        <v/>
      </c>
      <c r="CB10" s="11" t="str">
        <f ca="1"/>
        <v/>
      </c>
      <c r="CC10" s="11" t="str">
        <f ca="1"/>
        <v/>
      </c>
      <c r="CD10" s="11" t="str">
        <f ca="1"/>
        <v/>
      </c>
      <c r="CE10" s="11" t="str">
        <f ca="1"/>
        <v/>
      </c>
      <c r="CF10" s="11" t="str">
        <f ca="1"/>
        <v/>
      </c>
      <c r="CG10" s="11" t="str">
        <f ca="1"/>
        <v/>
      </c>
      <c r="CH10" s="11" t="str">
        <f ca="1"/>
        <v/>
      </c>
      <c r="CI10" s="11" t="str">
        <f ca="1"/>
        <v/>
      </c>
      <c r="CJ10" s="11" t="str">
        <f ca="1"/>
        <v/>
      </c>
      <c r="CK10" s="11" t="str">
        <f ca="1"/>
        <v/>
      </c>
      <c r="CL10" s="11" t="str">
        <f ca="1"/>
        <v/>
      </c>
      <c r="CM10" s="11" t="str">
        <f ca="1"/>
        <v/>
      </c>
      <c r="CN10" s="11" t="str">
        <f ca="1"/>
        <v/>
      </c>
      <c r="CO10" s="11" t="str">
        <f ca="1"/>
        <v/>
      </c>
      <c r="CP10" s="11" t="str">
        <f ca="1"/>
        <v/>
      </c>
      <c r="CQ10" s="11" t="str">
        <f ca="1"/>
        <v/>
      </c>
      <c r="CR10" s="11" t="str">
        <f ca="1"/>
        <v/>
      </c>
      <c r="CS10" s="11" t="str">
        <f ca="1"/>
        <v/>
      </c>
      <c r="CT10" s="11" t="str">
        <f ca="1"/>
        <v/>
      </c>
      <c r="CU10" s="11" t="str">
        <f ca="1"/>
        <v/>
      </c>
      <c r="CV10" s="11" t="str">
        <f ca="1"/>
        <v/>
      </c>
      <c r="CW10" s="11" t="str">
        <f ca="1"/>
        <v/>
      </c>
      <c r="CX10" s="11" t="str">
        <f ca="1"/>
        <v/>
      </c>
      <c r="CY10" s="11" t="str">
        <f ca="1"/>
        <v/>
      </c>
      <c r="CZ10" s="11" t="str">
        <f ca="1"/>
        <v/>
      </c>
      <c r="DA10" s="11" t="str">
        <f ca="1"/>
        <v/>
      </c>
      <c r="DB10" s="11" t="str">
        <f ca="1"/>
        <v/>
      </c>
    </row>
    <row r="11" spans="1:106" s="13" customFormat="1" ht="12.75" customHeight="1">
      <c r="A11" s="19" t="str">
        <f ca="1">IF(ROW()&gt;COUNTA(Resource)+3,"",OFFSET('Resource Allocation'!$B$1,ROW()-1,0))</f>
        <v/>
      </c>
      <c r="B11" s="3" t="str">
        <f ca="1">IF(ROW()&gt;COUNTA(Resource)+2,"",IF(MATCH(FALSE,Held_Standup,-1)=1,"",OFFSET($D$1,0,MATCH(FALSE,Held_Standup,-1)-2)*OFFSET('Resource Allocation'!$A$2,ROW()-2,0)*Work_Hours_in_Day))</f>
        <v/>
      </c>
      <c r="C11" s="16" t="str">
        <f t="shared" ca="1" si="0"/>
        <v/>
      </c>
      <c r="D11" s="11" t="str">
        <f t="array" ref="D11:DB11" ca="1">IF(ROW()&gt;COUNTA(Resource)+3,"",IF(Held_Standup,IF(ROW()=COUNTA(Resource)+3,SUM(INDEX(OFFSET($D$2,1,0,ROW()-3,Sprint_Length+1),0,COLUMN()-3)),OFFSET('Resource Allocation'!$C$2,INDEX(ROW(),1,1)-2,0,1,103)*OFFSET('Resource Allocation'!$A$2,INDEX(ROW(),1,1)-2,0)),""))</f>
        <v/>
      </c>
      <c r="E11" s="11" t="str">
        <f ca="1"/>
        <v/>
      </c>
      <c r="F11" s="11" t="str">
        <f ca="1"/>
        <v/>
      </c>
      <c r="G11" s="11" t="str">
        <f ca="1"/>
        <v/>
      </c>
      <c r="H11" s="11" t="str">
        <f ca="1"/>
        <v/>
      </c>
      <c r="I11" s="11" t="str">
        <f ca="1"/>
        <v/>
      </c>
      <c r="J11" s="11" t="str">
        <f ca="1"/>
        <v/>
      </c>
      <c r="K11" s="11" t="str">
        <f ca="1"/>
        <v/>
      </c>
      <c r="L11" s="11" t="str">
        <f ca="1"/>
        <v/>
      </c>
      <c r="M11" s="11" t="str">
        <f ca="1"/>
        <v/>
      </c>
      <c r="N11" s="11" t="str">
        <f ca="1"/>
        <v/>
      </c>
      <c r="O11" s="11" t="str">
        <f ca="1"/>
        <v/>
      </c>
      <c r="P11" s="11" t="str">
        <f ca="1"/>
        <v/>
      </c>
      <c r="Q11" s="11" t="str">
        <f ca="1"/>
        <v/>
      </c>
      <c r="R11" s="11" t="str">
        <f ca="1"/>
        <v/>
      </c>
      <c r="S11" s="11" t="str">
        <f ca="1"/>
        <v/>
      </c>
      <c r="T11" s="11" t="str">
        <f ca="1"/>
        <v/>
      </c>
      <c r="U11" s="11" t="str">
        <f ca="1"/>
        <v/>
      </c>
      <c r="V11" s="11" t="str">
        <f ca="1"/>
        <v/>
      </c>
      <c r="W11" s="11" t="str">
        <f ca="1"/>
        <v/>
      </c>
      <c r="X11" s="11" t="str">
        <f ca="1"/>
        <v/>
      </c>
      <c r="Y11" s="11" t="str">
        <f ca="1"/>
        <v/>
      </c>
      <c r="Z11" s="11" t="str">
        <f ca="1"/>
        <v/>
      </c>
      <c r="AA11" s="11" t="str">
        <f ca="1"/>
        <v/>
      </c>
      <c r="AB11" s="11" t="str">
        <f ca="1"/>
        <v/>
      </c>
      <c r="AC11" s="11" t="str">
        <f ca="1"/>
        <v/>
      </c>
      <c r="AD11" s="11" t="str">
        <f ca="1"/>
        <v/>
      </c>
      <c r="AE11" s="11" t="str">
        <f ca="1"/>
        <v/>
      </c>
      <c r="AF11" s="11" t="str">
        <f ca="1"/>
        <v/>
      </c>
      <c r="AG11" s="11" t="str">
        <f ca="1"/>
        <v/>
      </c>
      <c r="AH11" s="11" t="str">
        <f ca="1"/>
        <v/>
      </c>
      <c r="AI11" s="11" t="str">
        <f ca="1"/>
        <v/>
      </c>
      <c r="AJ11" s="11" t="str">
        <f ca="1"/>
        <v/>
      </c>
      <c r="AK11" s="11" t="str">
        <f ca="1"/>
        <v/>
      </c>
      <c r="AL11" s="11" t="str">
        <f ca="1"/>
        <v/>
      </c>
      <c r="AM11" s="11" t="str">
        <f ca="1"/>
        <v/>
      </c>
      <c r="AN11" s="11" t="str">
        <f ca="1"/>
        <v/>
      </c>
      <c r="AO11" s="11" t="str">
        <f ca="1"/>
        <v/>
      </c>
      <c r="AP11" s="11" t="str">
        <f ca="1"/>
        <v/>
      </c>
      <c r="AQ11" s="11" t="str">
        <f ca="1"/>
        <v/>
      </c>
      <c r="AR11" s="11" t="str">
        <f ca="1"/>
        <v/>
      </c>
      <c r="AS11" s="11" t="str">
        <f ca="1"/>
        <v/>
      </c>
      <c r="AT11" s="11" t="str">
        <f ca="1"/>
        <v/>
      </c>
      <c r="AU11" s="11" t="str">
        <f ca="1"/>
        <v/>
      </c>
      <c r="AV11" s="11" t="str">
        <f ca="1"/>
        <v/>
      </c>
      <c r="AW11" s="11" t="str">
        <f ca="1"/>
        <v/>
      </c>
      <c r="AX11" s="11" t="str">
        <f ca="1"/>
        <v/>
      </c>
      <c r="AY11" s="11" t="str">
        <f ca="1"/>
        <v/>
      </c>
      <c r="AZ11" s="11" t="str">
        <f ca="1"/>
        <v/>
      </c>
      <c r="BA11" s="11" t="str">
        <f ca="1"/>
        <v/>
      </c>
      <c r="BB11" s="11" t="str">
        <f ca="1"/>
        <v/>
      </c>
      <c r="BC11" s="11" t="str">
        <f ca="1"/>
        <v/>
      </c>
      <c r="BD11" s="11" t="str">
        <f ca="1"/>
        <v/>
      </c>
      <c r="BE11" s="11" t="str">
        <f ca="1"/>
        <v/>
      </c>
      <c r="BF11" s="11" t="str">
        <f ca="1"/>
        <v/>
      </c>
      <c r="BG11" s="11" t="str">
        <f ca="1"/>
        <v/>
      </c>
      <c r="BH11" s="11" t="str">
        <f ca="1"/>
        <v/>
      </c>
      <c r="BI11" s="11" t="str">
        <f ca="1"/>
        <v/>
      </c>
      <c r="BJ11" s="11" t="str">
        <f ca="1"/>
        <v/>
      </c>
      <c r="BK11" s="11" t="str">
        <f ca="1"/>
        <v/>
      </c>
      <c r="BL11" s="11" t="str">
        <f ca="1"/>
        <v/>
      </c>
      <c r="BM11" s="11" t="str">
        <f ca="1"/>
        <v/>
      </c>
      <c r="BN11" s="11" t="str">
        <f ca="1"/>
        <v/>
      </c>
      <c r="BO11" s="11" t="str">
        <f ca="1"/>
        <v/>
      </c>
      <c r="BP11" s="11" t="str">
        <f ca="1"/>
        <v/>
      </c>
      <c r="BQ11" s="11" t="str">
        <f ca="1"/>
        <v/>
      </c>
      <c r="BR11" s="11" t="str">
        <f ca="1"/>
        <v/>
      </c>
      <c r="BS11" s="11" t="str">
        <f ca="1"/>
        <v/>
      </c>
      <c r="BT11" s="11" t="str">
        <f ca="1"/>
        <v/>
      </c>
      <c r="BU11" s="11" t="str">
        <f ca="1"/>
        <v/>
      </c>
      <c r="BV11" s="11" t="str">
        <f ca="1"/>
        <v/>
      </c>
      <c r="BW11" s="11" t="str">
        <f ca="1"/>
        <v/>
      </c>
      <c r="BX11" s="11" t="str">
        <f ca="1"/>
        <v/>
      </c>
      <c r="BY11" s="11" t="str">
        <f ca="1"/>
        <v/>
      </c>
      <c r="BZ11" s="11" t="str">
        <f ca="1"/>
        <v/>
      </c>
      <c r="CA11" s="11" t="str">
        <f ca="1"/>
        <v/>
      </c>
      <c r="CB11" s="11" t="str">
        <f ca="1"/>
        <v/>
      </c>
      <c r="CC11" s="11" t="str">
        <f ca="1"/>
        <v/>
      </c>
      <c r="CD11" s="11" t="str">
        <f ca="1"/>
        <v/>
      </c>
      <c r="CE11" s="11" t="str">
        <f ca="1"/>
        <v/>
      </c>
      <c r="CF11" s="11" t="str">
        <f ca="1"/>
        <v/>
      </c>
      <c r="CG11" s="11" t="str">
        <f ca="1"/>
        <v/>
      </c>
      <c r="CH11" s="11" t="str">
        <f ca="1"/>
        <v/>
      </c>
      <c r="CI11" s="11" t="str">
        <f ca="1"/>
        <v/>
      </c>
      <c r="CJ11" s="11" t="str">
        <f ca="1"/>
        <v/>
      </c>
      <c r="CK11" s="11" t="str">
        <f ca="1"/>
        <v/>
      </c>
      <c r="CL11" s="11" t="str">
        <f ca="1"/>
        <v/>
      </c>
      <c r="CM11" s="11" t="str">
        <f ca="1"/>
        <v/>
      </c>
      <c r="CN11" s="11" t="str">
        <f ca="1"/>
        <v/>
      </c>
      <c r="CO11" s="11" t="str">
        <f ca="1"/>
        <v/>
      </c>
      <c r="CP11" s="11" t="str">
        <f ca="1"/>
        <v/>
      </c>
      <c r="CQ11" s="11" t="str">
        <f ca="1"/>
        <v/>
      </c>
      <c r="CR11" s="11" t="str">
        <f ca="1"/>
        <v/>
      </c>
      <c r="CS11" s="11" t="str">
        <f ca="1"/>
        <v/>
      </c>
      <c r="CT11" s="11" t="str">
        <f ca="1"/>
        <v/>
      </c>
      <c r="CU11" s="11" t="str">
        <f ca="1"/>
        <v/>
      </c>
      <c r="CV11" s="11" t="str">
        <f ca="1"/>
        <v/>
      </c>
      <c r="CW11" s="11" t="str">
        <f ca="1"/>
        <v/>
      </c>
      <c r="CX11" s="11" t="str">
        <f ca="1"/>
        <v/>
      </c>
      <c r="CY11" s="11" t="str">
        <f ca="1"/>
        <v/>
      </c>
      <c r="CZ11" s="11" t="str">
        <f ca="1"/>
        <v/>
      </c>
      <c r="DA11" s="11" t="str">
        <f ca="1"/>
        <v/>
      </c>
      <c r="DB11" s="11" t="str">
        <f ca="1"/>
        <v/>
      </c>
    </row>
    <row r="12" spans="1:106" s="13" customFormat="1" ht="12.75" customHeight="1">
      <c r="A12" s="19" t="str">
        <f ca="1">IF(ROW()&gt;COUNTA(Resource)+3,"",OFFSET('Resource Allocation'!$B$1,ROW()-1,0))</f>
        <v/>
      </c>
      <c r="B12" s="3" t="str">
        <f ca="1">IF(ROW()&gt;COUNTA(Resource)+2,"",IF(MATCH(FALSE,Held_Standup,-1)=1,"",OFFSET($D$1,0,MATCH(FALSE,Held_Standup,-1)-2)*OFFSET('Resource Allocation'!$A$2,ROW()-2,0)*Work_Hours_in_Day))</f>
        <v/>
      </c>
      <c r="C12" s="16" t="str">
        <f t="shared" ca="1" si="0"/>
        <v/>
      </c>
      <c r="D12" s="11" t="str">
        <f t="array" ref="D12:DB12" ca="1">IF(ROW()&gt;COUNTA(Resource)+3,"",IF(Held_Standup,IF(ROW()=COUNTA(Resource)+3,SUM(INDEX(OFFSET($D$2,1,0,ROW()-3,Sprint_Length+1),0,COLUMN()-3)),OFFSET('Resource Allocation'!$C$2,INDEX(ROW(),1,1)-2,0,1,103)*OFFSET('Resource Allocation'!$A$2,INDEX(ROW(),1,1)-2,0)),""))</f>
        <v/>
      </c>
      <c r="E12" s="11" t="str">
        <f ca="1"/>
        <v/>
      </c>
      <c r="F12" s="11" t="str">
        <f ca="1"/>
        <v/>
      </c>
      <c r="G12" s="11" t="str">
        <f ca="1"/>
        <v/>
      </c>
      <c r="H12" s="11" t="str">
        <f ca="1"/>
        <v/>
      </c>
      <c r="I12" s="11" t="str">
        <f ca="1"/>
        <v/>
      </c>
      <c r="J12" s="11" t="str">
        <f ca="1"/>
        <v/>
      </c>
      <c r="K12" s="11" t="str">
        <f ca="1"/>
        <v/>
      </c>
      <c r="L12" s="11" t="str">
        <f ca="1"/>
        <v/>
      </c>
      <c r="M12" s="11" t="str">
        <f ca="1"/>
        <v/>
      </c>
      <c r="N12" s="11" t="str">
        <f ca="1"/>
        <v/>
      </c>
      <c r="O12" s="11" t="str">
        <f ca="1"/>
        <v/>
      </c>
      <c r="P12" s="11" t="str">
        <f ca="1"/>
        <v/>
      </c>
      <c r="Q12" s="11" t="str">
        <f ca="1"/>
        <v/>
      </c>
      <c r="R12" s="11" t="str">
        <f ca="1"/>
        <v/>
      </c>
      <c r="S12" s="11" t="str">
        <f ca="1"/>
        <v/>
      </c>
      <c r="T12" s="11" t="str">
        <f ca="1"/>
        <v/>
      </c>
      <c r="U12" s="11" t="str">
        <f ca="1"/>
        <v/>
      </c>
      <c r="V12" s="11" t="str">
        <f ca="1"/>
        <v/>
      </c>
      <c r="W12" s="11" t="str">
        <f ca="1"/>
        <v/>
      </c>
      <c r="X12" s="11" t="str">
        <f ca="1"/>
        <v/>
      </c>
      <c r="Y12" s="11" t="str">
        <f ca="1"/>
        <v/>
      </c>
      <c r="Z12" s="11" t="str">
        <f ca="1"/>
        <v/>
      </c>
      <c r="AA12" s="11" t="str">
        <f ca="1"/>
        <v/>
      </c>
      <c r="AB12" s="11" t="str">
        <f ca="1"/>
        <v/>
      </c>
      <c r="AC12" s="11" t="str">
        <f ca="1"/>
        <v/>
      </c>
      <c r="AD12" s="11" t="str">
        <f ca="1"/>
        <v/>
      </c>
      <c r="AE12" s="11" t="str">
        <f ca="1"/>
        <v/>
      </c>
      <c r="AF12" s="11" t="str">
        <f ca="1"/>
        <v/>
      </c>
      <c r="AG12" s="11" t="str">
        <f ca="1"/>
        <v/>
      </c>
      <c r="AH12" s="11" t="str">
        <f ca="1"/>
        <v/>
      </c>
      <c r="AI12" s="11" t="str">
        <f ca="1"/>
        <v/>
      </c>
      <c r="AJ12" s="11" t="str">
        <f ca="1"/>
        <v/>
      </c>
      <c r="AK12" s="11" t="str">
        <f ca="1"/>
        <v/>
      </c>
      <c r="AL12" s="11" t="str">
        <f ca="1"/>
        <v/>
      </c>
      <c r="AM12" s="11" t="str">
        <f ca="1"/>
        <v/>
      </c>
      <c r="AN12" s="11" t="str">
        <f ca="1"/>
        <v/>
      </c>
      <c r="AO12" s="11" t="str">
        <f ca="1"/>
        <v/>
      </c>
      <c r="AP12" s="11" t="str">
        <f ca="1"/>
        <v/>
      </c>
      <c r="AQ12" s="11" t="str">
        <f ca="1"/>
        <v/>
      </c>
      <c r="AR12" s="11" t="str">
        <f ca="1"/>
        <v/>
      </c>
      <c r="AS12" s="11" t="str">
        <f ca="1"/>
        <v/>
      </c>
      <c r="AT12" s="11" t="str">
        <f ca="1"/>
        <v/>
      </c>
      <c r="AU12" s="11" t="str">
        <f ca="1"/>
        <v/>
      </c>
      <c r="AV12" s="11" t="str">
        <f ca="1"/>
        <v/>
      </c>
      <c r="AW12" s="11" t="str">
        <f ca="1"/>
        <v/>
      </c>
      <c r="AX12" s="11" t="str">
        <f ca="1"/>
        <v/>
      </c>
      <c r="AY12" s="11" t="str">
        <f ca="1"/>
        <v/>
      </c>
      <c r="AZ12" s="11" t="str">
        <f ca="1"/>
        <v/>
      </c>
      <c r="BA12" s="11" t="str">
        <f ca="1"/>
        <v/>
      </c>
      <c r="BB12" s="11" t="str">
        <f ca="1"/>
        <v/>
      </c>
      <c r="BC12" s="11" t="str">
        <f ca="1"/>
        <v/>
      </c>
      <c r="BD12" s="11" t="str">
        <f ca="1"/>
        <v/>
      </c>
      <c r="BE12" s="11" t="str">
        <f ca="1"/>
        <v/>
      </c>
      <c r="BF12" s="11" t="str">
        <f ca="1"/>
        <v/>
      </c>
      <c r="BG12" s="11" t="str">
        <f ca="1"/>
        <v/>
      </c>
      <c r="BH12" s="11" t="str">
        <f ca="1"/>
        <v/>
      </c>
      <c r="BI12" s="11" t="str">
        <f ca="1"/>
        <v/>
      </c>
      <c r="BJ12" s="11" t="str">
        <f ca="1"/>
        <v/>
      </c>
      <c r="BK12" s="11" t="str">
        <f ca="1"/>
        <v/>
      </c>
      <c r="BL12" s="11" t="str">
        <f ca="1"/>
        <v/>
      </c>
      <c r="BM12" s="11" t="str">
        <f ca="1"/>
        <v/>
      </c>
      <c r="BN12" s="11" t="str">
        <f ca="1"/>
        <v/>
      </c>
      <c r="BO12" s="11" t="str">
        <f ca="1"/>
        <v/>
      </c>
      <c r="BP12" s="11" t="str">
        <f ca="1"/>
        <v/>
      </c>
      <c r="BQ12" s="11" t="str">
        <f ca="1"/>
        <v/>
      </c>
      <c r="BR12" s="11" t="str">
        <f ca="1"/>
        <v/>
      </c>
      <c r="BS12" s="11" t="str">
        <f ca="1"/>
        <v/>
      </c>
      <c r="BT12" s="11" t="str">
        <f ca="1"/>
        <v/>
      </c>
      <c r="BU12" s="11" t="str">
        <f ca="1"/>
        <v/>
      </c>
      <c r="BV12" s="11" t="str">
        <f ca="1"/>
        <v/>
      </c>
      <c r="BW12" s="11" t="str">
        <f ca="1"/>
        <v/>
      </c>
      <c r="BX12" s="11" t="str">
        <f ca="1"/>
        <v/>
      </c>
      <c r="BY12" s="11" t="str">
        <f ca="1"/>
        <v/>
      </c>
      <c r="BZ12" s="11" t="str">
        <f ca="1"/>
        <v/>
      </c>
      <c r="CA12" s="11" t="str">
        <f ca="1"/>
        <v/>
      </c>
      <c r="CB12" s="11" t="str">
        <f ca="1"/>
        <v/>
      </c>
      <c r="CC12" s="11" t="str">
        <f ca="1"/>
        <v/>
      </c>
      <c r="CD12" s="11" t="str">
        <f ca="1"/>
        <v/>
      </c>
      <c r="CE12" s="11" t="str">
        <f ca="1"/>
        <v/>
      </c>
      <c r="CF12" s="11" t="str">
        <f ca="1"/>
        <v/>
      </c>
      <c r="CG12" s="11" t="str">
        <f ca="1"/>
        <v/>
      </c>
      <c r="CH12" s="11" t="str">
        <f ca="1"/>
        <v/>
      </c>
      <c r="CI12" s="11" t="str">
        <f ca="1"/>
        <v/>
      </c>
      <c r="CJ12" s="11" t="str">
        <f ca="1"/>
        <v/>
      </c>
      <c r="CK12" s="11" t="str">
        <f ca="1"/>
        <v/>
      </c>
      <c r="CL12" s="11" t="str">
        <f ca="1"/>
        <v/>
      </c>
      <c r="CM12" s="11" t="str">
        <f ca="1"/>
        <v/>
      </c>
      <c r="CN12" s="11" t="str">
        <f ca="1"/>
        <v/>
      </c>
      <c r="CO12" s="11" t="str">
        <f ca="1"/>
        <v/>
      </c>
      <c r="CP12" s="11" t="str">
        <f ca="1"/>
        <v/>
      </c>
      <c r="CQ12" s="11" t="str">
        <f ca="1"/>
        <v/>
      </c>
      <c r="CR12" s="11" t="str">
        <f ca="1"/>
        <v/>
      </c>
      <c r="CS12" s="11" t="str">
        <f ca="1"/>
        <v/>
      </c>
      <c r="CT12" s="11" t="str">
        <f ca="1"/>
        <v/>
      </c>
      <c r="CU12" s="11" t="str">
        <f ca="1"/>
        <v/>
      </c>
      <c r="CV12" s="11" t="str">
        <f ca="1"/>
        <v/>
      </c>
      <c r="CW12" s="11" t="str">
        <f ca="1"/>
        <v/>
      </c>
      <c r="CX12" s="11" t="str">
        <f ca="1"/>
        <v/>
      </c>
      <c r="CY12" s="11" t="str">
        <f ca="1"/>
        <v/>
      </c>
      <c r="CZ12" s="11" t="str">
        <f ca="1"/>
        <v/>
      </c>
      <c r="DA12" s="11" t="str">
        <f ca="1"/>
        <v/>
      </c>
      <c r="DB12" s="11" t="str">
        <f ca="1"/>
        <v/>
      </c>
    </row>
    <row r="13" spans="1:106" s="13" customFormat="1" ht="12.75" customHeight="1">
      <c r="A13" s="19" t="str">
        <f ca="1">IF(ROW()&gt;COUNTA(Resource)+3,"",OFFSET('Resource Allocation'!$B$1,ROW()-1,0))</f>
        <v/>
      </c>
      <c r="B13" s="3" t="str">
        <f ca="1">IF(ROW()&gt;COUNTA(Resource)+2,"",IF(MATCH(FALSE,Held_Standup,-1)=1,"",OFFSET($D$1,0,MATCH(FALSE,Held_Standup,-1)-2)*OFFSET('Resource Allocation'!$A$2,ROW()-2,0)*Work_Hours_in_Day))</f>
        <v/>
      </c>
      <c r="C13" s="16" t="str">
        <f t="shared" ca="1" si="0"/>
        <v/>
      </c>
      <c r="D13" s="11" t="str">
        <f t="array" ref="D13:DB13" ca="1">IF(ROW()&gt;COUNTA(Resource)+3,"",IF(Held_Standup,IF(ROW()=COUNTA(Resource)+3,SUM(INDEX(OFFSET($D$2,1,0,ROW()-3,Sprint_Length+1),0,COLUMN()-3)),OFFSET('Resource Allocation'!$C$2,INDEX(ROW(),1,1)-2,0,1,103)*OFFSET('Resource Allocation'!$A$2,INDEX(ROW(),1,1)-2,0)),""))</f>
        <v/>
      </c>
      <c r="E13" s="11" t="str">
        <f ca="1"/>
        <v/>
      </c>
      <c r="F13" s="11" t="str">
        <f ca="1"/>
        <v/>
      </c>
      <c r="G13" s="11" t="str">
        <f ca="1"/>
        <v/>
      </c>
      <c r="H13" s="11" t="str">
        <f ca="1"/>
        <v/>
      </c>
      <c r="I13" s="11" t="str">
        <f ca="1"/>
        <v/>
      </c>
      <c r="J13" s="11" t="str">
        <f ca="1"/>
        <v/>
      </c>
      <c r="K13" s="11" t="str">
        <f ca="1"/>
        <v/>
      </c>
      <c r="L13" s="11" t="str">
        <f ca="1"/>
        <v/>
      </c>
      <c r="M13" s="11" t="str">
        <f ca="1"/>
        <v/>
      </c>
      <c r="N13" s="11" t="str">
        <f ca="1"/>
        <v/>
      </c>
      <c r="O13" s="11" t="str">
        <f ca="1"/>
        <v/>
      </c>
      <c r="P13" s="11" t="str">
        <f ca="1"/>
        <v/>
      </c>
      <c r="Q13" s="11" t="str">
        <f ca="1"/>
        <v/>
      </c>
      <c r="R13" s="11" t="str">
        <f ca="1"/>
        <v/>
      </c>
      <c r="S13" s="11" t="str">
        <f ca="1"/>
        <v/>
      </c>
      <c r="T13" s="11" t="str">
        <f ca="1"/>
        <v/>
      </c>
      <c r="U13" s="11" t="str">
        <f ca="1"/>
        <v/>
      </c>
      <c r="V13" s="11" t="str">
        <f ca="1"/>
        <v/>
      </c>
      <c r="W13" s="11" t="str">
        <f ca="1"/>
        <v/>
      </c>
      <c r="X13" s="11" t="str">
        <f ca="1"/>
        <v/>
      </c>
      <c r="Y13" s="11" t="str">
        <f ca="1"/>
        <v/>
      </c>
      <c r="Z13" s="11" t="str">
        <f ca="1"/>
        <v/>
      </c>
      <c r="AA13" s="11" t="str">
        <f ca="1"/>
        <v/>
      </c>
      <c r="AB13" s="11" t="str">
        <f ca="1"/>
        <v/>
      </c>
      <c r="AC13" s="11" t="str">
        <f ca="1"/>
        <v/>
      </c>
      <c r="AD13" s="11" t="str">
        <f ca="1"/>
        <v/>
      </c>
      <c r="AE13" s="11" t="str">
        <f ca="1"/>
        <v/>
      </c>
      <c r="AF13" s="11" t="str">
        <f ca="1"/>
        <v/>
      </c>
      <c r="AG13" s="11" t="str">
        <f ca="1"/>
        <v/>
      </c>
      <c r="AH13" s="11" t="str">
        <f ca="1"/>
        <v/>
      </c>
      <c r="AI13" s="11" t="str">
        <f ca="1"/>
        <v/>
      </c>
      <c r="AJ13" s="11" t="str">
        <f ca="1"/>
        <v/>
      </c>
      <c r="AK13" s="11" t="str">
        <f ca="1"/>
        <v/>
      </c>
      <c r="AL13" s="11" t="str">
        <f ca="1"/>
        <v/>
      </c>
      <c r="AM13" s="11" t="str">
        <f ca="1"/>
        <v/>
      </c>
      <c r="AN13" s="11" t="str">
        <f ca="1"/>
        <v/>
      </c>
      <c r="AO13" s="11" t="str">
        <f ca="1"/>
        <v/>
      </c>
      <c r="AP13" s="11" t="str">
        <f ca="1"/>
        <v/>
      </c>
      <c r="AQ13" s="11" t="str">
        <f ca="1"/>
        <v/>
      </c>
      <c r="AR13" s="11" t="str">
        <f ca="1"/>
        <v/>
      </c>
      <c r="AS13" s="11" t="str">
        <f ca="1"/>
        <v/>
      </c>
      <c r="AT13" s="11" t="str">
        <f ca="1"/>
        <v/>
      </c>
      <c r="AU13" s="11" t="str">
        <f ca="1"/>
        <v/>
      </c>
      <c r="AV13" s="11" t="str">
        <f ca="1"/>
        <v/>
      </c>
      <c r="AW13" s="11" t="str">
        <f ca="1"/>
        <v/>
      </c>
      <c r="AX13" s="11" t="str">
        <f ca="1"/>
        <v/>
      </c>
      <c r="AY13" s="11" t="str">
        <f ca="1"/>
        <v/>
      </c>
      <c r="AZ13" s="11" t="str">
        <f ca="1"/>
        <v/>
      </c>
      <c r="BA13" s="11" t="str">
        <f ca="1"/>
        <v/>
      </c>
      <c r="BB13" s="11" t="str">
        <f ca="1"/>
        <v/>
      </c>
      <c r="BC13" s="11" t="str">
        <f ca="1"/>
        <v/>
      </c>
      <c r="BD13" s="11" t="str">
        <f ca="1"/>
        <v/>
      </c>
      <c r="BE13" s="11" t="str">
        <f ca="1"/>
        <v/>
      </c>
      <c r="BF13" s="11" t="str">
        <f ca="1"/>
        <v/>
      </c>
      <c r="BG13" s="11" t="str">
        <f ca="1"/>
        <v/>
      </c>
      <c r="BH13" s="11" t="str">
        <f ca="1"/>
        <v/>
      </c>
      <c r="BI13" s="11" t="str">
        <f ca="1"/>
        <v/>
      </c>
      <c r="BJ13" s="11" t="str">
        <f ca="1"/>
        <v/>
      </c>
      <c r="BK13" s="11" t="str">
        <f ca="1"/>
        <v/>
      </c>
      <c r="BL13" s="11" t="str">
        <f ca="1"/>
        <v/>
      </c>
      <c r="BM13" s="11" t="str">
        <f ca="1"/>
        <v/>
      </c>
      <c r="BN13" s="11" t="str">
        <f ca="1"/>
        <v/>
      </c>
      <c r="BO13" s="11" t="str">
        <f ca="1"/>
        <v/>
      </c>
      <c r="BP13" s="11" t="str">
        <f ca="1"/>
        <v/>
      </c>
      <c r="BQ13" s="11" t="str">
        <f ca="1"/>
        <v/>
      </c>
      <c r="BR13" s="11" t="str">
        <f ca="1"/>
        <v/>
      </c>
      <c r="BS13" s="11" t="str">
        <f ca="1"/>
        <v/>
      </c>
      <c r="BT13" s="11" t="str">
        <f ca="1"/>
        <v/>
      </c>
      <c r="BU13" s="11" t="str">
        <f ca="1"/>
        <v/>
      </c>
      <c r="BV13" s="11" t="str">
        <f ca="1"/>
        <v/>
      </c>
      <c r="BW13" s="11" t="str">
        <f ca="1"/>
        <v/>
      </c>
      <c r="BX13" s="11" t="str">
        <f ca="1"/>
        <v/>
      </c>
      <c r="BY13" s="11" t="str">
        <f ca="1"/>
        <v/>
      </c>
      <c r="BZ13" s="11" t="str">
        <f ca="1"/>
        <v/>
      </c>
      <c r="CA13" s="11" t="str">
        <f ca="1"/>
        <v/>
      </c>
      <c r="CB13" s="11" t="str">
        <f ca="1"/>
        <v/>
      </c>
      <c r="CC13" s="11" t="str">
        <f ca="1"/>
        <v/>
      </c>
      <c r="CD13" s="11" t="str">
        <f ca="1"/>
        <v/>
      </c>
      <c r="CE13" s="11" t="str">
        <f ca="1"/>
        <v/>
      </c>
      <c r="CF13" s="11" t="str">
        <f ca="1"/>
        <v/>
      </c>
      <c r="CG13" s="11" t="str">
        <f ca="1"/>
        <v/>
      </c>
      <c r="CH13" s="11" t="str">
        <f ca="1"/>
        <v/>
      </c>
      <c r="CI13" s="11" t="str">
        <f ca="1"/>
        <v/>
      </c>
      <c r="CJ13" s="11" t="str">
        <f ca="1"/>
        <v/>
      </c>
      <c r="CK13" s="11" t="str">
        <f ca="1"/>
        <v/>
      </c>
      <c r="CL13" s="11" t="str">
        <f ca="1"/>
        <v/>
      </c>
      <c r="CM13" s="11" t="str">
        <f ca="1"/>
        <v/>
      </c>
      <c r="CN13" s="11" t="str">
        <f ca="1"/>
        <v/>
      </c>
      <c r="CO13" s="11" t="str">
        <f ca="1"/>
        <v/>
      </c>
      <c r="CP13" s="11" t="str">
        <f ca="1"/>
        <v/>
      </c>
      <c r="CQ13" s="11" t="str">
        <f ca="1"/>
        <v/>
      </c>
      <c r="CR13" s="11" t="str">
        <f ca="1"/>
        <v/>
      </c>
      <c r="CS13" s="11" t="str">
        <f ca="1"/>
        <v/>
      </c>
      <c r="CT13" s="11" t="str">
        <f ca="1"/>
        <v/>
      </c>
      <c r="CU13" s="11" t="str">
        <f ca="1"/>
        <v/>
      </c>
      <c r="CV13" s="11" t="str">
        <f ca="1"/>
        <v/>
      </c>
      <c r="CW13" s="11" t="str">
        <f ca="1"/>
        <v/>
      </c>
      <c r="CX13" s="11" t="str">
        <f ca="1"/>
        <v/>
      </c>
      <c r="CY13" s="11" t="str">
        <f ca="1"/>
        <v/>
      </c>
      <c r="CZ13" s="11" t="str">
        <f ca="1"/>
        <v/>
      </c>
      <c r="DA13" s="11" t="str">
        <f ca="1"/>
        <v/>
      </c>
      <c r="DB13" s="11" t="str">
        <f ca="1"/>
        <v/>
      </c>
    </row>
    <row r="14" spans="1:106" s="13" customFormat="1" ht="12.75" customHeight="1">
      <c r="A14" s="19" t="str">
        <f ca="1">IF(ROW()&gt;COUNTA(Resource)+3,"",OFFSET('Resource Allocation'!$B$1,ROW()-1,0))</f>
        <v/>
      </c>
      <c r="B14" s="3" t="str">
        <f ca="1">IF(ROW()&gt;COUNTA(Resource)+2,"",IF(MATCH(FALSE,Held_Standup,-1)=1,"",OFFSET($D$1,0,MATCH(FALSE,Held_Standup,-1)-2)*OFFSET('Resource Allocation'!$A$2,ROW()-2,0)*Work_Hours_in_Day))</f>
        <v/>
      </c>
      <c r="C14" s="16" t="str">
        <f t="shared" ca="1" si="0"/>
        <v/>
      </c>
      <c r="D14" s="11" t="str">
        <f t="array" ref="D14:DB14" ca="1">IF(ROW()&gt;COUNTA(Resource)+3,"",IF(Held_Standup,IF(ROW()=COUNTA(Resource)+3,SUM(INDEX(OFFSET($D$2,1,0,ROW()-3,Sprint_Length+1),0,COLUMN()-3)),OFFSET('Resource Allocation'!$C$2,INDEX(ROW(),1,1)-2,0,1,103)*OFFSET('Resource Allocation'!$A$2,INDEX(ROW(),1,1)-2,0)),""))</f>
        <v/>
      </c>
      <c r="E14" s="11" t="str">
        <f ca="1"/>
        <v/>
      </c>
      <c r="F14" s="11" t="str">
        <f ca="1"/>
        <v/>
      </c>
      <c r="G14" s="11" t="str">
        <f ca="1"/>
        <v/>
      </c>
      <c r="H14" s="11" t="str">
        <f ca="1"/>
        <v/>
      </c>
      <c r="I14" s="11" t="str">
        <f ca="1"/>
        <v/>
      </c>
      <c r="J14" s="11" t="str">
        <f ca="1"/>
        <v/>
      </c>
      <c r="K14" s="11" t="str">
        <f ca="1"/>
        <v/>
      </c>
      <c r="L14" s="11" t="str">
        <f ca="1"/>
        <v/>
      </c>
      <c r="M14" s="11" t="str">
        <f ca="1"/>
        <v/>
      </c>
      <c r="N14" s="11" t="str">
        <f ca="1"/>
        <v/>
      </c>
      <c r="O14" s="11" t="str">
        <f ca="1"/>
        <v/>
      </c>
      <c r="P14" s="11" t="str">
        <f ca="1"/>
        <v/>
      </c>
      <c r="Q14" s="11" t="str">
        <f ca="1"/>
        <v/>
      </c>
      <c r="R14" s="11" t="str">
        <f ca="1"/>
        <v/>
      </c>
      <c r="S14" s="11" t="str">
        <f ca="1"/>
        <v/>
      </c>
      <c r="T14" s="11" t="str">
        <f ca="1"/>
        <v/>
      </c>
      <c r="U14" s="11" t="str">
        <f ca="1"/>
        <v/>
      </c>
      <c r="V14" s="11" t="str">
        <f ca="1"/>
        <v/>
      </c>
      <c r="W14" s="11" t="str">
        <f ca="1"/>
        <v/>
      </c>
      <c r="X14" s="11" t="str">
        <f ca="1"/>
        <v/>
      </c>
      <c r="Y14" s="11" t="str">
        <f ca="1"/>
        <v/>
      </c>
      <c r="Z14" s="11" t="str">
        <f ca="1"/>
        <v/>
      </c>
      <c r="AA14" s="11" t="str">
        <f ca="1"/>
        <v/>
      </c>
      <c r="AB14" s="11" t="str">
        <f ca="1"/>
        <v/>
      </c>
      <c r="AC14" s="11" t="str">
        <f ca="1"/>
        <v/>
      </c>
      <c r="AD14" s="11" t="str">
        <f ca="1"/>
        <v/>
      </c>
      <c r="AE14" s="11" t="str">
        <f ca="1"/>
        <v/>
      </c>
      <c r="AF14" s="11" t="str">
        <f ca="1"/>
        <v/>
      </c>
      <c r="AG14" s="11" t="str">
        <f ca="1"/>
        <v/>
      </c>
      <c r="AH14" s="11" t="str">
        <f ca="1"/>
        <v/>
      </c>
      <c r="AI14" s="11" t="str">
        <f ca="1"/>
        <v/>
      </c>
      <c r="AJ14" s="11" t="str">
        <f ca="1"/>
        <v/>
      </c>
      <c r="AK14" s="11" t="str">
        <f ca="1"/>
        <v/>
      </c>
      <c r="AL14" s="11" t="str">
        <f ca="1"/>
        <v/>
      </c>
      <c r="AM14" s="11" t="str">
        <f ca="1"/>
        <v/>
      </c>
      <c r="AN14" s="11" t="str">
        <f ca="1"/>
        <v/>
      </c>
      <c r="AO14" s="11" t="str">
        <f ca="1"/>
        <v/>
      </c>
      <c r="AP14" s="11" t="str">
        <f ca="1"/>
        <v/>
      </c>
      <c r="AQ14" s="11" t="str">
        <f ca="1"/>
        <v/>
      </c>
      <c r="AR14" s="11" t="str">
        <f ca="1"/>
        <v/>
      </c>
      <c r="AS14" s="11" t="str">
        <f ca="1"/>
        <v/>
      </c>
      <c r="AT14" s="11" t="str">
        <f ca="1"/>
        <v/>
      </c>
      <c r="AU14" s="11" t="str">
        <f ca="1"/>
        <v/>
      </c>
      <c r="AV14" s="11" t="str">
        <f ca="1"/>
        <v/>
      </c>
      <c r="AW14" s="11" t="str">
        <f ca="1"/>
        <v/>
      </c>
      <c r="AX14" s="11" t="str">
        <f ca="1"/>
        <v/>
      </c>
      <c r="AY14" s="11" t="str">
        <f ca="1"/>
        <v/>
      </c>
      <c r="AZ14" s="11" t="str">
        <f ca="1"/>
        <v/>
      </c>
      <c r="BA14" s="11" t="str">
        <f ca="1"/>
        <v/>
      </c>
      <c r="BB14" s="11" t="str">
        <f ca="1"/>
        <v/>
      </c>
      <c r="BC14" s="11" t="str">
        <f ca="1"/>
        <v/>
      </c>
      <c r="BD14" s="11" t="str">
        <f ca="1"/>
        <v/>
      </c>
      <c r="BE14" s="11" t="str">
        <f ca="1"/>
        <v/>
      </c>
      <c r="BF14" s="11" t="str">
        <f ca="1"/>
        <v/>
      </c>
      <c r="BG14" s="11" t="str">
        <f ca="1"/>
        <v/>
      </c>
      <c r="BH14" s="11" t="str">
        <f ca="1"/>
        <v/>
      </c>
      <c r="BI14" s="11" t="str">
        <f ca="1"/>
        <v/>
      </c>
      <c r="BJ14" s="11" t="str">
        <f ca="1"/>
        <v/>
      </c>
      <c r="BK14" s="11" t="str">
        <f ca="1"/>
        <v/>
      </c>
      <c r="BL14" s="11" t="str">
        <f ca="1"/>
        <v/>
      </c>
      <c r="BM14" s="11" t="str">
        <f ca="1"/>
        <v/>
      </c>
      <c r="BN14" s="11" t="str">
        <f ca="1"/>
        <v/>
      </c>
      <c r="BO14" s="11" t="str">
        <f ca="1"/>
        <v/>
      </c>
      <c r="BP14" s="11" t="str">
        <f ca="1"/>
        <v/>
      </c>
      <c r="BQ14" s="11" t="str">
        <f ca="1"/>
        <v/>
      </c>
      <c r="BR14" s="11" t="str">
        <f ca="1"/>
        <v/>
      </c>
      <c r="BS14" s="11" t="str">
        <f ca="1"/>
        <v/>
      </c>
      <c r="BT14" s="11" t="str">
        <f ca="1"/>
        <v/>
      </c>
      <c r="BU14" s="11" t="str">
        <f ca="1"/>
        <v/>
      </c>
      <c r="BV14" s="11" t="str">
        <f ca="1"/>
        <v/>
      </c>
      <c r="BW14" s="11" t="str">
        <f ca="1"/>
        <v/>
      </c>
      <c r="BX14" s="11" t="str">
        <f ca="1"/>
        <v/>
      </c>
      <c r="BY14" s="11" t="str">
        <f ca="1"/>
        <v/>
      </c>
      <c r="BZ14" s="11" t="str">
        <f ca="1"/>
        <v/>
      </c>
      <c r="CA14" s="11" t="str">
        <f ca="1"/>
        <v/>
      </c>
      <c r="CB14" s="11" t="str">
        <f ca="1"/>
        <v/>
      </c>
      <c r="CC14" s="11" t="str">
        <f ca="1"/>
        <v/>
      </c>
      <c r="CD14" s="11" t="str">
        <f ca="1"/>
        <v/>
      </c>
      <c r="CE14" s="11" t="str">
        <f ca="1"/>
        <v/>
      </c>
      <c r="CF14" s="11" t="str">
        <f ca="1"/>
        <v/>
      </c>
      <c r="CG14" s="11" t="str">
        <f ca="1"/>
        <v/>
      </c>
      <c r="CH14" s="11" t="str">
        <f ca="1"/>
        <v/>
      </c>
      <c r="CI14" s="11" t="str">
        <f ca="1"/>
        <v/>
      </c>
      <c r="CJ14" s="11" t="str">
        <f ca="1"/>
        <v/>
      </c>
      <c r="CK14" s="11" t="str">
        <f ca="1"/>
        <v/>
      </c>
      <c r="CL14" s="11" t="str">
        <f ca="1"/>
        <v/>
      </c>
      <c r="CM14" s="11" t="str">
        <f ca="1"/>
        <v/>
      </c>
      <c r="CN14" s="11" t="str">
        <f ca="1"/>
        <v/>
      </c>
      <c r="CO14" s="11" t="str">
        <f ca="1"/>
        <v/>
      </c>
      <c r="CP14" s="11" t="str">
        <f ca="1"/>
        <v/>
      </c>
      <c r="CQ14" s="11" t="str">
        <f ca="1"/>
        <v/>
      </c>
      <c r="CR14" s="11" t="str">
        <f ca="1"/>
        <v/>
      </c>
      <c r="CS14" s="11" t="str">
        <f ca="1"/>
        <v/>
      </c>
      <c r="CT14" s="11" t="str">
        <f ca="1"/>
        <v/>
      </c>
      <c r="CU14" s="11" t="str">
        <f ca="1"/>
        <v/>
      </c>
      <c r="CV14" s="11" t="str">
        <f ca="1"/>
        <v/>
      </c>
      <c r="CW14" s="11" t="str">
        <f ca="1"/>
        <v/>
      </c>
      <c r="CX14" s="11" t="str">
        <f ca="1"/>
        <v/>
      </c>
      <c r="CY14" s="11" t="str">
        <f ca="1"/>
        <v/>
      </c>
      <c r="CZ14" s="11" t="str">
        <f ca="1"/>
        <v/>
      </c>
      <c r="DA14" s="11" t="str">
        <f ca="1"/>
        <v/>
      </c>
      <c r="DB14" s="11" t="str">
        <f ca="1"/>
        <v/>
      </c>
    </row>
    <row r="15" spans="1:106" s="13" customFormat="1" ht="12.75" customHeight="1">
      <c r="A15" s="19" t="str">
        <f ca="1">IF(ROW()&gt;COUNTA(Resource)+3,"",OFFSET('Resource Allocation'!$B$1,ROW()-1,0))</f>
        <v/>
      </c>
      <c r="B15" s="3" t="str">
        <f ca="1">IF(ROW()&gt;COUNTA(Resource)+2,"",IF(MATCH(FALSE,Held_Standup,-1)=1,"",OFFSET($D$1,0,MATCH(FALSE,Held_Standup,-1)-2)*OFFSET('Resource Allocation'!$A$2,ROW()-2,0)*Work_Hours_in_Day))</f>
        <v/>
      </c>
      <c r="C15" s="16" t="str">
        <f t="shared" ca="1" si="0"/>
        <v/>
      </c>
      <c r="D15" s="11" t="str">
        <f t="array" ref="D15:DB15" ca="1">IF(ROW()&gt;COUNTA(Resource)+3,"",IF(Held_Standup,IF(ROW()=COUNTA(Resource)+3,SUM(INDEX(OFFSET($D$2,1,0,ROW()-3,Sprint_Length+1),0,COLUMN()-3)),OFFSET('Resource Allocation'!$C$2,INDEX(ROW(),1,1)-2,0,1,103)*OFFSET('Resource Allocation'!$A$2,INDEX(ROW(),1,1)-2,0)),""))</f>
        <v/>
      </c>
      <c r="E15" s="11" t="str">
        <f ca="1"/>
        <v/>
      </c>
      <c r="F15" s="11" t="str">
        <f ca="1"/>
        <v/>
      </c>
      <c r="G15" s="11" t="str">
        <f ca="1"/>
        <v/>
      </c>
      <c r="H15" s="11" t="str">
        <f ca="1"/>
        <v/>
      </c>
      <c r="I15" s="11" t="str">
        <f ca="1"/>
        <v/>
      </c>
      <c r="J15" s="11" t="str">
        <f ca="1"/>
        <v/>
      </c>
      <c r="K15" s="11" t="str">
        <f ca="1"/>
        <v/>
      </c>
      <c r="L15" s="11" t="str">
        <f ca="1"/>
        <v/>
      </c>
      <c r="M15" s="11" t="str">
        <f ca="1"/>
        <v/>
      </c>
      <c r="N15" s="11" t="str">
        <f ca="1"/>
        <v/>
      </c>
      <c r="O15" s="11" t="str">
        <f ca="1"/>
        <v/>
      </c>
      <c r="P15" s="11" t="str">
        <f ca="1"/>
        <v/>
      </c>
      <c r="Q15" s="11" t="str">
        <f ca="1"/>
        <v/>
      </c>
      <c r="R15" s="11" t="str">
        <f ca="1"/>
        <v/>
      </c>
      <c r="S15" s="11" t="str">
        <f ca="1"/>
        <v/>
      </c>
      <c r="T15" s="11" t="str">
        <f ca="1"/>
        <v/>
      </c>
      <c r="U15" s="11" t="str">
        <f ca="1"/>
        <v/>
      </c>
      <c r="V15" s="11" t="str">
        <f ca="1"/>
        <v/>
      </c>
      <c r="W15" s="11" t="str">
        <f ca="1"/>
        <v/>
      </c>
      <c r="X15" s="11" t="str">
        <f ca="1"/>
        <v/>
      </c>
      <c r="Y15" s="11" t="str">
        <f ca="1"/>
        <v/>
      </c>
      <c r="Z15" s="11" t="str">
        <f ca="1"/>
        <v/>
      </c>
      <c r="AA15" s="11" t="str">
        <f ca="1"/>
        <v/>
      </c>
      <c r="AB15" s="11" t="str">
        <f ca="1"/>
        <v/>
      </c>
      <c r="AC15" s="11" t="str">
        <f ca="1"/>
        <v/>
      </c>
      <c r="AD15" s="11" t="str">
        <f ca="1"/>
        <v/>
      </c>
      <c r="AE15" s="11" t="str">
        <f ca="1"/>
        <v/>
      </c>
      <c r="AF15" s="11" t="str">
        <f ca="1"/>
        <v/>
      </c>
      <c r="AG15" s="11" t="str">
        <f ca="1"/>
        <v/>
      </c>
      <c r="AH15" s="11" t="str">
        <f ca="1"/>
        <v/>
      </c>
      <c r="AI15" s="11" t="str">
        <f ca="1"/>
        <v/>
      </c>
      <c r="AJ15" s="11" t="str">
        <f ca="1"/>
        <v/>
      </c>
      <c r="AK15" s="11" t="str">
        <f ca="1"/>
        <v/>
      </c>
      <c r="AL15" s="11" t="str">
        <f ca="1"/>
        <v/>
      </c>
      <c r="AM15" s="11" t="str">
        <f ca="1"/>
        <v/>
      </c>
      <c r="AN15" s="11" t="str">
        <f ca="1"/>
        <v/>
      </c>
      <c r="AO15" s="11" t="str">
        <f ca="1"/>
        <v/>
      </c>
      <c r="AP15" s="11" t="str">
        <f ca="1"/>
        <v/>
      </c>
      <c r="AQ15" s="11" t="str">
        <f ca="1"/>
        <v/>
      </c>
      <c r="AR15" s="11" t="str">
        <f ca="1"/>
        <v/>
      </c>
      <c r="AS15" s="11" t="str">
        <f ca="1"/>
        <v/>
      </c>
      <c r="AT15" s="11" t="str">
        <f ca="1"/>
        <v/>
      </c>
      <c r="AU15" s="11" t="str">
        <f ca="1"/>
        <v/>
      </c>
      <c r="AV15" s="11" t="str">
        <f ca="1"/>
        <v/>
      </c>
      <c r="AW15" s="11" t="str">
        <f ca="1"/>
        <v/>
      </c>
      <c r="AX15" s="11" t="str">
        <f ca="1"/>
        <v/>
      </c>
      <c r="AY15" s="11" t="str">
        <f ca="1"/>
        <v/>
      </c>
      <c r="AZ15" s="11" t="str">
        <f ca="1"/>
        <v/>
      </c>
      <c r="BA15" s="11" t="str">
        <f ca="1"/>
        <v/>
      </c>
      <c r="BB15" s="11" t="str">
        <f ca="1"/>
        <v/>
      </c>
      <c r="BC15" s="11" t="str">
        <f ca="1"/>
        <v/>
      </c>
      <c r="BD15" s="11" t="str">
        <f ca="1"/>
        <v/>
      </c>
      <c r="BE15" s="11" t="str">
        <f ca="1"/>
        <v/>
      </c>
      <c r="BF15" s="11" t="str">
        <f ca="1"/>
        <v/>
      </c>
      <c r="BG15" s="11" t="str">
        <f ca="1"/>
        <v/>
      </c>
      <c r="BH15" s="11" t="str">
        <f ca="1"/>
        <v/>
      </c>
      <c r="BI15" s="11" t="str">
        <f ca="1"/>
        <v/>
      </c>
      <c r="BJ15" s="11" t="str">
        <f ca="1"/>
        <v/>
      </c>
      <c r="BK15" s="11" t="str">
        <f ca="1"/>
        <v/>
      </c>
      <c r="BL15" s="11" t="str">
        <f ca="1"/>
        <v/>
      </c>
      <c r="BM15" s="11" t="str">
        <f ca="1"/>
        <v/>
      </c>
      <c r="BN15" s="11" t="str">
        <f ca="1"/>
        <v/>
      </c>
      <c r="BO15" s="11" t="str">
        <f ca="1"/>
        <v/>
      </c>
      <c r="BP15" s="11" t="str">
        <f ca="1"/>
        <v/>
      </c>
      <c r="BQ15" s="11" t="str">
        <f ca="1"/>
        <v/>
      </c>
      <c r="BR15" s="11" t="str">
        <f ca="1"/>
        <v/>
      </c>
      <c r="BS15" s="11" t="str">
        <f ca="1"/>
        <v/>
      </c>
      <c r="BT15" s="11" t="str">
        <f ca="1"/>
        <v/>
      </c>
      <c r="BU15" s="11" t="str">
        <f ca="1"/>
        <v/>
      </c>
      <c r="BV15" s="11" t="str">
        <f ca="1"/>
        <v/>
      </c>
      <c r="BW15" s="11" t="str">
        <f ca="1"/>
        <v/>
      </c>
      <c r="BX15" s="11" t="str">
        <f ca="1"/>
        <v/>
      </c>
      <c r="BY15" s="11" t="str">
        <f ca="1"/>
        <v/>
      </c>
      <c r="BZ15" s="11" t="str">
        <f ca="1"/>
        <v/>
      </c>
      <c r="CA15" s="11" t="str">
        <f ca="1"/>
        <v/>
      </c>
      <c r="CB15" s="11" t="str">
        <f ca="1"/>
        <v/>
      </c>
      <c r="CC15" s="11" t="str">
        <f ca="1"/>
        <v/>
      </c>
      <c r="CD15" s="11" t="str">
        <f ca="1"/>
        <v/>
      </c>
      <c r="CE15" s="11" t="str">
        <f ca="1"/>
        <v/>
      </c>
      <c r="CF15" s="11" t="str">
        <f ca="1"/>
        <v/>
      </c>
      <c r="CG15" s="11" t="str">
        <f ca="1"/>
        <v/>
      </c>
      <c r="CH15" s="11" t="str">
        <f ca="1"/>
        <v/>
      </c>
      <c r="CI15" s="11" t="str">
        <f ca="1"/>
        <v/>
      </c>
      <c r="CJ15" s="11" t="str">
        <f ca="1"/>
        <v/>
      </c>
      <c r="CK15" s="11" t="str">
        <f ca="1"/>
        <v/>
      </c>
      <c r="CL15" s="11" t="str">
        <f ca="1"/>
        <v/>
      </c>
      <c r="CM15" s="11" t="str">
        <f ca="1"/>
        <v/>
      </c>
      <c r="CN15" s="11" t="str">
        <f ca="1"/>
        <v/>
      </c>
      <c r="CO15" s="11" t="str">
        <f ca="1"/>
        <v/>
      </c>
      <c r="CP15" s="11" t="str">
        <f ca="1"/>
        <v/>
      </c>
      <c r="CQ15" s="11" t="str">
        <f ca="1"/>
        <v/>
      </c>
      <c r="CR15" s="11" t="str">
        <f ca="1"/>
        <v/>
      </c>
      <c r="CS15" s="11" t="str">
        <f ca="1"/>
        <v/>
      </c>
      <c r="CT15" s="11" t="str">
        <f ca="1"/>
        <v/>
      </c>
      <c r="CU15" s="11" t="str">
        <f ca="1"/>
        <v/>
      </c>
      <c r="CV15" s="11" t="str">
        <f ca="1"/>
        <v/>
      </c>
      <c r="CW15" s="11" t="str">
        <f ca="1"/>
        <v/>
      </c>
      <c r="CX15" s="11" t="str">
        <f ca="1"/>
        <v/>
      </c>
      <c r="CY15" s="11" t="str">
        <f ca="1"/>
        <v/>
      </c>
      <c r="CZ15" s="11" t="str">
        <f ca="1"/>
        <v/>
      </c>
      <c r="DA15" s="11" t="str">
        <f ca="1"/>
        <v/>
      </c>
      <c r="DB15" s="11" t="str">
        <f ca="1"/>
        <v/>
      </c>
    </row>
    <row r="16" spans="1:106" s="13" customFormat="1" ht="12.75" customHeight="1">
      <c r="A16" s="19" t="str">
        <f ca="1">IF(ROW()&gt;COUNTA(Resource)+3,"",OFFSET('Resource Allocation'!$B$1,ROW()-1,0))</f>
        <v/>
      </c>
      <c r="B16" s="3" t="str">
        <f ca="1">IF(ROW()&gt;COUNTA(Resource)+2,"",IF(MATCH(FALSE,Held_Standup,-1)=1,"",OFFSET($D$1,0,MATCH(FALSE,Held_Standup,-1)-2)*OFFSET('Resource Allocation'!$A$2,ROW()-2,0)*Work_Hours_in_Day))</f>
        <v/>
      </c>
      <c r="C16" s="16" t="str">
        <f t="shared" ca="1" si="0"/>
        <v/>
      </c>
      <c r="D16" s="11" t="str">
        <f t="array" ref="D16:DB16" ca="1">IF(ROW()&gt;COUNTA(Resource)+3,"",IF(Held_Standup,IF(ROW()=COUNTA(Resource)+3,SUM(INDEX(OFFSET($D$2,1,0,ROW()-3,Sprint_Length+1),0,COLUMN()-3)),OFFSET('Resource Allocation'!$C$2,INDEX(ROW(),1,1)-2,0,1,103)*OFFSET('Resource Allocation'!$A$2,INDEX(ROW(),1,1)-2,0)),""))</f>
        <v/>
      </c>
      <c r="E16" s="11" t="str">
        <f ca="1"/>
        <v/>
      </c>
      <c r="F16" s="11" t="str">
        <f ca="1"/>
        <v/>
      </c>
      <c r="G16" s="11" t="str">
        <f ca="1"/>
        <v/>
      </c>
      <c r="H16" s="11" t="str">
        <f ca="1"/>
        <v/>
      </c>
      <c r="I16" s="11" t="str">
        <f ca="1"/>
        <v/>
      </c>
      <c r="J16" s="11" t="str">
        <f ca="1"/>
        <v/>
      </c>
      <c r="K16" s="11" t="str">
        <f ca="1"/>
        <v/>
      </c>
      <c r="L16" s="11" t="str">
        <f ca="1"/>
        <v/>
      </c>
      <c r="M16" s="11" t="str">
        <f ca="1"/>
        <v/>
      </c>
      <c r="N16" s="11" t="str">
        <f ca="1"/>
        <v/>
      </c>
      <c r="O16" s="11" t="str">
        <f ca="1"/>
        <v/>
      </c>
      <c r="P16" s="11" t="str">
        <f ca="1"/>
        <v/>
      </c>
      <c r="Q16" s="11" t="str">
        <f ca="1"/>
        <v/>
      </c>
      <c r="R16" s="11" t="str">
        <f ca="1"/>
        <v/>
      </c>
      <c r="S16" s="11" t="str">
        <f ca="1"/>
        <v/>
      </c>
      <c r="T16" s="11" t="str">
        <f ca="1"/>
        <v/>
      </c>
      <c r="U16" s="11" t="str">
        <f ca="1"/>
        <v/>
      </c>
      <c r="V16" s="11" t="str">
        <f ca="1"/>
        <v/>
      </c>
      <c r="W16" s="11" t="str">
        <f ca="1"/>
        <v/>
      </c>
      <c r="X16" s="11" t="str">
        <f ca="1"/>
        <v/>
      </c>
      <c r="Y16" s="11" t="str">
        <f ca="1"/>
        <v/>
      </c>
      <c r="Z16" s="11" t="str">
        <f ca="1"/>
        <v/>
      </c>
      <c r="AA16" s="11" t="str">
        <f ca="1"/>
        <v/>
      </c>
      <c r="AB16" s="11" t="str">
        <f ca="1"/>
        <v/>
      </c>
      <c r="AC16" s="11" t="str">
        <f ca="1"/>
        <v/>
      </c>
      <c r="AD16" s="11" t="str">
        <f ca="1"/>
        <v/>
      </c>
      <c r="AE16" s="11" t="str">
        <f ca="1"/>
        <v/>
      </c>
      <c r="AF16" s="11" t="str">
        <f ca="1"/>
        <v/>
      </c>
      <c r="AG16" s="11" t="str">
        <f ca="1"/>
        <v/>
      </c>
      <c r="AH16" s="11" t="str">
        <f ca="1"/>
        <v/>
      </c>
      <c r="AI16" s="11" t="str">
        <f ca="1"/>
        <v/>
      </c>
      <c r="AJ16" s="11" t="str">
        <f ca="1"/>
        <v/>
      </c>
      <c r="AK16" s="11" t="str">
        <f ca="1"/>
        <v/>
      </c>
      <c r="AL16" s="11" t="str">
        <f ca="1"/>
        <v/>
      </c>
      <c r="AM16" s="11" t="str">
        <f ca="1"/>
        <v/>
      </c>
      <c r="AN16" s="11" t="str">
        <f ca="1"/>
        <v/>
      </c>
      <c r="AO16" s="11" t="str">
        <f ca="1"/>
        <v/>
      </c>
      <c r="AP16" s="11" t="str">
        <f ca="1"/>
        <v/>
      </c>
      <c r="AQ16" s="11" t="str">
        <f ca="1"/>
        <v/>
      </c>
      <c r="AR16" s="11" t="str">
        <f ca="1"/>
        <v/>
      </c>
      <c r="AS16" s="11" t="str">
        <f ca="1"/>
        <v/>
      </c>
      <c r="AT16" s="11" t="str">
        <f ca="1"/>
        <v/>
      </c>
      <c r="AU16" s="11" t="str">
        <f ca="1"/>
        <v/>
      </c>
      <c r="AV16" s="11" t="str">
        <f ca="1"/>
        <v/>
      </c>
      <c r="AW16" s="11" t="str">
        <f ca="1"/>
        <v/>
      </c>
      <c r="AX16" s="11" t="str">
        <f ca="1"/>
        <v/>
      </c>
      <c r="AY16" s="11" t="str">
        <f ca="1"/>
        <v/>
      </c>
      <c r="AZ16" s="11" t="str">
        <f ca="1"/>
        <v/>
      </c>
      <c r="BA16" s="11" t="str">
        <f ca="1"/>
        <v/>
      </c>
      <c r="BB16" s="11" t="str">
        <f ca="1"/>
        <v/>
      </c>
      <c r="BC16" s="11" t="str">
        <f ca="1"/>
        <v/>
      </c>
      <c r="BD16" s="11" t="str">
        <f ca="1"/>
        <v/>
      </c>
      <c r="BE16" s="11" t="str">
        <f ca="1"/>
        <v/>
      </c>
      <c r="BF16" s="11" t="str">
        <f ca="1"/>
        <v/>
      </c>
      <c r="BG16" s="11" t="str">
        <f ca="1"/>
        <v/>
      </c>
      <c r="BH16" s="11" t="str">
        <f ca="1"/>
        <v/>
      </c>
      <c r="BI16" s="11" t="str">
        <f ca="1"/>
        <v/>
      </c>
      <c r="BJ16" s="11" t="str">
        <f ca="1"/>
        <v/>
      </c>
      <c r="BK16" s="11" t="str">
        <f ca="1"/>
        <v/>
      </c>
      <c r="BL16" s="11" t="str">
        <f ca="1"/>
        <v/>
      </c>
      <c r="BM16" s="11" t="str">
        <f ca="1"/>
        <v/>
      </c>
      <c r="BN16" s="11" t="str">
        <f ca="1"/>
        <v/>
      </c>
      <c r="BO16" s="11" t="str">
        <f ca="1"/>
        <v/>
      </c>
      <c r="BP16" s="11" t="str">
        <f ca="1"/>
        <v/>
      </c>
      <c r="BQ16" s="11" t="str">
        <f ca="1"/>
        <v/>
      </c>
      <c r="BR16" s="11" t="str">
        <f ca="1"/>
        <v/>
      </c>
      <c r="BS16" s="11" t="str">
        <f ca="1"/>
        <v/>
      </c>
      <c r="BT16" s="11" t="str">
        <f ca="1"/>
        <v/>
      </c>
      <c r="BU16" s="11" t="str">
        <f ca="1"/>
        <v/>
      </c>
      <c r="BV16" s="11" t="str">
        <f ca="1"/>
        <v/>
      </c>
      <c r="BW16" s="11" t="str">
        <f ca="1"/>
        <v/>
      </c>
      <c r="BX16" s="11" t="str">
        <f ca="1"/>
        <v/>
      </c>
      <c r="BY16" s="11" t="str">
        <f ca="1"/>
        <v/>
      </c>
      <c r="BZ16" s="11" t="str">
        <f ca="1"/>
        <v/>
      </c>
      <c r="CA16" s="11" t="str">
        <f ca="1"/>
        <v/>
      </c>
      <c r="CB16" s="11" t="str">
        <f ca="1"/>
        <v/>
      </c>
      <c r="CC16" s="11" t="str">
        <f ca="1"/>
        <v/>
      </c>
      <c r="CD16" s="11" t="str">
        <f ca="1"/>
        <v/>
      </c>
      <c r="CE16" s="11" t="str">
        <f ca="1"/>
        <v/>
      </c>
      <c r="CF16" s="11" t="str">
        <f ca="1"/>
        <v/>
      </c>
      <c r="CG16" s="11" t="str">
        <f ca="1"/>
        <v/>
      </c>
      <c r="CH16" s="11" t="str">
        <f ca="1"/>
        <v/>
      </c>
      <c r="CI16" s="11" t="str">
        <f ca="1"/>
        <v/>
      </c>
      <c r="CJ16" s="11" t="str">
        <f ca="1"/>
        <v/>
      </c>
      <c r="CK16" s="11" t="str">
        <f ca="1"/>
        <v/>
      </c>
      <c r="CL16" s="11" t="str">
        <f ca="1"/>
        <v/>
      </c>
      <c r="CM16" s="11" t="str">
        <f ca="1"/>
        <v/>
      </c>
      <c r="CN16" s="11" t="str">
        <f ca="1"/>
        <v/>
      </c>
      <c r="CO16" s="11" t="str">
        <f ca="1"/>
        <v/>
      </c>
      <c r="CP16" s="11" t="str">
        <f ca="1"/>
        <v/>
      </c>
      <c r="CQ16" s="11" t="str">
        <f ca="1"/>
        <v/>
      </c>
      <c r="CR16" s="11" t="str">
        <f ca="1"/>
        <v/>
      </c>
      <c r="CS16" s="11" t="str">
        <f ca="1"/>
        <v/>
      </c>
      <c r="CT16" s="11" t="str">
        <f ca="1"/>
        <v/>
      </c>
      <c r="CU16" s="11" t="str">
        <f ca="1"/>
        <v/>
      </c>
      <c r="CV16" s="11" t="str">
        <f ca="1"/>
        <v/>
      </c>
      <c r="CW16" s="11" t="str">
        <f ca="1"/>
        <v/>
      </c>
      <c r="CX16" s="11" t="str">
        <f ca="1"/>
        <v/>
      </c>
      <c r="CY16" s="11" t="str">
        <f ca="1"/>
        <v/>
      </c>
      <c r="CZ16" s="11" t="str">
        <f ca="1"/>
        <v/>
      </c>
      <c r="DA16" s="11" t="str">
        <f ca="1"/>
        <v/>
      </c>
      <c r="DB16" s="11" t="str">
        <f ca="1"/>
        <v/>
      </c>
    </row>
    <row r="17" spans="1:106" s="13" customFormat="1" ht="12.75" customHeight="1">
      <c r="A17" s="19" t="str">
        <f ca="1">IF(ROW()&gt;COUNTA(Resource)+3,"",OFFSET('Resource Allocation'!$B$1,ROW()-1,0))</f>
        <v/>
      </c>
      <c r="B17" s="3" t="str">
        <f ca="1">IF(ROW()&gt;COUNTA(Resource)+2,"",IF(MATCH(FALSE,Held_Standup,-1)=1,"",OFFSET($D$1,0,MATCH(FALSE,Held_Standup,-1)-2)*OFFSET('Resource Allocation'!$A$2,ROW()-2,0)*Work_Hours_in_Day))</f>
        <v/>
      </c>
      <c r="C17" s="16" t="str">
        <f t="shared" ca="1" si="0"/>
        <v/>
      </c>
      <c r="D17" s="11" t="str">
        <f t="array" ref="D17:DB17" ca="1">IF(ROW()&gt;COUNTA(Resource)+3,"",IF(Held_Standup,IF(ROW()=COUNTA(Resource)+3,SUM(INDEX(OFFSET($D$2,1,0,ROW()-3,Sprint_Length+1),0,COLUMN()-3)),OFFSET('Resource Allocation'!$C$2,INDEX(ROW(),1,1)-2,0,1,103)*OFFSET('Resource Allocation'!$A$2,INDEX(ROW(),1,1)-2,0)),""))</f>
        <v/>
      </c>
      <c r="E17" s="11" t="str">
        <f ca="1"/>
        <v/>
      </c>
      <c r="F17" s="11" t="str">
        <f ca="1"/>
        <v/>
      </c>
      <c r="G17" s="11" t="str">
        <f ca="1"/>
        <v/>
      </c>
      <c r="H17" s="11" t="str">
        <f ca="1"/>
        <v/>
      </c>
      <c r="I17" s="11" t="str">
        <f ca="1"/>
        <v/>
      </c>
      <c r="J17" s="11" t="str">
        <f ca="1"/>
        <v/>
      </c>
      <c r="K17" s="11" t="str">
        <f ca="1"/>
        <v/>
      </c>
      <c r="L17" s="11" t="str">
        <f ca="1"/>
        <v/>
      </c>
      <c r="M17" s="11" t="str">
        <f ca="1"/>
        <v/>
      </c>
      <c r="N17" s="11" t="str">
        <f ca="1"/>
        <v/>
      </c>
      <c r="O17" s="11" t="str">
        <f ca="1"/>
        <v/>
      </c>
      <c r="P17" s="11" t="str">
        <f ca="1"/>
        <v/>
      </c>
      <c r="Q17" s="11" t="str">
        <f ca="1"/>
        <v/>
      </c>
      <c r="R17" s="11" t="str">
        <f ca="1"/>
        <v/>
      </c>
      <c r="S17" s="11" t="str">
        <f ca="1"/>
        <v/>
      </c>
      <c r="T17" s="11" t="str">
        <f ca="1"/>
        <v/>
      </c>
      <c r="U17" s="11" t="str">
        <f ca="1"/>
        <v/>
      </c>
      <c r="V17" s="11" t="str">
        <f ca="1"/>
        <v/>
      </c>
      <c r="W17" s="11" t="str">
        <f ca="1"/>
        <v/>
      </c>
      <c r="X17" s="11" t="str">
        <f ca="1"/>
        <v/>
      </c>
      <c r="Y17" s="11" t="str">
        <f ca="1"/>
        <v/>
      </c>
      <c r="Z17" s="11" t="str">
        <f ca="1"/>
        <v/>
      </c>
      <c r="AA17" s="11" t="str">
        <f ca="1"/>
        <v/>
      </c>
      <c r="AB17" s="11" t="str">
        <f ca="1"/>
        <v/>
      </c>
      <c r="AC17" s="11" t="str">
        <f ca="1"/>
        <v/>
      </c>
      <c r="AD17" s="11" t="str">
        <f ca="1"/>
        <v/>
      </c>
      <c r="AE17" s="11" t="str">
        <f ca="1"/>
        <v/>
      </c>
      <c r="AF17" s="11" t="str">
        <f ca="1"/>
        <v/>
      </c>
      <c r="AG17" s="11" t="str">
        <f ca="1"/>
        <v/>
      </c>
      <c r="AH17" s="11" t="str">
        <f ca="1"/>
        <v/>
      </c>
      <c r="AI17" s="11" t="str">
        <f ca="1"/>
        <v/>
      </c>
      <c r="AJ17" s="11" t="str">
        <f ca="1"/>
        <v/>
      </c>
      <c r="AK17" s="11" t="str">
        <f ca="1"/>
        <v/>
      </c>
      <c r="AL17" s="11" t="str">
        <f ca="1"/>
        <v/>
      </c>
      <c r="AM17" s="11" t="str">
        <f ca="1"/>
        <v/>
      </c>
      <c r="AN17" s="11" t="str">
        <f ca="1"/>
        <v/>
      </c>
      <c r="AO17" s="11" t="str">
        <f ca="1"/>
        <v/>
      </c>
      <c r="AP17" s="11" t="str">
        <f ca="1"/>
        <v/>
      </c>
      <c r="AQ17" s="11" t="str">
        <f ca="1"/>
        <v/>
      </c>
      <c r="AR17" s="11" t="str">
        <f ca="1"/>
        <v/>
      </c>
      <c r="AS17" s="11" t="str">
        <f ca="1"/>
        <v/>
      </c>
      <c r="AT17" s="11" t="str">
        <f ca="1"/>
        <v/>
      </c>
      <c r="AU17" s="11" t="str">
        <f ca="1"/>
        <v/>
      </c>
      <c r="AV17" s="11" t="str">
        <f ca="1"/>
        <v/>
      </c>
      <c r="AW17" s="11" t="str">
        <f ca="1"/>
        <v/>
      </c>
      <c r="AX17" s="11" t="str">
        <f ca="1"/>
        <v/>
      </c>
      <c r="AY17" s="11" t="str">
        <f ca="1"/>
        <v/>
      </c>
      <c r="AZ17" s="11" t="str">
        <f ca="1"/>
        <v/>
      </c>
      <c r="BA17" s="11" t="str">
        <f ca="1"/>
        <v/>
      </c>
      <c r="BB17" s="11" t="str">
        <f ca="1"/>
        <v/>
      </c>
      <c r="BC17" s="11" t="str">
        <f ca="1"/>
        <v/>
      </c>
      <c r="BD17" s="11" t="str">
        <f ca="1"/>
        <v/>
      </c>
      <c r="BE17" s="11" t="str">
        <f ca="1"/>
        <v/>
      </c>
      <c r="BF17" s="11" t="str">
        <f ca="1"/>
        <v/>
      </c>
      <c r="BG17" s="11" t="str">
        <f ca="1"/>
        <v/>
      </c>
      <c r="BH17" s="11" t="str">
        <f ca="1"/>
        <v/>
      </c>
      <c r="BI17" s="11" t="str">
        <f ca="1"/>
        <v/>
      </c>
      <c r="BJ17" s="11" t="str">
        <f ca="1"/>
        <v/>
      </c>
      <c r="BK17" s="11" t="str">
        <f ca="1"/>
        <v/>
      </c>
      <c r="BL17" s="11" t="str">
        <f ca="1"/>
        <v/>
      </c>
      <c r="BM17" s="11" t="str">
        <f ca="1"/>
        <v/>
      </c>
      <c r="BN17" s="11" t="str">
        <f ca="1"/>
        <v/>
      </c>
      <c r="BO17" s="11" t="str">
        <f ca="1"/>
        <v/>
      </c>
      <c r="BP17" s="11" t="str">
        <f ca="1"/>
        <v/>
      </c>
      <c r="BQ17" s="11" t="str">
        <f ca="1"/>
        <v/>
      </c>
      <c r="BR17" s="11" t="str">
        <f ca="1"/>
        <v/>
      </c>
      <c r="BS17" s="11" t="str">
        <f ca="1"/>
        <v/>
      </c>
      <c r="BT17" s="11" t="str">
        <f ca="1"/>
        <v/>
      </c>
      <c r="BU17" s="11" t="str">
        <f ca="1"/>
        <v/>
      </c>
      <c r="BV17" s="11" t="str">
        <f ca="1"/>
        <v/>
      </c>
      <c r="BW17" s="11" t="str">
        <f ca="1"/>
        <v/>
      </c>
      <c r="BX17" s="11" t="str">
        <f ca="1"/>
        <v/>
      </c>
      <c r="BY17" s="11" t="str">
        <f ca="1"/>
        <v/>
      </c>
      <c r="BZ17" s="11" t="str">
        <f ca="1"/>
        <v/>
      </c>
      <c r="CA17" s="11" t="str">
        <f ca="1"/>
        <v/>
      </c>
      <c r="CB17" s="11" t="str">
        <f ca="1"/>
        <v/>
      </c>
      <c r="CC17" s="11" t="str">
        <f ca="1"/>
        <v/>
      </c>
      <c r="CD17" s="11" t="str">
        <f ca="1"/>
        <v/>
      </c>
      <c r="CE17" s="11" t="str">
        <f ca="1"/>
        <v/>
      </c>
      <c r="CF17" s="11" t="str">
        <f ca="1"/>
        <v/>
      </c>
      <c r="CG17" s="11" t="str">
        <f ca="1"/>
        <v/>
      </c>
      <c r="CH17" s="11" t="str">
        <f ca="1"/>
        <v/>
      </c>
      <c r="CI17" s="11" t="str">
        <f ca="1"/>
        <v/>
      </c>
      <c r="CJ17" s="11" t="str">
        <f ca="1"/>
        <v/>
      </c>
      <c r="CK17" s="11" t="str">
        <f ca="1"/>
        <v/>
      </c>
      <c r="CL17" s="11" t="str">
        <f ca="1"/>
        <v/>
      </c>
      <c r="CM17" s="11" t="str">
        <f ca="1"/>
        <v/>
      </c>
      <c r="CN17" s="11" t="str">
        <f ca="1"/>
        <v/>
      </c>
      <c r="CO17" s="11" t="str">
        <f ca="1"/>
        <v/>
      </c>
      <c r="CP17" s="11" t="str">
        <f ca="1"/>
        <v/>
      </c>
      <c r="CQ17" s="11" t="str">
        <f ca="1"/>
        <v/>
      </c>
      <c r="CR17" s="11" t="str">
        <f ca="1"/>
        <v/>
      </c>
      <c r="CS17" s="11" t="str">
        <f ca="1"/>
        <v/>
      </c>
      <c r="CT17" s="11" t="str">
        <f ca="1"/>
        <v/>
      </c>
      <c r="CU17" s="11" t="str">
        <f ca="1"/>
        <v/>
      </c>
      <c r="CV17" s="11" t="str">
        <f ca="1"/>
        <v/>
      </c>
      <c r="CW17" s="11" t="str">
        <f ca="1"/>
        <v/>
      </c>
      <c r="CX17" s="11" t="str">
        <f ca="1"/>
        <v/>
      </c>
      <c r="CY17" s="11" t="str">
        <f ca="1"/>
        <v/>
      </c>
      <c r="CZ17" s="11" t="str">
        <f ca="1"/>
        <v/>
      </c>
      <c r="DA17" s="11" t="str">
        <f ca="1"/>
        <v/>
      </c>
      <c r="DB17" s="11" t="str">
        <f ca="1"/>
        <v/>
      </c>
    </row>
    <row r="18" spans="1:106" s="13" customFormat="1" ht="12.75" customHeight="1">
      <c r="A18" s="19" t="str">
        <f ca="1">IF(ROW()&gt;COUNTA(Resource)+3,"",OFFSET('Resource Allocation'!$B$1,ROW()-1,0))</f>
        <v/>
      </c>
      <c r="B18" s="3" t="str">
        <f ca="1">IF(ROW()&gt;COUNTA(Resource)+2,"",IF(MATCH(FALSE,Held_Standup,-1)=1,"",OFFSET($D$1,0,MATCH(FALSE,Held_Standup,-1)-2)*OFFSET('Resource Allocation'!$A$2,ROW()-2,0)*Work_Hours_in_Day))</f>
        <v/>
      </c>
      <c r="C18" s="16" t="str">
        <f t="shared" ca="1" si="0"/>
        <v/>
      </c>
      <c r="D18" s="11" t="str">
        <f t="array" ref="D18:DB18" ca="1">IF(ROW()&gt;COUNTA(Resource)+3,"",IF(Held_Standup,IF(ROW()=COUNTA(Resource)+3,SUM(INDEX(OFFSET($D$2,1,0,ROW()-3,Sprint_Length+1),0,COLUMN()-3)),OFFSET('Resource Allocation'!$C$2,INDEX(ROW(),1,1)-2,0,1,103)*OFFSET('Resource Allocation'!$A$2,INDEX(ROW(),1,1)-2,0)),""))</f>
        <v/>
      </c>
      <c r="E18" s="11" t="str">
        <f ca="1"/>
        <v/>
      </c>
      <c r="F18" s="11" t="str">
        <f ca="1"/>
        <v/>
      </c>
      <c r="G18" s="11" t="str">
        <f ca="1"/>
        <v/>
      </c>
      <c r="H18" s="11" t="str">
        <f ca="1"/>
        <v/>
      </c>
      <c r="I18" s="11" t="str">
        <f ca="1"/>
        <v/>
      </c>
      <c r="J18" s="11" t="str">
        <f ca="1"/>
        <v/>
      </c>
      <c r="K18" s="11" t="str">
        <f ca="1"/>
        <v/>
      </c>
      <c r="L18" s="11" t="str">
        <f ca="1"/>
        <v/>
      </c>
      <c r="M18" s="11" t="str">
        <f ca="1"/>
        <v/>
      </c>
      <c r="N18" s="11" t="str">
        <f ca="1"/>
        <v/>
      </c>
      <c r="O18" s="11" t="str">
        <f ca="1"/>
        <v/>
      </c>
      <c r="P18" s="11" t="str">
        <f ca="1"/>
        <v/>
      </c>
      <c r="Q18" s="11" t="str">
        <f ca="1"/>
        <v/>
      </c>
      <c r="R18" s="11" t="str">
        <f ca="1"/>
        <v/>
      </c>
      <c r="S18" s="11" t="str">
        <f ca="1"/>
        <v/>
      </c>
      <c r="T18" s="11" t="str">
        <f ca="1"/>
        <v/>
      </c>
      <c r="U18" s="11" t="str">
        <f ca="1"/>
        <v/>
      </c>
      <c r="V18" s="11" t="str">
        <f ca="1"/>
        <v/>
      </c>
      <c r="W18" s="11" t="str">
        <f ca="1"/>
        <v/>
      </c>
      <c r="X18" s="11" t="str">
        <f ca="1"/>
        <v/>
      </c>
      <c r="Y18" s="11" t="str">
        <f ca="1"/>
        <v/>
      </c>
      <c r="Z18" s="11" t="str">
        <f ca="1"/>
        <v/>
      </c>
      <c r="AA18" s="11" t="str">
        <f ca="1"/>
        <v/>
      </c>
      <c r="AB18" s="11" t="str">
        <f ca="1"/>
        <v/>
      </c>
      <c r="AC18" s="11" t="str">
        <f ca="1"/>
        <v/>
      </c>
      <c r="AD18" s="11" t="str">
        <f ca="1"/>
        <v/>
      </c>
      <c r="AE18" s="11" t="str">
        <f ca="1"/>
        <v/>
      </c>
      <c r="AF18" s="11" t="str">
        <f ca="1"/>
        <v/>
      </c>
      <c r="AG18" s="11" t="str">
        <f ca="1"/>
        <v/>
      </c>
      <c r="AH18" s="11" t="str">
        <f ca="1"/>
        <v/>
      </c>
      <c r="AI18" s="11" t="str">
        <f ca="1"/>
        <v/>
      </c>
      <c r="AJ18" s="11" t="str">
        <f ca="1"/>
        <v/>
      </c>
      <c r="AK18" s="11" t="str">
        <f ca="1"/>
        <v/>
      </c>
      <c r="AL18" s="11" t="str">
        <f ca="1"/>
        <v/>
      </c>
      <c r="AM18" s="11" t="str">
        <f ca="1"/>
        <v/>
      </c>
      <c r="AN18" s="11" t="str">
        <f ca="1"/>
        <v/>
      </c>
      <c r="AO18" s="11" t="str">
        <f ca="1"/>
        <v/>
      </c>
      <c r="AP18" s="11" t="str">
        <f ca="1"/>
        <v/>
      </c>
      <c r="AQ18" s="11" t="str">
        <f ca="1"/>
        <v/>
      </c>
      <c r="AR18" s="11" t="str">
        <f ca="1"/>
        <v/>
      </c>
      <c r="AS18" s="11" t="str">
        <f ca="1"/>
        <v/>
      </c>
      <c r="AT18" s="11" t="str">
        <f ca="1"/>
        <v/>
      </c>
      <c r="AU18" s="11" t="str">
        <f ca="1"/>
        <v/>
      </c>
      <c r="AV18" s="11" t="str">
        <f ca="1"/>
        <v/>
      </c>
      <c r="AW18" s="11" t="str">
        <f ca="1"/>
        <v/>
      </c>
      <c r="AX18" s="11" t="str">
        <f ca="1"/>
        <v/>
      </c>
      <c r="AY18" s="11" t="str">
        <f ca="1"/>
        <v/>
      </c>
      <c r="AZ18" s="11" t="str">
        <f ca="1"/>
        <v/>
      </c>
      <c r="BA18" s="11" t="str">
        <f ca="1"/>
        <v/>
      </c>
      <c r="BB18" s="11" t="str">
        <f ca="1"/>
        <v/>
      </c>
      <c r="BC18" s="11" t="str">
        <f ca="1"/>
        <v/>
      </c>
      <c r="BD18" s="11" t="str">
        <f ca="1"/>
        <v/>
      </c>
      <c r="BE18" s="11" t="str">
        <f ca="1"/>
        <v/>
      </c>
      <c r="BF18" s="11" t="str">
        <f ca="1"/>
        <v/>
      </c>
      <c r="BG18" s="11" t="str">
        <f ca="1"/>
        <v/>
      </c>
      <c r="BH18" s="11" t="str">
        <f ca="1"/>
        <v/>
      </c>
      <c r="BI18" s="11" t="str">
        <f ca="1"/>
        <v/>
      </c>
      <c r="BJ18" s="11" t="str">
        <f ca="1"/>
        <v/>
      </c>
      <c r="BK18" s="11" t="str">
        <f ca="1"/>
        <v/>
      </c>
      <c r="BL18" s="11" t="str">
        <f ca="1"/>
        <v/>
      </c>
      <c r="BM18" s="11" t="str">
        <f ca="1"/>
        <v/>
      </c>
      <c r="BN18" s="11" t="str">
        <f ca="1"/>
        <v/>
      </c>
      <c r="BO18" s="11" t="str">
        <f ca="1"/>
        <v/>
      </c>
      <c r="BP18" s="11" t="str">
        <f ca="1"/>
        <v/>
      </c>
      <c r="BQ18" s="11" t="str">
        <f ca="1"/>
        <v/>
      </c>
      <c r="BR18" s="11" t="str">
        <f ca="1"/>
        <v/>
      </c>
      <c r="BS18" s="11" t="str">
        <f ca="1"/>
        <v/>
      </c>
      <c r="BT18" s="11" t="str">
        <f ca="1"/>
        <v/>
      </c>
      <c r="BU18" s="11" t="str">
        <f ca="1"/>
        <v/>
      </c>
      <c r="BV18" s="11" t="str">
        <f ca="1"/>
        <v/>
      </c>
      <c r="BW18" s="11" t="str">
        <f ca="1"/>
        <v/>
      </c>
      <c r="BX18" s="11" t="str">
        <f ca="1"/>
        <v/>
      </c>
      <c r="BY18" s="11" t="str">
        <f ca="1"/>
        <v/>
      </c>
      <c r="BZ18" s="11" t="str">
        <f ca="1"/>
        <v/>
      </c>
      <c r="CA18" s="11" t="str">
        <f ca="1"/>
        <v/>
      </c>
      <c r="CB18" s="11" t="str">
        <f ca="1"/>
        <v/>
      </c>
      <c r="CC18" s="11" t="str">
        <f ca="1"/>
        <v/>
      </c>
      <c r="CD18" s="11" t="str">
        <f ca="1"/>
        <v/>
      </c>
      <c r="CE18" s="11" t="str">
        <f ca="1"/>
        <v/>
      </c>
      <c r="CF18" s="11" t="str">
        <f ca="1"/>
        <v/>
      </c>
      <c r="CG18" s="11" t="str">
        <f ca="1"/>
        <v/>
      </c>
      <c r="CH18" s="11" t="str">
        <f ca="1"/>
        <v/>
      </c>
      <c r="CI18" s="11" t="str">
        <f ca="1"/>
        <v/>
      </c>
      <c r="CJ18" s="11" t="str">
        <f ca="1"/>
        <v/>
      </c>
      <c r="CK18" s="11" t="str">
        <f ca="1"/>
        <v/>
      </c>
      <c r="CL18" s="11" t="str">
        <f ca="1"/>
        <v/>
      </c>
      <c r="CM18" s="11" t="str">
        <f ca="1"/>
        <v/>
      </c>
      <c r="CN18" s="11" t="str">
        <f ca="1"/>
        <v/>
      </c>
      <c r="CO18" s="11" t="str">
        <f ca="1"/>
        <v/>
      </c>
      <c r="CP18" s="11" t="str">
        <f ca="1"/>
        <v/>
      </c>
      <c r="CQ18" s="11" t="str">
        <f ca="1"/>
        <v/>
      </c>
      <c r="CR18" s="11" t="str">
        <f ca="1"/>
        <v/>
      </c>
      <c r="CS18" s="11" t="str">
        <f ca="1"/>
        <v/>
      </c>
      <c r="CT18" s="11" t="str">
        <f ca="1"/>
        <v/>
      </c>
      <c r="CU18" s="11" t="str">
        <f ca="1"/>
        <v/>
      </c>
      <c r="CV18" s="11" t="str">
        <f ca="1"/>
        <v/>
      </c>
      <c r="CW18" s="11" t="str">
        <f ca="1"/>
        <v/>
      </c>
      <c r="CX18" s="11" t="str">
        <f ca="1"/>
        <v/>
      </c>
      <c r="CY18" s="11" t="str">
        <f ca="1"/>
        <v/>
      </c>
      <c r="CZ18" s="11" t="str">
        <f ca="1"/>
        <v/>
      </c>
      <c r="DA18" s="11" t="str">
        <f ca="1"/>
        <v/>
      </c>
      <c r="DB18" s="11" t="str">
        <f ca="1"/>
        <v/>
      </c>
    </row>
    <row r="19" spans="1:106" s="13" customFormat="1" ht="12.75" customHeight="1">
      <c r="A19" s="19" t="str">
        <f ca="1">IF(ROW()&gt;COUNTA(Resource)+3,"",OFFSET('Resource Allocation'!$B$1,ROW()-1,0))</f>
        <v/>
      </c>
      <c r="B19" s="3" t="str">
        <f ca="1">IF(ROW()&gt;COUNTA(Resource)+2,"",IF(MATCH(FALSE,Held_Standup,-1)=1,"",OFFSET($D$1,0,MATCH(FALSE,Held_Standup,-1)-2)*OFFSET('Resource Allocation'!$A$2,ROW()-2,0)*Work_Hours_in_Day))</f>
        <v/>
      </c>
      <c r="C19" s="16" t="str">
        <f t="shared" ca="1" si="0"/>
        <v/>
      </c>
      <c r="D19" s="11" t="str">
        <f t="array" ref="D19:DB19" ca="1">IF(ROW()&gt;COUNTA(Resource)+3,"",IF(Held_Standup,IF(ROW()=COUNTA(Resource)+3,SUM(INDEX(OFFSET($D$2,1,0,ROW()-3,Sprint_Length+1),0,COLUMN()-3)),OFFSET('Resource Allocation'!$C$2,INDEX(ROW(),1,1)-2,0,1,103)*OFFSET('Resource Allocation'!$A$2,INDEX(ROW(),1,1)-2,0)),""))</f>
        <v/>
      </c>
      <c r="E19" s="11" t="str">
        <f ca="1"/>
        <v/>
      </c>
      <c r="F19" s="11" t="str">
        <f ca="1"/>
        <v/>
      </c>
      <c r="G19" s="11" t="str">
        <f ca="1"/>
        <v/>
      </c>
      <c r="H19" s="11" t="str">
        <f ca="1"/>
        <v/>
      </c>
      <c r="I19" s="11" t="str">
        <f ca="1"/>
        <v/>
      </c>
      <c r="J19" s="11" t="str">
        <f ca="1"/>
        <v/>
      </c>
      <c r="K19" s="11" t="str">
        <f ca="1"/>
        <v/>
      </c>
      <c r="L19" s="11" t="str">
        <f ca="1"/>
        <v/>
      </c>
      <c r="M19" s="11" t="str">
        <f ca="1"/>
        <v/>
      </c>
      <c r="N19" s="11" t="str">
        <f ca="1"/>
        <v/>
      </c>
      <c r="O19" s="11" t="str">
        <f ca="1"/>
        <v/>
      </c>
      <c r="P19" s="11" t="str">
        <f ca="1"/>
        <v/>
      </c>
      <c r="Q19" s="11" t="str">
        <f ca="1"/>
        <v/>
      </c>
      <c r="R19" s="11" t="str">
        <f ca="1"/>
        <v/>
      </c>
      <c r="S19" s="11" t="str">
        <f ca="1"/>
        <v/>
      </c>
      <c r="T19" s="11" t="str">
        <f ca="1"/>
        <v/>
      </c>
      <c r="U19" s="11" t="str">
        <f ca="1"/>
        <v/>
      </c>
      <c r="V19" s="11" t="str">
        <f ca="1"/>
        <v/>
      </c>
      <c r="W19" s="11" t="str">
        <f ca="1"/>
        <v/>
      </c>
      <c r="X19" s="11" t="str">
        <f ca="1"/>
        <v/>
      </c>
      <c r="Y19" s="11" t="str">
        <f ca="1"/>
        <v/>
      </c>
      <c r="Z19" s="11" t="str">
        <f ca="1"/>
        <v/>
      </c>
      <c r="AA19" s="11" t="str">
        <f ca="1"/>
        <v/>
      </c>
      <c r="AB19" s="11" t="str">
        <f ca="1"/>
        <v/>
      </c>
      <c r="AC19" s="11" t="str">
        <f ca="1"/>
        <v/>
      </c>
      <c r="AD19" s="11" t="str">
        <f ca="1"/>
        <v/>
      </c>
      <c r="AE19" s="11" t="str">
        <f ca="1"/>
        <v/>
      </c>
      <c r="AF19" s="11" t="str">
        <f ca="1"/>
        <v/>
      </c>
      <c r="AG19" s="11" t="str">
        <f ca="1"/>
        <v/>
      </c>
      <c r="AH19" s="11" t="str">
        <f ca="1"/>
        <v/>
      </c>
      <c r="AI19" s="11" t="str">
        <f ca="1"/>
        <v/>
      </c>
      <c r="AJ19" s="11" t="str">
        <f ca="1"/>
        <v/>
      </c>
      <c r="AK19" s="11" t="str">
        <f ca="1"/>
        <v/>
      </c>
      <c r="AL19" s="11" t="str">
        <f ca="1"/>
        <v/>
      </c>
      <c r="AM19" s="11" t="str">
        <f ca="1"/>
        <v/>
      </c>
      <c r="AN19" s="11" t="str">
        <f ca="1"/>
        <v/>
      </c>
      <c r="AO19" s="11" t="str">
        <f ca="1"/>
        <v/>
      </c>
      <c r="AP19" s="11" t="str">
        <f ca="1"/>
        <v/>
      </c>
      <c r="AQ19" s="11" t="str">
        <f ca="1"/>
        <v/>
      </c>
      <c r="AR19" s="11" t="str">
        <f ca="1"/>
        <v/>
      </c>
      <c r="AS19" s="11" t="str">
        <f ca="1"/>
        <v/>
      </c>
      <c r="AT19" s="11" t="str">
        <f ca="1"/>
        <v/>
      </c>
      <c r="AU19" s="11" t="str">
        <f ca="1"/>
        <v/>
      </c>
      <c r="AV19" s="11" t="str">
        <f ca="1"/>
        <v/>
      </c>
      <c r="AW19" s="11" t="str">
        <f ca="1"/>
        <v/>
      </c>
      <c r="AX19" s="11" t="str">
        <f ca="1"/>
        <v/>
      </c>
      <c r="AY19" s="11" t="str">
        <f ca="1"/>
        <v/>
      </c>
      <c r="AZ19" s="11" t="str">
        <f ca="1"/>
        <v/>
      </c>
      <c r="BA19" s="11" t="str">
        <f ca="1"/>
        <v/>
      </c>
      <c r="BB19" s="11" t="str">
        <f ca="1"/>
        <v/>
      </c>
      <c r="BC19" s="11" t="str">
        <f ca="1"/>
        <v/>
      </c>
      <c r="BD19" s="11" t="str">
        <f ca="1"/>
        <v/>
      </c>
      <c r="BE19" s="11" t="str">
        <f ca="1"/>
        <v/>
      </c>
      <c r="BF19" s="11" t="str">
        <f ca="1"/>
        <v/>
      </c>
      <c r="BG19" s="11" t="str">
        <f ca="1"/>
        <v/>
      </c>
      <c r="BH19" s="11" t="str">
        <f ca="1"/>
        <v/>
      </c>
      <c r="BI19" s="11" t="str">
        <f ca="1"/>
        <v/>
      </c>
      <c r="BJ19" s="11" t="str">
        <f ca="1"/>
        <v/>
      </c>
      <c r="BK19" s="11" t="str">
        <f ca="1"/>
        <v/>
      </c>
      <c r="BL19" s="11" t="str">
        <f ca="1"/>
        <v/>
      </c>
      <c r="BM19" s="11" t="str">
        <f ca="1"/>
        <v/>
      </c>
      <c r="BN19" s="11" t="str">
        <f ca="1"/>
        <v/>
      </c>
      <c r="BO19" s="11" t="str">
        <f ca="1"/>
        <v/>
      </c>
      <c r="BP19" s="11" t="str">
        <f ca="1"/>
        <v/>
      </c>
      <c r="BQ19" s="11" t="str">
        <f ca="1"/>
        <v/>
      </c>
      <c r="BR19" s="11" t="str">
        <f ca="1"/>
        <v/>
      </c>
      <c r="BS19" s="11" t="str">
        <f ca="1"/>
        <v/>
      </c>
      <c r="BT19" s="11" t="str">
        <f ca="1"/>
        <v/>
      </c>
      <c r="BU19" s="11" t="str">
        <f ca="1"/>
        <v/>
      </c>
      <c r="BV19" s="11" t="str">
        <f ca="1"/>
        <v/>
      </c>
      <c r="BW19" s="11" t="str">
        <f ca="1"/>
        <v/>
      </c>
      <c r="BX19" s="11" t="str">
        <f ca="1"/>
        <v/>
      </c>
      <c r="BY19" s="11" t="str">
        <f ca="1"/>
        <v/>
      </c>
      <c r="BZ19" s="11" t="str">
        <f ca="1"/>
        <v/>
      </c>
      <c r="CA19" s="11" t="str">
        <f ca="1"/>
        <v/>
      </c>
      <c r="CB19" s="11" t="str">
        <f ca="1"/>
        <v/>
      </c>
      <c r="CC19" s="11" t="str">
        <f ca="1"/>
        <v/>
      </c>
      <c r="CD19" s="11" t="str">
        <f ca="1"/>
        <v/>
      </c>
      <c r="CE19" s="11" t="str">
        <f ca="1"/>
        <v/>
      </c>
      <c r="CF19" s="11" t="str">
        <f ca="1"/>
        <v/>
      </c>
      <c r="CG19" s="11" t="str">
        <f ca="1"/>
        <v/>
      </c>
      <c r="CH19" s="11" t="str">
        <f ca="1"/>
        <v/>
      </c>
      <c r="CI19" s="11" t="str">
        <f ca="1"/>
        <v/>
      </c>
      <c r="CJ19" s="11" t="str">
        <f ca="1"/>
        <v/>
      </c>
      <c r="CK19" s="11" t="str">
        <f ca="1"/>
        <v/>
      </c>
      <c r="CL19" s="11" t="str">
        <f ca="1"/>
        <v/>
      </c>
      <c r="CM19" s="11" t="str">
        <f ca="1"/>
        <v/>
      </c>
      <c r="CN19" s="11" t="str">
        <f ca="1"/>
        <v/>
      </c>
      <c r="CO19" s="11" t="str">
        <f ca="1"/>
        <v/>
      </c>
      <c r="CP19" s="11" t="str">
        <f ca="1"/>
        <v/>
      </c>
      <c r="CQ19" s="11" t="str">
        <f ca="1"/>
        <v/>
      </c>
      <c r="CR19" s="11" t="str">
        <f ca="1"/>
        <v/>
      </c>
      <c r="CS19" s="11" t="str">
        <f ca="1"/>
        <v/>
      </c>
      <c r="CT19" s="11" t="str">
        <f ca="1"/>
        <v/>
      </c>
      <c r="CU19" s="11" t="str">
        <f ca="1"/>
        <v/>
      </c>
      <c r="CV19" s="11" t="str">
        <f ca="1"/>
        <v/>
      </c>
      <c r="CW19" s="11" t="str">
        <f ca="1"/>
        <v/>
      </c>
      <c r="CX19" s="11" t="str">
        <f ca="1"/>
        <v/>
      </c>
      <c r="CY19" s="11" t="str">
        <f ca="1"/>
        <v/>
      </c>
      <c r="CZ19" s="11" t="str">
        <f ca="1"/>
        <v/>
      </c>
      <c r="DA19" s="11" t="str">
        <f ca="1"/>
        <v/>
      </c>
      <c r="DB19" s="11" t="str">
        <f ca="1"/>
        <v/>
      </c>
    </row>
    <row r="20" spans="1:106" s="13" customFormat="1" ht="12.75" customHeight="1">
      <c r="A20" s="19" t="str">
        <f ca="1">IF(ROW()&gt;COUNTA(Resource)+3,"",OFFSET('Resource Allocation'!$B$1,ROW()-1,0))</f>
        <v/>
      </c>
      <c r="B20" s="3" t="str">
        <f ca="1">IF(ROW()&gt;COUNTA(Resource)+2,"",IF(MATCH(FALSE,Held_Standup,-1)=1,"",OFFSET($D$1,0,MATCH(FALSE,Held_Standup,-1)-2)*OFFSET('Resource Allocation'!$A$2,ROW()-2,0)*Work_Hours_in_Day))</f>
        <v/>
      </c>
      <c r="C20" s="16" t="str">
        <f t="shared" ca="1" si="0"/>
        <v/>
      </c>
      <c r="D20" s="11" t="str">
        <f t="array" ref="D20:DB20" ca="1">IF(ROW()&gt;COUNTA(Resource)+3,"",IF(Held_Standup,IF(ROW()=COUNTA(Resource)+3,SUM(INDEX(OFFSET($D$2,1,0,ROW()-3,Sprint_Length+1),0,COLUMN()-3)),OFFSET('Resource Allocation'!$C$2,INDEX(ROW(),1,1)-2,0,1,103)*OFFSET('Resource Allocation'!$A$2,INDEX(ROW(),1,1)-2,0)),""))</f>
        <v/>
      </c>
      <c r="E20" s="11" t="str">
        <f ca="1"/>
        <v/>
      </c>
      <c r="F20" s="11" t="str">
        <f ca="1"/>
        <v/>
      </c>
      <c r="G20" s="11" t="str">
        <f ca="1"/>
        <v/>
      </c>
      <c r="H20" s="11" t="str">
        <f ca="1"/>
        <v/>
      </c>
      <c r="I20" s="11" t="str">
        <f ca="1"/>
        <v/>
      </c>
      <c r="J20" s="11" t="str">
        <f ca="1"/>
        <v/>
      </c>
      <c r="K20" s="11" t="str">
        <f ca="1"/>
        <v/>
      </c>
      <c r="L20" s="11" t="str">
        <f ca="1"/>
        <v/>
      </c>
      <c r="M20" s="11" t="str">
        <f ca="1"/>
        <v/>
      </c>
      <c r="N20" s="11" t="str">
        <f ca="1"/>
        <v/>
      </c>
      <c r="O20" s="11" t="str">
        <f ca="1"/>
        <v/>
      </c>
      <c r="P20" s="11" t="str">
        <f ca="1"/>
        <v/>
      </c>
      <c r="Q20" s="11" t="str">
        <f ca="1"/>
        <v/>
      </c>
      <c r="R20" s="11" t="str">
        <f ca="1"/>
        <v/>
      </c>
      <c r="S20" s="11" t="str">
        <f ca="1"/>
        <v/>
      </c>
      <c r="T20" s="11" t="str">
        <f ca="1"/>
        <v/>
      </c>
      <c r="U20" s="11" t="str">
        <f ca="1"/>
        <v/>
      </c>
      <c r="V20" s="11" t="str">
        <f ca="1"/>
        <v/>
      </c>
      <c r="W20" s="11" t="str">
        <f ca="1"/>
        <v/>
      </c>
      <c r="X20" s="11" t="str">
        <f ca="1"/>
        <v/>
      </c>
      <c r="Y20" s="11" t="str">
        <f ca="1"/>
        <v/>
      </c>
      <c r="Z20" s="11" t="str">
        <f ca="1"/>
        <v/>
      </c>
      <c r="AA20" s="11" t="str">
        <f ca="1"/>
        <v/>
      </c>
      <c r="AB20" s="11" t="str">
        <f ca="1"/>
        <v/>
      </c>
      <c r="AC20" s="11" t="str">
        <f ca="1"/>
        <v/>
      </c>
      <c r="AD20" s="11" t="str">
        <f ca="1"/>
        <v/>
      </c>
      <c r="AE20" s="11" t="str">
        <f ca="1"/>
        <v/>
      </c>
      <c r="AF20" s="11" t="str">
        <f ca="1"/>
        <v/>
      </c>
      <c r="AG20" s="11" t="str">
        <f ca="1"/>
        <v/>
      </c>
      <c r="AH20" s="11" t="str">
        <f ca="1"/>
        <v/>
      </c>
      <c r="AI20" s="11" t="str">
        <f ca="1"/>
        <v/>
      </c>
      <c r="AJ20" s="11" t="str">
        <f ca="1"/>
        <v/>
      </c>
      <c r="AK20" s="11" t="str">
        <f ca="1"/>
        <v/>
      </c>
      <c r="AL20" s="11" t="str">
        <f ca="1"/>
        <v/>
      </c>
      <c r="AM20" s="11" t="str">
        <f ca="1"/>
        <v/>
      </c>
      <c r="AN20" s="11" t="str">
        <f ca="1"/>
        <v/>
      </c>
      <c r="AO20" s="11" t="str">
        <f ca="1"/>
        <v/>
      </c>
      <c r="AP20" s="11" t="str">
        <f ca="1"/>
        <v/>
      </c>
      <c r="AQ20" s="11" t="str">
        <f ca="1"/>
        <v/>
      </c>
      <c r="AR20" s="11" t="str">
        <f ca="1"/>
        <v/>
      </c>
      <c r="AS20" s="11" t="str">
        <f ca="1"/>
        <v/>
      </c>
      <c r="AT20" s="11" t="str">
        <f ca="1"/>
        <v/>
      </c>
      <c r="AU20" s="11" t="str">
        <f ca="1"/>
        <v/>
      </c>
      <c r="AV20" s="11" t="str">
        <f ca="1"/>
        <v/>
      </c>
      <c r="AW20" s="11" t="str">
        <f ca="1"/>
        <v/>
      </c>
      <c r="AX20" s="11" t="str">
        <f ca="1"/>
        <v/>
      </c>
      <c r="AY20" s="11" t="str">
        <f ca="1"/>
        <v/>
      </c>
      <c r="AZ20" s="11" t="str">
        <f ca="1"/>
        <v/>
      </c>
      <c r="BA20" s="11" t="str">
        <f ca="1"/>
        <v/>
      </c>
      <c r="BB20" s="11" t="str">
        <f ca="1"/>
        <v/>
      </c>
      <c r="BC20" s="11" t="str">
        <f ca="1"/>
        <v/>
      </c>
      <c r="BD20" s="11" t="str">
        <f ca="1"/>
        <v/>
      </c>
      <c r="BE20" s="11" t="str">
        <f ca="1"/>
        <v/>
      </c>
      <c r="BF20" s="11" t="str">
        <f ca="1"/>
        <v/>
      </c>
      <c r="BG20" s="11" t="str">
        <f ca="1"/>
        <v/>
      </c>
      <c r="BH20" s="11" t="str">
        <f ca="1"/>
        <v/>
      </c>
      <c r="BI20" s="11" t="str">
        <f ca="1"/>
        <v/>
      </c>
      <c r="BJ20" s="11" t="str">
        <f ca="1"/>
        <v/>
      </c>
      <c r="BK20" s="11" t="str">
        <f ca="1"/>
        <v/>
      </c>
      <c r="BL20" s="11" t="str">
        <f ca="1"/>
        <v/>
      </c>
      <c r="BM20" s="11" t="str">
        <f ca="1"/>
        <v/>
      </c>
      <c r="BN20" s="11" t="str">
        <f ca="1"/>
        <v/>
      </c>
      <c r="BO20" s="11" t="str">
        <f ca="1"/>
        <v/>
      </c>
      <c r="BP20" s="11" t="str">
        <f ca="1"/>
        <v/>
      </c>
      <c r="BQ20" s="11" t="str">
        <f ca="1"/>
        <v/>
      </c>
      <c r="BR20" s="11" t="str">
        <f ca="1"/>
        <v/>
      </c>
      <c r="BS20" s="11" t="str">
        <f ca="1"/>
        <v/>
      </c>
      <c r="BT20" s="11" t="str">
        <f ca="1"/>
        <v/>
      </c>
      <c r="BU20" s="11" t="str">
        <f ca="1"/>
        <v/>
      </c>
      <c r="BV20" s="11" t="str">
        <f ca="1"/>
        <v/>
      </c>
      <c r="BW20" s="11" t="str">
        <f ca="1"/>
        <v/>
      </c>
      <c r="BX20" s="11" t="str">
        <f ca="1"/>
        <v/>
      </c>
      <c r="BY20" s="11" t="str">
        <f ca="1"/>
        <v/>
      </c>
      <c r="BZ20" s="11" t="str">
        <f ca="1"/>
        <v/>
      </c>
      <c r="CA20" s="11" t="str">
        <f ca="1"/>
        <v/>
      </c>
      <c r="CB20" s="11" t="str">
        <f ca="1"/>
        <v/>
      </c>
      <c r="CC20" s="11" t="str">
        <f ca="1"/>
        <v/>
      </c>
      <c r="CD20" s="11" t="str">
        <f ca="1"/>
        <v/>
      </c>
      <c r="CE20" s="11" t="str">
        <f ca="1"/>
        <v/>
      </c>
      <c r="CF20" s="11" t="str">
        <f ca="1"/>
        <v/>
      </c>
      <c r="CG20" s="11" t="str">
        <f ca="1"/>
        <v/>
      </c>
      <c r="CH20" s="11" t="str">
        <f ca="1"/>
        <v/>
      </c>
      <c r="CI20" s="11" t="str">
        <f ca="1"/>
        <v/>
      </c>
      <c r="CJ20" s="11" t="str">
        <f ca="1"/>
        <v/>
      </c>
      <c r="CK20" s="11" t="str">
        <f ca="1"/>
        <v/>
      </c>
      <c r="CL20" s="11" t="str">
        <f ca="1"/>
        <v/>
      </c>
      <c r="CM20" s="11" t="str">
        <f ca="1"/>
        <v/>
      </c>
      <c r="CN20" s="11" t="str">
        <f ca="1"/>
        <v/>
      </c>
      <c r="CO20" s="11" t="str">
        <f ca="1"/>
        <v/>
      </c>
      <c r="CP20" s="11" t="str">
        <f ca="1"/>
        <v/>
      </c>
      <c r="CQ20" s="11" t="str">
        <f ca="1"/>
        <v/>
      </c>
      <c r="CR20" s="11" t="str">
        <f ca="1"/>
        <v/>
      </c>
      <c r="CS20" s="11" t="str">
        <f ca="1"/>
        <v/>
      </c>
      <c r="CT20" s="11" t="str">
        <f ca="1"/>
        <v/>
      </c>
      <c r="CU20" s="11" t="str">
        <f ca="1"/>
        <v/>
      </c>
      <c r="CV20" s="11" t="str">
        <f ca="1"/>
        <v/>
      </c>
      <c r="CW20" s="11" t="str">
        <f ca="1"/>
        <v/>
      </c>
      <c r="CX20" s="11" t="str">
        <f ca="1"/>
        <v/>
      </c>
      <c r="CY20" s="11" t="str">
        <f ca="1"/>
        <v/>
      </c>
      <c r="CZ20" s="11" t="str">
        <f ca="1"/>
        <v/>
      </c>
      <c r="DA20" s="11" t="str">
        <f ca="1"/>
        <v/>
      </c>
      <c r="DB20" s="11" t="str">
        <f ca="1"/>
        <v/>
      </c>
    </row>
    <row r="21" spans="1:106" s="13" customFormat="1" ht="12.75" customHeight="1">
      <c r="A21" s="19" t="str">
        <f ca="1">IF(ROW()&gt;COUNTA(Resource)+3,"",OFFSET('Resource Allocation'!$B$1,ROW()-1,0))</f>
        <v/>
      </c>
      <c r="B21" s="3" t="str">
        <f ca="1">IF(ROW()&gt;COUNTA(Resource)+2,"",IF(MATCH(FALSE,Held_Standup,-1)=1,"",OFFSET($D$1,0,MATCH(FALSE,Held_Standup,-1)-2)*OFFSET('Resource Allocation'!$A$2,ROW()-2,0)*Work_Hours_in_Day))</f>
        <v/>
      </c>
      <c r="C21" s="16" t="str">
        <f t="shared" ca="1" si="0"/>
        <v/>
      </c>
      <c r="D21" s="11" t="str">
        <f t="array" ref="D21:DB21" ca="1">IF(ROW()&gt;COUNTA(Resource)+3,"",IF(Held_Standup,IF(ROW()=COUNTA(Resource)+3,SUM(INDEX(OFFSET($D$2,1,0,ROW()-3,Sprint_Length+1),0,COLUMN()-3)),OFFSET('Resource Allocation'!$C$2,INDEX(ROW(),1,1)-2,0,1,103)*OFFSET('Resource Allocation'!$A$2,INDEX(ROW(),1,1)-2,0)),""))</f>
        <v/>
      </c>
      <c r="E21" s="11" t="str">
        <f ca="1"/>
        <v/>
      </c>
      <c r="F21" s="11" t="str">
        <f ca="1"/>
        <v/>
      </c>
      <c r="G21" s="11" t="str">
        <f ca="1"/>
        <v/>
      </c>
      <c r="H21" s="11" t="str">
        <f ca="1"/>
        <v/>
      </c>
      <c r="I21" s="11" t="str">
        <f ca="1"/>
        <v/>
      </c>
      <c r="J21" s="11" t="str">
        <f ca="1"/>
        <v/>
      </c>
      <c r="K21" s="11" t="str">
        <f ca="1"/>
        <v/>
      </c>
      <c r="L21" s="11" t="str">
        <f ca="1"/>
        <v/>
      </c>
      <c r="M21" s="11" t="str">
        <f ca="1"/>
        <v/>
      </c>
      <c r="N21" s="11" t="str">
        <f ca="1"/>
        <v/>
      </c>
      <c r="O21" s="11" t="str">
        <f ca="1"/>
        <v/>
      </c>
      <c r="P21" s="11" t="str">
        <f ca="1"/>
        <v/>
      </c>
      <c r="Q21" s="11" t="str">
        <f ca="1"/>
        <v/>
      </c>
      <c r="R21" s="11" t="str">
        <f ca="1"/>
        <v/>
      </c>
      <c r="S21" s="11" t="str">
        <f ca="1"/>
        <v/>
      </c>
      <c r="T21" s="11" t="str">
        <f ca="1"/>
        <v/>
      </c>
      <c r="U21" s="11" t="str">
        <f ca="1"/>
        <v/>
      </c>
      <c r="V21" s="11" t="str">
        <f ca="1"/>
        <v/>
      </c>
      <c r="W21" s="11" t="str">
        <f ca="1"/>
        <v/>
      </c>
      <c r="X21" s="11" t="str">
        <f ca="1"/>
        <v/>
      </c>
      <c r="Y21" s="11" t="str">
        <f ca="1"/>
        <v/>
      </c>
      <c r="Z21" s="11" t="str">
        <f ca="1"/>
        <v/>
      </c>
      <c r="AA21" s="11" t="str">
        <f ca="1"/>
        <v/>
      </c>
      <c r="AB21" s="11" t="str">
        <f ca="1"/>
        <v/>
      </c>
      <c r="AC21" s="11" t="str">
        <f ca="1"/>
        <v/>
      </c>
      <c r="AD21" s="11" t="str">
        <f ca="1"/>
        <v/>
      </c>
      <c r="AE21" s="11" t="str">
        <f ca="1"/>
        <v/>
      </c>
      <c r="AF21" s="11" t="str">
        <f ca="1"/>
        <v/>
      </c>
      <c r="AG21" s="11" t="str">
        <f ca="1"/>
        <v/>
      </c>
      <c r="AH21" s="11" t="str">
        <f ca="1"/>
        <v/>
      </c>
      <c r="AI21" s="11" t="str">
        <f ca="1"/>
        <v/>
      </c>
      <c r="AJ21" s="11" t="str">
        <f ca="1"/>
        <v/>
      </c>
      <c r="AK21" s="11" t="str">
        <f ca="1"/>
        <v/>
      </c>
      <c r="AL21" s="11" t="str">
        <f ca="1"/>
        <v/>
      </c>
      <c r="AM21" s="11" t="str">
        <f ca="1"/>
        <v/>
      </c>
      <c r="AN21" s="11" t="str">
        <f ca="1"/>
        <v/>
      </c>
      <c r="AO21" s="11" t="str">
        <f ca="1"/>
        <v/>
      </c>
      <c r="AP21" s="11" t="str">
        <f ca="1"/>
        <v/>
      </c>
      <c r="AQ21" s="11" t="str">
        <f ca="1"/>
        <v/>
      </c>
      <c r="AR21" s="11" t="str">
        <f ca="1"/>
        <v/>
      </c>
      <c r="AS21" s="11" t="str">
        <f ca="1"/>
        <v/>
      </c>
      <c r="AT21" s="11" t="str">
        <f ca="1"/>
        <v/>
      </c>
      <c r="AU21" s="11" t="str">
        <f ca="1"/>
        <v/>
      </c>
      <c r="AV21" s="11" t="str">
        <f ca="1"/>
        <v/>
      </c>
      <c r="AW21" s="11" t="str">
        <f ca="1"/>
        <v/>
      </c>
      <c r="AX21" s="11" t="str">
        <f ca="1"/>
        <v/>
      </c>
      <c r="AY21" s="11" t="str">
        <f ca="1"/>
        <v/>
      </c>
      <c r="AZ21" s="11" t="str">
        <f ca="1"/>
        <v/>
      </c>
      <c r="BA21" s="11" t="str">
        <f ca="1"/>
        <v/>
      </c>
      <c r="BB21" s="11" t="str">
        <f ca="1"/>
        <v/>
      </c>
      <c r="BC21" s="11" t="str">
        <f ca="1"/>
        <v/>
      </c>
      <c r="BD21" s="11" t="str">
        <f ca="1"/>
        <v/>
      </c>
      <c r="BE21" s="11" t="str">
        <f ca="1"/>
        <v/>
      </c>
      <c r="BF21" s="11" t="str">
        <f ca="1"/>
        <v/>
      </c>
      <c r="BG21" s="11" t="str">
        <f ca="1"/>
        <v/>
      </c>
      <c r="BH21" s="11" t="str">
        <f ca="1"/>
        <v/>
      </c>
      <c r="BI21" s="11" t="str">
        <f ca="1"/>
        <v/>
      </c>
      <c r="BJ21" s="11" t="str">
        <f ca="1"/>
        <v/>
      </c>
      <c r="BK21" s="11" t="str">
        <f ca="1"/>
        <v/>
      </c>
      <c r="BL21" s="11" t="str">
        <f ca="1"/>
        <v/>
      </c>
      <c r="BM21" s="11" t="str">
        <f ca="1"/>
        <v/>
      </c>
      <c r="BN21" s="11" t="str">
        <f ca="1"/>
        <v/>
      </c>
      <c r="BO21" s="11" t="str">
        <f ca="1"/>
        <v/>
      </c>
      <c r="BP21" s="11" t="str">
        <f ca="1"/>
        <v/>
      </c>
      <c r="BQ21" s="11" t="str">
        <f ca="1"/>
        <v/>
      </c>
      <c r="BR21" s="11" t="str">
        <f ca="1"/>
        <v/>
      </c>
      <c r="BS21" s="11" t="str">
        <f ca="1"/>
        <v/>
      </c>
      <c r="BT21" s="11" t="str">
        <f ca="1"/>
        <v/>
      </c>
      <c r="BU21" s="11" t="str">
        <f ca="1"/>
        <v/>
      </c>
      <c r="BV21" s="11" t="str">
        <f ca="1"/>
        <v/>
      </c>
      <c r="BW21" s="11" t="str">
        <f ca="1"/>
        <v/>
      </c>
      <c r="BX21" s="11" t="str">
        <f ca="1"/>
        <v/>
      </c>
      <c r="BY21" s="11" t="str">
        <f ca="1"/>
        <v/>
      </c>
      <c r="BZ21" s="11" t="str">
        <f ca="1"/>
        <v/>
      </c>
      <c r="CA21" s="11" t="str">
        <f ca="1"/>
        <v/>
      </c>
      <c r="CB21" s="11" t="str">
        <f ca="1"/>
        <v/>
      </c>
      <c r="CC21" s="11" t="str">
        <f ca="1"/>
        <v/>
      </c>
      <c r="CD21" s="11" t="str">
        <f ca="1"/>
        <v/>
      </c>
      <c r="CE21" s="11" t="str">
        <f ca="1"/>
        <v/>
      </c>
      <c r="CF21" s="11" t="str">
        <f ca="1"/>
        <v/>
      </c>
      <c r="CG21" s="11" t="str">
        <f ca="1"/>
        <v/>
      </c>
      <c r="CH21" s="11" t="str">
        <f ca="1"/>
        <v/>
      </c>
      <c r="CI21" s="11" t="str">
        <f ca="1"/>
        <v/>
      </c>
      <c r="CJ21" s="11" t="str">
        <f ca="1"/>
        <v/>
      </c>
      <c r="CK21" s="11" t="str">
        <f ca="1"/>
        <v/>
      </c>
      <c r="CL21" s="11" t="str">
        <f ca="1"/>
        <v/>
      </c>
      <c r="CM21" s="11" t="str">
        <f ca="1"/>
        <v/>
      </c>
      <c r="CN21" s="11" t="str">
        <f ca="1"/>
        <v/>
      </c>
      <c r="CO21" s="11" t="str">
        <f ca="1"/>
        <v/>
      </c>
      <c r="CP21" s="11" t="str">
        <f ca="1"/>
        <v/>
      </c>
      <c r="CQ21" s="11" t="str">
        <f ca="1"/>
        <v/>
      </c>
      <c r="CR21" s="11" t="str">
        <f ca="1"/>
        <v/>
      </c>
      <c r="CS21" s="11" t="str">
        <f ca="1"/>
        <v/>
      </c>
      <c r="CT21" s="11" t="str">
        <f ca="1"/>
        <v/>
      </c>
      <c r="CU21" s="11" t="str">
        <f ca="1"/>
        <v/>
      </c>
      <c r="CV21" s="11" t="str">
        <f ca="1"/>
        <v/>
      </c>
      <c r="CW21" s="11" t="str">
        <f ca="1"/>
        <v/>
      </c>
      <c r="CX21" s="11" t="str">
        <f ca="1"/>
        <v/>
      </c>
      <c r="CY21" s="11" t="str">
        <f ca="1"/>
        <v/>
      </c>
      <c r="CZ21" s="11" t="str">
        <f ca="1"/>
        <v/>
      </c>
      <c r="DA21" s="11" t="str">
        <f ca="1"/>
        <v/>
      </c>
      <c r="DB21" s="11" t="str">
        <f ca="1"/>
        <v/>
      </c>
    </row>
    <row r="22" spans="1:106" s="13" customFormat="1" ht="12.75" customHeight="1">
      <c r="A22" s="19" t="str">
        <f ca="1">IF(ROW()&gt;COUNTA(Resource)+3,"",OFFSET('Resource Allocation'!$B$1,ROW()-1,0))</f>
        <v/>
      </c>
      <c r="B22" s="3" t="str">
        <f ca="1">IF(ROW()&gt;COUNTA(Resource)+2,"",IF(MATCH(FALSE,Held_Standup,-1)=1,"",OFFSET($D$1,0,MATCH(FALSE,Held_Standup,-1)-2)*OFFSET('Resource Allocation'!$A$2,ROW()-2,0)*Work_Hours_in_Day))</f>
        <v/>
      </c>
      <c r="C22" s="16" t="str">
        <f t="shared" ca="1" si="0"/>
        <v/>
      </c>
      <c r="D22" s="11" t="str">
        <f t="array" ref="D22:DB22" ca="1">IF(ROW()&gt;COUNTA(Resource)+3,"",IF(Held_Standup,IF(ROW()=COUNTA(Resource)+3,SUM(INDEX(OFFSET($D$2,1,0,ROW()-3,Sprint_Length+1),0,COLUMN()-3)),OFFSET('Resource Allocation'!$C$2,INDEX(ROW(),1,1)-2,0,1,103)*OFFSET('Resource Allocation'!$A$2,INDEX(ROW(),1,1)-2,0)),""))</f>
        <v/>
      </c>
      <c r="E22" s="11" t="str">
        <f ca="1"/>
        <v/>
      </c>
      <c r="F22" s="11" t="str">
        <f ca="1"/>
        <v/>
      </c>
      <c r="G22" s="11" t="str">
        <f ca="1"/>
        <v/>
      </c>
      <c r="H22" s="11" t="str">
        <f ca="1"/>
        <v/>
      </c>
      <c r="I22" s="11" t="str">
        <f ca="1"/>
        <v/>
      </c>
      <c r="J22" s="11" t="str">
        <f ca="1"/>
        <v/>
      </c>
      <c r="K22" s="11" t="str">
        <f ca="1"/>
        <v/>
      </c>
      <c r="L22" s="11" t="str">
        <f ca="1"/>
        <v/>
      </c>
      <c r="M22" s="11" t="str">
        <f ca="1"/>
        <v/>
      </c>
      <c r="N22" s="11" t="str">
        <f ca="1"/>
        <v/>
      </c>
      <c r="O22" s="11" t="str">
        <f ca="1"/>
        <v/>
      </c>
      <c r="P22" s="11" t="str">
        <f ca="1"/>
        <v/>
      </c>
      <c r="Q22" s="11" t="str">
        <f ca="1"/>
        <v/>
      </c>
      <c r="R22" s="11" t="str">
        <f ca="1"/>
        <v/>
      </c>
      <c r="S22" s="11" t="str">
        <f ca="1"/>
        <v/>
      </c>
      <c r="T22" s="11" t="str">
        <f ca="1"/>
        <v/>
      </c>
      <c r="U22" s="11" t="str">
        <f ca="1"/>
        <v/>
      </c>
      <c r="V22" s="11" t="str">
        <f ca="1"/>
        <v/>
      </c>
      <c r="W22" s="11" t="str">
        <f ca="1"/>
        <v/>
      </c>
      <c r="X22" s="11" t="str">
        <f ca="1"/>
        <v/>
      </c>
      <c r="Y22" s="11" t="str">
        <f ca="1"/>
        <v/>
      </c>
      <c r="Z22" s="11" t="str">
        <f ca="1"/>
        <v/>
      </c>
      <c r="AA22" s="11" t="str">
        <f ca="1"/>
        <v/>
      </c>
      <c r="AB22" s="11" t="str">
        <f ca="1"/>
        <v/>
      </c>
      <c r="AC22" s="11" t="str">
        <f ca="1"/>
        <v/>
      </c>
      <c r="AD22" s="11" t="str">
        <f ca="1"/>
        <v/>
      </c>
      <c r="AE22" s="11" t="str">
        <f ca="1"/>
        <v/>
      </c>
      <c r="AF22" s="11" t="str">
        <f ca="1"/>
        <v/>
      </c>
      <c r="AG22" s="11" t="str">
        <f ca="1"/>
        <v/>
      </c>
      <c r="AH22" s="11" t="str">
        <f ca="1"/>
        <v/>
      </c>
      <c r="AI22" s="11" t="str">
        <f ca="1"/>
        <v/>
      </c>
      <c r="AJ22" s="11" t="str">
        <f ca="1"/>
        <v/>
      </c>
      <c r="AK22" s="11" t="str">
        <f ca="1"/>
        <v/>
      </c>
      <c r="AL22" s="11" t="str">
        <f ca="1"/>
        <v/>
      </c>
      <c r="AM22" s="11" t="str">
        <f ca="1"/>
        <v/>
      </c>
      <c r="AN22" s="11" t="str">
        <f ca="1"/>
        <v/>
      </c>
      <c r="AO22" s="11" t="str">
        <f ca="1"/>
        <v/>
      </c>
      <c r="AP22" s="11" t="str">
        <f ca="1"/>
        <v/>
      </c>
      <c r="AQ22" s="11" t="str">
        <f ca="1"/>
        <v/>
      </c>
      <c r="AR22" s="11" t="str">
        <f ca="1"/>
        <v/>
      </c>
      <c r="AS22" s="11" t="str">
        <f ca="1"/>
        <v/>
      </c>
      <c r="AT22" s="11" t="str">
        <f ca="1"/>
        <v/>
      </c>
      <c r="AU22" s="11" t="str">
        <f ca="1"/>
        <v/>
      </c>
      <c r="AV22" s="11" t="str">
        <f ca="1"/>
        <v/>
      </c>
      <c r="AW22" s="11" t="str">
        <f ca="1"/>
        <v/>
      </c>
      <c r="AX22" s="11" t="str">
        <f ca="1"/>
        <v/>
      </c>
      <c r="AY22" s="11" t="str">
        <f ca="1"/>
        <v/>
      </c>
      <c r="AZ22" s="11" t="str">
        <f ca="1"/>
        <v/>
      </c>
      <c r="BA22" s="11" t="str">
        <f ca="1"/>
        <v/>
      </c>
      <c r="BB22" s="11" t="str">
        <f ca="1"/>
        <v/>
      </c>
      <c r="BC22" s="11" t="str">
        <f ca="1"/>
        <v/>
      </c>
      <c r="BD22" s="11" t="str">
        <f ca="1"/>
        <v/>
      </c>
      <c r="BE22" s="11" t="str">
        <f ca="1"/>
        <v/>
      </c>
      <c r="BF22" s="11" t="str">
        <f ca="1"/>
        <v/>
      </c>
      <c r="BG22" s="11" t="str">
        <f ca="1"/>
        <v/>
      </c>
      <c r="BH22" s="11" t="str">
        <f ca="1"/>
        <v/>
      </c>
      <c r="BI22" s="11" t="str">
        <f ca="1"/>
        <v/>
      </c>
      <c r="BJ22" s="11" t="str">
        <f ca="1"/>
        <v/>
      </c>
      <c r="BK22" s="11" t="str">
        <f ca="1"/>
        <v/>
      </c>
      <c r="BL22" s="11" t="str">
        <f ca="1"/>
        <v/>
      </c>
      <c r="BM22" s="11" t="str">
        <f ca="1"/>
        <v/>
      </c>
      <c r="BN22" s="11" t="str">
        <f ca="1"/>
        <v/>
      </c>
      <c r="BO22" s="11" t="str">
        <f ca="1"/>
        <v/>
      </c>
      <c r="BP22" s="11" t="str">
        <f ca="1"/>
        <v/>
      </c>
      <c r="BQ22" s="11" t="str">
        <f ca="1"/>
        <v/>
      </c>
      <c r="BR22" s="11" t="str">
        <f ca="1"/>
        <v/>
      </c>
      <c r="BS22" s="11" t="str">
        <f ca="1"/>
        <v/>
      </c>
      <c r="BT22" s="11" t="str">
        <f ca="1"/>
        <v/>
      </c>
      <c r="BU22" s="11" t="str">
        <f ca="1"/>
        <v/>
      </c>
      <c r="BV22" s="11" t="str">
        <f ca="1"/>
        <v/>
      </c>
      <c r="BW22" s="11" t="str">
        <f ca="1"/>
        <v/>
      </c>
      <c r="BX22" s="11" t="str">
        <f ca="1"/>
        <v/>
      </c>
      <c r="BY22" s="11" t="str">
        <f ca="1"/>
        <v/>
      </c>
      <c r="BZ22" s="11" t="str">
        <f ca="1"/>
        <v/>
      </c>
      <c r="CA22" s="11" t="str">
        <f ca="1"/>
        <v/>
      </c>
      <c r="CB22" s="11" t="str">
        <f ca="1"/>
        <v/>
      </c>
      <c r="CC22" s="11" t="str">
        <f ca="1"/>
        <v/>
      </c>
      <c r="CD22" s="11" t="str">
        <f ca="1"/>
        <v/>
      </c>
      <c r="CE22" s="11" t="str">
        <f ca="1"/>
        <v/>
      </c>
      <c r="CF22" s="11" t="str">
        <f ca="1"/>
        <v/>
      </c>
      <c r="CG22" s="11" t="str">
        <f ca="1"/>
        <v/>
      </c>
      <c r="CH22" s="11" t="str">
        <f ca="1"/>
        <v/>
      </c>
      <c r="CI22" s="11" t="str">
        <f ca="1"/>
        <v/>
      </c>
      <c r="CJ22" s="11" t="str">
        <f ca="1"/>
        <v/>
      </c>
      <c r="CK22" s="11" t="str">
        <f ca="1"/>
        <v/>
      </c>
      <c r="CL22" s="11" t="str">
        <f ca="1"/>
        <v/>
      </c>
      <c r="CM22" s="11" t="str">
        <f ca="1"/>
        <v/>
      </c>
      <c r="CN22" s="11" t="str">
        <f ca="1"/>
        <v/>
      </c>
      <c r="CO22" s="11" t="str">
        <f ca="1"/>
        <v/>
      </c>
      <c r="CP22" s="11" t="str">
        <f ca="1"/>
        <v/>
      </c>
      <c r="CQ22" s="11" t="str">
        <f ca="1"/>
        <v/>
      </c>
      <c r="CR22" s="11" t="str">
        <f ca="1"/>
        <v/>
      </c>
      <c r="CS22" s="11" t="str">
        <f ca="1"/>
        <v/>
      </c>
      <c r="CT22" s="11" t="str">
        <f ca="1"/>
        <v/>
      </c>
      <c r="CU22" s="11" t="str">
        <f ca="1"/>
        <v/>
      </c>
      <c r="CV22" s="11" t="str">
        <f ca="1"/>
        <v/>
      </c>
      <c r="CW22" s="11" t="str">
        <f ca="1"/>
        <v/>
      </c>
      <c r="CX22" s="11" t="str">
        <f ca="1"/>
        <v/>
      </c>
      <c r="CY22" s="11" t="str">
        <f ca="1"/>
        <v/>
      </c>
      <c r="CZ22" s="11" t="str">
        <f ca="1"/>
        <v/>
      </c>
      <c r="DA22" s="11" t="str">
        <f ca="1"/>
        <v/>
      </c>
      <c r="DB22" s="11" t="str">
        <f ca="1"/>
        <v/>
      </c>
    </row>
    <row r="23" spans="1:106" s="13" customFormat="1" ht="12.75" customHeight="1">
      <c r="A23" s="19" t="str">
        <f ca="1">IF(ROW()&gt;COUNTA(Resource)+3,"",OFFSET('Resource Allocation'!$B$1,ROW()-1,0))</f>
        <v/>
      </c>
      <c r="B23" s="3" t="str">
        <f ca="1">IF(ROW()&gt;COUNTA(Resource)+2,"",IF(MATCH(FALSE,Held_Standup,-1)=1,"",OFFSET($D$1,0,MATCH(FALSE,Held_Standup,-1)-2)*OFFSET('Resource Allocation'!$A$2,ROW()-2,0)*Work_Hours_in_Day))</f>
        <v/>
      </c>
      <c r="C23" s="16" t="str">
        <f t="shared" ca="1" si="0"/>
        <v/>
      </c>
      <c r="D23" s="11" t="str">
        <f t="array" ref="D23:DB23" ca="1">IF(ROW()&gt;COUNTA(Resource)+3,"",IF(Held_Standup,IF(ROW()=COUNTA(Resource)+3,SUM(INDEX(OFFSET($D$2,1,0,ROW()-3,Sprint_Length+1),0,COLUMN()-3)),OFFSET('Resource Allocation'!$C$2,INDEX(ROW(),1,1)-2,0,1,103)*OFFSET('Resource Allocation'!$A$2,INDEX(ROW(),1,1)-2,0)),""))</f>
        <v/>
      </c>
      <c r="E23" s="11" t="str">
        <f ca="1"/>
        <v/>
      </c>
      <c r="F23" s="11" t="str">
        <f ca="1"/>
        <v/>
      </c>
      <c r="G23" s="11" t="str">
        <f ca="1"/>
        <v/>
      </c>
      <c r="H23" s="11" t="str">
        <f ca="1"/>
        <v/>
      </c>
      <c r="I23" s="11" t="str">
        <f ca="1"/>
        <v/>
      </c>
      <c r="J23" s="11" t="str">
        <f ca="1"/>
        <v/>
      </c>
      <c r="K23" s="11" t="str">
        <f ca="1"/>
        <v/>
      </c>
      <c r="L23" s="11" t="str">
        <f ca="1"/>
        <v/>
      </c>
      <c r="M23" s="11" t="str">
        <f ca="1"/>
        <v/>
      </c>
      <c r="N23" s="11" t="str">
        <f ca="1"/>
        <v/>
      </c>
      <c r="O23" s="11" t="str">
        <f ca="1"/>
        <v/>
      </c>
      <c r="P23" s="11" t="str">
        <f ca="1"/>
        <v/>
      </c>
      <c r="Q23" s="11" t="str">
        <f ca="1"/>
        <v/>
      </c>
      <c r="R23" s="11" t="str">
        <f ca="1"/>
        <v/>
      </c>
      <c r="S23" s="11" t="str">
        <f ca="1"/>
        <v/>
      </c>
      <c r="T23" s="11" t="str">
        <f ca="1"/>
        <v/>
      </c>
      <c r="U23" s="11" t="str">
        <f ca="1"/>
        <v/>
      </c>
      <c r="V23" s="11" t="str">
        <f ca="1"/>
        <v/>
      </c>
      <c r="W23" s="11" t="str">
        <f ca="1"/>
        <v/>
      </c>
      <c r="X23" s="11" t="str">
        <f ca="1"/>
        <v/>
      </c>
      <c r="Y23" s="11" t="str">
        <f ca="1"/>
        <v/>
      </c>
      <c r="Z23" s="11" t="str">
        <f ca="1"/>
        <v/>
      </c>
      <c r="AA23" s="11" t="str">
        <f ca="1"/>
        <v/>
      </c>
      <c r="AB23" s="11" t="str">
        <f ca="1"/>
        <v/>
      </c>
      <c r="AC23" s="11" t="str">
        <f ca="1"/>
        <v/>
      </c>
      <c r="AD23" s="11" t="str">
        <f ca="1"/>
        <v/>
      </c>
      <c r="AE23" s="11" t="str">
        <f ca="1"/>
        <v/>
      </c>
      <c r="AF23" s="11" t="str">
        <f ca="1"/>
        <v/>
      </c>
      <c r="AG23" s="11" t="str">
        <f ca="1"/>
        <v/>
      </c>
      <c r="AH23" s="11" t="str">
        <f ca="1"/>
        <v/>
      </c>
      <c r="AI23" s="11" t="str">
        <f ca="1"/>
        <v/>
      </c>
      <c r="AJ23" s="11" t="str">
        <f ca="1"/>
        <v/>
      </c>
      <c r="AK23" s="11" t="str">
        <f ca="1"/>
        <v/>
      </c>
      <c r="AL23" s="11" t="str">
        <f ca="1"/>
        <v/>
      </c>
      <c r="AM23" s="11" t="str">
        <f ca="1"/>
        <v/>
      </c>
      <c r="AN23" s="11" t="str">
        <f ca="1"/>
        <v/>
      </c>
      <c r="AO23" s="11" t="str">
        <f ca="1"/>
        <v/>
      </c>
      <c r="AP23" s="11" t="str">
        <f ca="1"/>
        <v/>
      </c>
      <c r="AQ23" s="11" t="str">
        <f ca="1"/>
        <v/>
      </c>
      <c r="AR23" s="11" t="str">
        <f ca="1"/>
        <v/>
      </c>
      <c r="AS23" s="11" t="str">
        <f ca="1"/>
        <v/>
      </c>
      <c r="AT23" s="11" t="str">
        <f ca="1"/>
        <v/>
      </c>
      <c r="AU23" s="11" t="str">
        <f ca="1"/>
        <v/>
      </c>
      <c r="AV23" s="11" t="str">
        <f ca="1"/>
        <v/>
      </c>
      <c r="AW23" s="11" t="str">
        <f ca="1"/>
        <v/>
      </c>
      <c r="AX23" s="11" t="str">
        <f ca="1"/>
        <v/>
      </c>
      <c r="AY23" s="11" t="str">
        <f ca="1"/>
        <v/>
      </c>
      <c r="AZ23" s="11" t="str">
        <f ca="1"/>
        <v/>
      </c>
      <c r="BA23" s="11" t="str">
        <f ca="1"/>
        <v/>
      </c>
      <c r="BB23" s="11" t="str">
        <f ca="1"/>
        <v/>
      </c>
      <c r="BC23" s="11" t="str">
        <f ca="1"/>
        <v/>
      </c>
      <c r="BD23" s="11" t="str">
        <f ca="1"/>
        <v/>
      </c>
      <c r="BE23" s="11" t="str">
        <f ca="1"/>
        <v/>
      </c>
      <c r="BF23" s="11" t="str">
        <f ca="1"/>
        <v/>
      </c>
      <c r="BG23" s="11" t="str">
        <f ca="1"/>
        <v/>
      </c>
      <c r="BH23" s="11" t="str">
        <f ca="1"/>
        <v/>
      </c>
      <c r="BI23" s="11" t="str">
        <f ca="1"/>
        <v/>
      </c>
      <c r="BJ23" s="11" t="str">
        <f ca="1"/>
        <v/>
      </c>
      <c r="BK23" s="11" t="str">
        <f ca="1"/>
        <v/>
      </c>
      <c r="BL23" s="11" t="str">
        <f ca="1"/>
        <v/>
      </c>
      <c r="BM23" s="11" t="str">
        <f ca="1"/>
        <v/>
      </c>
      <c r="BN23" s="11" t="str">
        <f ca="1"/>
        <v/>
      </c>
      <c r="BO23" s="11" t="str">
        <f ca="1"/>
        <v/>
      </c>
      <c r="BP23" s="11" t="str">
        <f ca="1"/>
        <v/>
      </c>
      <c r="BQ23" s="11" t="str">
        <f ca="1"/>
        <v/>
      </c>
      <c r="BR23" s="11" t="str">
        <f ca="1"/>
        <v/>
      </c>
      <c r="BS23" s="11" t="str">
        <f ca="1"/>
        <v/>
      </c>
      <c r="BT23" s="11" t="str">
        <f ca="1"/>
        <v/>
      </c>
      <c r="BU23" s="11" t="str">
        <f ca="1"/>
        <v/>
      </c>
      <c r="BV23" s="11" t="str">
        <f ca="1"/>
        <v/>
      </c>
      <c r="BW23" s="11" t="str">
        <f ca="1"/>
        <v/>
      </c>
      <c r="BX23" s="11" t="str">
        <f ca="1"/>
        <v/>
      </c>
      <c r="BY23" s="11" t="str">
        <f ca="1"/>
        <v/>
      </c>
      <c r="BZ23" s="11" t="str">
        <f ca="1"/>
        <v/>
      </c>
      <c r="CA23" s="11" t="str">
        <f ca="1"/>
        <v/>
      </c>
      <c r="CB23" s="11" t="str">
        <f ca="1"/>
        <v/>
      </c>
      <c r="CC23" s="11" t="str">
        <f ca="1"/>
        <v/>
      </c>
      <c r="CD23" s="11" t="str">
        <f ca="1"/>
        <v/>
      </c>
      <c r="CE23" s="11" t="str">
        <f ca="1"/>
        <v/>
      </c>
      <c r="CF23" s="11" t="str">
        <f ca="1"/>
        <v/>
      </c>
      <c r="CG23" s="11" t="str">
        <f ca="1"/>
        <v/>
      </c>
      <c r="CH23" s="11" t="str">
        <f ca="1"/>
        <v/>
      </c>
      <c r="CI23" s="11" t="str">
        <f ca="1"/>
        <v/>
      </c>
      <c r="CJ23" s="11" t="str">
        <f ca="1"/>
        <v/>
      </c>
      <c r="CK23" s="11" t="str">
        <f ca="1"/>
        <v/>
      </c>
      <c r="CL23" s="11" t="str">
        <f ca="1"/>
        <v/>
      </c>
      <c r="CM23" s="11" t="str">
        <f ca="1"/>
        <v/>
      </c>
      <c r="CN23" s="11" t="str">
        <f ca="1"/>
        <v/>
      </c>
      <c r="CO23" s="11" t="str">
        <f ca="1"/>
        <v/>
      </c>
      <c r="CP23" s="11" t="str">
        <f ca="1"/>
        <v/>
      </c>
      <c r="CQ23" s="11" t="str">
        <f ca="1"/>
        <v/>
      </c>
      <c r="CR23" s="11" t="str">
        <f ca="1"/>
        <v/>
      </c>
      <c r="CS23" s="11" t="str">
        <f ca="1"/>
        <v/>
      </c>
      <c r="CT23" s="11" t="str">
        <f ca="1"/>
        <v/>
      </c>
      <c r="CU23" s="11" t="str">
        <f ca="1"/>
        <v/>
      </c>
      <c r="CV23" s="11" t="str">
        <f ca="1"/>
        <v/>
      </c>
      <c r="CW23" s="11" t="str">
        <f ca="1"/>
        <v/>
      </c>
      <c r="CX23" s="11" t="str">
        <f ca="1"/>
        <v/>
      </c>
      <c r="CY23" s="11" t="str">
        <f ca="1"/>
        <v/>
      </c>
      <c r="CZ23" s="11" t="str">
        <f ca="1"/>
        <v/>
      </c>
      <c r="DA23" s="11" t="str">
        <f ca="1"/>
        <v/>
      </c>
      <c r="DB23" s="11" t="str">
        <f ca="1"/>
        <v/>
      </c>
    </row>
    <row r="24" spans="1:106" s="13" customFormat="1" ht="12.75" customHeight="1">
      <c r="A24" s="19" t="str">
        <f ca="1">IF(ROW()&gt;COUNTA(Resource)+3,"",OFFSET('Resource Allocation'!$B$1,ROW()-1,0))</f>
        <v/>
      </c>
      <c r="B24" s="3" t="str">
        <f ca="1">IF(ROW()&gt;COUNTA(Resource)+2,"",IF(MATCH(FALSE,Held_Standup,-1)=1,"",OFFSET($D$1,0,MATCH(FALSE,Held_Standup,-1)-2)*OFFSET('Resource Allocation'!$A$2,ROW()-2,0)*Work_Hours_in_Day))</f>
        <v/>
      </c>
      <c r="C24" s="16" t="str">
        <f t="shared" ca="1" si="0"/>
        <v/>
      </c>
      <c r="D24" s="11" t="str">
        <f t="array" ref="D24:DB24" ca="1">IF(ROW()&gt;COUNTA(Resource)+3,"",IF(Held_Standup,IF(ROW()=COUNTA(Resource)+3,SUM(INDEX(OFFSET($D$2,1,0,ROW()-3,Sprint_Length+1),0,COLUMN()-3)),OFFSET('Resource Allocation'!$C$2,INDEX(ROW(),1,1)-2,0,1,103)*OFFSET('Resource Allocation'!$A$2,INDEX(ROW(),1,1)-2,0)),""))</f>
        <v/>
      </c>
      <c r="E24" s="11" t="str">
        <f ca="1"/>
        <v/>
      </c>
      <c r="F24" s="11" t="str">
        <f ca="1"/>
        <v/>
      </c>
      <c r="G24" s="11" t="str">
        <f ca="1"/>
        <v/>
      </c>
      <c r="H24" s="11" t="str">
        <f ca="1"/>
        <v/>
      </c>
      <c r="I24" s="11" t="str">
        <f ca="1"/>
        <v/>
      </c>
      <c r="J24" s="11" t="str">
        <f ca="1"/>
        <v/>
      </c>
      <c r="K24" s="11" t="str">
        <f ca="1"/>
        <v/>
      </c>
      <c r="L24" s="11" t="str">
        <f ca="1"/>
        <v/>
      </c>
      <c r="M24" s="11" t="str">
        <f ca="1"/>
        <v/>
      </c>
      <c r="N24" s="11" t="str">
        <f ca="1"/>
        <v/>
      </c>
      <c r="O24" s="11" t="str">
        <f ca="1"/>
        <v/>
      </c>
      <c r="P24" s="11" t="str">
        <f ca="1"/>
        <v/>
      </c>
      <c r="Q24" s="11" t="str">
        <f ca="1"/>
        <v/>
      </c>
      <c r="R24" s="11" t="str">
        <f ca="1"/>
        <v/>
      </c>
      <c r="S24" s="11" t="str">
        <f ca="1"/>
        <v/>
      </c>
      <c r="T24" s="11" t="str">
        <f ca="1"/>
        <v/>
      </c>
      <c r="U24" s="11" t="str">
        <f ca="1"/>
        <v/>
      </c>
      <c r="V24" s="11" t="str">
        <f ca="1"/>
        <v/>
      </c>
      <c r="W24" s="11" t="str">
        <f ca="1"/>
        <v/>
      </c>
      <c r="X24" s="11" t="str">
        <f ca="1"/>
        <v/>
      </c>
      <c r="Y24" s="11" t="str">
        <f ca="1"/>
        <v/>
      </c>
      <c r="Z24" s="11" t="str">
        <f ca="1"/>
        <v/>
      </c>
      <c r="AA24" s="11" t="str">
        <f ca="1"/>
        <v/>
      </c>
      <c r="AB24" s="11" t="str">
        <f ca="1"/>
        <v/>
      </c>
      <c r="AC24" s="11" t="str">
        <f ca="1"/>
        <v/>
      </c>
      <c r="AD24" s="11" t="str">
        <f ca="1"/>
        <v/>
      </c>
      <c r="AE24" s="11" t="str">
        <f ca="1"/>
        <v/>
      </c>
      <c r="AF24" s="11" t="str">
        <f ca="1"/>
        <v/>
      </c>
      <c r="AG24" s="11" t="str">
        <f ca="1"/>
        <v/>
      </c>
      <c r="AH24" s="11" t="str">
        <f ca="1"/>
        <v/>
      </c>
      <c r="AI24" s="11" t="str">
        <f ca="1"/>
        <v/>
      </c>
      <c r="AJ24" s="11" t="str">
        <f ca="1"/>
        <v/>
      </c>
      <c r="AK24" s="11" t="str">
        <f ca="1"/>
        <v/>
      </c>
      <c r="AL24" s="11" t="str">
        <f ca="1"/>
        <v/>
      </c>
      <c r="AM24" s="11" t="str">
        <f ca="1"/>
        <v/>
      </c>
      <c r="AN24" s="11" t="str">
        <f ca="1"/>
        <v/>
      </c>
      <c r="AO24" s="11" t="str">
        <f ca="1"/>
        <v/>
      </c>
      <c r="AP24" s="11" t="str">
        <f ca="1"/>
        <v/>
      </c>
      <c r="AQ24" s="11" t="str">
        <f ca="1"/>
        <v/>
      </c>
      <c r="AR24" s="11" t="str">
        <f ca="1"/>
        <v/>
      </c>
      <c r="AS24" s="11" t="str">
        <f ca="1"/>
        <v/>
      </c>
      <c r="AT24" s="11" t="str">
        <f ca="1"/>
        <v/>
      </c>
      <c r="AU24" s="11" t="str">
        <f ca="1"/>
        <v/>
      </c>
      <c r="AV24" s="11" t="str">
        <f ca="1"/>
        <v/>
      </c>
      <c r="AW24" s="11" t="str">
        <f ca="1"/>
        <v/>
      </c>
      <c r="AX24" s="11" t="str">
        <f ca="1"/>
        <v/>
      </c>
      <c r="AY24" s="11" t="str">
        <f ca="1"/>
        <v/>
      </c>
      <c r="AZ24" s="11" t="str">
        <f ca="1"/>
        <v/>
      </c>
      <c r="BA24" s="11" t="str">
        <f ca="1"/>
        <v/>
      </c>
      <c r="BB24" s="11" t="str">
        <f ca="1"/>
        <v/>
      </c>
      <c r="BC24" s="11" t="str">
        <f ca="1"/>
        <v/>
      </c>
      <c r="BD24" s="11" t="str">
        <f ca="1"/>
        <v/>
      </c>
      <c r="BE24" s="11" t="str">
        <f ca="1"/>
        <v/>
      </c>
      <c r="BF24" s="11" t="str">
        <f ca="1"/>
        <v/>
      </c>
      <c r="BG24" s="11" t="str">
        <f ca="1"/>
        <v/>
      </c>
      <c r="BH24" s="11" t="str">
        <f ca="1"/>
        <v/>
      </c>
      <c r="BI24" s="11" t="str">
        <f ca="1"/>
        <v/>
      </c>
      <c r="BJ24" s="11" t="str">
        <f ca="1"/>
        <v/>
      </c>
      <c r="BK24" s="11" t="str">
        <f ca="1"/>
        <v/>
      </c>
      <c r="BL24" s="11" t="str">
        <f ca="1"/>
        <v/>
      </c>
      <c r="BM24" s="11" t="str">
        <f ca="1"/>
        <v/>
      </c>
      <c r="BN24" s="11" t="str">
        <f ca="1"/>
        <v/>
      </c>
      <c r="BO24" s="11" t="str">
        <f ca="1"/>
        <v/>
      </c>
      <c r="BP24" s="11" t="str">
        <f ca="1"/>
        <v/>
      </c>
      <c r="BQ24" s="11" t="str">
        <f ca="1"/>
        <v/>
      </c>
      <c r="BR24" s="11" t="str">
        <f ca="1"/>
        <v/>
      </c>
      <c r="BS24" s="11" t="str">
        <f ca="1"/>
        <v/>
      </c>
      <c r="BT24" s="11" t="str">
        <f ca="1"/>
        <v/>
      </c>
      <c r="BU24" s="11" t="str">
        <f ca="1"/>
        <v/>
      </c>
      <c r="BV24" s="11" t="str">
        <f ca="1"/>
        <v/>
      </c>
      <c r="BW24" s="11" t="str">
        <f ca="1"/>
        <v/>
      </c>
      <c r="BX24" s="11" t="str">
        <f ca="1"/>
        <v/>
      </c>
      <c r="BY24" s="11" t="str">
        <f ca="1"/>
        <v/>
      </c>
      <c r="BZ24" s="11" t="str">
        <f ca="1"/>
        <v/>
      </c>
      <c r="CA24" s="11" t="str">
        <f ca="1"/>
        <v/>
      </c>
      <c r="CB24" s="11" t="str">
        <f ca="1"/>
        <v/>
      </c>
      <c r="CC24" s="11" t="str">
        <f ca="1"/>
        <v/>
      </c>
      <c r="CD24" s="11" t="str">
        <f ca="1"/>
        <v/>
      </c>
      <c r="CE24" s="11" t="str">
        <f ca="1"/>
        <v/>
      </c>
      <c r="CF24" s="11" t="str">
        <f ca="1"/>
        <v/>
      </c>
      <c r="CG24" s="11" t="str">
        <f ca="1"/>
        <v/>
      </c>
      <c r="CH24" s="11" t="str">
        <f ca="1"/>
        <v/>
      </c>
      <c r="CI24" s="11" t="str">
        <f ca="1"/>
        <v/>
      </c>
      <c r="CJ24" s="11" t="str">
        <f ca="1"/>
        <v/>
      </c>
      <c r="CK24" s="11" t="str">
        <f ca="1"/>
        <v/>
      </c>
      <c r="CL24" s="11" t="str">
        <f ca="1"/>
        <v/>
      </c>
      <c r="CM24" s="11" t="str">
        <f ca="1"/>
        <v/>
      </c>
      <c r="CN24" s="11" t="str">
        <f ca="1"/>
        <v/>
      </c>
      <c r="CO24" s="11" t="str">
        <f ca="1"/>
        <v/>
      </c>
      <c r="CP24" s="11" t="str">
        <f ca="1"/>
        <v/>
      </c>
      <c r="CQ24" s="11" t="str">
        <f ca="1"/>
        <v/>
      </c>
      <c r="CR24" s="11" t="str">
        <f ca="1"/>
        <v/>
      </c>
      <c r="CS24" s="11" t="str">
        <f ca="1"/>
        <v/>
      </c>
      <c r="CT24" s="11" t="str">
        <f ca="1"/>
        <v/>
      </c>
      <c r="CU24" s="11" t="str">
        <f ca="1"/>
        <v/>
      </c>
      <c r="CV24" s="11" t="str">
        <f ca="1"/>
        <v/>
      </c>
      <c r="CW24" s="11" t="str">
        <f ca="1"/>
        <v/>
      </c>
      <c r="CX24" s="11" t="str">
        <f ca="1"/>
        <v/>
      </c>
      <c r="CY24" s="11" t="str">
        <f ca="1"/>
        <v/>
      </c>
      <c r="CZ24" s="11" t="str">
        <f ca="1"/>
        <v/>
      </c>
      <c r="DA24" s="11" t="str">
        <f ca="1"/>
        <v/>
      </c>
      <c r="DB24" s="11" t="str">
        <f ca="1"/>
        <v/>
      </c>
    </row>
    <row r="25" spans="1:106" s="13" customFormat="1" ht="12.75" customHeight="1">
      <c r="A25" s="19" t="str">
        <f ca="1">IF(ROW()&gt;COUNTA(Resource)+3,"",OFFSET('Resource Allocation'!$B$1,ROW()-1,0))</f>
        <v/>
      </c>
      <c r="B25" s="3" t="str">
        <f ca="1">IF(ROW()&gt;COUNTA(Resource)+2,"",IF(MATCH(FALSE,Held_Standup,-1)=1,"",OFFSET($D$1,0,MATCH(FALSE,Held_Standup,-1)-2)*OFFSET('Resource Allocation'!$A$2,ROW()-2,0)*Work_Hours_in_Day))</f>
        <v/>
      </c>
      <c r="C25" s="16" t="str">
        <f t="shared" ca="1" si="0"/>
        <v/>
      </c>
      <c r="D25" s="11" t="str">
        <f t="array" ref="D25:DB25" ca="1">IF(ROW()&gt;COUNTA(Resource)+3,"",IF(Held_Standup,IF(ROW()=COUNTA(Resource)+3,SUM(INDEX(OFFSET($D$2,1,0,ROW()-3,Sprint_Length+1),0,COLUMN()-3)),OFFSET('Resource Allocation'!$C$2,INDEX(ROW(),1,1)-2,0,1,103)*OFFSET('Resource Allocation'!$A$2,INDEX(ROW(),1,1)-2,0)),""))</f>
        <v/>
      </c>
      <c r="E25" s="11" t="str">
        <f ca="1"/>
        <v/>
      </c>
      <c r="F25" s="11" t="str">
        <f ca="1"/>
        <v/>
      </c>
      <c r="G25" s="11" t="str">
        <f ca="1"/>
        <v/>
      </c>
      <c r="H25" s="11" t="str">
        <f ca="1"/>
        <v/>
      </c>
      <c r="I25" s="11" t="str">
        <f ca="1"/>
        <v/>
      </c>
      <c r="J25" s="11" t="str">
        <f ca="1"/>
        <v/>
      </c>
      <c r="K25" s="11" t="str">
        <f ca="1"/>
        <v/>
      </c>
      <c r="L25" s="11" t="str">
        <f ca="1"/>
        <v/>
      </c>
      <c r="M25" s="11" t="str">
        <f ca="1"/>
        <v/>
      </c>
      <c r="N25" s="11" t="str">
        <f ca="1"/>
        <v/>
      </c>
      <c r="O25" s="11" t="str">
        <f ca="1"/>
        <v/>
      </c>
      <c r="P25" s="11" t="str">
        <f ca="1"/>
        <v/>
      </c>
      <c r="Q25" s="11" t="str">
        <f ca="1"/>
        <v/>
      </c>
      <c r="R25" s="11" t="str">
        <f ca="1"/>
        <v/>
      </c>
      <c r="S25" s="11" t="str">
        <f ca="1"/>
        <v/>
      </c>
      <c r="T25" s="11" t="str">
        <f ca="1"/>
        <v/>
      </c>
      <c r="U25" s="11" t="str">
        <f ca="1"/>
        <v/>
      </c>
      <c r="V25" s="11" t="str">
        <f ca="1"/>
        <v/>
      </c>
      <c r="W25" s="11" t="str">
        <f ca="1"/>
        <v/>
      </c>
      <c r="X25" s="11" t="str">
        <f ca="1"/>
        <v/>
      </c>
      <c r="Y25" s="11" t="str">
        <f ca="1"/>
        <v/>
      </c>
      <c r="Z25" s="11" t="str">
        <f ca="1"/>
        <v/>
      </c>
      <c r="AA25" s="11" t="str">
        <f ca="1"/>
        <v/>
      </c>
      <c r="AB25" s="11" t="str">
        <f ca="1"/>
        <v/>
      </c>
      <c r="AC25" s="11" t="str">
        <f ca="1"/>
        <v/>
      </c>
      <c r="AD25" s="11" t="str">
        <f ca="1"/>
        <v/>
      </c>
      <c r="AE25" s="11" t="str">
        <f ca="1"/>
        <v/>
      </c>
      <c r="AF25" s="11" t="str">
        <f ca="1"/>
        <v/>
      </c>
      <c r="AG25" s="11" t="str">
        <f ca="1"/>
        <v/>
      </c>
      <c r="AH25" s="11" t="str">
        <f ca="1"/>
        <v/>
      </c>
      <c r="AI25" s="11" t="str">
        <f ca="1"/>
        <v/>
      </c>
      <c r="AJ25" s="11" t="str">
        <f ca="1"/>
        <v/>
      </c>
      <c r="AK25" s="11" t="str">
        <f ca="1"/>
        <v/>
      </c>
      <c r="AL25" s="11" t="str">
        <f ca="1"/>
        <v/>
      </c>
      <c r="AM25" s="11" t="str">
        <f ca="1"/>
        <v/>
      </c>
      <c r="AN25" s="11" t="str">
        <f ca="1"/>
        <v/>
      </c>
      <c r="AO25" s="11" t="str">
        <f ca="1"/>
        <v/>
      </c>
      <c r="AP25" s="11" t="str">
        <f ca="1"/>
        <v/>
      </c>
      <c r="AQ25" s="11" t="str">
        <f ca="1"/>
        <v/>
      </c>
      <c r="AR25" s="11" t="str">
        <f ca="1"/>
        <v/>
      </c>
      <c r="AS25" s="11" t="str">
        <f ca="1"/>
        <v/>
      </c>
      <c r="AT25" s="11" t="str">
        <f ca="1"/>
        <v/>
      </c>
      <c r="AU25" s="11" t="str">
        <f ca="1"/>
        <v/>
      </c>
      <c r="AV25" s="11" t="str">
        <f ca="1"/>
        <v/>
      </c>
      <c r="AW25" s="11" t="str">
        <f ca="1"/>
        <v/>
      </c>
      <c r="AX25" s="11" t="str">
        <f ca="1"/>
        <v/>
      </c>
      <c r="AY25" s="11" t="str">
        <f ca="1"/>
        <v/>
      </c>
      <c r="AZ25" s="11" t="str">
        <f ca="1"/>
        <v/>
      </c>
      <c r="BA25" s="11" t="str">
        <f ca="1"/>
        <v/>
      </c>
      <c r="BB25" s="11" t="str">
        <f ca="1"/>
        <v/>
      </c>
      <c r="BC25" s="11" t="str">
        <f ca="1"/>
        <v/>
      </c>
      <c r="BD25" s="11" t="str">
        <f ca="1"/>
        <v/>
      </c>
      <c r="BE25" s="11" t="str">
        <f ca="1"/>
        <v/>
      </c>
      <c r="BF25" s="11" t="str">
        <f ca="1"/>
        <v/>
      </c>
      <c r="BG25" s="11" t="str">
        <f ca="1"/>
        <v/>
      </c>
      <c r="BH25" s="11" t="str">
        <f ca="1"/>
        <v/>
      </c>
      <c r="BI25" s="11" t="str">
        <f ca="1"/>
        <v/>
      </c>
      <c r="BJ25" s="11" t="str">
        <f ca="1"/>
        <v/>
      </c>
      <c r="BK25" s="11" t="str">
        <f ca="1"/>
        <v/>
      </c>
      <c r="BL25" s="11" t="str">
        <f ca="1"/>
        <v/>
      </c>
      <c r="BM25" s="11" t="str">
        <f ca="1"/>
        <v/>
      </c>
      <c r="BN25" s="11" t="str">
        <f ca="1"/>
        <v/>
      </c>
      <c r="BO25" s="11" t="str">
        <f ca="1"/>
        <v/>
      </c>
      <c r="BP25" s="11" t="str">
        <f ca="1"/>
        <v/>
      </c>
      <c r="BQ25" s="11" t="str">
        <f ca="1"/>
        <v/>
      </c>
      <c r="BR25" s="11" t="str">
        <f ca="1"/>
        <v/>
      </c>
      <c r="BS25" s="11" t="str">
        <f ca="1"/>
        <v/>
      </c>
      <c r="BT25" s="11" t="str">
        <f ca="1"/>
        <v/>
      </c>
      <c r="BU25" s="11" t="str">
        <f ca="1"/>
        <v/>
      </c>
      <c r="BV25" s="11" t="str">
        <f ca="1"/>
        <v/>
      </c>
      <c r="BW25" s="11" t="str">
        <f ca="1"/>
        <v/>
      </c>
      <c r="BX25" s="11" t="str">
        <f ca="1"/>
        <v/>
      </c>
      <c r="BY25" s="11" t="str">
        <f ca="1"/>
        <v/>
      </c>
      <c r="BZ25" s="11" t="str">
        <f ca="1"/>
        <v/>
      </c>
      <c r="CA25" s="11" t="str">
        <f ca="1"/>
        <v/>
      </c>
      <c r="CB25" s="11" t="str">
        <f ca="1"/>
        <v/>
      </c>
      <c r="CC25" s="11" t="str">
        <f ca="1"/>
        <v/>
      </c>
      <c r="CD25" s="11" t="str">
        <f ca="1"/>
        <v/>
      </c>
      <c r="CE25" s="11" t="str">
        <f ca="1"/>
        <v/>
      </c>
      <c r="CF25" s="11" t="str">
        <f ca="1"/>
        <v/>
      </c>
      <c r="CG25" s="11" t="str">
        <f ca="1"/>
        <v/>
      </c>
      <c r="CH25" s="11" t="str">
        <f ca="1"/>
        <v/>
      </c>
      <c r="CI25" s="11" t="str">
        <f ca="1"/>
        <v/>
      </c>
      <c r="CJ25" s="11" t="str">
        <f ca="1"/>
        <v/>
      </c>
      <c r="CK25" s="11" t="str">
        <f ca="1"/>
        <v/>
      </c>
      <c r="CL25" s="11" t="str">
        <f ca="1"/>
        <v/>
      </c>
      <c r="CM25" s="11" t="str">
        <f ca="1"/>
        <v/>
      </c>
      <c r="CN25" s="11" t="str">
        <f ca="1"/>
        <v/>
      </c>
      <c r="CO25" s="11" t="str">
        <f ca="1"/>
        <v/>
      </c>
      <c r="CP25" s="11" t="str">
        <f ca="1"/>
        <v/>
      </c>
      <c r="CQ25" s="11" t="str">
        <f ca="1"/>
        <v/>
      </c>
      <c r="CR25" s="11" t="str">
        <f ca="1"/>
        <v/>
      </c>
      <c r="CS25" s="11" t="str">
        <f ca="1"/>
        <v/>
      </c>
      <c r="CT25" s="11" t="str">
        <f ca="1"/>
        <v/>
      </c>
      <c r="CU25" s="11" t="str">
        <f ca="1"/>
        <v/>
      </c>
      <c r="CV25" s="11" t="str">
        <f ca="1"/>
        <v/>
      </c>
      <c r="CW25" s="11" t="str">
        <f ca="1"/>
        <v/>
      </c>
      <c r="CX25" s="11" t="str">
        <f ca="1"/>
        <v/>
      </c>
      <c r="CY25" s="11" t="str">
        <f ca="1"/>
        <v/>
      </c>
      <c r="CZ25" s="11" t="str">
        <f ca="1"/>
        <v/>
      </c>
      <c r="DA25" s="11" t="str">
        <f ca="1"/>
        <v/>
      </c>
      <c r="DB25" s="11" t="str">
        <f ca="1"/>
        <v/>
      </c>
    </row>
    <row r="26" spans="1:106" s="13" customFormat="1" ht="12.75" customHeight="1">
      <c r="A26" s="19" t="str">
        <f ca="1">IF(ROW()&gt;COUNTA(Resource)+3,"",OFFSET('Resource Allocation'!$B$1,ROW()-1,0))</f>
        <v/>
      </c>
      <c r="B26" s="3" t="str">
        <f ca="1">IF(ROW()&gt;COUNTA(Resource)+2,"",IF(MATCH(FALSE,Held_Standup,-1)=1,"",OFFSET($D$1,0,MATCH(FALSE,Held_Standup,-1)-2)*OFFSET('Resource Allocation'!$A$2,ROW()-2,0)*Work_Hours_in_Day))</f>
        <v/>
      </c>
      <c r="C26" s="16" t="str">
        <f t="shared" ca="1" si="0"/>
        <v/>
      </c>
      <c r="D26" s="11" t="str">
        <f t="array" ref="D26:DB26" ca="1">IF(ROW()&gt;COUNTA(Resource)+3,"",IF(Held_Standup,IF(ROW()=COUNTA(Resource)+3,SUM(INDEX(OFFSET($D$2,1,0,ROW()-3,Sprint_Length+1),0,COLUMN()-3)),OFFSET('Resource Allocation'!$C$2,INDEX(ROW(),1,1)-2,0,1,103)*OFFSET('Resource Allocation'!$A$2,INDEX(ROW(),1,1)-2,0)),""))</f>
        <v/>
      </c>
      <c r="E26" s="11" t="str">
        <f ca="1"/>
        <v/>
      </c>
      <c r="F26" s="11" t="str">
        <f ca="1"/>
        <v/>
      </c>
      <c r="G26" s="11" t="str">
        <f ca="1"/>
        <v/>
      </c>
      <c r="H26" s="11" t="str">
        <f ca="1"/>
        <v/>
      </c>
      <c r="I26" s="11" t="str">
        <f ca="1"/>
        <v/>
      </c>
      <c r="J26" s="11" t="str">
        <f ca="1"/>
        <v/>
      </c>
      <c r="K26" s="11" t="str">
        <f ca="1"/>
        <v/>
      </c>
      <c r="L26" s="11" t="str">
        <f ca="1"/>
        <v/>
      </c>
      <c r="M26" s="11" t="str">
        <f ca="1"/>
        <v/>
      </c>
      <c r="N26" s="11" t="str">
        <f ca="1"/>
        <v/>
      </c>
      <c r="O26" s="11" t="str">
        <f ca="1"/>
        <v/>
      </c>
      <c r="P26" s="11" t="str">
        <f ca="1"/>
        <v/>
      </c>
      <c r="Q26" s="11" t="str">
        <f ca="1"/>
        <v/>
      </c>
      <c r="R26" s="11" t="str">
        <f ca="1"/>
        <v/>
      </c>
      <c r="S26" s="11" t="str">
        <f ca="1"/>
        <v/>
      </c>
      <c r="T26" s="11" t="str">
        <f ca="1"/>
        <v/>
      </c>
      <c r="U26" s="11" t="str">
        <f ca="1"/>
        <v/>
      </c>
      <c r="V26" s="11" t="str">
        <f ca="1"/>
        <v/>
      </c>
      <c r="W26" s="11" t="str">
        <f ca="1"/>
        <v/>
      </c>
      <c r="X26" s="11" t="str">
        <f ca="1"/>
        <v/>
      </c>
      <c r="Y26" s="11" t="str">
        <f ca="1"/>
        <v/>
      </c>
      <c r="Z26" s="11" t="str">
        <f ca="1"/>
        <v/>
      </c>
      <c r="AA26" s="11" t="str">
        <f ca="1"/>
        <v/>
      </c>
      <c r="AB26" s="11" t="str">
        <f ca="1"/>
        <v/>
      </c>
      <c r="AC26" s="11" t="str">
        <f ca="1"/>
        <v/>
      </c>
      <c r="AD26" s="11" t="str">
        <f ca="1"/>
        <v/>
      </c>
      <c r="AE26" s="11" t="str">
        <f ca="1"/>
        <v/>
      </c>
      <c r="AF26" s="11" t="str">
        <f ca="1"/>
        <v/>
      </c>
      <c r="AG26" s="11" t="str">
        <f ca="1"/>
        <v/>
      </c>
      <c r="AH26" s="11" t="str">
        <f ca="1"/>
        <v/>
      </c>
      <c r="AI26" s="11" t="str">
        <f ca="1"/>
        <v/>
      </c>
      <c r="AJ26" s="11" t="str">
        <f ca="1"/>
        <v/>
      </c>
      <c r="AK26" s="11" t="str">
        <f ca="1"/>
        <v/>
      </c>
      <c r="AL26" s="11" t="str">
        <f ca="1"/>
        <v/>
      </c>
      <c r="AM26" s="11" t="str">
        <f ca="1"/>
        <v/>
      </c>
      <c r="AN26" s="11" t="str">
        <f ca="1"/>
        <v/>
      </c>
      <c r="AO26" s="11" t="str">
        <f ca="1"/>
        <v/>
      </c>
      <c r="AP26" s="11" t="str">
        <f ca="1"/>
        <v/>
      </c>
      <c r="AQ26" s="11" t="str">
        <f ca="1"/>
        <v/>
      </c>
      <c r="AR26" s="11" t="str">
        <f ca="1"/>
        <v/>
      </c>
      <c r="AS26" s="11" t="str">
        <f ca="1"/>
        <v/>
      </c>
      <c r="AT26" s="11" t="str">
        <f ca="1"/>
        <v/>
      </c>
      <c r="AU26" s="11" t="str">
        <f ca="1"/>
        <v/>
      </c>
      <c r="AV26" s="11" t="str">
        <f ca="1"/>
        <v/>
      </c>
      <c r="AW26" s="11" t="str">
        <f ca="1"/>
        <v/>
      </c>
      <c r="AX26" s="11" t="str">
        <f ca="1"/>
        <v/>
      </c>
      <c r="AY26" s="11" t="str">
        <f ca="1"/>
        <v/>
      </c>
      <c r="AZ26" s="11" t="str">
        <f ca="1"/>
        <v/>
      </c>
      <c r="BA26" s="11" t="str">
        <f ca="1"/>
        <v/>
      </c>
      <c r="BB26" s="11" t="str">
        <f ca="1"/>
        <v/>
      </c>
      <c r="BC26" s="11" t="str">
        <f ca="1"/>
        <v/>
      </c>
      <c r="BD26" s="11" t="str">
        <f ca="1"/>
        <v/>
      </c>
      <c r="BE26" s="11" t="str">
        <f ca="1"/>
        <v/>
      </c>
      <c r="BF26" s="11" t="str">
        <f ca="1"/>
        <v/>
      </c>
      <c r="BG26" s="11" t="str">
        <f ca="1"/>
        <v/>
      </c>
      <c r="BH26" s="11" t="str">
        <f ca="1"/>
        <v/>
      </c>
      <c r="BI26" s="11" t="str">
        <f ca="1"/>
        <v/>
      </c>
      <c r="BJ26" s="11" t="str">
        <f ca="1"/>
        <v/>
      </c>
      <c r="BK26" s="11" t="str">
        <f ca="1"/>
        <v/>
      </c>
      <c r="BL26" s="11" t="str">
        <f ca="1"/>
        <v/>
      </c>
      <c r="BM26" s="11" t="str">
        <f ca="1"/>
        <v/>
      </c>
      <c r="BN26" s="11" t="str">
        <f ca="1"/>
        <v/>
      </c>
      <c r="BO26" s="11" t="str">
        <f ca="1"/>
        <v/>
      </c>
      <c r="BP26" s="11" t="str">
        <f ca="1"/>
        <v/>
      </c>
      <c r="BQ26" s="11" t="str">
        <f ca="1"/>
        <v/>
      </c>
      <c r="BR26" s="11" t="str">
        <f ca="1"/>
        <v/>
      </c>
      <c r="BS26" s="11" t="str">
        <f ca="1"/>
        <v/>
      </c>
      <c r="BT26" s="11" t="str">
        <f ca="1"/>
        <v/>
      </c>
      <c r="BU26" s="11" t="str">
        <f ca="1"/>
        <v/>
      </c>
      <c r="BV26" s="11" t="str">
        <f ca="1"/>
        <v/>
      </c>
      <c r="BW26" s="11" t="str">
        <f ca="1"/>
        <v/>
      </c>
      <c r="BX26" s="11" t="str">
        <f ca="1"/>
        <v/>
      </c>
      <c r="BY26" s="11" t="str">
        <f ca="1"/>
        <v/>
      </c>
      <c r="BZ26" s="11" t="str">
        <f ca="1"/>
        <v/>
      </c>
      <c r="CA26" s="11" t="str">
        <f ca="1"/>
        <v/>
      </c>
      <c r="CB26" s="11" t="str">
        <f ca="1"/>
        <v/>
      </c>
      <c r="CC26" s="11" t="str">
        <f ca="1"/>
        <v/>
      </c>
      <c r="CD26" s="11" t="str">
        <f ca="1"/>
        <v/>
      </c>
      <c r="CE26" s="11" t="str">
        <f ca="1"/>
        <v/>
      </c>
      <c r="CF26" s="11" t="str">
        <f ca="1"/>
        <v/>
      </c>
      <c r="CG26" s="11" t="str">
        <f ca="1"/>
        <v/>
      </c>
      <c r="CH26" s="11" t="str">
        <f ca="1"/>
        <v/>
      </c>
      <c r="CI26" s="11" t="str">
        <f ca="1"/>
        <v/>
      </c>
      <c r="CJ26" s="11" t="str">
        <f ca="1"/>
        <v/>
      </c>
      <c r="CK26" s="11" t="str">
        <f ca="1"/>
        <v/>
      </c>
      <c r="CL26" s="11" t="str">
        <f ca="1"/>
        <v/>
      </c>
      <c r="CM26" s="11" t="str">
        <f ca="1"/>
        <v/>
      </c>
      <c r="CN26" s="11" t="str">
        <f ca="1"/>
        <v/>
      </c>
      <c r="CO26" s="11" t="str">
        <f ca="1"/>
        <v/>
      </c>
      <c r="CP26" s="11" t="str">
        <f ca="1"/>
        <v/>
      </c>
      <c r="CQ26" s="11" t="str">
        <f ca="1"/>
        <v/>
      </c>
      <c r="CR26" s="11" t="str">
        <f ca="1"/>
        <v/>
      </c>
      <c r="CS26" s="11" t="str">
        <f ca="1"/>
        <v/>
      </c>
      <c r="CT26" s="11" t="str">
        <f ca="1"/>
        <v/>
      </c>
      <c r="CU26" s="11" t="str">
        <f ca="1"/>
        <v/>
      </c>
      <c r="CV26" s="11" t="str">
        <f ca="1"/>
        <v/>
      </c>
      <c r="CW26" s="11" t="str">
        <f ca="1"/>
        <v/>
      </c>
      <c r="CX26" s="11" t="str">
        <f ca="1"/>
        <v/>
      </c>
      <c r="CY26" s="11" t="str">
        <f ca="1"/>
        <v/>
      </c>
      <c r="CZ26" s="11" t="str">
        <f ca="1"/>
        <v/>
      </c>
      <c r="DA26" s="11" t="str">
        <f ca="1"/>
        <v/>
      </c>
      <c r="DB26" s="11" t="str">
        <f ca="1"/>
        <v/>
      </c>
    </row>
    <row r="27" spans="1:106" s="13" customFormat="1" ht="12.75" customHeight="1">
      <c r="A27" s="19" t="str">
        <f ca="1">IF(ROW()&gt;COUNTA(Resource)+3,"",OFFSET('Resource Allocation'!$B$1,ROW()-1,0))</f>
        <v/>
      </c>
      <c r="B27" s="3" t="str">
        <f ca="1">IF(ROW()&gt;COUNTA(Resource)+2,"",IF(MATCH(FALSE,Held_Standup,-1)=1,"",OFFSET($D$1,0,MATCH(FALSE,Held_Standup,-1)-2)*OFFSET('Resource Allocation'!$A$2,ROW()-2,0)*Work_Hours_in_Day))</f>
        <v/>
      </c>
      <c r="C27" s="16" t="str">
        <f t="shared" ca="1" si="0"/>
        <v/>
      </c>
      <c r="D27" s="11" t="str">
        <f t="array" ref="D27:DB27" ca="1">IF(ROW()&gt;COUNTA(Resource)+3,"",IF(Held_Standup,IF(ROW()=COUNTA(Resource)+3,SUM(INDEX(OFFSET($D$2,1,0,ROW()-3,Sprint_Length+1),0,COLUMN()-3)),OFFSET('Resource Allocation'!$C$2,INDEX(ROW(),1,1)-2,0,1,103)*OFFSET('Resource Allocation'!$A$2,INDEX(ROW(),1,1)-2,0)),""))</f>
        <v/>
      </c>
      <c r="E27" s="11" t="str">
        <f ca="1"/>
        <v/>
      </c>
      <c r="F27" s="11" t="str">
        <f ca="1"/>
        <v/>
      </c>
      <c r="G27" s="11" t="str">
        <f ca="1"/>
        <v/>
      </c>
      <c r="H27" s="11" t="str">
        <f ca="1"/>
        <v/>
      </c>
      <c r="I27" s="11" t="str">
        <f ca="1"/>
        <v/>
      </c>
      <c r="J27" s="11" t="str">
        <f ca="1"/>
        <v/>
      </c>
      <c r="K27" s="11" t="str">
        <f ca="1"/>
        <v/>
      </c>
      <c r="L27" s="11" t="str">
        <f ca="1"/>
        <v/>
      </c>
      <c r="M27" s="11" t="str">
        <f ca="1"/>
        <v/>
      </c>
      <c r="N27" s="11" t="str">
        <f ca="1"/>
        <v/>
      </c>
      <c r="O27" s="11" t="str">
        <f ca="1"/>
        <v/>
      </c>
      <c r="P27" s="11" t="str">
        <f ca="1"/>
        <v/>
      </c>
      <c r="Q27" s="11" t="str">
        <f ca="1"/>
        <v/>
      </c>
      <c r="R27" s="11" t="str">
        <f ca="1"/>
        <v/>
      </c>
      <c r="S27" s="11" t="str">
        <f ca="1"/>
        <v/>
      </c>
      <c r="T27" s="11" t="str">
        <f ca="1"/>
        <v/>
      </c>
      <c r="U27" s="11" t="str">
        <f ca="1"/>
        <v/>
      </c>
      <c r="V27" s="11" t="str">
        <f ca="1"/>
        <v/>
      </c>
      <c r="W27" s="11" t="str">
        <f ca="1"/>
        <v/>
      </c>
      <c r="X27" s="11" t="str">
        <f ca="1"/>
        <v/>
      </c>
      <c r="Y27" s="11" t="str">
        <f ca="1"/>
        <v/>
      </c>
      <c r="Z27" s="11" t="str">
        <f ca="1"/>
        <v/>
      </c>
      <c r="AA27" s="11" t="str">
        <f ca="1"/>
        <v/>
      </c>
      <c r="AB27" s="11" t="str">
        <f ca="1"/>
        <v/>
      </c>
      <c r="AC27" s="11" t="str">
        <f ca="1"/>
        <v/>
      </c>
      <c r="AD27" s="11" t="str">
        <f ca="1"/>
        <v/>
      </c>
      <c r="AE27" s="11" t="str">
        <f ca="1"/>
        <v/>
      </c>
      <c r="AF27" s="11" t="str">
        <f ca="1"/>
        <v/>
      </c>
      <c r="AG27" s="11" t="str">
        <f ca="1"/>
        <v/>
      </c>
      <c r="AH27" s="11" t="str">
        <f ca="1"/>
        <v/>
      </c>
      <c r="AI27" s="11" t="str">
        <f ca="1"/>
        <v/>
      </c>
      <c r="AJ27" s="11" t="str">
        <f ca="1"/>
        <v/>
      </c>
      <c r="AK27" s="11" t="str">
        <f ca="1"/>
        <v/>
      </c>
      <c r="AL27" s="11" t="str">
        <f ca="1"/>
        <v/>
      </c>
      <c r="AM27" s="11" t="str">
        <f ca="1"/>
        <v/>
      </c>
      <c r="AN27" s="11" t="str">
        <f ca="1"/>
        <v/>
      </c>
      <c r="AO27" s="11" t="str">
        <f ca="1"/>
        <v/>
      </c>
      <c r="AP27" s="11" t="str">
        <f ca="1"/>
        <v/>
      </c>
      <c r="AQ27" s="11" t="str">
        <f ca="1"/>
        <v/>
      </c>
      <c r="AR27" s="11" t="str">
        <f ca="1"/>
        <v/>
      </c>
      <c r="AS27" s="11" t="str">
        <f ca="1"/>
        <v/>
      </c>
      <c r="AT27" s="11" t="str">
        <f ca="1"/>
        <v/>
      </c>
      <c r="AU27" s="11" t="str">
        <f ca="1"/>
        <v/>
      </c>
      <c r="AV27" s="11" t="str">
        <f ca="1"/>
        <v/>
      </c>
      <c r="AW27" s="11" t="str">
        <f ca="1"/>
        <v/>
      </c>
      <c r="AX27" s="11" t="str">
        <f ca="1"/>
        <v/>
      </c>
      <c r="AY27" s="11" t="str">
        <f ca="1"/>
        <v/>
      </c>
      <c r="AZ27" s="11" t="str">
        <f ca="1"/>
        <v/>
      </c>
      <c r="BA27" s="11" t="str">
        <f ca="1"/>
        <v/>
      </c>
      <c r="BB27" s="11" t="str">
        <f ca="1"/>
        <v/>
      </c>
      <c r="BC27" s="11" t="str">
        <f ca="1"/>
        <v/>
      </c>
      <c r="BD27" s="11" t="str">
        <f ca="1"/>
        <v/>
      </c>
      <c r="BE27" s="11" t="str">
        <f ca="1"/>
        <v/>
      </c>
      <c r="BF27" s="11" t="str">
        <f ca="1"/>
        <v/>
      </c>
      <c r="BG27" s="11" t="str">
        <f ca="1"/>
        <v/>
      </c>
      <c r="BH27" s="11" t="str">
        <f ca="1"/>
        <v/>
      </c>
      <c r="BI27" s="11" t="str">
        <f ca="1"/>
        <v/>
      </c>
      <c r="BJ27" s="11" t="str">
        <f ca="1"/>
        <v/>
      </c>
      <c r="BK27" s="11" t="str">
        <f ca="1"/>
        <v/>
      </c>
      <c r="BL27" s="11" t="str">
        <f ca="1"/>
        <v/>
      </c>
      <c r="BM27" s="11" t="str">
        <f ca="1"/>
        <v/>
      </c>
      <c r="BN27" s="11" t="str">
        <f ca="1"/>
        <v/>
      </c>
      <c r="BO27" s="11" t="str">
        <f ca="1"/>
        <v/>
      </c>
      <c r="BP27" s="11" t="str">
        <f ca="1"/>
        <v/>
      </c>
      <c r="BQ27" s="11" t="str">
        <f ca="1"/>
        <v/>
      </c>
      <c r="BR27" s="11" t="str">
        <f ca="1"/>
        <v/>
      </c>
      <c r="BS27" s="11" t="str">
        <f ca="1"/>
        <v/>
      </c>
      <c r="BT27" s="11" t="str">
        <f ca="1"/>
        <v/>
      </c>
      <c r="BU27" s="11" t="str">
        <f ca="1"/>
        <v/>
      </c>
      <c r="BV27" s="11" t="str">
        <f ca="1"/>
        <v/>
      </c>
      <c r="BW27" s="11" t="str">
        <f ca="1"/>
        <v/>
      </c>
      <c r="BX27" s="11" t="str">
        <f ca="1"/>
        <v/>
      </c>
      <c r="BY27" s="11" t="str">
        <f ca="1"/>
        <v/>
      </c>
      <c r="BZ27" s="11" t="str">
        <f ca="1"/>
        <v/>
      </c>
      <c r="CA27" s="11" t="str">
        <f ca="1"/>
        <v/>
      </c>
      <c r="CB27" s="11" t="str">
        <f ca="1"/>
        <v/>
      </c>
      <c r="CC27" s="11" t="str">
        <f ca="1"/>
        <v/>
      </c>
      <c r="CD27" s="11" t="str">
        <f ca="1"/>
        <v/>
      </c>
      <c r="CE27" s="11" t="str">
        <f ca="1"/>
        <v/>
      </c>
      <c r="CF27" s="11" t="str">
        <f ca="1"/>
        <v/>
      </c>
      <c r="CG27" s="11" t="str">
        <f ca="1"/>
        <v/>
      </c>
      <c r="CH27" s="11" t="str">
        <f ca="1"/>
        <v/>
      </c>
      <c r="CI27" s="11" t="str">
        <f ca="1"/>
        <v/>
      </c>
      <c r="CJ27" s="11" t="str">
        <f ca="1"/>
        <v/>
      </c>
      <c r="CK27" s="11" t="str">
        <f ca="1"/>
        <v/>
      </c>
      <c r="CL27" s="11" t="str">
        <f ca="1"/>
        <v/>
      </c>
      <c r="CM27" s="11" t="str">
        <f ca="1"/>
        <v/>
      </c>
      <c r="CN27" s="11" t="str">
        <f ca="1"/>
        <v/>
      </c>
      <c r="CO27" s="11" t="str">
        <f ca="1"/>
        <v/>
      </c>
      <c r="CP27" s="11" t="str">
        <f ca="1"/>
        <v/>
      </c>
      <c r="CQ27" s="11" t="str">
        <f ca="1"/>
        <v/>
      </c>
      <c r="CR27" s="11" t="str">
        <f ca="1"/>
        <v/>
      </c>
      <c r="CS27" s="11" t="str">
        <f ca="1"/>
        <v/>
      </c>
      <c r="CT27" s="11" t="str">
        <f ca="1"/>
        <v/>
      </c>
      <c r="CU27" s="11" t="str">
        <f ca="1"/>
        <v/>
      </c>
      <c r="CV27" s="11" t="str">
        <f ca="1"/>
        <v/>
      </c>
      <c r="CW27" s="11" t="str">
        <f ca="1"/>
        <v/>
      </c>
      <c r="CX27" s="11" t="str">
        <f ca="1"/>
        <v/>
      </c>
      <c r="CY27" s="11" t="str">
        <f ca="1"/>
        <v/>
      </c>
      <c r="CZ27" s="11" t="str">
        <f ca="1"/>
        <v/>
      </c>
      <c r="DA27" s="11" t="str">
        <f ca="1"/>
        <v/>
      </c>
      <c r="DB27" s="11" t="str">
        <f ca="1"/>
        <v/>
      </c>
    </row>
    <row r="28" spans="1:106" s="13" customFormat="1" ht="12.75" customHeight="1">
      <c r="A28" s="19" t="str">
        <f ca="1">IF(ROW()&gt;COUNTA(Resource)+3,"",OFFSET('Resource Allocation'!$B$1,ROW()-1,0))</f>
        <v/>
      </c>
      <c r="B28" s="3" t="str">
        <f ca="1">IF(ROW()&gt;COUNTA(Resource)+2,"",IF(MATCH(FALSE,Held_Standup,-1)=1,"",OFFSET($D$1,0,MATCH(FALSE,Held_Standup,-1)-2)*OFFSET('Resource Allocation'!$A$2,ROW()-2,0)*Work_Hours_in_Day))</f>
        <v/>
      </c>
      <c r="C28" s="16" t="str">
        <f t="shared" ca="1" si="0"/>
        <v/>
      </c>
      <c r="D28" s="11" t="str">
        <f t="array" ref="D28:DB28" ca="1">IF(ROW()&gt;COUNTA(Resource)+3,"",IF(Held_Standup,IF(ROW()=COUNTA(Resource)+3,SUM(INDEX(OFFSET($D$2,1,0,ROW()-3,Sprint_Length+1),0,COLUMN()-3)),OFFSET('Resource Allocation'!$C$2,INDEX(ROW(),1,1)-2,0,1,103)*OFFSET('Resource Allocation'!$A$2,INDEX(ROW(),1,1)-2,0)),""))</f>
        <v/>
      </c>
      <c r="E28" s="11" t="str">
        <f ca="1"/>
        <v/>
      </c>
      <c r="F28" s="11" t="str">
        <f ca="1"/>
        <v/>
      </c>
      <c r="G28" s="11" t="str">
        <f ca="1"/>
        <v/>
      </c>
      <c r="H28" s="11" t="str">
        <f ca="1"/>
        <v/>
      </c>
      <c r="I28" s="11" t="str">
        <f ca="1"/>
        <v/>
      </c>
      <c r="J28" s="11" t="str">
        <f ca="1"/>
        <v/>
      </c>
      <c r="K28" s="11" t="str">
        <f ca="1"/>
        <v/>
      </c>
      <c r="L28" s="11" t="str">
        <f ca="1"/>
        <v/>
      </c>
      <c r="M28" s="11" t="str">
        <f ca="1"/>
        <v/>
      </c>
      <c r="N28" s="11" t="str">
        <f ca="1"/>
        <v/>
      </c>
      <c r="O28" s="11" t="str">
        <f ca="1"/>
        <v/>
      </c>
      <c r="P28" s="11" t="str">
        <f ca="1"/>
        <v/>
      </c>
      <c r="Q28" s="11" t="str">
        <f ca="1"/>
        <v/>
      </c>
      <c r="R28" s="11" t="str">
        <f ca="1"/>
        <v/>
      </c>
      <c r="S28" s="11" t="str">
        <f ca="1"/>
        <v/>
      </c>
      <c r="T28" s="11" t="str">
        <f ca="1"/>
        <v/>
      </c>
      <c r="U28" s="11" t="str">
        <f ca="1"/>
        <v/>
      </c>
      <c r="V28" s="11" t="str">
        <f ca="1"/>
        <v/>
      </c>
      <c r="W28" s="11" t="str">
        <f ca="1"/>
        <v/>
      </c>
      <c r="X28" s="11" t="str">
        <f ca="1"/>
        <v/>
      </c>
      <c r="Y28" s="11" t="str">
        <f ca="1"/>
        <v/>
      </c>
      <c r="Z28" s="11" t="str">
        <f ca="1"/>
        <v/>
      </c>
      <c r="AA28" s="11" t="str">
        <f ca="1"/>
        <v/>
      </c>
      <c r="AB28" s="11" t="str">
        <f ca="1"/>
        <v/>
      </c>
      <c r="AC28" s="11" t="str">
        <f ca="1"/>
        <v/>
      </c>
      <c r="AD28" s="11" t="str">
        <f ca="1"/>
        <v/>
      </c>
      <c r="AE28" s="11" t="str">
        <f ca="1"/>
        <v/>
      </c>
      <c r="AF28" s="11" t="str">
        <f ca="1"/>
        <v/>
      </c>
      <c r="AG28" s="11" t="str">
        <f ca="1"/>
        <v/>
      </c>
      <c r="AH28" s="11" t="str">
        <f ca="1"/>
        <v/>
      </c>
      <c r="AI28" s="11" t="str">
        <f ca="1"/>
        <v/>
      </c>
      <c r="AJ28" s="11" t="str">
        <f ca="1"/>
        <v/>
      </c>
      <c r="AK28" s="11" t="str">
        <f ca="1"/>
        <v/>
      </c>
      <c r="AL28" s="11" t="str">
        <f ca="1"/>
        <v/>
      </c>
      <c r="AM28" s="11" t="str">
        <f ca="1"/>
        <v/>
      </c>
      <c r="AN28" s="11" t="str">
        <f ca="1"/>
        <v/>
      </c>
      <c r="AO28" s="11" t="str">
        <f ca="1"/>
        <v/>
      </c>
      <c r="AP28" s="11" t="str">
        <f ca="1"/>
        <v/>
      </c>
      <c r="AQ28" s="11" t="str">
        <f ca="1"/>
        <v/>
      </c>
      <c r="AR28" s="11" t="str">
        <f ca="1"/>
        <v/>
      </c>
      <c r="AS28" s="11" t="str">
        <f ca="1"/>
        <v/>
      </c>
      <c r="AT28" s="11" t="str">
        <f ca="1"/>
        <v/>
      </c>
      <c r="AU28" s="11" t="str">
        <f ca="1"/>
        <v/>
      </c>
      <c r="AV28" s="11" t="str">
        <f ca="1"/>
        <v/>
      </c>
      <c r="AW28" s="11" t="str">
        <f ca="1"/>
        <v/>
      </c>
      <c r="AX28" s="11" t="str">
        <f ca="1"/>
        <v/>
      </c>
      <c r="AY28" s="11" t="str">
        <f ca="1"/>
        <v/>
      </c>
      <c r="AZ28" s="11" t="str">
        <f ca="1"/>
        <v/>
      </c>
      <c r="BA28" s="11" t="str">
        <f ca="1"/>
        <v/>
      </c>
      <c r="BB28" s="11" t="str">
        <f ca="1"/>
        <v/>
      </c>
      <c r="BC28" s="11" t="str">
        <f ca="1"/>
        <v/>
      </c>
      <c r="BD28" s="11" t="str">
        <f ca="1"/>
        <v/>
      </c>
      <c r="BE28" s="11" t="str">
        <f ca="1"/>
        <v/>
      </c>
      <c r="BF28" s="11" t="str">
        <f ca="1"/>
        <v/>
      </c>
      <c r="BG28" s="11" t="str">
        <f ca="1"/>
        <v/>
      </c>
      <c r="BH28" s="11" t="str">
        <f ca="1"/>
        <v/>
      </c>
      <c r="BI28" s="11" t="str">
        <f ca="1"/>
        <v/>
      </c>
      <c r="BJ28" s="11" t="str">
        <f ca="1"/>
        <v/>
      </c>
      <c r="BK28" s="11" t="str">
        <f ca="1"/>
        <v/>
      </c>
      <c r="BL28" s="11" t="str">
        <f ca="1"/>
        <v/>
      </c>
      <c r="BM28" s="11" t="str">
        <f ca="1"/>
        <v/>
      </c>
      <c r="BN28" s="11" t="str">
        <f ca="1"/>
        <v/>
      </c>
      <c r="BO28" s="11" t="str">
        <f ca="1"/>
        <v/>
      </c>
      <c r="BP28" s="11" t="str">
        <f ca="1"/>
        <v/>
      </c>
      <c r="BQ28" s="11" t="str">
        <f ca="1"/>
        <v/>
      </c>
      <c r="BR28" s="11" t="str">
        <f ca="1"/>
        <v/>
      </c>
      <c r="BS28" s="11" t="str">
        <f ca="1"/>
        <v/>
      </c>
      <c r="BT28" s="11" t="str">
        <f ca="1"/>
        <v/>
      </c>
      <c r="BU28" s="11" t="str">
        <f ca="1"/>
        <v/>
      </c>
      <c r="BV28" s="11" t="str">
        <f ca="1"/>
        <v/>
      </c>
      <c r="BW28" s="11" t="str">
        <f ca="1"/>
        <v/>
      </c>
      <c r="BX28" s="11" t="str">
        <f ca="1"/>
        <v/>
      </c>
      <c r="BY28" s="11" t="str">
        <f ca="1"/>
        <v/>
      </c>
      <c r="BZ28" s="11" t="str">
        <f ca="1"/>
        <v/>
      </c>
      <c r="CA28" s="11" t="str">
        <f ca="1"/>
        <v/>
      </c>
      <c r="CB28" s="11" t="str">
        <f ca="1"/>
        <v/>
      </c>
      <c r="CC28" s="11" t="str">
        <f ca="1"/>
        <v/>
      </c>
      <c r="CD28" s="11" t="str">
        <f ca="1"/>
        <v/>
      </c>
      <c r="CE28" s="11" t="str">
        <f ca="1"/>
        <v/>
      </c>
      <c r="CF28" s="11" t="str">
        <f ca="1"/>
        <v/>
      </c>
      <c r="CG28" s="11" t="str">
        <f ca="1"/>
        <v/>
      </c>
      <c r="CH28" s="11" t="str">
        <f ca="1"/>
        <v/>
      </c>
      <c r="CI28" s="11" t="str">
        <f ca="1"/>
        <v/>
      </c>
      <c r="CJ28" s="11" t="str">
        <f ca="1"/>
        <v/>
      </c>
      <c r="CK28" s="11" t="str">
        <f ca="1"/>
        <v/>
      </c>
      <c r="CL28" s="11" t="str">
        <f ca="1"/>
        <v/>
      </c>
      <c r="CM28" s="11" t="str">
        <f ca="1"/>
        <v/>
      </c>
      <c r="CN28" s="11" t="str">
        <f ca="1"/>
        <v/>
      </c>
      <c r="CO28" s="11" t="str">
        <f ca="1"/>
        <v/>
      </c>
      <c r="CP28" s="11" t="str">
        <f ca="1"/>
        <v/>
      </c>
      <c r="CQ28" s="11" t="str">
        <f ca="1"/>
        <v/>
      </c>
      <c r="CR28" s="11" t="str">
        <f ca="1"/>
        <v/>
      </c>
      <c r="CS28" s="11" t="str">
        <f ca="1"/>
        <v/>
      </c>
      <c r="CT28" s="11" t="str">
        <f ca="1"/>
        <v/>
      </c>
      <c r="CU28" s="11" t="str">
        <f ca="1"/>
        <v/>
      </c>
      <c r="CV28" s="11" t="str">
        <f ca="1"/>
        <v/>
      </c>
      <c r="CW28" s="11" t="str">
        <f ca="1"/>
        <v/>
      </c>
      <c r="CX28" s="11" t="str">
        <f ca="1"/>
        <v/>
      </c>
      <c r="CY28" s="11" t="str">
        <f ca="1"/>
        <v/>
      </c>
      <c r="CZ28" s="11" t="str">
        <f ca="1"/>
        <v/>
      </c>
      <c r="DA28" s="11" t="str">
        <f ca="1"/>
        <v/>
      </c>
      <c r="DB28" s="11" t="str">
        <f ca="1"/>
        <v/>
      </c>
    </row>
    <row r="29" spans="1:106" s="13" customFormat="1" ht="12.75" customHeight="1">
      <c r="A29" s="19" t="str">
        <f ca="1">IF(ROW()&gt;COUNTA(Resource)+3,"",OFFSET('Resource Allocation'!$B$1,ROW()-1,0))</f>
        <v/>
      </c>
      <c r="B29" s="3" t="str">
        <f ca="1">IF(ROW()&gt;COUNTA(Resource)+2,"",IF(MATCH(FALSE,Held_Standup,-1)=1,"",OFFSET($D$1,0,MATCH(FALSE,Held_Standup,-1)-2)*OFFSET('Resource Allocation'!$A$2,ROW()-2,0)*Work_Hours_in_Day))</f>
        <v/>
      </c>
      <c r="C29" s="16" t="str">
        <f t="shared" ca="1" si="0"/>
        <v/>
      </c>
      <c r="D29" s="11" t="str">
        <f t="array" ref="D29:DB29" ca="1">IF(ROW()&gt;COUNTA(Resource)+3,"",IF(Held_Standup,IF(ROW()=COUNTA(Resource)+3,SUM(INDEX(OFFSET($D$2,1,0,ROW()-3,Sprint_Length+1),0,COLUMN()-3)),OFFSET('Resource Allocation'!$C$2,INDEX(ROW(),1,1)-2,0,1,103)*OFFSET('Resource Allocation'!$A$2,INDEX(ROW(),1,1)-2,0)),""))</f>
        <v/>
      </c>
      <c r="E29" s="11" t="str">
        <f ca="1"/>
        <v/>
      </c>
      <c r="F29" s="11" t="str">
        <f ca="1"/>
        <v/>
      </c>
      <c r="G29" s="11" t="str">
        <f ca="1"/>
        <v/>
      </c>
      <c r="H29" s="11" t="str">
        <f ca="1"/>
        <v/>
      </c>
      <c r="I29" s="11" t="str">
        <f ca="1"/>
        <v/>
      </c>
      <c r="J29" s="11" t="str">
        <f ca="1"/>
        <v/>
      </c>
      <c r="K29" s="11" t="str">
        <f ca="1"/>
        <v/>
      </c>
      <c r="L29" s="11" t="str">
        <f ca="1"/>
        <v/>
      </c>
      <c r="M29" s="11" t="str">
        <f ca="1"/>
        <v/>
      </c>
      <c r="N29" s="11" t="str">
        <f ca="1"/>
        <v/>
      </c>
      <c r="O29" s="11" t="str">
        <f ca="1"/>
        <v/>
      </c>
      <c r="P29" s="11" t="str">
        <f ca="1"/>
        <v/>
      </c>
      <c r="Q29" s="11" t="str">
        <f ca="1"/>
        <v/>
      </c>
      <c r="R29" s="11" t="str">
        <f ca="1"/>
        <v/>
      </c>
      <c r="S29" s="11" t="str">
        <f ca="1"/>
        <v/>
      </c>
      <c r="T29" s="11" t="str">
        <f ca="1"/>
        <v/>
      </c>
      <c r="U29" s="11" t="str">
        <f ca="1"/>
        <v/>
      </c>
      <c r="V29" s="11" t="str">
        <f ca="1"/>
        <v/>
      </c>
      <c r="W29" s="11" t="str">
        <f ca="1"/>
        <v/>
      </c>
      <c r="X29" s="11" t="str">
        <f ca="1"/>
        <v/>
      </c>
      <c r="Y29" s="11" t="str">
        <f ca="1"/>
        <v/>
      </c>
      <c r="Z29" s="11" t="str">
        <f ca="1"/>
        <v/>
      </c>
      <c r="AA29" s="11" t="str">
        <f ca="1"/>
        <v/>
      </c>
      <c r="AB29" s="11" t="str">
        <f ca="1"/>
        <v/>
      </c>
      <c r="AC29" s="11" t="str">
        <f ca="1"/>
        <v/>
      </c>
      <c r="AD29" s="11" t="str">
        <f ca="1"/>
        <v/>
      </c>
      <c r="AE29" s="11" t="str">
        <f ca="1"/>
        <v/>
      </c>
      <c r="AF29" s="11" t="str">
        <f ca="1"/>
        <v/>
      </c>
      <c r="AG29" s="11" t="str">
        <f ca="1"/>
        <v/>
      </c>
      <c r="AH29" s="11" t="str">
        <f ca="1"/>
        <v/>
      </c>
      <c r="AI29" s="11" t="str">
        <f ca="1"/>
        <v/>
      </c>
      <c r="AJ29" s="11" t="str">
        <f ca="1"/>
        <v/>
      </c>
      <c r="AK29" s="11" t="str">
        <f ca="1"/>
        <v/>
      </c>
      <c r="AL29" s="11" t="str">
        <f ca="1"/>
        <v/>
      </c>
      <c r="AM29" s="11" t="str">
        <f ca="1"/>
        <v/>
      </c>
      <c r="AN29" s="11" t="str">
        <f ca="1"/>
        <v/>
      </c>
      <c r="AO29" s="11" t="str">
        <f ca="1"/>
        <v/>
      </c>
      <c r="AP29" s="11" t="str">
        <f ca="1"/>
        <v/>
      </c>
      <c r="AQ29" s="11" t="str">
        <f ca="1"/>
        <v/>
      </c>
      <c r="AR29" s="11" t="str">
        <f ca="1"/>
        <v/>
      </c>
      <c r="AS29" s="11" t="str">
        <f ca="1"/>
        <v/>
      </c>
      <c r="AT29" s="11" t="str">
        <f ca="1"/>
        <v/>
      </c>
      <c r="AU29" s="11" t="str">
        <f ca="1"/>
        <v/>
      </c>
      <c r="AV29" s="11" t="str">
        <f ca="1"/>
        <v/>
      </c>
      <c r="AW29" s="11" t="str">
        <f ca="1"/>
        <v/>
      </c>
      <c r="AX29" s="11" t="str">
        <f ca="1"/>
        <v/>
      </c>
      <c r="AY29" s="11" t="str">
        <f ca="1"/>
        <v/>
      </c>
      <c r="AZ29" s="11" t="str">
        <f ca="1"/>
        <v/>
      </c>
      <c r="BA29" s="11" t="str">
        <f ca="1"/>
        <v/>
      </c>
      <c r="BB29" s="11" t="str">
        <f ca="1"/>
        <v/>
      </c>
      <c r="BC29" s="11" t="str">
        <f ca="1"/>
        <v/>
      </c>
      <c r="BD29" s="11" t="str">
        <f ca="1"/>
        <v/>
      </c>
      <c r="BE29" s="11" t="str">
        <f ca="1"/>
        <v/>
      </c>
      <c r="BF29" s="11" t="str">
        <f ca="1"/>
        <v/>
      </c>
      <c r="BG29" s="11" t="str">
        <f ca="1"/>
        <v/>
      </c>
      <c r="BH29" s="11" t="str">
        <f ca="1"/>
        <v/>
      </c>
      <c r="BI29" s="11" t="str">
        <f ca="1"/>
        <v/>
      </c>
      <c r="BJ29" s="11" t="str">
        <f ca="1"/>
        <v/>
      </c>
      <c r="BK29" s="11" t="str">
        <f ca="1"/>
        <v/>
      </c>
      <c r="BL29" s="11" t="str">
        <f ca="1"/>
        <v/>
      </c>
      <c r="BM29" s="11" t="str">
        <f ca="1"/>
        <v/>
      </c>
      <c r="BN29" s="11" t="str">
        <f ca="1"/>
        <v/>
      </c>
      <c r="BO29" s="11" t="str">
        <f ca="1"/>
        <v/>
      </c>
      <c r="BP29" s="11" t="str">
        <f ca="1"/>
        <v/>
      </c>
      <c r="BQ29" s="11" t="str">
        <f ca="1"/>
        <v/>
      </c>
      <c r="BR29" s="11" t="str">
        <f ca="1"/>
        <v/>
      </c>
      <c r="BS29" s="11" t="str">
        <f ca="1"/>
        <v/>
      </c>
      <c r="BT29" s="11" t="str">
        <f ca="1"/>
        <v/>
      </c>
      <c r="BU29" s="11" t="str">
        <f ca="1"/>
        <v/>
      </c>
      <c r="BV29" s="11" t="str">
        <f ca="1"/>
        <v/>
      </c>
      <c r="BW29" s="11" t="str">
        <f ca="1"/>
        <v/>
      </c>
      <c r="BX29" s="11" t="str">
        <f ca="1"/>
        <v/>
      </c>
      <c r="BY29" s="11" t="str">
        <f ca="1"/>
        <v/>
      </c>
      <c r="BZ29" s="11" t="str">
        <f ca="1"/>
        <v/>
      </c>
      <c r="CA29" s="11" t="str">
        <f ca="1"/>
        <v/>
      </c>
      <c r="CB29" s="11" t="str">
        <f ca="1"/>
        <v/>
      </c>
      <c r="CC29" s="11" t="str">
        <f ca="1"/>
        <v/>
      </c>
      <c r="CD29" s="11" t="str">
        <f ca="1"/>
        <v/>
      </c>
      <c r="CE29" s="11" t="str">
        <f ca="1"/>
        <v/>
      </c>
      <c r="CF29" s="11" t="str">
        <f ca="1"/>
        <v/>
      </c>
      <c r="CG29" s="11" t="str">
        <f ca="1"/>
        <v/>
      </c>
      <c r="CH29" s="11" t="str">
        <f ca="1"/>
        <v/>
      </c>
      <c r="CI29" s="11" t="str">
        <f ca="1"/>
        <v/>
      </c>
      <c r="CJ29" s="11" t="str">
        <f ca="1"/>
        <v/>
      </c>
      <c r="CK29" s="11" t="str">
        <f ca="1"/>
        <v/>
      </c>
      <c r="CL29" s="11" t="str">
        <f ca="1"/>
        <v/>
      </c>
      <c r="CM29" s="11" t="str">
        <f ca="1"/>
        <v/>
      </c>
      <c r="CN29" s="11" t="str">
        <f ca="1"/>
        <v/>
      </c>
      <c r="CO29" s="11" t="str">
        <f ca="1"/>
        <v/>
      </c>
      <c r="CP29" s="11" t="str">
        <f ca="1"/>
        <v/>
      </c>
      <c r="CQ29" s="11" t="str">
        <f ca="1"/>
        <v/>
      </c>
      <c r="CR29" s="11" t="str">
        <f ca="1"/>
        <v/>
      </c>
      <c r="CS29" s="11" t="str">
        <f ca="1"/>
        <v/>
      </c>
      <c r="CT29" s="11" t="str">
        <f ca="1"/>
        <v/>
      </c>
      <c r="CU29" s="11" t="str">
        <f ca="1"/>
        <v/>
      </c>
      <c r="CV29" s="11" t="str">
        <f ca="1"/>
        <v/>
      </c>
      <c r="CW29" s="11" t="str">
        <f ca="1"/>
        <v/>
      </c>
      <c r="CX29" s="11" t="str">
        <f ca="1"/>
        <v/>
      </c>
      <c r="CY29" s="11" t="str">
        <f ca="1"/>
        <v/>
      </c>
      <c r="CZ29" s="11" t="str">
        <f ca="1"/>
        <v/>
      </c>
      <c r="DA29" s="11" t="str">
        <f ca="1"/>
        <v/>
      </c>
      <c r="DB29" s="11" t="str">
        <f ca="1"/>
        <v/>
      </c>
    </row>
    <row r="30" spans="1:106" s="13" customFormat="1" ht="12.75" customHeight="1">
      <c r="A30" s="19" t="str">
        <f ca="1">IF(ROW()&gt;COUNTA(Resource)+3,"",OFFSET('Resource Allocation'!$B$1,ROW()-1,0))</f>
        <v/>
      </c>
      <c r="B30" s="3" t="str">
        <f ca="1">IF(ROW()&gt;COUNTA(Resource)+2,"",IF(MATCH(FALSE,Held_Standup,-1)=1,"",OFFSET($D$1,0,MATCH(FALSE,Held_Standup,-1)-2)*OFFSET('Resource Allocation'!$A$2,ROW()-2,0)*Work_Hours_in_Day))</f>
        <v/>
      </c>
      <c r="C30" s="16" t="str">
        <f t="shared" ca="1" si="0"/>
        <v/>
      </c>
      <c r="D30" s="11" t="str">
        <f t="array" ref="D30:DB30" ca="1">IF(ROW()&gt;COUNTA(Resource)+3,"",IF(Held_Standup,IF(ROW()=COUNTA(Resource)+3,SUM(INDEX(OFFSET($D$2,1,0,ROW()-3,Sprint_Length+1),0,COLUMN()-3)),OFFSET('Resource Allocation'!$C$2,INDEX(ROW(),1,1)-2,0,1,103)*OFFSET('Resource Allocation'!$A$2,INDEX(ROW(),1,1)-2,0)),""))</f>
        <v/>
      </c>
      <c r="E30" s="11" t="str">
        <f ca="1"/>
        <v/>
      </c>
      <c r="F30" s="11" t="str">
        <f ca="1"/>
        <v/>
      </c>
      <c r="G30" s="11" t="str">
        <f ca="1"/>
        <v/>
      </c>
      <c r="H30" s="11" t="str">
        <f ca="1"/>
        <v/>
      </c>
      <c r="I30" s="11" t="str">
        <f ca="1"/>
        <v/>
      </c>
      <c r="J30" s="11" t="str">
        <f ca="1"/>
        <v/>
      </c>
      <c r="K30" s="11" t="str">
        <f ca="1"/>
        <v/>
      </c>
      <c r="L30" s="11" t="str">
        <f ca="1"/>
        <v/>
      </c>
      <c r="M30" s="11" t="str">
        <f ca="1"/>
        <v/>
      </c>
      <c r="N30" s="11" t="str">
        <f ca="1"/>
        <v/>
      </c>
      <c r="O30" s="11" t="str">
        <f ca="1"/>
        <v/>
      </c>
      <c r="P30" s="11" t="str">
        <f ca="1"/>
        <v/>
      </c>
      <c r="Q30" s="11" t="str">
        <f ca="1"/>
        <v/>
      </c>
      <c r="R30" s="11" t="str">
        <f ca="1"/>
        <v/>
      </c>
      <c r="S30" s="11" t="str">
        <f ca="1"/>
        <v/>
      </c>
      <c r="T30" s="11" t="str">
        <f ca="1"/>
        <v/>
      </c>
      <c r="U30" s="11" t="str">
        <f ca="1"/>
        <v/>
      </c>
      <c r="V30" s="11" t="str">
        <f ca="1"/>
        <v/>
      </c>
      <c r="W30" s="11" t="str">
        <f ca="1"/>
        <v/>
      </c>
      <c r="X30" s="11" t="str">
        <f ca="1"/>
        <v/>
      </c>
      <c r="Y30" s="11" t="str">
        <f ca="1"/>
        <v/>
      </c>
      <c r="Z30" s="11" t="str">
        <f ca="1"/>
        <v/>
      </c>
      <c r="AA30" s="11" t="str">
        <f ca="1"/>
        <v/>
      </c>
      <c r="AB30" s="11" t="str">
        <f ca="1"/>
        <v/>
      </c>
      <c r="AC30" s="11" t="str">
        <f ca="1"/>
        <v/>
      </c>
      <c r="AD30" s="11" t="str">
        <f ca="1"/>
        <v/>
      </c>
      <c r="AE30" s="11" t="str">
        <f ca="1"/>
        <v/>
      </c>
      <c r="AF30" s="11" t="str">
        <f ca="1"/>
        <v/>
      </c>
      <c r="AG30" s="11" t="str">
        <f ca="1"/>
        <v/>
      </c>
      <c r="AH30" s="11" t="str">
        <f ca="1"/>
        <v/>
      </c>
      <c r="AI30" s="11" t="str">
        <f ca="1"/>
        <v/>
      </c>
      <c r="AJ30" s="11" t="str">
        <f ca="1"/>
        <v/>
      </c>
      <c r="AK30" s="11" t="str">
        <f ca="1"/>
        <v/>
      </c>
      <c r="AL30" s="11" t="str">
        <f ca="1"/>
        <v/>
      </c>
      <c r="AM30" s="11" t="str">
        <f ca="1"/>
        <v/>
      </c>
      <c r="AN30" s="11" t="str">
        <f ca="1"/>
        <v/>
      </c>
      <c r="AO30" s="11" t="str">
        <f ca="1"/>
        <v/>
      </c>
      <c r="AP30" s="11" t="str">
        <f ca="1"/>
        <v/>
      </c>
      <c r="AQ30" s="11" t="str">
        <f ca="1"/>
        <v/>
      </c>
      <c r="AR30" s="11" t="str">
        <f ca="1"/>
        <v/>
      </c>
      <c r="AS30" s="11" t="str">
        <f ca="1"/>
        <v/>
      </c>
      <c r="AT30" s="11" t="str">
        <f ca="1"/>
        <v/>
      </c>
      <c r="AU30" s="11" t="str">
        <f ca="1"/>
        <v/>
      </c>
      <c r="AV30" s="11" t="str">
        <f ca="1"/>
        <v/>
      </c>
      <c r="AW30" s="11" t="str">
        <f ca="1"/>
        <v/>
      </c>
      <c r="AX30" s="11" t="str">
        <f ca="1"/>
        <v/>
      </c>
      <c r="AY30" s="11" t="str">
        <f ca="1"/>
        <v/>
      </c>
      <c r="AZ30" s="11" t="str">
        <f ca="1"/>
        <v/>
      </c>
      <c r="BA30" s="11" t="str">
        <f ca="1"/>
        <v/>
      </c>
      <c r="BB30" s="11" t="str">
        <f ca="1"/>
        <v/>
      </c>
      <c r="BC30" s="11" t="str">
        <f ca="1"/>
        <v/>
      </c>
      <c r="BD30" s="11" t="str">
        <f ca="1"/>
        <v/>
      </c>
      <c r="BE30" s="11" t="str">
        <f ca="1"/>
        <v/>
      </c>
      <c r="BF30" s="11" t="str">
        <f ca="1"/>
        <v/>
      </c>
      <c r="BG30" s="11" t="str">
        <f ca="1"/>
        <v/>
      </c>
      <c r="BH30" s="11" t="str">
        <f ca="1"/>
        <v/>
      </c>
      <c r="BI30" s="11" t="str">
        <f ca="1"/>
        <v/>
      </c>
      <c r="BJ30" s="11" t="str">
        <f ca="1"/>
        <v/>
      </c>
      <c r="BK30" s="11" t="str">
        <f ca="1"/>
        <v/>
      </c>
      <c r="BL30" s="11" t="str">
        <f ca="1"/>
        <v/>
      </c>
      <c r="BM30" s="11" t="str">
        <f ca="1"/>
        <v/>
      </c>
      <c r="BN30" s="11" t="str">
        <f ca="1"/>
        <v/>
      </c>
      <c r="BO30" s="11" t="str">
        <f ca="1"/>
        <v/>
      </c>
      <c r="BP30" s="11" t="str">
        <f ca="1"/>
        <v/>
      </c>
      <c r="BQ30" s="11" t="str">
        <f ca="1"/>
        <v/>
      </c>
      <c r="BR30" s="11" t="str">
        <f ca="1"/>
        <v/>
      </c>
      <c r="BS30" s="11" t="str">
        <f ca="1"/>
        <v/>
      </c>
      <c r="BT30" s="11" t="str">
        <f ca="1"/>
        <v/>
      </c>
      <c r="BU30" s="11" t="str">
        <f ca="1"/>
        <v/>
      </c>
      <c r="BV30" s="11" t="str">
        <f ca="1"/>
        <v/>
      </c>
      <c r="BW30" s="11" t="str">
        <f ca="1"/>
        <v/>
      </c>
      <c r="BX30" s="11" t="str">
        <f ca="1"/>
        <v/>
      </c>
      <c r="BY30" s="11" t="str">
        <f ca="1"/>
        <v/>
      </c>
      <c r="BZ30" s="11" t="str">
        <f ca="1"/>
        <v/>
      </c>
      <c r="CA30" s="11" t="str">
        <f ca="1"/>
        <v/>
      </c>
      <c r="CB30" s="11" t="str">
        <f ca="1"/>
        <v/>
      </c>
      <c r="CC30" s="11" t="str">
        <f ca="1"/>
        <v/>
      </c>
      <c r="CD30" s="11" t="str">
        <f ca="1"/>
        <v/>
      </c>
      <c r="CE30" s="11" t="str">
        <f ca="1"/>
        <v/>
      </c>
      <c r="CF30" s="11" t="str">
        <f ca="1"/>
        <v/>
      </c>
      <c r="CG30" s="11" t="str">
        <f ca="1"/>
        <v/>
      </c>
      <c r="CH30" s="11" t="str">
        <f ca="1"/>
        <v/>
      </c>
      <c r="CI30" s="11" t="str">
        <f ca="1"/>
        <v/>
      </c>
      <c r="CJ30" s="11" t="str">
        <f ca="1"/>
        <v/>
      </c>
      <c r="CK30" s="11" t="str">
        <f ca="1"/>
        <v/>
      </c>
      <c r="CL30" s="11" t="str">
        <f ca="1"/>
        <v/>
      </c>
      <c r="CM30" s="11" t="str">
        <f ca="1"/>
        <v/>
      </c>
      <c r="CN30" s="11" t="str">
        <f ca="1"/>
        <v/>
      </c>
      <c r="CO30" s="11" t="str">
        <f ca="1"/>
        <v/>
      </c>
      <c r="CP30" s="11" t="str">
        <f ca="1"/>
        <v/>
      </c>
      <c r="CQ30" s="11" t="str">
        <f ca="1"/>
        <v/>
      </c>
      <c r="CR30" s="11" t="str">
        <f ca="1"/>
        <v/>
      </c>
      <c r="CS30" s="11" t="str">
        <f ca="1"/>
        <v/>
      </c>
      <c r="CT30" s="11" t="str">
        <f ca="1"/>
        <v/>
      </c>
      <c r="CU30" s="11" t="str">
        <f ca="1"/>
        <v/>
      </c>
      <c r="CV30" s="11" t="str">
        <f ca="1"/>
        <v/>
      </c>
      <c r="CW30" s="11" t="str">
        <f ca="1"/>
        <v/>
      </c>
      <c r="CX30" s="11" t="str">
        <f ca="1"/>
        <v/>
      </c>
      <c r="CY30" s="11" t="str">
        <f ca="1"/>
        <v/>
      </c>
      <c r="CZ30" s="11" t="str">
        <f ca="1"/>
        <v/>
      </c>
      <c r="DA30" s="11" t="str">
        <f ca="1"/>
        <v/>
      </c>
      <c r="DB30" s="11" t="str">
        <f ca="1"/>
        <v/>
      </c>
    </row>
    <row r="31" spans="1:106" s="13" customFormat="1" ht="12.75" customHeight="1">
      <c r="A31" s="19" t="str">
        <f ca="1">IF(ROW()&gt;COUNTA(Resource)+3,"",OFFSET('Resource Allocation'!$B$1,ROW()-1,0))</f>
        <v/>
      </c>
      <c r="B31" s="3" t="str">
        <f ca="1">IF(ROW()&gt;COUNTA(Resource)+2,"",IF(MATCH(FALSE,Held_Standup,-1)=1,"",OFFSET($D$1,0,MATCH(FALSE,Held_Standup,-1)-2)*OFFSET('Resource Allocation'!$A$2,ROW()-2,0)*Work_Hours_in_Day))</f>
        <v/>
      </c>
      <c r="C31" s="16" t="str">
        <f t="shared" ca="1" si="0"/>
        <v/>
      </c>
      <c r="D31" s="11" t="str">
        <f t="array" ref="D31:DB31" ca="1">IF(ROW()&gt;COUNTA(Resource)+3,"",IF(Held_Standup,IF(ROW()=COUNTA(Resource)+3,SUM(INDEX(OFFSET($D$2,1,0,ROW()-3,Sprint_Length+1),0,COLUMN()-3)),OFFSET('Resource Allocation'!$C$2,INDEX(ROW(),1,1)-2,0,1,103)*OFFSET('Resource Allocation'!$A$2,INDEX(ROW(),1,1)-2,0)),""))</f>
        <v/>
      </c>
      <c r="E31" s="11" t="str">
        <f ca="1"/>
        <v/>
      </c>
      <c r="F31" s="11" t="str">
        <f ca="1"/>
        <v/>
      </c>
      <c r="G31" s="11" t="str">
        <f ca="1"/>
        <v/>
      </c>
      <c r="H31" s="11" t="str">
        <f ca="1"/>
        <v/>
      </c>
      <c r="I31" s="11" t="str">
        <f ca="1"/>
        <v/>
      </c>
      <c r="J31" s="11" t="str">
        <f ca="1"/>
        <v/>
      </c>
      <c r="K31" s="11" t="str">
        <f ca="1"/>
        <v/>
      </c>
      <c r="L31" s="11" t="str">
        <f ca="1"/>
        <v/>
      </c>
      <c r="M31" s="11" t="str">
        <f ca="1"/>
        <v/>
      </c>
      <c r="N31" s="11" t="str">
        <f ca="1"/>
        <v/>
      </c>
      <c r="O31" s="11" t="str">
        <f ca="1"/>
        <v/>
      </c>
      <c r="P31" s="11" t="str">
        <f ca="1"/>
        <v/>
      </c>
      <c r="Q31" s="11" t="str">
        <f ca="1"/>
        <v/>
      </c>
      <c r="R31" s="11" t="str">
        <f ca="1"/>
        <v/>
      </c>
      <c r="S31" s="11" t="str">
        <f ca="1"/>
        <v/>
      </c>
      <c r="T31" s="11" t="str">
        <f ca="1"/>
        <v/>
      </c>
      <c r="U31" s="11" t="str">
        <f ca="1"/>
        <v/>
      </c>
      <c r="V31" s="11" t="str">
        <f ca="1"/>
        <v/>
      </c>
      <c r="W31" s="11" t="str">
        <f ca="1"/>
        <v/>
      </c>
      <c r="X31" s="11" t="str">
        <f ca="1"/>
        <v/>
      </c>
      <c r="Y31" s="11" t="str">
        <f ca="1"/>
        <v/>
      </c>
      <c r="Z31" s="11" t="str">
        <f ca="1"/>
        <v/>
      </c>
      <c r="AA31" s="11" t="str">
        <f ca="1"/>
        <v/>
      </c>
      <c r="AB31" s="11" t="str">
        <f ca="1"/>
        <v/>
      </c>
      <c r="AC31" s="11" t="str">
        <f ca="1"/>
        <v/>
      </c>
      <c r="AD31" s="11" t="str">
        <f ca="1"/>
        <v/>
      </c>
      <c r="AE31" s="11" t="str">
        <f ca="1"/>
        <v/>
      </c>
      <c r="AF31" s="11" t="str">
        <f ca="1"/>
        <v/>
      </c>
      <c r="AG31" s="11" t="str">
        <f ca="1"/>
        <v/>
      </c>
      <c r="AH31" s="11" t="str">
        <f ca="1"/>
        <v/>
      </c>
      <c r="AI31" s="11" t="str">
        <f ca="1"/>
        <v/>
      </c>
      <c r="AJ31" s="11" t="str">
        <f ca="1"/>
        <v/>
      </c>
      <c r="AK31" s="11" t="str">
        <f ca="1"/>
        <v/>
      </c>
      <c r="AL31" s="11" t="str">
        <f ca="1"/>
        <v/>
      </c>
      <c r="AM31" s="11" t="str">
        <f ca="1"/>
        <v/>
      </c>
      <c r="AN31" s="11" t="str">
        <f ca="1"/>
        <v/>
      </c>
      <c r="AO31" s="11" t="str">
        <f ca="1"/>
        <v/>
      </c>
      <c r="AP31" s="11" t="str">
        <f ca="1"/>
        <v/>
      </c>
      <c r="AQ31" s="11" t="str">
        <f ca="1"/>
        <v/>
      </c>
      <c r="AR31" s="11" t="str">
        <f ca="1"/>
        <v/>
      </c>
      <c r="AS31" s="11" t="str">
        <f ca="1"/>
        <v/>
      </c>
      <c r="AT31" s="11" t="str">
        <f ca="1"/>
        <v/>
      </c>
      <c r="AU31" s="11" t="str">
        <f ca="1"/>
        <v/>
      </c>
      <c r="AV31" s="11" t="str">
        <f ca="1"/>
        <v/>
      </c>
      <c r="AW31" s="11" t="str">
        <f ca="1"/>
        <v/>
      </c>
      <c r="AX31" s="11" t="str">
        <f ca="1"/>
        <v/>
      </c>
      <c r="AY31" s="11" t="str">
        <f ca="1"/>
        <v/>
      </c>
      <c r="AZ31" s="11" t="str">
        <f ca="1"/>
        <v/>
      </c>
      <c r="BA31" s="11" t="str">
        <f ca="1"/>
        <v/>
      </c>
      <c r="BB31" s="11" t="str">
        <f ca="1"/>
        <v/>
      </c>
      <c r="BC31" s="11" t="str">
        <f ca="1"/>
        <v/>
      </c>
      <c r="BD31" s="11" t="str">
        <f ca="1"/>
        <v/>
      </c>
      <c r="BE31" s="11" t="str">
        <f ca="1"/>
        <v/>
      </c>
      <c r="BF31" s="11" t="str">
        <f ca="1"/>
        <v/>
      </c>
      <c r="BG31" s="11" t="str">
        <f ca="1"/>
        <v/>
      </c>
      <c r="BH31" s="11" t="str">
        <f ca="1"/>
        <v/>
      </c>
      <c r="BI31" s="11" t="str">
        <f ca="1"/>
        <v/>
      </c>
      <c r="BJ31" s="11" t="str">
        <f ca="1"/>
        <v/>
      </c>
      <c r="BK31" s="11" t="str">
        <f ca="1"/>
        <v/>
      </c>
      <c r="BL31" s="11" t="str">
        <f ca="1"/>
        <v/>
      </c>
      <c r="BM31" s="11" t="str">
        <f ca="1"/>
        <v/>
      </c>
      <c r="BN31" s="11" t="str">
        <f ca="1"/>
        <v/>
      </c>
      <c r="BO31" s="11" t="str">
        <f ca="1"/>
        <v/>
      </c>
      <c r="BP31" s="11" t="str">
        <f ca="1"/>
        <v/>
      </c>
      <c r="BQ31" s="11" t="str">
        <f ca="1"/>
        <v/>
      </c>
      <c r="BR31" s="11" t="str">
        <f ca="1"/>
        <v/>
      </c>
      <c r="BS31" s="11" t="str">
        <f ca="1"/>
        <v/>
      </c>
      <c r="BT31" s="11" t="str">
        <f ca="1"/>
        <v/>
      </c>
      <c r="BU31" s="11" t="str">
        <f ca="1"/>
        <v/>
      </c>
      <c r="BV31" s="11" t="str">
        <f ca="1"/>
        <v/>
      </c>
      <c r="BW31" s="11" t="str">
        <f ca="1"/>
        <v/>
      </c>
      <c r="BX31" s="11" t="str">
        <f ca="1"/>
        <v/>
      </c>
      <c r="BY31" s="11" t="str">
        <f ca="1"/>
        <v/>
      </c>
      <c r="BZ31" s="11" t="str">
        <f ca="1"/>
        <v/>
      </c>
      <c r="CA31" s="11" t="str">
        <f ca="1"/>
        <v/>
      </c>
      <c r="CB31" s="11" t="str">
        <f ca="1"/>
        <v/>
      </c>
      <c r="CC31" s="11" t="str">
        <f ca="1"/>
        <v/>
      </c>
      <c r="CD31" s="11" t="str">
        <f ca="1"/>
        <v/>
      </c>
      <c r="CE31" s="11" t="str">
        <f ca="1"/>
        <v/>
      </c>
      <c r="CF31" s="11" t="str">
        <f ca="1"/>
        <v/>
      </c>
      <c r="CG31" s="11" t="str">
        <f ca="1"/>
        <v/>
      </c>
      <c r="CH31" s="11" t="str">
        <f ca="1"/>
        <v/>
      </c>
      <c r="CI31" s="11" t="str">
        <f ca="1"/>
        <v/>
      </c>
      <c r="CJ31" s="11" t="str">
        <f ca="1"/>
        <v/>
      </c>
      <c r="CK31" s="11" t="str">
        <f ca="1"/>
        <v/>
      </c>
      <c r="CL31" s="11" t="str">
        <f ca="1"/>
        <v/>
      </c>
      <c r="CM31" s="11" t="str">
        <f ca="1"/>
        <v/>
      </c>
      <c r="CN31" s="11" t="str">
        <f ca="1"/>
        <v/>
      </c>
      <c r="CO31" s="11" t="str">
        <f ca="1"/>
        <v/>
      </c>
      <c r="CP31" s="11" t="str">
        <f ca="1"/>
        <v/>
      </c>
      <c r="CQ31" s="11" t="str">
        <f ca="1"/>
        <v/>
      </c>
      <c r="CR31" s="11" t="str">
        <f ca="1"/>
        <v/>
      </c>
      <c r="CS31" s="11" t="str">
        <f ca="1"/>
        <v/>
      </c>
      <c r="CT31" s="11" t="str">
        <f ca="1"/>
        <v/>
      </c>
      <c r="CU31" s="11" t="str">
        <f ca="1"/>
        <v/>
      </c>
      <c r="CV31" s="11" t="str">
        <f ca="1"/>
        <v/>
      </c>
      <c r="CW31" s="11" t="str">
        <f ca="1"/>
        <v/>
      </c>
      <c r="CX31" s="11" t="str">
        <f ca="1"/>
        <v/>
      </c>
      <c r="CY31" s="11" t="str">
        <f ca="1"/>
        <v/>
      </c>
      <c r="CZ31" s="11" t="str">
        <f ca="1"/>
        <v/>
      </c>
      <c r="DA31" s="11" t="str">
        <f ca="1"/>
        <v/>
      </c>
      <c r="DB31" s="11" t="str">
        <f ca="1"/>
        <v/>
      </c>
    </row>
    <row r="32" spans="1:106" s="13" customFormat="1" ht="12.75" customHeight="1">
      <c r="A32" s="19" t="str">
        <f ca="1">IF(ROW()&gt;COUNTA(Resource)+3,"",OFFSET('Resource Allocation'!$B$1,ROW()-1,0))</f>
        <v/>
      </c>
      <c r="B32" s="3" t="str">
        <f ca="1">IF(ROW()&gt;COUNTA(Resource)+2,"",IF(MATCH(FALSE,Held_Standup,-1)=1,"",OFFSET($D$1,0,MATCH(FALSE,Held_Standup,-1)-2)*OFFSET('Resource Allocation'!$A$2,ROW()-2,0)*Work_Hours_in_Day))</f>
        <v/>
      </c>
      <c r="C32" s="16" t="str">
        <f t="shared" ca="1" si="0"/>
        <v/>
      </c>
      <c r="D32" s="11" t="str">
        <f t="array" ref="D32:DB32" ca="1">IF(ROW()&gt;COUNTA(Resource)+3,"",IF(Held_Standup,IF(ROW()=COUNTA(Resource)+3,SUM(INDEX(OFFSET($D$2,1,0,ROW()-3,Sprint_Length+1),0,COLUMN()-3)),OFFSET('Resource Allocation'!$C$2,INDEX(ROW(),1,1)-2,0,1,103)*OFFSET('Resource Allocation'!$A$2,INDEX(ROW(),1,1)-2,0)),""))</f>
        <v/>
      </c>
      <c r="E32" s="11" t="str">
        <f ca="1"/>
        <v/>
      </c>
      <c r="F32" s="11" t="str">
        <f ca="1"/>
        <v/>
      </c>
      <c r="G32" s="11" t="str">
        <f ca="1"/>
        <v/>
      </c>
      <c r="H32" s="11" t="str">
        <f ca="1"/>
        <v/>
      </c>
      <c r="I32" s="11" t="str">
        <f ca="1"/>
        <v/>
      </c>
      <c r="J32" s="11" t="str">
        <f ca="1"/>
        <v/>
      </c>
      <c r="K32" s="11" t="str">
        <f ca="1"/>
        <v/>
      </c>
      <c r="L32" s="11" t="str">
        <f ca="1"/>
        <v/>
      </c>
      <c r="M32" s="11" t="str">
        <f ca="1"/>
        <v/>
      </c>
      <c r="N32" s="11" t="str">
        <f ca="1"/>
        <v/>
      </c>
      <c r="O32" s="11" t="str">
        <f ca="1"/>
        <v/>
      </c>
      <c r="P32" s="11" t="str">
        <f ca="1"/>
        <v/>
      </c>
      <c r="Q32" s="11" t="str">
        <f ca="1"/>
        <v/>
      </c>
      <c r="R32" s="11" t="str">
        <f ca="1"/>
        <v/>
      </c>
      <c r="S32" s="11" t="str">
        <f ca="1"/>
        <v/>
      </c>
      <c r="T32" s="11" t="str">
        <f ca="1"/>
        <v/>
      </c>
      <c r="U32" s="11" t="str">
        <f ca="1"/>
        <v/>
      </c>
      <c r="V32" s="11" t="str">
        <f ca="1"/>
        <v/>
      </c>
      <c r="W32" s="11" t="str">
        <f ca="1"/>
        <v/>
      </c>
      <c r="X32" s="11" t="str">
        <f ca="1"/>
        <v/>
      </c>
      <c r="Y32" s="11" t="str">
        <f ca="1"/>
        <v/>
      </c>
      <c r="Z32" s="11" t="str">
        <f ca="1"/>
        <v/>
      </c>
      <c r="AA32" s="11" t="str">
        <f ca="1"/>
        <v/>
      </c>
      <c r="AB32" s="11" t="str">
        <f ca="1"/>
        <v/>
      </c>
      <c r="AC32" s="11" t="str">
        <f ca="1"/>
        <v/>
      </c>
      <c r="AD32" s="11" t="str">
        <f ca="1"/>
        <v/>
      </c>
      <c r="AE32" s="11" t="str">
        <f ca="1"/>
        <v/>
      </c>
      <c r="AF32" s="11" t="str">
        <f ca="1"/>
        <v/>
      </c>
      <c r="AG32" s="11" t="str">
        <f ca="1"/>
        <v/>
      </c>
      <c r="AH32" s="11" t="str">
        <f ca="1"/>
        <v/>
      </c>
      <c r="AI32" s="11" t="str">
        <f ca="1"/>
        <v/>
      </c>
      <c r="AJ32" s="11" t="str">
        <f ca="1"/>
        <v/>
      </c>
      <c r="AK32" s="11" t="str">
        <f ca="1"/>
        <v/>
      </c>
      <c r="AL32" s="11" t="str">
        <f ca="1"/>
        <v/>
      </c>
      <c r="AM32" s="11" t="str">
        <f ca="1"/>
        <v/>
      </c>
      <c r="AN32" s="11" t="str">
        <f ca="1"/>
        <v/>
      </c>
      <c r="AO32" s="11" t="str">
        <f ca="1"/>
        <v/>
      </c>
      <c r="AP32" s="11" t="str">
        <f ca="1"/>
        <v/>
      </c>
      <c r="AQ32" s="11" t="str">
        <f ca="1"/>
        <v/>
      </c>
      <c r="AR32" s="11" t="str">
        <f ca="1"/>
        <v/>
      </c>
      <c r="AS32" s="11" t="str">
        <f ca="1"/>
        <v/>
      </c>
      <c r="AT32" s="11" t="str">
        <f ca="1"/>
        <v/>
      </c>
      <c r="AU32" s="11" t="str">
        <f ca="1"/>
        <v/>
      </c>
      <c r="AV32" s="11" t="str">
        <f ca="1"/>
        <v/>
      </c>
      <c r="AW32" s="11" t="str">
        <f ca="1"/>
        <v/>
      </c>
      <c r="AX32" s="11" t="str">
        <f ca="1"/>
        <v/>
      </c>
      <c r="AY32" s="11" t="str">
        <f ca="1"/>
        <v/>
      </c>
      <c r="AZ32" s="11" t="str">
        <f ca="1"/>
        <v/>
      </c>
      <c r="BA32" s="11" t="str">
        <f ca="1"/>
        <v/>
      </c>
      <c r="BB32" s="11" t="str">
        <f ca="1"/>
        <v/>
      </c>
      <c r="BC32" s="11" t="str">
        <f ca="1"/>
        <v/>
      </c>
      <c r="BD32" s="11" t="str">
        <f ca="1"/>
        <v/>
      </c>
      <c r="BE32" s="11" t="str">
        <f ca="1"/>
        <v/>
      </c>
      <c r="BF32" s="11" t="str">
        <f ca="1"/>
        <v/>
      </c>
      <c r="BG32" s="11" t="str">
        <f ca="1"/>
        <v/>
      </c>
      <c r="BH32" s="11" t="str">
        <f ca="1"/>
        <v/>
      </c>
      <c r="BI32" s="11" t="str">
        <f ca="1"/>
        <v/>
      </c>
      <c r="BJ32" s="11" t="str">
        <f ca="1"/>
        <v/>
      </c>
      <c r="BK32" s="11" t="str">
        <f ca="1"/>
        <v/>
      </c>
      <c r="BL32" s="11" t="str">
        <f ca="1"/>
        <v/>
      </c>
      <c r="BM32" s="11" t="str">
        <f ca="1"/>
        <v/>
      </c>
      <c r="BN32" s="11" t="str">
        <f ca="1"/>
        <v/>
      </c>
      <c r="BO32" s="11" t="str">
        <f ca="1"/>
        <v/>
      </c>
      <c r="BP32" s="11" t="str">
        <f ca="1"/>
        <v/>
      </c>
      <c r="BQ32" s="11" t="str">
        <f ca="1"/>
        <v/>
      </c>
      <c r="BR32" s="11" t="str">
        <f ca="1"/>
        <v/>
      </c>
      <c r="BS32" s="11" t="str">
        <f ca="1"/>
        <v/>
      </c>
      <c r="BT32" s="11" t="str">
        <f ca="1"/>
        <v/>
      </c>
      <c r="BU32" s="11" t="str">
        <f ca="1"/>
        <v/>
      </c>
      <c r="BV32" s="11" t="str">
        <f ca="1"/>
        <v/>
      </c>
      <c r="BW32" s="11" t="str">
        <f ca="1"/>
        <v/>
      </c>
      <c r="BX32" s="11" t="str">
        <f ca="1"/>
        <v/>
      </c>
      <c r="BY32" s="11" t="str">
        <f ca="1"/>
        <v/>
      </c>
      <c r="BZ32" s="11" t="str">
        <f ca="1"/>
        <v/>
      </c>
      <c r="CA32" s="11" t="str">
        <f ca="1"/>
        <v/>
      </c>
      <c r="CB32" s="11" t="str">
        <f ca="1"/>
        <v/>
      </c>
      <c r="CC32" s="11" t="str">
        <f ca="1"/>
        <v/>
      </c>
      <c r="CD32" s="11" t="str">
        <f ca="1"/>
        <v/>
      </c>
      <c r="CE32" s="11" t="str">
        <f ca="1"/>
        <v/>
      </c>
      <c r="CF32" s="11" t="str">
        <f ca="1"/>
        <v/>
      </c>
      <c r="CG32" s="11" t="str">
        <f ca="1"/>
        <v/>
      </c>
      <c r="CH32" s="11" t="str">
        <f ca="1"/>
        <v/>
      </c>
      <c r="CI32" s="11" t="str">
        <f ca="1"/>
        <v/>
      </c>
      <c r="CJ32" s="11" t="str">
        <f ca="1"/>
        <v/>
      </c>
      <c r="CK32" s="11" t="str">
        <f ca="1"/>
        <v/>
      </c>
      <c r="CL32" s="11" t="str">
        <f ca="1"/>
        <v/>
      </c>
      <c r="CM32" s="11" t="str">
        <f ca="1"/>
        <v/>
      </c>
      <c r="CN32" s="11" t="str">
        <f ca="1"/>
        <v/>
      </c>
      <c r="CO32" s="11" t="str">
        <f ca="1"/>
        <v/>
      </c>
      <c r="CP32" s="11" t="str">
        <f ca="1"/>
        <v/>
      </c>
      <c r="CQ32" s="11" t="str">
        <f ca="1"/>
        <v/>
      </c>
      <c r="CR32" s="11" t="str">
        <f ca="1"/>
        <v/>
      </c>
      <c r="CS32" s="11" t="str">
        <f ca="1"/>
        <v/>
      </c>
      <c r="CT32" s="11" t="str">
        <f ca="1"/>
        <v/>
      </c>
      <c r="CU32" s="11" t="str">
        <f ca="1"/>
        <v/>
      </c>
      <c r="CV32" s="11" t="str">
        <f ca="1"/>
        <v/>
      </c>
      <c r="CW32" s="11" t="str">
        <f ca="1"/>
        <v/>
      </c>
      <c r="CX32" s="11" t="str">
        <f ca="1"/>
        <v/>
      </c>
      <c r="CY32" s="11" t="str">
        <f ca="1"/>
        <v/>
      </c>
      <c r="CZ32" s="11" t="str">
        <f ca="1"/>
        <v/>
      </c>
      <c r="DA32" s="11" t="str">
        <f ca="1"/>
        <v/>
      </c>
      <c r="DB32" s="11" t="str">
        <f ca="1"/>
        <v/>
      </c>
    </row>
    <row r="33" spans="1:106" s="11" customFormat="1" ht="12.75" customHeight="1">
      <c r="A33" s="19" t="str">
        <f ca="1">IF(ROW()&gt;COUNTA(Resource)+3,"",OFFSET('Resource Allocation'!$B$1,ROW()-1,0))</f>
        <v/>
      </c>
      <c r="B33" s="19"/>
      <c r="C33" s="17"/>
      <c r="D33" s="11" t="str">
        <f t="array" ref="D33:DB33" ca="1">IF(ROW()&gt;COUNTA(Resource)+3,"",IF(Held_Standup,IF(ROW()=COUNTA(Resource)+3,SUM(INDEX(OFFSET($D$2,1,0,ROW()-3,Sprint_Length+1),0,COLUMN()-3)),OFFSET('Resource Allocation'!$C$2,INDEX(ROW(),1,1)-2,0,1,103)*OFFSET('Resource Allocation'!$A$2,INDEX(ROW(),1,1)-2,0)),""))</f>
        <v/>
      </c>
      <c r="E33" s="11" t="str">
        <f ca="1"/>
        <v/>
      </c>
      <c r="F33" s="11" t="str">
        <f ca="1"/>
        <v/>
      </c>
      <c r="G33" s="11" t="str">
        <f ca="1"/>
        <v/>
      </c>
      <c r="H33" s="11" t="str">
        <f ca="1"/>
        <v/>
      </c>
      <c r="I33" s="11" t="str">
        <f ca="1"/>
        <v/>
      </c>
      <c r="J33" s="11" t="str">
        <f ca="1"/>
        <v/>
      </c>
      <c r="K33" s="11" t="str">
        <f ca="1"/>
        <v/>
      </c>
      <c r="L33" s="11" t="str">
        <f ca="1"/>
        <v/>
      </c>
      <c r="M33" s="11" t="str">
        <f ca="1"/>
        <v/>
      </c>
      <c r="N33" s="11" t="str">
        <f ca="1"/>
        <v/>
      </c>
      <c r="O33" s="11" t="str">
        <f ca="1"/>
        <v/>
      </c>
      <c r="P33" s="11" t="str">
        <f ca="1"/>
        <v/>
      </c>
      <c r="Q33" s="11" t="str">
        <f ca="1"/>
        <v/>
      </c>
      <c r="R33" s="11" t="str">
        <f ca="1"/>
        <v/>
      </c>
      <c r="S33" s="11" t="str">
        <f ca="1"/>
        <v/>
      </c>
      <c r="T33" s="11" t="str">
        <f ca="1"/>
        <v/>
      </c>
      <c r="U33" s="11" t="str">
        <f ca="1"/>
        <v/>
      </c>
      <c r="V33" s="11" t="str">
        <f ca="1"/>
        <v/>
      </c>
      <c r="W33" s="11" t="str">
        <f ca="1"/>
        <v/>
      </c>
      <c r="X33" s="11" t="str">
        <f ca="1"/>
        <v/>
      </c>
      <c r="Y33" s="11" t="str">
        <f ca="1"/>
        <v/>
      </c>
      <c r="Z33" s="11" t="str">
        <f ca="1"/>
        <v/>
      </c>
      <c r="AA33" s="11" t="str">
        <f ca="1"/>
        <v/>
      </c>
      <c r="AB33" s="11" t="str">
        <f ca="1"/>
        <v/>
      </c>
      <c r="AC33" s="11" t="str">
        <f ca="1"/>
        <v/>
      </c>
      <c r="AD33" s="11" t="str">
        <f ca="1"/>
        <v/>
      </c>
      <c r="AE33" s="11" t="str">
        <f ca="1"/>
        <v/>
      </c>
      <c r="AF33" s="11" t="str">
        <f ca="1"/>
        <v/>
      </c>
      <c r="AG33" s="11" t="str">
        <f ca="1"/>
        <v/>
      </c>
      <c r="AH33" s="11" t="str">
        <f ca="1"/>
        <v/>
      </c>
      <c r="AI33" s="11" t="str">
        <f ca="1"/>
        <v/>
      </c>
      <c r="AJ33" s="11" t="str">
        <f ca="1"/>
        <v/>
      </c>
      <c r="AK33" s="11" t="str">
        <f ca="1"/>
        <v/>
      </c>
      <c r="AL33" s="11" t="str">
        <f ca="1"/>
        <v/>
      </c>
      <c r="AM33" s="11" t="str">
        <f ca="1"/>
        <v/>
      </c>
      <c r="AN33" s="11" t="str">
        <f ca="1"/>
        <v/>
      </c>
      <c r="AO33" s="11" t="str">
        <f ca="1"/>
        <v/>
      </c>
      <c r="AP33" s="11" t="str">
        <f ca="1"/>
        <v/>
      </c>
      <c r="AQ33" s="11" t="str">
        <f ca="1"/>
        <v/>
      </c>
      <c r="AR33" s="11" t="str">
        <f ca="1"/>
        <v/>
      </c>
      <c r="AS33" s="11" t="str">
        <f ca="1"/>
        <v/>
      </c>
      <c r="AT33" s="11" t="str">
        <f ca="1"/>
        <v/>
      </c>
      <c r="AU33" s="11" t="str">
        <f ca="1"/>
        <v/>
      </c>
      <c r="AV33" s="11" t="str">
        <f ca="1"/>
        <v/>
      </c>
      <c r="AW33" s="11" t="str">
        <f ca="1"/>
        <v/>
      </c>
      <c r="AX33" s="11" t="str">
        <f ca="1"/>
        <v/>
      </c>
      <c r="AY33" s="11" t="str">
        <f ca="1"/>
        <v/>
      </c>
      <c r="AZ33" s="11" t="str">
        <f ca="1"/>
        <v/>
      </c>
      <c r="BA33" s="11" t="str">
        <f ca="1"/>
        <v/>
      </c>
      <c r="BB33" s="11" t="str">
        <f ca="1"/>
        <v/>
      </c>
      <c r="BC33" s="11" t="str">
        <f ca="1"/>
        <v/>
      </c>
      <c r="BD33" s="11" t="str">
        <f ca="1"/>
        <v/>
      </c>
      <c r="BE33" s="11" t="str">
        <f ca="1"/>
        <v/>
      </c>
      <c r="BF33" s="11" t="str">
        <f ca="1"/>
        <v/>
      </c>
      <c r="BG33" s="11" t="str">
        <f ca="1"/>
        <v/>
      </c>
      <c r="BH33" s="11" t="str">
        <f ca="1"/>
        <v/>
      </c>
      <c r="BI33" s="11" t="str">
        <f ca="1"/>
        <v/>
      </c>
      <c r="BJ33" s="11" t="str">
        <f ca="1"/>
        <v/>
      </c>
      <c r="BK33" s="11" t="str">
        <f ca="1"/>
        <v/>
      </c>
      <c r="BL33" s="11" t="str">
        <f ca="1"/>
        <v/>
      </c>
      <c r="BM33" s="11" t="str">
        <f ca="1"/>
        <v/>
      </c>
      <c r="BN33" s="11" t="str">
        <f ca="1"/>
        <v/>
      </c>
      <c r="BO33" s="11" t="str">
        <f ca="1"/>
        <v/>
      </c>
      <c r="BP33" s="11" t="str">
        <f ca="1"/>
        <v/>
      </c>
      <c r="BQ33" s="11" t="str">
        <f ca="1"/>
        <v/>
      </c>
      <c r="BR33" s="11" t="str">
        <f ca="1"/>
        <v/>
      </c>
      <c r="BS33" s="11" t="str">
        <f ca="1"/>
        <v/>
      </c>
      <c r="BT33" s="11" t="str">
        <f ca="1"/>
        <v/>
      </c>
      <c r="BU33" s="11" t="str">
        <f ca="1"/>
        <v/>
      </c>
      <c r="BV33" s="11" t="str">
        <f ca="1"/>
        <v/>
      </c>
      <c r="BW33" s="11" t="str">
        <f ca="1"/>
        <v/>
      </c>
      <c r="BX33" s="11" t="str">
        <f ca="1"/>
        <v/>
      </c>
      <c r="BY33" s="11" t="str">
        <f ca="1"/>
        <v/>
      </c>
      <c r="BZ33" s="11" t="str">
        <f ca="1"/>
        <v/>
      </c>
      <c r="CA33" s="11" t="str">
        <f ca="1"/>
        <v/>
      </c>
      <c r="CB33" s="11" t="str">
        <f ca="1"/>
        <v/>
      </c>
      <c r="CC33" s="11" t="str">
        <f ca="1"/>
        <v/>
      </c>
      <c r="CD33" s="11" t="str">
        <f ca="1"/>
        <v/>
      </c>
      <c r="CE33" s="11" t="str">
        <f ca="1"/>
        <v/>
      </c>
      <c r="CF33" s="11" t="str">
        <f ca="1"/>
        <v/>
      </c>
      <c r="CG33" s="11" t="str">
        <f ca="1"/>
        <v/>
      </c>
      <c r="CH33" s="11" t="str">
        <f ca="1"/>
        <v/>
      </c>
      <c r="CI33" s="11" t="str">
        <f ca="1"/>
        <v/>
      </c>
      <c r="CJ33" s="11" t="str">
        <f ca="1"/>
        <v/>
      </c>
      <c r="CK33" s="11" t="str">
        <f ca="1"/>
        <v/>
      </c>
      <c r="CL33" s="11" t="str">
        <f ca="1"/>
        <v/>
      </c>
      <c r="CM33" s="11" t="str">
        <f ca="1"/>
        <v/>
      </c>
      <c r="CN33" s="11" t="str">
        <f ca="1"/>
        <v/>
      </c>
      <c r="CO33" s="11" t="str">
        <f ca="1"/>
        <v/>
      </c>
      <c r="CP33" s="11" t="str">
        <f ca="1"/>
        <v/>
      </c>
      <c r="CQ33" s="11" t="str">
        <f ca="1"/>
        <v/>
      </c>
      <c r="CR33" s="11" t="str">
        <f ca="1"/>
        <v/>
      </c>
      <c r="CS33" s="11" t="str">
        <f ca="1"/>
        <v/>
      </c>
      <c r="CT33" s="11" t="str">
        <f ca="1"/>
        <v/>
      </c>
      <c r="CU33" s="11" t="str">
        <f ca="1"/>
        <v/>
      </c>
      <c r="CV33" s="11" t="str">
        <f ca="1"/>
        <v/>
      </c>
      <c r="CW33" s="11" t="str">
        <f ca="1"/>
        <v/>
      </c>
      <c r="CX33" s="11" t="str">
        <f ca="1"/>
        <v/>
      </c>
      <c r="CY33" s="11" t="str">
        <f ca="1"/>
        <v/>
      </c>
      <c r="CZ33" s="11" t="str">
        <f ca="1"/>
        <v/>
      </c>
      <c r="DA33" s="11" t="str">
        <f ca="1"/>
        <v/>
      </c>
      <c r="DB33" s="11" t="str">
        <f ca="1"/>
        <v/>
      </c>
    </row>
    <row r="34" spans="1:106" ht="12.75" customHeight="1"/>
    <row r="35" spans="1:106" ht="12.75" customHeight="1"/>
    <row r="36" spans="1:106" ht="12.75" customHeight="1"/>
  </sheetData>
  <sheetProtection sheet="1" formatCells="0" formatColumns="0" formatRows="0"/>
  <phoneticPr fontId="2" type="noConversion"/>
  <conditionalFormatting sqref="D2:IV2">
    <cfRule type="cellIs" dxfId="2" priority="3" stopIfTrue="1" operator="equal">
      <formula>Sprint_Length+1</formula>
    </cfRule>
  </conditionalFormatting>
  <conditionalFormatting sqref="D3:DB65536">
    <cfRule type="cellIs" dxfId="1" priority="1" stopIfTrue="1" operator="greaterThan">
      <formula>D$1*Work_Hours_in_Day*OFFSET(Resource,MATCH($A3,Resource,0)-1,-1,1,1)</formula>
    </cfRule>
    <cfRule type="cellIs" dxfId="0" priority="2" stopIfTrue="1" operator="lessThan">
      <formula>D$1*Work_Hours_in_Day*OFFSET(Resource,MATCH($A3,Resource,0)-1,-1,1,1)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6"/>
  <dimension ref="A1:FA60"/>
  <sheetViews>
    <sheetView workbookViewId="0">
      <selection activeCell="B1" sqref="B1"/>
    </sheetView>
  </sheetViews>
  <sheetFormatPr baseColWidth="10" defaultColWidth="9.140625" defaultRowHeight="12.75"/>
  <cols>
    <col min="1" max="1" width="19.5703125" customWidth="1"/>
    <col min="2" max="12" width="9.28515625" bestFit="1" customWidth="1"/>
    <col min="13" max="13" width="13.140625" bestFit="1" customWidth="1"/>
  </cols>
  <sheetData>
    <row r="1" spans="1:3">
      <c r="A1" t="s">
        <v>4</v>
      </c>
      <c r="B1" s="2">
        <v>11</v>
      </c>
    </row>
    <row r="2" spans="1:3">
      <c r="A2" t="s">
        <v>14</v>
      </c>
      <c r="B2" s="3">
        <v>1</v>
      </c>
      <c r="C2" t="s">
        <v>15</v>
      </c>
    </row>
    <row r="48" spans="1:1">
      <c r="A48" s="10" t="s">
        <v>16</v>
      </c>
    </row>
    <row r="49" spans="1:157">
      <c r="B49" s="2"/>
    </row>
    <row r="50" spans="1:157">
      <c r="A50" t="s">
        <v>12</v>
      </c>
      <c r="B50">
        <f>COUNTA('Burn Down'!$B:$B)-1</f>
        <v>12</v>
      </c>
    </row>
    <row r="51" spans="1:157">
      <c r="A51" t="s">
        <v>5</v>
      </c>
      <c r="B51">
        <f ca="1">'Resource Allocation'!C8</f>
        <v>22.75</v>
      </c>
      <c r="C51" s="3">
        <f ca="1">IF(ISNUMBER('Resource Allocation'!D2),$B$51-('Resource Allocation'!C2*$B$51/'Sprint Information'!$B$1),"")</f>
        <v>20.68181818181818</v>
      </c>
      <c r="D51" s="3">
        <f ca="1">IF(ISNUMBER('Resource Allocation'!E2),$B$51-('Resource Allocation'!D2*$B$51/'Sprint Information'!$B$1),"")</f>
        <v>18.613636363636363</v>
      </c>
      <c r="E51" s="3">
        <f ca="1">IF(ISNUMBER('Resource Allocation'!F2),$B$51-('Resource Allocation'!E2*$B$51/'Sprint Information'!$B$1),"")</f>
        <v>16.545454545454547</v>
      </c>
      <c r="F51" s="3">
        <f ca="1">IF(ISNUMBER('Resource Allocation'!G2),$B$51-('Resource Allocation'!F2*$B$51/'Sprint Information'!$B$1),"")</f>
        <v>14.477272727272727</v>
      </c>
      <c r="G51" s="3">
        <f ca="1">IF(ISNUMBER('Resource Allocation'!H2),$B$51-('Resource Allocation'!G2*$B$51/'Sprint Information'!$B$1),"")</f>
        <v>12.409090909090908</v>
      </c>
      <c r="H51" s="3">
        <f ca="1">IF(ISNUMBER('Resource Allocation'!I2),$B$51-('Resource Allocation'!H2*$B$51/'Sprint Information'!$B$1),"")</f>
        <v>10.340909090909092</v>
      </c>
      <c r="I51" s="3">
        <f ca="1">IF(ISNUMBER('Resource Allocation'!J2),$B$51-('Resource Allocation'!I2*$B$51/'Sprint Information'!$B$1),"")</f>
        <v>8.2727272727272734</v>
      </c>
      <c r="J51" s="3">
        <f ca="1">IF(ISNUMBER('Resource Allocation'!K2),$B$51-('Resource Allocation'!J2*$B$51/'Sprint Information'!$B$1),"")</f>
        <v>6.2045454545454533</v>
      </c>
      <c r="K51" s="3">
        <f ca="1">IF(ISNUMBER('Resource Allocation'!L2),$B$51-('Resource Allocation'!K2*$B$51/'Sprint Information'!$B$1),"")</f>
        <v>4.1363636363636367</v>
      </c>
      <c r="L51" s="3">
        <f ca="1">IF(ISNUMBER('Resource Allocation'!M2),$B$51-('Resource Allocation'!L2*$B$51/'Sprint Information'!$B$1),"")</f>
        <v>2.0681818181818166</v>
      </c>
      <c r="M51" s="3">
        <f ca="1">IF(ISNUMBER('Resource Allocation'!N2),$B$51-('Resource Allocation'!M2*$B$51/'Sprint Information'!$B$1),"")</f>
        <v>0</v>
      </c>
      <c r="N51" s="3" t="str">
        <f>IF(ISNUMBER('Resource Allocation'!O2),$B$51-('Resource Allocation'!N2*$B$51/'Sprint Information'!$B$1),"")</f>
        <v/>
      </c>
      <c r="O51" s="3" t="str">
        <f>IF(ISNUMBER('Resource Allocation'!P2),$B$51-('Resource Allocation'!O2*$B$51/'Sprint Information'!$B$1),"")</f>
        <v/>
      </c>
      <c r="P51" s="3" t="str">
        <f>IF(ISNUMBER('Resource Allocation'!Q2),$B$51-('Resource Allocation'!P2*$B$51/'Sprint Information'!$B$1),"")</f>
        <v/>
      </c>
      <c r="Q51" s="3" t="str">
        <f>IF(ISNUMBER('Resource Allocation'!R2),$B$51-('Resource Allocation'!Q2*$B$51/'Sprint Information'!$B$1),"")</f>
        <v/>
      </c>
      <c r="R51" s="3" t="str">
        <f>IF(ISNUMBER('Resource Allocation'!S2),$B$51-('Resource Allocation'!R2*$B$51/'Sprint Information'!$B$1),"")</f>
        <v/>
      </c>
      <c r="S51" s="3" t="str">
        <f>IF(ISNUMBER('Resource Allocation'!T2),$B$51-('Resource Allocation'!S2*$B$51/'Sprint Information'!$B$1),"")</f>
        <v/>
      </c>
      <c r="T51" s="3" t="str">
        <f>IF(ISNUMBER('Resource Allocation'!U2),$B$51-('Resource Allocation'!T2*$B$51/'Sprint Information'!$B$1),"")</f>
        <v/>
      </c>
      <c r="U51" s="3" t="str">
        <f>IF(ISNUMBER('Resource Allocation'!V2),$B$51-('Resource Allocation'!U2*$B$51/'Sprint Information'!$B$1),"")</f>
        <v/>
      </c>
      <c r="V51" s="3" t="str">
        <f>IF(ISNUMBER('Resource Allocation'!W2),$B$51-('Resource Allocation'!V2*$B$51/'Sprint Information'!$B$1),"")</f>
        <v/>
      </c>
      <c r="W51" s="3" t="str">
        <f>IF(ISNUMBER('Resource Allocation'!X2),$B$51-('Resource Allocation'!W2*$B$51/'Sprint Information'!$B$1),"")</f>
        <v/>
      </c>
      <c r="X51" s="3" t="str">
        <f>IF(ISNUMBER('Resource Allocation'!Y2),$B$51-('Resource Allocation'!X2*$B$51/'Sprint Information'!$B$1),"")</f>
        <v/>
      </c>
      <c r="Y51" s="3" t="str">
        <f>IF(ISNUMBER('Resource Allocation'!Z2),$B$51-('Resource Allocation'!Y2*$B$51/'Sprint Information'!$B$1),"")</f>
        <v/>
      </c>
      <c r="Z51" s="3" t="str">
        <f>IF(ISNUMBER('Resource Allocation'!AA2),$B$51-('Resource Allocation'!Z2*$B$51/'Sprint Information'!$B$1),"")</f>
        <v/>
      </c>
      <c r="AA51" s="3" t="str">
        <f>IF(ISNUMBER('Resource Allocation'!AB2),$B$51-('Resource Allocation'!AA2*$B$51/'Sprint Information'!$B$1),"")</f>
        <v/>
      </c>
      <c r="AB51" s="3" t="str">
        <f>IF(ISNUMBER('Resource Allocation'!AC2),$B$51-('Resource Allocation'!AB2*$B$51/'Sprint Information'!$B$1),"")</f>
        <v/>
      </c>
      <c r="AC51" s="3" t="str">
        <f>IF(ISNUMBER('Resource Allocation'!AD2),$B$51-('Resource Allocation'!AC2*$B$51/'Sprint Information'!$B$1),"")</f>
        <v/>
      </c>
      <c r="AD51" s="3" t="str">
        <f>IF(ISNUMBER('Resource Allocation'!AE2),$B$51-('Resource Allocation'!AD2*$B$51/'Sprint Information'!$B$1),"")</f>
        <v/>
      </c>
      <c r="AE51" s="3" t="str">
        <f>IF(ISNUMBER('Resource Allocation'!AF2),$B$51-('Resource Allocation'!AE2*$B$51/'Sprint Information'!$B$1),"")</f>
        <v/>
      </c>
      <c r="AF51" s="3" t="str">
        <f>IF(ISNUMBER('Resource Allocation'!AG2),$B$51-('Resource Allocation'!AF2*$B$51/'Sprint Information'!$B$1),"")</f>
        <v/>
      </c>
      <c r="AG51" s="3" t="str">
        <f>IF(ISNUMBER('Resource Allocation'!AH2),$B$51-('Resource Allocation'!AG2*$B$51/'Sprint Information'!$B$1),"")</f>
        <v/>
      </c>
      <c r="AH51" s="3" t="str">
        <f>IF(ISNUMBER('Resource Allocation'!AI2),$B$51-('Resource Allocation'!AH2*$B$51/'Sprint Information'!$B$1),"")</f>
        <v/>
      </c>
      <c r="AI51" s="3" t="str">
        <f>IF(ISNUMBER('Resource Allocation'!AJ2),$B$51-('Resource Allocation'!AI2*$B$51/'Sprint Information'!$B$1),"")</f>
        <v/>
      </c>
      <c r="AJ51" s="3" t="str">
        <f>IF(ISNUMBER('Resource Allocation'!AK2),$B$51-('Resource Allocation'!AJ2*$B$51/'Sprint Information'!$B$1),"")</f>
        <v/>
      </c>
      <c r="AK51" s="3" t="str">
        <f>IF(ISNUMBER('Resource Allocation'!AL2),$B$51-('Resource Allocation'!AK2*$B$51/'Sprint Information'!$B$1),"")</f>
        <v/>
      </c>
      <c r="AL51" s="3" t="str">
        <f>IF(ISNUMBER('Resource Allocation'!AM2),$B$51-('Resource Allocation'!AL2*$B$51/'Sprint Information'!$B$1),"")</f>
        <v/>
      </c>
      <c r="AM51" s="3" t="str">
        <f>IF(ISNUMBER('Resource Allocation'!AN2),$B$51-('Resource Allocation'!AM2*$B$51/'Sprint Information'!$B$1),"")</f>
        <v/>
      </c>
      <c r="AN51" s="3" t="str">
        <f>IF(ISNUMBER('Resource Allocation'!AO2),$B$51-('Resource Allocation'!AN2*$B$51/'Sprint Information'!$B$1),"")</f>
        <v/>
      </c>
      <c r="AO51" s="3" t="str">
        <f>IF(ISNUMBER('Resource Allocation'!AP2),$B$51-('Resource Allocation'!AO2*$B$51/'Sprint Information'!$B$1),"")</f>
        <v/>
      </c>
      <c r="AP51" s="3" t="str">
        <f>IF(ISNUMBER('Resource Allocation'!AQ2),$B$51-('Resource Allocation'!AP2*$B$51/'Sprint Information'!$B$1),"")</f>
        <v/>
      </c>
      <c r="AQ51" s="3" t="str">
        <f>IF(ISNUMBER('Resource Allocation'!AR2),$B$51-('Resource Allocation'!AQ2*$B$51/'Sprint Information'!$B$1),"")</f>
        <v/>
      </c>
      <c r="AR51" s="3" t="str">
        <f>IF(ISNUMBER('Resource Allocation'!AS2),$B$51-('Resource Allocation'!AR2*$B$51/'Sprint Information'!$B$1),"")</f>
        <v/>
      </c>
      <c r="AS51" s="3" t="str">
        <f>IF(ISNUMBER('Resource Allocation'!AT2),$B$51-('Resource Allocation'!AS2*$B$51/'Sprint Information'!$B$1),"")</f>
        <v/>
      </c>
      <c r="AT51" s="3" t="str">
        <f>IF(ISNUMBER('Resource Allocation'!AU2),$B$51-('Resource Allocation'!AT2*$B$51/'Sprint Information'!$B$1),"")</f>
        <v/>
      </c>
      <c r="AU51" s="3" t="str">
        <f>IF(ISNUMBER('Resource Allocation'!AV2),$B$51-('Resource Allocation'!AU2*$B$51/'Sprint Information'!$B$1),"")</f>
        <v/>
      </c>
      <c r="AV51" s="3" t="str">
        <f>IF(ISNUMBER('Resource Allocation'!AW2),$B$51-('Resource Allocation'!AV2*$B$51/'Sprint Information'!$B$1),"")</f>
        <v/>
      </c>
      <c r="AW51" s="3" t="str">
        <f>IF(ISNUMBER('Resource Allocation'!AX2),$B$51-('Resource Allocation'!AW2*$B$51/'Sprint Information'!$B$1),"")</f>
        <v/>
      </c>
      <c r="AX51" s="3" t="str">
        <f>IF(ISNUMBER('Resource Allocation'!AY2),$B$51-('Resource Allocation'!AX2*$B$51/'Sprint Information'!$B$1),"")</f>
        <v/>
      </c>
      <c r="AY51" s="3" t="str">
        <f>IF(ISNUMBER('Resource Allocation'!AZ2),$B$51-('Resource Allocation'!AY2*$B$51/'Sprint Information'!$B$1),"")</f>
        <v/>
      </c>
      <c r="AZ51" s="3" t="str">
        <f>IF(ISNUMBER('Resource Allocation'!BA2),$B$51-('Resource Allocation'!AZ2*$B$51/'Sprint Information'!$B$1),"")</f>
        <v/>
      </c>
      <c r="BA51" s="3" t="str">
        <f>IF(ISNUMBER('Resource Allocation'!BB2),$B$51-('Resource Allocation'!BA2*$B$51/'Sprint Information'!$B$1),"")</f>
        <v/>
      </c>
      <c r="BB51" s="3" t="str">
        <f>IF(ISNUMBER('Resource Allocation'!BC2),$B$51-('Resource Allocation'!BB2*$B$51/'Sprint Information'!$B$1),"")</f>
        <v/>
      </c>
      <c r="BC51" s="3" t="str">
        <f>IF(ISNUMBER('Resource Allocation'!BD2),$B$51-('Resource Allocation'!BC2*$B$51/'Sprint Information'!$B$1),"")</f>
        <v/>
      </c>
      <c r="BD51" s="3" t="str">
        <f>IF(ISNUMBER('Resource Allocation'!BE2),$B$51-('Resource Allocation'!BD2*$B$51/'Sprint Information'!$B$1),"")</f>
        <v/>
      </c>
      <c r="BE51" s="3" t="str">
        <f>IF(ISNUMBER('Resource Allocation'!BF2),$B$51-('Resource Allocation'!BE2*$B$51/'Sprint Information'!$B$1),"")</f>
        <v/>
      </c>
      <c r="BF51" s="3" t="str">
        <f>IF(ISNUMBER('Resource Allocation'!BG2),$B$51-('Resource Allocation'!BF2*$B$51/'Sprint Information'!$B$1),"")</f>
        <v/>
      </c>
      <c r="BG51" s="3" t="str">
        <f>IF(ISNUMBER('Resource Allocation'!BH2),$B$51-('Resource Allocation'!BG2*$B$51/'Sprint Information'!$B$1),"")</f>
        <v/>
      </c>
      <c r="BH51" s="3" t="str">
        <f>IF(ISNUMBER('Resource Allocation'!BI2),$B$51-('Resource Allocation'!BH2*$B$51/'Sprint Information'!$B$1),"")</f>
        <v/>
      </c>
      <c r="BI51" s="3" t="str">
        <f>IF(ISNUMBER('Resource Allocation'!BJ2),$B$51-('Resource Allocation'!BI2*$B$51/'Sprint Information'!$B$1),"")</f>
        <v/>
      </c>
      <c r="BJ51" s="3" t="str">
        <f>IF(ISNUMBER('Resource Allocation'!BK2),$B$51-('Resource Allocation'!BJ2*$B$51/'Sprint Information'!$B$1),"")</f>
        <v/>
      </c>
      <c r="BK51" s="3" t="str">
        <f>IF(ISNUMBER('Resource Allocation'!BL2),$B$51-('Resource Allocation'!BK2*$B$51/'Sprint Information'!$B$1),"")</f>
        <v/>
      </c>
      <c r="BL51" s="3" t="str">
        <f>IF(ISNUMBER('Resource Allocation'!BM2),$B$51-('Resource Allocation'!BL2*$B$51/'Sprint Information'!$B$1),"")</f>
        <v/>
      </c>
      <c r="BM51" s="3" t="str">
        <f>IF(ISNUMBER('Resource Allocation'!BN2),$B$51-('Resource Allocation'!BM2*$B$51/'Sprint Information'!$B$1),"")</f>
        <v/>
      </c>
      <c r="BN51" s="3" t="str">
        <f>IF(ISNUMBER('Resource Allocation'!BO2),$B$51-('Resource Allocation'!BN2*$B$51/'Sprint Information'!$B$1),"")</f>
        <v/>
      </c>
      <c r="BO51" s="3" t="str">
        <f>IF(ISNUMBER('Resource Allocation'!BP2),$B$51-('Resource Allocation'!BO2*$B$51/'Sprint Information'!$B$1),"")</f>
        <v/>
      </c>
      <c r="BP51" s="3" t="str">
        <f>IF(ISNUMBER('Resource Allocation'!BQ2),$B$51-('Resource Allocation'!BP2*$B$51/'Sprint Information'!$B$1),"")</f>
        <v/>
      </c>
      <c r="BQ51" s="3" t="str">
        <f>IF(ISNUMBER('Resource Allocation'!BR2),$B$51-('Resource Allocation'!BQ2*$B$51/'Sprint Information'!$B$1),"")</f>
        <v/>
      </c>
      <c r="BR51" s="3" t="str">
        <f>IF(ISNUMBER('Resource Allocation'!BS2),$B$51-('Resource Allocation'!BR2*$B$51/'Sprint Information'!$B$1),"")</f>
        <v/>
      </c>
      <c r="BS51" s="3" t="str">
        <f>IF(ISNUMBER('Resource Allocation'!BT2),$B$51-('Resource Allocation'!BS2*$B$51/'Sprint Information'!$B$1),"")</f>
        <v/>
      </c>
      <c r="BT51" s="3" t="str">
        <f>IF(ISNUMBER('Resource Allocation'!BU2),$B$51-('Resource Allocation'!BT2*$B$51/'Sprint Information'!$B$1),"")</f>
        <v/>
      </c>
      <c r="BU51" s="3" t="str">
        <f>IF(ISNUMBER('Resource Allocation'!BV2),$B$51-('Resource Allocation'!BU2*$B$51/'Sprint Information'!$B$1),"")</f>
        <v/>
      </c>
      <c r="BV51" s="3" t="str">
        <f>IF(ISNUMBER('Resource Allocation'!BW2),$B$51-('Resource Allocation'!BV2*$B$51/'Sprint Information'!$B$1),"")</f>
        <v/>
      </c>
      <c r="BW51" s="3" t="str">
        <f>IF(ISNUMBER('Resource Allocation'!BX2),$B$51-('Resource Allocation'!BW2*$B$51/'Sprint Information'!$B$1),"")</f>
        <v/>
      </c>
      <c r="BX51" s="3" t="str">
        <f>IF(ISNUMBER('Resource Allocation'!BY2),$B$51-('Resource Allocation'!BX2*$B$51/'Sprint Information'!$B$1),"")</f>
        <v/>
      </c>
      <c r="BY51" s="3" t="str">
        <f>IF(ISNUMBER('Resource Allocation'!BZ2),$B$51-('Resource Allocation'!BY2*$B$51/'Sprint Information'!$B$1),"")</f>
        <v/>
      </c>
      <c r="BZ51" s="3" t="str">
        <f>IF(ISNUMBER('Resource Allocation'!CA2),$B$51-('Resource Allocation'!BZ2*$B$51/'Sprint Information'!$B$1),"")</f>
        <v/>
      </c>
      <c r="CA51" s="3" t="str">
        <f>IF(ISNUMBER('Resource Allocation'!CB2),$B$51-('Resource Allocation'!CA2*$B$51/'Sprint Information'!$B$1),"")</f>
        <v/>
      </c>
      <c r="CB51" s="3" t="str">
        <f>IF(ISNUMBER('Resource Allocation'!CC2),$B$51-('Resource Allocation'!CB2*$B$51/'Sprint Information'!$B$1),"")</f>
        <v/>
      </c>
      <c r="CC51" s="3" t="str">
        <f>IF(ISNUMBER('Resource Allocation'!CD2),$B$51-('Resource Allocation'!CC2*$B$51/'Sprint Information'!$B$1),"")</f>
        <v/>
      </c>
      <c r="CD51" s="3" t="str">
        <f>IF(ISNUMBER('Resource Allocation'!CE2),$B$51-('Resource Allocation'!CD2*$B$51/'Sprint Information'!$B$1),"")</f>
        <v/>
      </c>
      <c r="CE51" s="3" t="str">
        <f>IF(ISNUMBER('Resource Allocation'!CF2),$B$51-('Resource Allocation'!CE2*$B$51/'Sprint Information'!$B$1),"")</f>
        <v/>
      </c>
      <c r="CF51" s="3" t="str">
        <f>IF(ISNUMBER('Resource Allocation'!CG2),$B$51-('Resource Allocation'!CF2*$B$51/'Sprint Information'!$B$1),"")</f>
        <v/>
      </c>
      <c r="CG51" s="3" t="str">
        <f>IF(ISNUMBER('Resource Allocation'!CH2),$B$51-('Resource Allocation'!CG2*$B$51/'Sprint Information'!$B$1),"")</f>
        <v/>
      </c>
      <c r="CH51" s="3" t="str">
        <f>IF(ISNUMBER('Resource Allocation'!CI2),$B$51-('Resource Allocation'!CH2*$B$51/'Sprint Information'!$B$1),"")</f>
        <v/>
      </c>
      <c r="CI51" s="3" t="str">
        <f>IF(ISNUMBER('Resource Allocation'!CJ2),$B$51-('Resource Allocation'!CI2*$B$51/'Sprint Information'!$B$1),"")</f>
        <v/>
      </c>
      <c r="CJ51" s="3" t="str">
        <f>IF(ISNUMBER('Resource Allocation'!CK2),$B$51-('Resource Allocation'!CJ2*$B$51/'Sprint Information'!$B$1),"")</f>
        <v/>
      </c>
      <c r="CK51" s="3" t="str">
        <f>IF(ISNUMBER('Resource Allocation'!CL2),$B$51-('Resource Allocation'!CK2*$B$51/'Sprint Information'!$B$1),"")</f>
        <v/>
      </c>
      <c r="CL51" s="3" t="str">
        <f>IF(ISNUMBER('Resource Allocation'!CM2),$B$51-('Resource Allocation'!CL2*$B$51/'Sprint Information'!$B$1),"")</f>
        <v/>
      </c>
      <c r="CM51" s="3" t="str">
        <f>IF(ISNUMBER('Resource Allocation'!CN2),$B$51-('Resource Allocation'!CM2*$B$51/'Sprint Information'!$B$1),"")</f>
        <v/>
      </c>
      <c r="CN51" s="3" t="str">
        <f>IF(ISNUMBER('Resource Allocation'!CO2),$B$51-('Resource Allocation'!CN2*$B$51/'Sprint Information'!$B$1),"")</f>
        <v/>
      </c>
      <c r="CO51" s="3" t="str">
        <f>IF(ISNUMBER('Resource Allocation'!CP2),$B$51-('Resource Allocation'!CO2*$B$51/'Sprint Information'!$B$1),"")</f>
        <v/>
      </c>
      <c r="CP51" s="3" t="str">
        <f>IF(ISNUMBER('Resource Allocation'!CQ2),$B$51-('Resource Allocation'!CP2*$B$51/'Sprint Information'!$B$1),"")</f>
        <v/>
      </c>
      <c r="CQ51" s="3" t="str">
        <f>IF(ISNUMBER('Resource Allocation'!CR2),$B$51-('Resource Allocation'!CQ2*$B$51/'Sprint Information'!$B$1),"")</f>
        <v/>
      </c>
      <c r="CR51" s="3" t="str">
        <f>IF(ISNUMBER('Resource Allocation'!CS2),$B$51-('Resource Allocation'!CR2*$B$51/'Sprint Information'!$B$1),"")</f>
        <v/>
      </c>
      <c r="CS51" s="3" t="str">
        <f>IF(ISNUMBER('Resource Allocation'!CT2),$B$51-('Resource Allocation'!CS2*$B$51/'Sprint Information'!$B$1),"")</f>
        <v/>
      </c>
      <c r="CT51" s="3" t="str">
        <f>IF(ISNUMBER('Resource Allocation'!CU2),$B$51-('Resource Allocation'!CT2*$B$51/'Sprint Information'!$B$1),"")</f>
        <v/>
      </c>
      <c r="CU51" s="3" t="str">
        <f>IF(ISNUMBER('Resource Allocation'!CV2),$B$51-('Resource Allocation'!CU2*$B$51/'Sprint Information'!$B$1),"")</f>
        <v/>
      </c>
      <c r="CV51" s="3" t="str">
        <f>IF(ISNUMBER('Resource Allocation'!CW2),$B$51-('Resource Allocation'!CV2*$B$51/'Sprint Information'!$B$1),"")</f>
        <v/>
      </c>
      <c r="CW51" s="3" t="str">
        <f>IF(ISNUMBER('Resource Allocation'!CX2),$B$51-('Resource Allocation'!CW2*$B$51/'Sprint Information'!$B$1),"")</f>
        <v/>
      </c>
      <c r="CX51" s="3" t="str">
        <f>IF(ISNUMBER('Resource Allocation'!CY2),$B$51-('Resource Allocation'!CX2*$B$51/'Sprint Information'!$B$1),"")</f>
        <v/>
      </c>
      <c r="CY51" s="3" t="str">
        <f>IF(ISNUMBER('Resource Allocation'!CZ2),$B$51-('Resource Allocation'!CY2*$B$51/'Sprint Information'!$B$1),"")</f>
        <v/>
      </c>
      <c r="CZ51" s="3" t="str">
        <f>IF(ISNUMBER('Resource Allocation'!DA2),$B$51-('Resource Allocation'!CZ2*$B$51/'Sprint Information'!$B$1),"")</f>
        <v/>
      </c>
    </row>
    <row r="52" spans="1:157">
      <c r="A52" t="s">
        <v>9</v>
      </c>
      <c r="B52" t="b">
        <f ca="1">COUNT(OFFSET('Burn Down'!$G$2,1,COLUMN()-2,Number_Tasks,1))&gt;0</f>
        <v>1</v>
      </c>
      <c r="C52" t="b">
        <f ca="1">COUNT(OFFSET('Burn Down'!$G$2,1,COLUMN()-2,Number_Tasks,1))&gt;0</f>
        <v>1</v>
      </c>
      <c r="D52" t="b">
        <f ca="1">COUNT(OFFSET('Burn Down'!$G$2,1,COLUMN()-2,Number_Tasks,1))&gt;0</f>
        <v>1</v>
      </c>
      <c r="E52" t="b">
        <f ca="1">COUNT(OFFSET('Burn Down'!$G$2,1,COLUMN()-2,Number_Tasks,1))&gt;0</f>
        <v>1</v>
      </c>
      <c r="F52" t="b">
        <f ca="1">COUNT(OFFSET('Burn Down'!$G$2,1,COLUMN()-2,Number_Tasks,1))&gt;0</f>
        <v>1</v>
      </c>
      <c r="G52" t="b">
        <f ca="1">COUNT(OFFSET('Burn Down'!$G$2,1,COLUMN()-2,Number_Tasks,1))&gt;0</f>
        <v>1</v>
      </c>
      <c r="H52" t="b">
        <f ca="1">COUNT(OFFSET('Burn Down'!$G$2,1,COLUMN()-2,Number_Tasks,1))&gt;0</f>
        <v>1</v>
      </c>
      <c r="I52" t="b">
        <f ca="1">COUNT(OFFSET('Burn Down'!$G$2,1,COLUMN()-2,Number_Tasks,1))&gt;0</f>
        <v>1</v>
      </c>
      <c r="J52" t="b">
        <f ca="1">COUNT(OFFSET('Burn Down'!$G$2,1,COLUMN()-2,Number_Tasks,1))&gt;0</f>
        <v>1</v>
      </c>
      <c r="K52" t="b">
        <f ca="1">COUNT(OFFSET('Burn Down'!$G$2,1,COLUMN()-2,Number_Tasks,1))&gt;0</f>
        <v>1</v>
      </c>
      <c r="L52" t="b">
        <f ca="1">COUNT(OFFSET('Burn Down'!$G$2,1,COLUMN()-2,Number_Tasks,1))&gt;0</f>
        <v>1</v>
      </c>
      <c r="M52" t="b">
        <f ca="1">COUNT(OFFSET('Burn Down'!$G$2,1,COLUMN()-2,Number_Tasks,1))&gt;0</f>
        <v>1</v>
      </c>
      <c r="N52" t="b">
        <f ca="1">COUNT(OFFSET('Burn Down'!$G$2,1,COLUMN()-2,Number_Tasks,1))&gt;0</f>
        <v>0</v>
      </c>
      <c r="O52" t="b">
        <f ca="1">COUNT(OFFSET('Burn Down'!$G$2,1,COLUMN()-2,Number_Tasks,1))&gt;0</f>
        <v>0</v>
      </c>
      <c r="P52" t="b">
        <f ca="1">COUNT(OFFSET('Burn Down'!$G$2,1,COLUMN()-2,Number_Tasks,1))&gt;0</f>
        <v>0</v>
      </c>
      <c r="Q52" t="b">
        <f ca="1">COUNT(OFFSET('Burn Down'!$G$2,1,COLUMN()-2,Number_Tasks,1))&gt;0</f>
        <v>0</v>
      </c>
      <c r="R52" t="b">
        <f ca="1">COUNT(OFFSET('Burn Down'!$G$2,1,COLUMN()-2,Number_Tasks,1))&gt;0</f>
        <v>0</v>
      </c>
      <c r="S52" t="b">
        <f ca="1">COUNT(OFFSET('Burn Down'!$G$2,1,COLUMN()-2,Number_Tasks,1))&gt;0</f>
        <v>0</v>
      </c>
      <c r="T52" t="b">
        <f ca="1">COUNT(OFFSET('Burn Down'!$G$2,1,COLUMN()-2,Number_Tasks,1))&gt;0</f>
        <v>0</v>
      </c>
      <c r="U52" t="b">
        <f ca="1">COUNT(OFFSET('Burn Down'!$G$2,1,COLUMN()-2,Number_Tasks,1))&gt;0</f>
        <v>0</v>
      </c>
      <c r="V52" t="b">
        <f ca="1">COUNT(OFFSET('Burn Down'!$G$2,1,COLUMN()-2,Number_Tasks,1))&gt;0</f>
        <v>0</v>
      </c>
      <c r="W52" t="b">
        <f ca="1">COUNT(OFFSET('Burn Down'!$G$2,1,COLUMN()-2,Number_Tasks,1))&gt;0</f>
        <v>0</v>
      </c>
      <c r="X52" t="b">
        <f ca="1">COUNT(OFFSET('Burn Down'!$G$2,1,COLUMN()-2,Number_Tasks,1))&gt;0</f>
        <v>0</v>
      </c>
      <c r="Y52" t="b">
        <f ca="1">COUNT(OFFSET('Burn Down'!$G$2,1,COLUMN()-2,Number_Tasks,1))&gt;0</f>
        <v>0</v>
      </c>
      <c r="Z52" t="b">
        <f ca="1">COUNT(OFFSET('Burn Down'!$G$2,1,COLUMN()-2,Number_Tasks,1))&gt;0</f>
        <v>0</v>
      </c>
      <c r="AA52" t="b">
        <f ca="1">COUNT(OFFSET('Burn Down'!$G$2,1,COLUMN()-2,Number_Tasks,1))&gt;0</f>
        <v>0</v>
      </c>
      <c r="AB52" t="b">
        <f ca="1">COUNT(OFFSET('Burn Down'!$G$2,1,COLUMN()-2,Number_Tasks,1))&gt;0</f>
        <v>0</v>
      </c>
      <c r="AC52" t="b">
        <f ca="1">COUNT(OFFSET('Burn Down'!$G$2,1,COLUMN()-2,Number_Tasks,1))&gt;0</f>
        <v>0</v>
      </c>
      <c r="AD52" t="b">
        <f ca="1">COUNT(OFFSET('Burn Down'!$G$2,1,COLUMN()-2,Number_Tasks,1))&gt;0</f>
        <v>0</v>
      </c>
      <c r="AE52" t="b">
        <f ca="1">COUNT(OFFSET('Burn Down'!$G$2,1,COLUMN()-2,Number_Tasks,1))&gt;0</f>
        <v>0</v>
      </c>
      <c r="AF52" t="b">
        <f ca="1">COUNT(OFFSET('Burn Down'!$G$2,1,COLUMN()-2,Number_Tasks,1))&gt;0</f>
        <v>0</v>
      </c>
      <c r="AG52" t="b">
        <f ca="1">COUNT(OFFSET('Burn Down'!$G$2,1,COLUMN()-2,Number_Tasks,1))&gt;0</f>
        <v>0</v>
      </c>
      <c r="AH52" t="b">
        <f ca="1">COUNT(OFFSET('Burn Down'!$G$2,1,COLUMN()-2,Number_Tasks,1))&gt;0</f>
        <v>0</v>
      </c>
      <c r="AI52" t="b">
        <f ca="1">COUNT(OFFSET('Burn Down'!$G$2,1,COLUMN()-2,Number_Tasks,1))&gt;0</f>
        <v>0</v>
      </c>
      <c r="AJ52" t="b">
        <f ca="1">COUNT(OFFSET('Burn Down'!$G$2,1,COLUMN()-2,Number_Tasks,1))&gt;0</f>
        <v>0</v>
      </c>
      <c r="AK52" t="b">
        <f ca="1">COUNT(OFFSET('Burn Down'!$G$2,1,COLUMN()-2,Number_Tasks,1))&gt;0</f>
        <v>0</v>
      </c>
      <c r="AL52" t="b">
        <f ca="1">COUNT(OFFSET('Burn Down'!$G$2,1,COLUMN()-2,Number_Tasks,1))&gt;0</f>
        <v>0</v>
      </c>
      <c r="AM52" t="b">
        <f ca="1">COUNT(OFFSET('Burn Down'!$G$2,1,COLUMN()-2,Number_Tasks,1))&gt;0</f>
        <v>0</v>
      </c>
      <c r="AN52" t="b">
        <f ca="1">COUNT(OFFSET('Burn Down'!$G$2,1,COLUMN()-2,Number_Tasks,1))&gt;0</f>
        <v>0</v>
      </c>
      <c r="AO52" t="b">
        <f ca="1">COUNT(OFFSET('Burn Down'!$G$2,1,COLUMN()-2,Number_Tasks,1))&gt;0</f>
        <v>0</v>
      </c>
      <c r="AP52" t="b">
        <f ca="1">COUNT(OFFSET('Burn Down'!$G$2,1,COLUMN()-2,Number_Tasks,1))&gt;0</f>
        <v>0</v>
      </c>
      <c r="AQ52" t="b">
        <f ca="1">COUNT(OFFSET('Burn Down'!$G$2,1,COLUMN()-2,Number_Tasks,1))&gt;0</f>
        <v>0</v>
      </c>
      <c r="AR52" t="b">
        <f ca="1">COUNT(OFFSET('Burn Down'!$G$2,1,COLUMN()-2,Number_Tasks,1))&gt;0</f>
        <v>0</v>
      </c>
      <c r="AS52" t="b">
        <f ca="1">COUNT(OFFSET('Burn Down'!$G$2,1,COLUMN()-2,Number_Tasks,1))&gt;0</f>
        <v>0</v>
      </c>
      <c r="AT52" t="b">
        <f ca="1">COUNT(OFFSET('Burn Down'!$G$2,1,COLUMN()-2,Number_Tasks,1))&gt;0</f>
        <v>0</v>
      </c>
      <c r="AU52" t="b">
        <f ca="1">COUNT(OFFSET('Burn Down'!$G$2,1,COLUMN()-2,Number_Tasks,1))&gt;0</f>
        <v>0</v>
      </c>
      <c r="AV52" t="b">
        <f ca="1">COUNT(OFFSET('Burn Down'!$G$2,1,COLUMN()-2,Number_Tasks,1))&gt;0</f>
        <v>0</v>
      </c>
      <c r="AW52" t="b">
        <f ca="1">COUNT(OFFSET('Burn Down'!$G$2,1,COLUMN()-2,Number_Tasks,1))&gt;0</f>
        <v>0</v>
      </c>
      <c r="AX52" t="b">
        <f ca="1">COUNT(OFFSET('Burn Down'!$G$2,1,COLUMN()-2,Number_Tasks,1))&gt;0</f>
        <v>0</v>
      </c>
      <c r="AY52" t="b">
        <f ca="1">COUNT(OFFSET('Burn Down'!$G$2,1,COLUMN()-2,Number_Tasks,1))&gt;0</f>
        <v>0</v>
      </c>
      <c r="AZ52" t="b">
        <f ca="1">COUNT(OFFSET('Burn Down'!$G$2,1,COLUMN()-2,Number_Tasks,1))&gt;0</f>
        <v>0</v>
      </c>
      <c r="BA52" t="b">
        <f ca="1">COUNT(OFFSET('Burn Down'!$G$2,1,COLUMN()-2,Number_Tasks,1))&gt;0</f>
        <v>0</v>
      </c>
      <c r="BB52" t="b">
        <f ca="1">COUNT(OFFSET('Burn Down'!$G$2,1,COLUMN()-2,Number_Tasks,1))&gt;0</f>
        <v>0</v>
      </c>
      <c r="BC52" t="b">
        <f ca="1">COUNT(OFFSET('Burn Down'!$G$2,1,COLUMN()-2,Number_Tasks,1))&gt;0</f>
        <v>0</v>
      </c>
      <c r="BD52" t="b">
        <f ca="1">COUNT(OFFSET('Burn Down'!$G$2,1,COLUMN()-2,Number_Tasks,1))&gt;0</f>
        <v>0</v>
      </c>
      <c r="BE52" t="b">
        <f ca="1">COUNT(OFFSET('Burn Down'!$G$2,1,COLUMN()-2,Number_Tasks,1))&gt;0</f>
        <v>0</v>
      </c>
      <c r="BF52" t="b">
        <f ca="1">COUNT(OFFSET('Burn Down'!$G$2,1,COLUMN()-2,Number_Tasks,1))&gt;0</f>
        <v>0</v>
      </c>
      <c r="BG52" t="b">
        <f ca="1">COUNT(OFFSET('Burn Down'!$G$2,1,COLUMN()-2,Number_Tasks,1))&gt;0</f>
        <v>0</v>
      </c>
      <c r="BH52" t="b">
        <f ca="1">COUNT(OFFSET('Burn Down'!$G$2,1,COLUMN()-2,Number_Tasks,1))&gt;0</f>
        <v>0</v>
      </c>
      <c r="BI52" t="b">
        <f ca="1">COUNT(OFFSET('Burn Down'!$G$2,1,COLUMN()-2,Number_Tasks,1))&gt;0</f>
        <v>0</v>
      </c>
      <c r="BJ52" t="b">
        <f ca="1">COUNT(OFFSET('Burn Down'!$G$2,1,COLUMN()-2,Number_Tasks,1))&gt;0</f>
        <v>0</v>
      </c>
      <c r="BK52" t="b">
        <f ca="1">COUNT(OFFSET('Burn Down'!$G$2,1,COLUMN()-2,Number_Tasks,1))&gt;0</f>
        <v>0</v>
      </c>
      <c r="BL52" t="b">
        <f ca="1">COUNT(OFFSET('Burn Down'!$G$2,1,COLUMN()-2,Number_Tasks,1))&gt;0</f>
        <v>0</v>
      </c>
      <c r="BM52" t="b">
        <f ca="1">COUNT(OFFSET('Burn Down'!$G$2,1,COLUMN()-2,Number_Tasks,1))&gt;0</f>
        <v>0</v>
      </c>
      <c r="BN52" t="b">
        <f ca="1">COUNT(OFFSET('Burn Down'!$G$2,1,COLUMN()-2,Number_Tasks,1))&gt;0</f>
        <v>0</v>
      </c>
      <c r="BO52" t="b">
        <f ca="1">COUNT(OFFSET('Burn Down'!$G$2,1,COLUMN()-2,Number_Tasks,1))&gt;0</f>
        <v>0</v>
      </c>
      <c r="BP52" t="b">
        <f ca="1">COUNT(OFFSET('Burn Down'!$G$2,1,COLUMN()-2,Number_Tasks,1))&gt;0</f>
        <v>0</v>
      </c>
      <c r="BQ52" t="b">
        <f ca="1">COUNT(OFFSET('Burn Down'!$G$2,1,COLUMN()-2,Number_Tasks,1))&gt;0</f>
        <v>0</v>
      </c>
      <c r="BR52" t="b">
        <f ca="1">COUNT(OFFSET('Burn Down'!$G$2,1,COLUMN()-2,Number_Tasks,1))&gt;0</f>
        <v>0</v>
      </c>
      <c r="BS52" t="b">
        <f ca="1">COUNT(OFFSET('Burn Down'!$G$2,1,COLUMN()-2,Number_Tasks,1))&gt;0</f>
        <v>0</v>
      </c>
      <c r="BT52" t="b">
        <f ca="1">COUNT(OFFSET('Burn Down'!$G$2,1,COLUMN()-2,Number_Tasks,1))&gt;0</f>
        <v>0</v>
      </c>
      <c r="BU52" t="b">
        <f ca="1">COUNT(OFFSET('Burn Down'!$G$2,1,COLUMN()-2,Number_Tasks,1))&gt;0</f>
        <v>0</v>
      </c>
      <c r="BV52" t="b">
        <f ca="1">COUNT(OFFSET('Burn Down'!$G$2,1,COLUMN()-2,Number_Tasks,1))&gt;0</f>
        <v>0</v>
      </c>
      <c r="BW52" t="b">
        <f ca="1">COUNT(OFFSET('Burn Down'!$G$2,1,COLUMN()-2,Number_Tasks,1))&gt;0</f>
        <v>0</v>
      </c>
      <c r="BX52" t="b">
        <f ca="1">COUNT(OFFSET('Burn Down'!$G$2,1,COLUMN()-2,Number_Tasks,1))&gt;0</f>
        <v>0</v>
      </c>
      <c r="BY52" t="b">
        <f ca="1">COUNT(OFFSET('Burn Down'!$G$2,1,COLUMN()-2,Number_Tasks,1))&gt;0</f>
        <v>0</v>
      </c>
      <c r="BZ52" t="b">
        <f ca="1">COUNT(OFFSET('Burn Down'!$G$2,1,COLUMN()-2,Number_Tasks,1))&gt;0</f>
        <v>0</v>
      </c>
      <c r="CA52" t="b">
        <f ca="1">COUNT(OFFSET('Burn Down'!$G$2,1,COLUMN()-2,Number_Tasks,1))&gt;0</f>
        <v>0</v>
      </c>
      <c r="CB52" t="b">
        <f ca="1">COUNT(OFFSET('Burn Down'!$G$2,1,COLUMN()-2,Number_Tasks,1))&gt;0</f>
        <v>0</v>
      </c>
      <c r="CC52" t="b">
        <f ca="1">COUNT(OFFSET('Burn Down'!$G$2,1,COLUMN()-2,Number_Tasks,1))&gt;0</f>
        <v>0</v>
      </c>
      <c r="CD52" t="b">
        <f ca="1">COUNT(OFFSET('Burn Down'!$G$2,1,COLUMN()-2,Number_Tasks,1))&gt;0</f>
        <v>0</v>
      </c>
      <c r="CE52" t="b">
        <f ca="1">COUNT(OFFSET('Burn Down'!$G$2,1,COLUMN()-2,Number_Tasks,1))&gt;0</f>
        <v>0</v>
      </c>
      <c r="CF52" t="b">
        <f ca="1">COUNT(OFFSET('Burn Down'!$G$2,1,COLUMN()-2,Number_Tasks,1))&gt;0</f>
        <v>0</v>
      </c>
      <c r="CG52" t="b">
        <f ca="1">COUNT(OFFSET('Burn Down'!$G$2,1,COLUMN()-2,Number_Tasks,1))&gt;0</f>
        <v>0</v>
      </c>
      <c r="CH52" t="b">
        <f ca="1">COUNT(OFFSET('Burn Down'!$G$2,1,COLUMN()-2,Number_Tasks,1))&gt;0</f>
        <v>0</v>
      </c>
      <c r="CI52" t="b">
        <f ca="1">COUNT(OFFSET('Burn Down'!$G$2,1,COLUMN()-2,Number_Tasks,1))&gt;0</f>
        <v>0</v>
      </c>
      <c r="CJ52" t="b">
        <f ca="1">COUNT(OFFSET('Burn Down'!$G$2,1,COLUMN()-2,Number_Tasks,1))&gt;0</f>
        <v>0</v>
      </c>
      <c r="CK52" t="b">
        <f ca="1">COUNT(OFFSET('Burn Down'!$G$2,1,COLUMN()-2,Number_Tasks,1))&gt;0</f>
        <v>0</v>
      </c>
      <c r="CL52" t="b">
        <f ca="1">COUNT(OFFSET('Burn Down'!$G$2,1,COLUMN()-2,Number_Tasks,1))&gt;0</f>
        <v>0</v>
      </c>
      <c r="CM52" t="b">
        <f ca="1">COUNT(OFFSET('Burn Down'!$G$2,1,COLUMN()-2,Number_Tasks,1))&gt;0</f>
        <v>0</v>
      </c>
      <c r="CN52" t="b">
        <f ca="1">COUNT(OFFSET('Burn Down'!$G$2,1,COLUMN()-2,Number_Tasks,1))&gt;0</f>
        <v>0</v>
      </c>
      <c r="CO52" t="b">
        <f ca="1">COUNT(OFFSET('Burn Down'!$G$2,1,COLUMN()-2,Number_Tasks,1))&gt;0</f>
        <v>0</v>
      </c>
      <c r="CP52" t="b">
        <f ca="1">COUNT(OFFSET('Burn Down'!$G$2,1,COLUMN()-2,Number_Tasks,1))&gt;0</f>
        <v>0</v>
      </c>
      <c r="CQ52" t="b">
        <f ca="1">COUNT(OFFSET('Burn Down'!$G$2,1,COLUMN()-2,Number_Tasks,1))&gt;0</f>
        <v>0</v>
      </c>
      <c r="CR52" t="b">
        <f ca="1">COUNT(OFFSET('Burn Down'!$G$2,1,COLUMN()-2,Number_Tasks,1))&gt;0</f>
        <v>0</v>
      </c>
      <c r="CS52" t="b">
        <f ca="1">COUNT(OFFSET('Burn Down'!$G$2,1,COLUMN()-2,Number_Tasks,1))&gt;0</f>
        <v>0</v>
      </c>
      <c r="CT52" t="b">
        <f ca="1">COUNT(OFFSET('Burn Down'!$G$2,1,COLUMN()-2,Number_Tasks,1))&gt;0</f>
        <v>0</v>
      </c>
      <c r="CU52" t="b">
        <f ca="1">COUNT(OFFSET('Burn Down'!$G$2,1,COLUMN()-2,Number_Tasks,1))&gt;0</f>
        <v>0</v>
      </c>
      <c r="CV52" t="b">
        <f ca="1">COUNT(OFFSET('Burn Down'!$G$2,1,COLUMN()-2,Number_Tasks,1))&gt;0</f>
        <v>0</v>
      </c>
      <c r="CW52" t="b">
        <f ca="1">COUNT(OFFSET('Burn Down'!$G$2,1,COLUMN()-2,Number_Tasks,1))&gt;0</f>
        <v>0</v>
      </c>
      <c r="CX52" t="b">
        <f ca="1">COUNT(OFFSET('Burn Down'!$G$2,1,COLUMN()-2,Number_Tasks,1))&gt;0</f>
        <v>0</v>
      </c>
      <c r="CY52" t="b">
        <f ca="1">COUNT(OFFSET('Burn Down'!$G$2,1,COLUMN()-2,Number_Tasks,1))&gt;0</f>
        <v>0</v>
      </c>
      <c r="CZ52" t="b">
        <f ca="1">COUNT(OFFSET('Burn Down'!$G$2,1,COLUMN()-2,Number_Tasks,1))&gt;0</f>
        <v>0</v>
      </c>
    </row>
    <row r="53" spans="1:157">
      <c r="A53" t="s">
        <v>6</v>
      </c>
      <c r="B53" t="s">
        <v>10</v>
      </c>
      <c r="C53" t="s">
        <v>11</v>
      </c>
    </row>
    <row r="54" spans="1:157">
      <c r="A54" t="s">
        <v>19</v>
      </c>
      <c r="B54" s="3">
        <f>IF(ISNUMBER('Resource Allocation'!C$2),0,"")</f>
        <v>0</v>
      </c>
      <c r="C54">
        <f>IF(ISNUMBER('Resource Allocation'!D$2),0,"")</f>
        <v>0</v>
      </c>
      <c r="D54">
        <f>IF(ISNUMBER('Resource Allocation'!E$2),0,"")</f>
        <v>0</v>
      </c>
      <c r="E54">
        <f>IF(ISNUMBER('Resource Allocation'!F$2),0,"")</f>
        <v>0</v>
      </c>
      <c r="F54">
        <f>IF(ISNUMBER('Resource Allocation'!G$2),0,"")</f>
        <v>0</v>
      </c>
      <c r="G54">
        <f>IF(ISNUMBER('Resource Allocation'!H$2),0,"")</f>
        <v>0</v>
      </c>
      <c r="H54">
        <f>IF(ISNUMBER('Resource Allocation'!I$2),0,"")</f>
        <v>0</v>
      </c>
      <c r="I54">
        <f>IF(ISNUMBER('Resource Allocation'!J$2),0,"")</f>
        <v>0</v>
      </c>
      <c r="J54">
        <f>IF(ISNUMBER('Resource Allocation'!K$2),0,"")</f>
        <v>0</v>
      </c>
      <c r="K54">
        <f>IF(ISNUMBER('Resource Allocation'!L$2),0,"")</f>
        <v>0</v>
      </c>
      <c r="L54">
        <f>IF(ISNUMBER('Resource Allocation'!M$2),0,"")</f>
        <v>0</v>
      </c>
      <c r="M54">
        <f>IF(ISNUMBER('Resource Allocation'!N$2),0,"")</f>
        <v>0</v>
      </c>
      <c r="N54" t="str">
        <f>IF(ISNUMBER('Resource Allocation'!O$2),0,"")</f>
        <v/>
      </c>
      <c r="O54" t="str">
        <f>IF(ISNUMBER('Resource Allocation'!P$2),0,"")</f>
        <v/>
      </c>
      <c r="P54" t="str">
        <f>IF(ISNUMBER('Resource Allocation'!Q$2),0,"")</f>
        <v/>
      </c>
      <c r="Q54" t="str">
        <f>IF(ISNUMBER('Resource Allocation'!R$2),0,"")</f>
        <v/>
      </c>
      <c r="R54" t="str">
        <f>IF(ISNUMBER('Resource Allocation'!S$2),0,"")</f>
        <v/>
      </c>
      <c r="S54" t="str">
        <f>IF(ISNUMBER('Resource Allocation'!T$2),0,"")</f>
        <v/>
      </c>
      <c r="T54" t="str">
        <f>IF(ISNUMBER('Resource Allocation'!U$2),0,"")</f>
        <v/>
      </c>
      <c r="U54" t="str">
        <f>IF(ISNUMBER('Resource Allocation'!V$2),0,"")</f>
        <v/>
      </c>
      <c r="V54" t="str">
        <f>IF(ISNUMBER('Resource Allocation'!W$2),0,"")</f>
        <v/>
      </c>
      <c r="W54" t="str">
        <f>IF(ISNUMBER('Resource Allocation'!X$2),0,"")</f>
        <v/>
      </c>
      <c r="X54" t="str">
        <f>IF(ISNUMBER('Resource Allocation'!Y$2),0,"")</f>
        <v/>
      </c>
      <c r="Y54" t="str">
        <f>IF(ISNUMBER('Resource Allocation'!Z$2),0,"")</f>
        <v/>
      </c>
      <c r="Z54" t="str">
        <f>IF(ISNUMBER('Resource Allocation'!AA$2),0,"")</f>
        <v/>
      </c>
      <c r="AA54" t="str">
        <f>IF(ISNUMBER('Resource Allocation'!AB$2),0,"")</f>
        <v/>
      </c>
      <c r="AB54" t="str">
        <f>IF(ISNUMBER('Resource Allocation'!AC$2),0,"")</f>
        <v/>
      </c>
      <c r="AC54" t="str">
        <f>IF(ISNUMBER('Resource Allocation'!AD$2),0,"")</f>
        <v/>
      </c>
      <c r="AD54" t="str">
        <f>IF(ISNUMBER('Resource Allocation'!AE$2),0,"")</f>
        <v/>
      </c>
      <c r="AE54" t="str">
        <f>IF(ISNUMBER('Resource Allocation'!AF$2),0,"")</f>
        <v/>
      </c>
      <c r="AF54" t="str">
        <f>IF(ISNUMBER('Resource Allocation'!AG$2),0,"")</f>
        <v/>
      </c>
      <c r="AG54" t="str">
        <f>IF(ISNUMBER('Resource Allocation'!AH$2),0,"")</f>
        <v/>
      </c>
      <c r="AH54" t="str">
        <f>IF(ISNUMBER('Resource Allocation'!AI$2),0,"")</f>
        <v/>
      </c>
      <c r="AI54" t="str">
        <f>IF(ISNUMBER('Resource Allocation'!AJ$2),0,"")</f>
        <v/>
      </c>
      <c r="AJ54" t="str">
        <f>IF(ISNUMBER('Resource Allocation'!AK$2),0,"")</f>
        <v/>
      </c>
      <c r="AK54" t="str">
        <f>IF(ISNUMBER('Resource Allocation'!AL$2),0,"")</f>
        <v/>
      </c>
      <c r="AL54" t="str">
        <f>IF(ISNUMBER('Resource Allocation'!AM$2),0,"")</f>
        <v/>
      </c>
      <c r="AM54" t="str">
        <f>IF(ISNUMBER('Resource Allocation'!AN$2),0,"")</f>
        <v/>
      </c>
      <c r="AN54" t="str">
        <f>IF(ISNUMBER('Resource Allocation'!AO$2),0,"")</f>
        <v/>
      </c>
      <c r="AO54" t="str">
        <f>IF(ISNUMBER('Resource Allocation'!AP$2),0,"")</f>
        <v/>
      </c>
      <c r="AP54" t="str">
        <f>IF(ISNUMBER('Resource Allocation'!AQ$2),0,"")</f>
        <v/>
      </c>
      <c r="AQ54" t="str">
        <f>IF(ISNUMBER('Resource Allocation'!AR$2),0,"")</f>
        <v/>
      </c>
      <c r="AR54" t="str">
        <f>IF(ISNUMBER('Resource Allocation'!AS$2),0,"")</f>
        <v/>
      </c>
      <c r="AS54" t="str">
        <f>IF(ISNUMBER('Resource Allocation'!AT$2),0,"")</f>
        <v/>
      </c>
      <c r="AT54" t="str">
        <f>IF(ISNUMBER('Resource Allocation'!AU$2),0,"")</f>
        <v/>
      </c>
      <c r="AU54" t="str">
        <f>IF(ISNUMBER('Resource Allocation'!AV$2),0,"")</f>
        <v/>
      </c>
      <c r="AV54" t="str">
        <f>IF(ISNUMBER('Resource Allocation'!AW$2),0,"")</f>
        <v/>
      </c>
      <c r="AW54" t="str">
        <f>IF(ISNUMBER('Resource Allocation'!AX$2),0,"")</f>
        <v/>
      </c>
      <c r="AX54" t="str">
        <f>IF(ISNUMBER('Resource Allocation'!AY$2),0,"")</f>
        <v/>
      </c>
      <c r="AY54" t="str">
        <f>IF(ISNUMBER('Resource Allocation'!AZ$2),0,"")</f>
        <v/>
      </c>
      <c r="AZ54" t="str">
        <f>IF(ISNUMBER('Resource Allocation'!BA$2),0,"")</f>
        <v/>
      </c>
      <c r="BA54" t="str">
        <f>IF(ISNUMBER('Resource Allocation'!BB$2),0,"")</f>
        <v/>
      </c>
      <c r="BB54" t="str">
        <f>IF(ISNUMBER('Resource Allocation'!BC$2),0,"")</f>
        <v/>
      </c>
      <c r="BC54" t="str">
        <f>IF(ISNUMBER('Resource Allocation'!BD$2),0,"")</f>
        <v/>
      </c>
      <c r="BD54" t="str">
        <f>IF(ISNUMBER('Resource Allocation'!BE$2),0,"")</f>
        <v/>
      </c>
      <c r="BE54" t="str">
        <f>IF(ISNUMBER('Resource Allocation'!BF$2),0,"")</f>
        <v/>
      </c>
      <c r="BF54" t="str">
        <f>IF(ISNUMBER('Resource Allocation'!BG$2),0,"")</f>
        <v/>
      </c>
      <c r="BG54" t="str">
        <f>IF(ISNUMBER('Resource Allocation'!BH$2),0,"")</f>
        <v/>
      </c>
      <c r="BH54" t="str">
        <f>IF(ISNUMBER('Resource Allocation'!BI$2),0,"")</f>
        <v/>
      </c>
      <c r="BI54" t="str">
        <f>IF(ISNUMBER('Resource Allocation'!BJ$2),0,"")</f>
        <v/>
      </c>
      <c r="BJ54" t="str">
        <f>IF(ISNUMBER('Resource Allocation'!BK$2),0,"")</f>
        <v/>
      </c>
      <c r="BK54" t="str">
        <f>IF(ISNUMBER('Resource Allocation'!BL$2),0,"")</f>
        <v/>
      </c>
      <c r="BL54" t="str">
        <f>IF(ISNUMBER('Resource Allocation'!BM$2),0,"")</f>
        <v/>
      </c>
      <c r="BM54" t="str">
        <f>IF(ISNUMBER('Resource Allocation'!BN$2),0,"")</f>
        <v/>
      </c>
      <c r="BN54" t="str">
        <f>IF(ISNUMBER('Resource Allocation'!BO$2),0,"")</f>
        <v/>
      </c>
      <c r="BO54" t="str">
        <f>IF(ISNUMBER('Resource Allocation'!BP$2),0,"")</f>
        <v/>
      </c>
      <c r="BP54" t="str">
        <f>IF(ISNUMBER('Resource Allocation'!BQ$2),0,"")</f>
        <v/>
      </c>
      <c r="BQ54" t="str">
        <f>IF(ISNUMBER('Resource Allocation'!BR$2),0,"")</f>
        <v/>
      </c>
      <c r="BR54" t="str">
        <f>IF(ISNUMBER('Resource Allocation'!BS$2),0,"")</f>
        <v/>
      </c>
      <c r="BS54" t="str">
        <f>IF(ISNUMBER('Resource Allocation'!BT$2),0,"")</f>
        <v/>
      </c>
      <c r="BT54" t="str">
        <f>IF(ISNUMBER('Resource Allocation'!BU$2),0,"")</f>
        <v/>
      </c>
      <c r="BU54" t="str">
        <f>IF(ISNUMBER('Resource Allocation'!BV$2),0,"")</f>
        <v/>
      </c>
      <c r="BV54" t="str">
        <f>IF(ISNUMBER('Resource Allocation'!BW$2),0,"")</f>
        <v/>
      </c>
      <c r="BW54" t="str">
        <f>IF(ISNUMBER('Resource Allocation'!BX$2),0,"")</f>
        <v/>
      </c>
      <c r="BX54" t="str">
        <f>IF(ISNUMBER('Resource Allocation'!BY$2),0,"")</f>
        <v/>
      </c>
      <c r="BY54" t="str">
        <f>IF(ISNUMBER('Resource Allocation'!BZ$2),0,"")</f>
        <v/>
      </c>
      <c r="BZ54" t="str">
        <f>IF(ISNUMBER('Resource Allocation'!CA$2),0,"")</f>
        <v/>
      </c>
      <c r="CA54" t="str">
        <f>IF(ISNUMBER('Resource Allocation'!CB$2),0,"")</f>
        <v/>
      </c>
      <c r="CB54" t="str">
        <f>IF(ISNUMBER('Resource Allocation'!CC$2),0,"")</f>
        <v/>
      </c>
      <c r="CC54" t="str">
        <f>IF(ISNUMBER('Resource Allocation'!CD$2),0,"")</f>
        <v/>
      </c>
      <c r="CD54" t="str">
        <f>IF(ISNUMBER('Resource Allocation'!CE$2),0,"")</f>
        <v/>
      </c>
      <c r="CE54" t="str">
        <f>IF(ISNUMBER('Resource Allocation'!CF$2),0,"")</f>
        <v/>
      </c>
      <c r="CF54" t="str">
        <f>IF(ISNUMBER('Resource Allocation'!CG$2),0,"")</f>
        <v/>
      </c>
      <c r="CG54" t="str">
        <f>IF(ISNUMBER('Resource Allocation'!CH$2),0,"")</f>
        <v/>
      </c>
      <c r="CH54" t="str">
        <f>IF(ISNUMBER('Resource Allocation'!CI$2),0,"")</f>
        <v/>
      </c>
      <c r="CI54" t="str">
        <f>IF(ISNUMBER('Resource Allocation'!CJ$2),0,"")</f>
        <v/>
      </c>
      <c r="CJ54" t="str">
        <f>IF(ISNUMBER('Resource Allocation'!CK$2),0,"")</f>
        <v/>
      </c>
      <c r="CK54" t="str">
        <f>IF(ISNUMBER('Resource Allocation'!CL$2),0,"")</f>
        <v/>
      </c>
      <c r="CL54" t="str">
        <f>IF(ISNUMBER('Resource Allocation'!CM$2),0,"")</f>
        <v/>
      </c>
      <c r="CM54" t="str">
        <f>IF(ISNUMBER('Resource Allocation'!CN$2),0,"")</f>
        <v/>
      </c>
      <c r="CN54" t="str">
        <f>IF(ISNUMBER('Resource Allocation'!CO$2),0,"")</f>
        <v/>
      </c>
      <c r="CO54" t="str">
        <f>IF(ISNUMBER('Resource Allocation'!CP$2),0,"")</f>
        <v/>
      </c>
      <c r="CP54" t="str">
        <f>IF(ISNUMBER('Resource Allocation'!CQ$2),0,"")</f>
        <v/>
      </c>
      <c r="CQ54" t="str">
        <f>IF(ISNUMBER('Resource Allocation'!CR$2),0,"")</f>
        <v/>
      </c>
      <c r="CR54" t="str">
        <f>IF(ISNUMBER('Resource Allocation'!CS$2),0,"")</f>
        <v/>
      </c>
      <c r="CS54" t="str">
        <f>IF(ISNUMBER('Resource Allocation'!CT$2),0,"")</f>
        <v/>
      </c>
      <c r="CT54" t="str">
        <f>IF(ISNUMBER('Resource Allocation'!CU$2),0,"")</f>
        <v/>
      </c>
      <c r="CU54" t="str">
        <f>IF(ISNUMBER('Resource Allocation'!CV$2),0,"")</f>
        <v/>
      </c>
      <c r="CV54" t="str">
        <f>IF(ISNUMBER('Resource Allocation'!CW$2),0,"")</f>
        <v/>
      </c>
      <c r="CW54" t="str">
        <f>IF(ISNUMBER('Resource Allocation'!CX$2),0,"")</f>
        <v/>
      </c>
      <c r="CX54" t="str">
        <f>IF(ISNUMBER('Resource Allocation'!CY$2),0,"")</f>
        <v/>
      </c>
      <c r="CY54" t="str">
        <f>IF(ISNUMBER('Resource Allocation'!CZ$2),0,"")</f>
        <v/>
      </c>
      <c r="CZ54" t="str">
        <f>IF(ISNUMBER('Resource Allocation'!DA$2),0,"")</f>
        <v/>
      </c>
    </row>
    <row r="55" spans="1:157">
      <c r="A55" t="s">
        <v>27</v>
      </c>
      <c r="B55" t="e">
        <f ca="1">('Sprint Information'!$C$56-'Sprint Information'!$C$57)/('Sprint Information'!$B$57-'Sprint Information'!$B$56)</f>
        <v>#DIV/0!</v>
      </c>
      <c r="C55" s="3" t="str">
        <f ca="1">"Release at End of Sprint " &amp; IF(COUNT(Progress)&lt;2,"?",IF(TRUNC(B55)=B55,B55-1,TRUNC(B55)))</f>
        <v>Release at End of Sprint ?</v>
      </c>
    </row>
    <row r="56" spans="1:157">
      <c r="A56" s="22" t="s">
        <v>25</v>
      </c>
      <c r="B56" s="3">
        <f t="array" aca="1" ref="B56:C56" ca="1">LINEST(Progress)</f>
        <v>0</v>
      </c>
      <c r="C56">
        <f ca="1"/>
        <v>0</v>
      </c>
    </row>
    <row r="57" spans="1:157">
      <c r="A57" s="22" t="s">
        <v>26</v>
      </c>
      <c r="B57" s="3">
        <f t="array" aca="1" ref="B57:C57" ca="1">LINEST(Scope_Change)</f>
        <v>0</v>
      </c>
      <c r="C57">
        <f ca="1"/>
        <v>0</v>
      </c>
    </row>
    <row r="58" spans="1:157">
      <c r="A58" t="s">
        <v>20</v>
      </c>
      <c r="B58" t="str">
        <f ca="1">IF(COUNT(Progress)&gt;1,(((COLUMN()-1)*'Sprint Information'!$B56)+'Sprint Information'!$C56),"")</f>
        <v/>
      </c>
      <c r="C58" t="str">
        <f ca="1">IF(COUNT(Progress)&gt;1,(((COLUMN()-1)*'Sprint Information'!$B56)+'Sprint Information'!$C56),"")</f>
        <v/>
      </c>
      <c r="D58" t="str">
        <f ca="1">IF(ISNUMBER(C58),IF(C58&lt;C59,"",(((COLUMN()-1)*'Sprint Information'!$B56)+'Sprint Information'!$C56)),"")</f>
        <v/>
      </c>
      <c r="E58" t="str">
        <f ca="1">IF(ISNUMBER(D58),IF(D58&lt;D59,"",(((COLUMN()-1)*'Sprint Information'!$B56)+'Sprint Information'!$C56)),"")</f>
        <v/>
      </c>
      <c r="F58" t="str">
        <f ca="1">IF(ISNUMBER(E58),IF(E58&lt;E59,"",(((COLUMN()-1)*'Sprint Information'!$B56)+'Sprint Information'!$C56)),"")</f>
        <v/>
      </c>
      <c r="G58" t="str">
        <f ca="1">IF(ISNUMBER(F58),IF(F58&lt;F59,"",(((COLUMN()-1)*'Sprint Information'!$B56)+'Sprint Information'!$C56)),"")</f>
        <v/>
      </c>
      <c r="H58" t="str">
        <f ca="1">IF(ISNUMBER(G58),IF(G58&lt;G59,"",(((COLUMN()-1)*'Sprint Information'!$B56)+'Sprint Information'!$C56)),"")</f>
        <v/>
      </c>
      <c r="I58" t="str">
        <f ca="1">IF(ISNUMBER(H58),IF(H58&lt;H59,"",(((COLUMN()-1)*'Sprint Information'!$B56)+'Sprint Information'!$C56)),"")</f>
        <v/>
      </c>
      <c r="J58" t="str">
        <f ca="1">IF(ISNUMBER(I58),IF(I58&lt;I59,"",(((COLUMN()-1)*'Sprint Information'!$B56)+'Sprint Information'!$C56)),"")</f>
        <v/>
      </c>
      <c r="K58" t="str">
        <f ca="1">IF(ISNUMBER(J58),IF(J58&lt;J59,"",(((COLUMN()-1)*'Sprint Information'!$B56)+'Sprint Information'!$C56)),"")</f>
        <v/>
      </c>
      <c r="L58" t="str">
        <f ca="1">IF(ISNUMBER(K58),IF(K58&lt;K59,"",(((COLUMN()-1)*'Sprint Information'!$B56)+'Sprint Information'!$C56)),"")</f>
        <v/>
      </c>
      <c r="M58" t="str">
        <f ca="1">IF(ISNUMBER(L58),IF(L58&lt;L59,"",(((COLUMN()-1)*'Sprint Information'!$B56)+'Sprint Information'!$C56)),"")</f>
        <v/>
      </c>
      <c r="N58" t="str">
        <f ca="1">IF(ISNUMBER(M58),IF(M58&lt;M59,"",(((COLUMN()-1)*'Sprint Information'!$B56)+'Sprint Information'!$C56)),"")</f>
        <v/>
      </c>
      <c r="O58" t="str">
        <f ca="1">IF(ISNUMBER(N58),IF(N58&lt;N59,"",(((COLUMN()-1)*'Sprint Information'!$B56)+'Sprint Information'!$C56)),"")</f>
        <v/>
      </c>
      <c r="P58" t="str">
        <f ca="1">IF(ISNUMBER(O58),IF(O58&lt;O59,"",(((COLUMN()-1)*'Sprint Information'!$B56)+'Sprint Information'!$C56)),"")</f>
        <v/>
      </c>
      <c r="Q58" t="str">
        <f ca="1">IF(ISNUMBER(P58),IF(P58&lt;P59,"",(((COLUMN()-1)*'Sprint Information'!$B56)+'Sprint Information'!$C56)),"")</f>
        <v/>
      </c>
      <c r="R58" t="str">
        <f ca="1">IF(ISNUMBER(Q58),IF(Q58&lt;Q59,"",(((COLUMN()-1)*'Sprint Information'!$B56)+'Sprint Information'!$C56)),"")</f>
        <v/>
      </c>
      <c r="S58" t="str">
        <f ca="1">IF(ISNUMBER(R58),IF(R58&lt;R59,"",(((COLUMN()-1)*'Sprint Information'!$B56)+'Sprint Information'!$C56)),"")</f>
        <v/>
      </c>
      <c r="T58" t="str">
        <f ca="1">IF(ISNUMBER(S58),IF(S58&lt;S59,"",(((COLUMN()-1)*'Sprint Information'!$B56)+'Sprint Information'!$C56)),"")</f>
        <v/>
      </c>
      <c r="U58" t="str">
        <f ca="1">IF(ISNUMBER(T58),IF(T58&lt;T59,"",(((COLUMN()-1)*'Sprint Information'!$B56)+'Sprint Information'!$C56)),"")</f>
        <v/>
      </c>
      <c r="V58" t="str">
        <f ca="1">IF(ISNUMBER(U58),IF(U58&lt;U59,"",(((COLUMN()-1)*'Sprint Information'!$B56)+'Sprint Information'!$C56)),"")</f>
        <v/>
      </c>
      <c r="W58" t="str">
        <f ca="1">IF(ISNUMBER(V58),IF(V58&lt;V59,"",(((COLUMN()-1)*'Sprint Information'!$B56)+'Sprint Information'!$C56)),"")</f>
        <v/>
      </c>
      <c r="X58" t="str">
        <f ca="1">IF(ISNUMBER(W58),IF(W58&lt;W59,"",(((COLUMN()-1)*'Sprint Information'!$B56)+'Sprint Information'!$C56)),"")</f>
        <v/>
      </c>
      <c r="Y58" t="str">
        <f ca="1">IF(ISNUMBER(X58),IF(X58&lt;X59,"",(((COLUMN()-1)*'Sprint Information'!$B56)+'Sprint Information'!$C56)),"")</f>
        <v/>
      </c>
      <c r="Z58" t="str">
        <f ca="1">IF(ISNUMBER(Y58),IF(Y58&lt;Y59,"",(((COLUMN()-1)*'Sprint Information'!$B56)+'Sprint Information'!$C56)),"")</f>
        <v/>
      </c>
      <c r="AA58" t="str">
        <f ca="1">IF(ISNUMBER(Z58),IF(Z58&lt;Z59,"",(((COLUMN()-1)*'Sprint Information'!$B56)+'Sprint Information'!$C56)),"")</f>
        <v/>
      </c>
      <c r="AB58" t="str">
        <f ca="1">IF(ISNUMBER(AA58),IF(AA58&lt;AA59,"",(((COLUMN()-1)*'Sprint Information'!$B56)+'Sprint Information'!$C56)),"")</f>
        <v/>
      </c>
      <c r="AC58" t="str">
        <f ca="1">IF(ISNUMBER(AB58),IF(AB58&lt;AB59,"",(((COLUMN()-1)*'Sprint Information'!$B56)+'Sprint Information'!$C56)),"")</f>
        <v/>
      </c>
      <c r="AD58" t="str">
        <f ca="1">IF(ISNUMBER(AC58),IF(AC58&lt;AC59,"",(((COLUMN()-1)*'Sprint Information'!$B56)+'Sprint Information'!$C56)),"")</f>
        <v/>
      </c>
      <c r="AE58" t="str">
        <f ca="1">IF(ISNUMBER(AD58),IF(AD58&lt;AD59,"",(((COLUMN()-1)*'Sprint Information'!$B56)+'Sprint Information'!$C56)),"")</f>
        <v/>
      </c>
      <c r="AF58" t="str">
        <f ca="1">IF(ISNUMBER(AE58),IF(AE58&lt;AE59,"",(((COLUMN()-1)*'Sprint Information'!$B56)+'Sprint Information'!$C56)),"")</f>
        <v/>
      </c>
      <c r="AG58" t="str">
        <f ca="1">IF(ISNUMBER(AF58),IF(AF58&lt;AF59,"",(((COLUMN()-1)*'Sprint Information'!$B56)+'Sprint Information'!$C56)),"")</f>
        <v/>
      </c>
      <c r="AH58" t="str">
        <f ca="1">IF(ISNUMBER(AG58),IF(AG58&lt;AG59,"",(((COLUMN()-1)*'Sprint Information'!$B56)+'Sprint Information'!$C56)),"")</f>
        <v/>
      </c>
      <c r="AI58" t="str">
        <f ca="1">IF(ISNUMBER(AH58),IF(AH58&lt;AH59,"",(((COLUMN()-1)*'Sprint Information'!$B56)+'Sprint Information'!$C56)),"")</f>
        <v/>
      </c>
      <c r="AJ58" t="str">
        <f ca="1">IF(ISNUMBER(AI58),IF(AI58&lt;AI59,"",(((COLUMN()-1)*'Sprint Information'!$B56)+'Sprint Information'!$C56)),"")</f>
        <v/>
      </c>
      <c r="AK58" t="str">
        <f ca="1">IF(ISNUMBER(AJ58),IF(AJ58&lt;AJ59,"",(((COLUMN()-1)*'Sprint Information'!$B56)+'Sprint Information'!$C56)),"")</f>
        <v/>
      </c>
      <c r="AL58" t="str">
        <f ca="1">IF(ISNUMBER(AK58),IF(AK58&lt;AK59,"",(((COLUMN()-1)*'Sprint Information'!$B56)+'Sprint Information'!$C56)),"")</f>
        <v/>
      </c>
      <c r="AM58" t="str">
        <f ca="1">IF(ISNUMBER(AL58),IF(AL58&lt;AL59,"",(((COLUMN()-1)*'Sprint Information'!$B56)+'Sprint Information'!$C56)),"")</f>
        <v/>
      </c>
      <c r="AN58" t="str">
        <f ca="1">IF(ISNUMBER(AM58),IF(AM58&lt;AM59,"",(((COLUMN()-1)*'Sprint Information'!$B56)+'Sprint Information'!$C56)),"")</f>
        <v/>
      </c>
      <c r="AO58" t="str">
        <f ca="1">IF(ISNUMBER(AN58),IF(AN58&lt;AN59,"",(((COLUMN()-1)*'Sprint Information'!$B56)+'Sprint Information'!$C56)),"")</f>
        <v/>
      </c>
      <c r="AP58" t="str">
        <f ca="1">IF(ISNUMBER(AO58),IF(AO58&lt;AO59,"",(((COLUMN()-1)*'Sprint Information'!$B56)+'Sprint Information'!$C56)),"")</f>
        <v/>
      </c>
      <c r="AQ58" t="str">
        <f ca="1">IF(ISNUMBER(AP58),IF(AP58&lt;AP59,"",(((COLUMN()-1)*'Sprint Information'!$B56)+'Sprint Information'!$C56)),"")</f>
        <v/>
      </c>
      <c r="AR58" t="str">
        <f ca="1">IF(ISNUMBER(AQ58),IF(AQ58&lt;AQ59,"",(((COLUMN()-1)*'Sprint Information'!$B56)+'Sprint Information'!$C56)),"")</f>
        <v/>
      </c>
      <c r="AS58" t="str">
        <f ca="1">IF(ISNUMBER(AR58),IF(AR58&lt;AR59,"",(((COLUMN()-1)*'Sprint Information'!$B56)+'Sprint Information'!$C56)),"")</f>
        <v/>
      </c>
      <c r="AT58" t="str">
        <f ca="1">IF(ISNUMBER(AS58),IF(AS58&lt;AS59,"",(((COLUMN()-1)*'Sprint Information'!$B56)+'Sprint Information'!$C56)),"")</f>
        <v/>
      </c>
      <c r="AU58" t="str">
        <f ca="1">IF(ISNUMBER(AT58),IF(AT58&lt;AT59,"",(((COLUMN()-1)*'Sprint Information'!$B56)+'Sprint Information'!$C56)),"")</f>
        <v/>
      </c>
      <c r="AV58" t="str">
        <f ca="1">IF(ISNUMBER(AU58),IF(AU58&lt;AU59,"",(((COLUMN()-1)*'Sprint Information'!$B56)+'Sprint Information'!$C56)),"")</f>
        <v/>
      </c>
      <c r="AW58" t="str">
        <f ca="1">IF(ISNUMBER(AV58),IF(AV58&lt;AV59,"",(((COLUMN()-1)*'Sprint Information'!$B56)+'Sprint Information'!$C56)),"")</f>
        <v/>
      </c>
      <c r="AX58" t="str">
        <f ca="1">IF(ISNUMBER(AW58),IF(AW58&lt;AW59,"",(((COLUMN()-1)*'Sprint Information'!$B56)+'Sprint Information'!$C56)),"")</f>
        <v/>
      </c>
      <c r="AY58" t="str">
        <f ca="1">IF(ISNUMBER(AX58),IF(AX58&lt;AX59,"",(((COLUMN()-1)*'Sprint Information'!$B56)+'Sprint Information'!$C56)),"")</f>
        <v/>
      </c>
      <c r="AZ58" t="str">
        <f ca="1">IF(ISNUMBER(AY58),IF(AY58&lt;AY59,"",(((COLUMN()-1)*'Sprint Information'!$B56)+'Sprint Information'!$C56)),"")</f>
        <v/>
      </c>
      <c r="BA58" t="str">
        <f ca="1">IF(ISNUMBER(AZ58),IF(AZ58&lt;AZ59,"",(((COLUMN()-1)*'Sprint Information'!$B56)+'Sprint Information'!$C56)),"")</f>
        <v/>
      </c>
      <c r="BB58" t="str">
        <f ca="1">IF(ISNUMBER(BA58),IF(BA58&lt;BA59,"",(((COLUMN()-1)*'Sprint Information'!$B56)+'Sprint Information'!$C56)),"")</f>
        <v/>
      </c>
      <c r="BC58" t="str">
        <f ca="1">IF(ISNUMBER(BB58),IF(BB58&lt;BB59,"",(((COLUMN()-1)*'Sprint Information'!$B56)+'Sprint Information'!$C56)),"")</f>
        <v/>
      </c>
      <c r="BD58" t="str">
        <f ca="1">IF(ISNUMBER(BC58),IF(BC58&lt;BC59,"",(((COLUMN()-1)*'Sprint Information'!$B56)+'Sprint Information'!$C56)),"")</f>
        <v/>
      </c>
      <c r="BE58" t="str">
        <f ca="1">IF(ISNUMBER(BD58),IF(BD58&lt;BD59,"",(((COLUMN()-1)*'Sprint Information'!$B56)+'Sprint Information'!$C56)),"")</f>
        <v/>
      </c>
      <c r="BF58" t="str">
        <f ca="1">IF(ISNUMBER(BE58),IF(BE58&lt;BE59,"",(((COLUMN()-1)*'Sprint Information'!$B56)+'Sprint Information'!$C56)),"")</f>
        <v/>
      </c>
      <c r="BG58" t="str">
        <f ca="1">IF(ISNUMBER(BF58),IF(BF58&lt;BF59,"",(((COLUMN()-1)*'Sprint Information'!$B56)+'Sprint Information'!$C56)),"")</f>
        <v/>
      </c>
      <c r="BH58" t="str">
        <f ca="1">IF(ISNUMBER(BG58),IF(BG58&lt;BG59,"",(((COLUMN()-1)*'Sprint Information'!$B56)+'Sprint Information'!$C56)),"")</f>
        <v/>
      </c>
      <c r="BI58" t="str">
        <f ca="1">IF(ISNUMBER(BH58),IF(BH58&lt;BH59,"",(((COLUMN()-1)*'Sprint Information'!$B56)+'Sprint Information'!$C56)),"")</f>
        <v/>
      </c>
      <c r="BJ58" t="str">
        <f ca="1">IF(ISNUMBER(BI58),IF(BI58&lt;BI59,"",(((COLUMN()-1)*'Sprint Information'!$B56)+'Sprint Information'!$C56)),"")</f>
        <v/>
      </c>
      <c r="BK58" t="str">
        <f ca="1">IF(ISNUMBER(BJ58),IF(BJ58&lt;BJ59,"",(((COLUMN()-1)*'Sprint Information'!$B56)+'Sprint Information'!$C56)),"")</f>
        <v/>
      </c>
      <c r="BL58" t="str">
        <f ca="1">IF(ISNUMBER(BK58),IF(BK58&lt;BK59,"",(((COLUMN()-1)*'Sprint Information'!$B56)+'Sprint Information'!$C56)),"")</f>
        <v/>
      </c>
      <c r="BM58" t="str">
        <f ca="1">IF(ISNUMBER(BL58),IF(BL58&lt;BL59,"",(((COLUMN()-1)*'Sprint Information'!$B56)+'Sprint Information'!$C56)),"")</f>
        <v/>
      </c>
      <c r="BN58" t="str">
        <f ca="1">IF(ISNUMBER(BM58),IF(BM58&lt;BM59,"",(((COLUMN()-1)*'Sprint Information'!$B56)+'Sprint Information'!$C56)),"")</f>
        <v/>
      </c>
      <c r="BO58" t="str">
        <f ca="1">IF(ISNUMBER(BN58),IF(BN58&lt;BN59,"",(((COLUMN()-1)*'Sprint Information'!$B56)+'Sprint Information'!$C56)),"")</f>
        <v/>
      </c>
      <c r="BP58" t="str">
        <f ca="1">IF(ISNUMBER(BO58),IF(BO58&lt;BO59,"",(((COLUMN()-1)*'Sprint Information'!$B56)+'Sprint Information'!$C56)),"")</f>
        <v/>
      </c>
      <c r="BQ58" t="str">
        <f ca="1">IF(ISNUMBER(BP58),IF(BP58&lt;BP59,"",(((COLUMN()-1)*'Sprint Information'!$B56)+'Sprint Information'!$C56)),"")</f>
        <v/>
      </c>
      <c r="BR58" t="str">
        <f ca="1">IF(ISNUMBER(BQ58),IF(BQ58&lt;BQ59,"",(((COLUMN()-1)*'Sprint Information'!$B56)+'Sprint Information'!$C56)),"")</f>
        <v/>
      </c>
      <c r="BS58" t="str">
        <f ca="1">IF(ISNUMBER(BR58),IF(BR58&lt;BR59,"",(((COLUMN()-1)*'Sprint Information'!$B56)+'Sprint Information'!$C56)),"")</f>
        <v/>
      </c>
      <c r="BT58" t="str">
        <f ca="1">IF(ISNUMBER(BS58),IF(BS58&lt;BS59,"",(((COLUMN()-1)*'Sprint Information'!$B56)+'Sprint Information'!$C56)),"")</f>
        <v/>
      </c>
      <c r="BU58" t="str">
        <f ca="1">IF(ISNUMBER(BT58),IF(BT58&lt;BT59,"",(((COLUMN()-1)*'Sprint Information'!$B56)+'Sprint Information'!$C56)),"")</f>
        <v/>
      </c>
      <c r="BV58" t="str">
        <f ca="1">IF(ISNUMBER(BU58),IF(BU58&lt;BU59,"",(((COLUMN()-1)*'Sprint Information'!$B56)+'Sprint Information'!$C56)),"")</f>
        <v/>
      </c>
      <c r="BW58" t="str">
        <f ca="1">IF(ISNUMBER(BV58),IF(BV58&lt;BV59,"",(((COLUMN()-1)*'Sprint Information'!$B56)+'Sprint Information'!$C56)),"")</f>
        <v/>
      </c>
      <c r="BX58" t="str">
        <f ca="1">IF(ISNUMBER(BW58),IF(BW58&lt;BW59,"",(((COLUMN()-1)*'Sprint Information'!$B56)+'Sprint Information'!$C56)),"")</f>
        <v/>
      </c>
      <c r="BY58" t="str">
        <f ca="1">IF(ISNUMBER(BX58),IF(BX58&lt;BX59,"",(((COLUMN()-1)*'Sprint Information'!$B56)+'Sprint Information'!$C56)),"")</f>
        <v/>
      </c>
      <c r="BZ58" t="str">
        <f ca="1">IF(ISNUMBER(BY58),IF(BY58&lt;BY59,"",(((COLUMN()-1)*'Sprint Information'!$B56)+'Sprint Information'!$C56)),"")</f>
        <v/>
      </c>
      <c r="CA58" t="str">
        <f ca="1">IF(ISNUMBER(BZ58),IF(BZ58&lt;BZ59,"",(((COLUMN()-1)*'Sprint Information'!$B56)+'Sprint Information'!$C56)),"")</f>
        <v/>
      </c>
      <c r="CB58" t="str">
        <f ca="1">IF(ISNUMBER(CA58),IF(CA58&lt;CA59,"",(((COLUMN()-1)*'Sprint Information'!$B56)+'Sprint Information'!$C56)),"")</f>
        <v/>
      </c>
      <c r="CC58" t="str">
        <f ca="1">IF(ISNUMBER(CB58),IF(CB58&lt;CB59,"",(((COLUMN()-1)*'Sprint Information'!$B56)+'Sprint Information'!$C56)),"")</f>
        <v/>
      </c>
      <c r="CD58" t="str">
        <f ca="1">IF(ISNUMBER(CC58),IF(CC58&lt;CC59,"",(((COLUMN()-1)*'Sprint Information'!$B56)+'Sprint Information'!$C56)),"")</f>
        <v/>
      </c>
      <c r="CE58" t="str">
        <f ca="1">IF(ISNUMBER(CD58),IF(CD58&lt;CD59,"",(((COLUMN()-1)*'Sprint Information'!$B56)+'Sprint Information'!$C56)),"")</f>
        <v/>
      </c>
      <c r="CF58" t="str">
        <f ca="1">IF(ISNUMBER(CE58),IF(CE58&lt;CE59,"",(((COLUMN()-1)*'Sprint Information'!$B56)+'Sprint Information'!$C56)),"")</f>
        <v/>
      </c>
      <c r="CG58" t="str">
        <f ca="1">IF(ISNUMBER(CF58),IF(CF58&lt;CF59,"",(((COLUMN()-1)*'Sprint Information'!$B56)+'Sprint Information'!$C56)),"")</f>
        <v/>
      </c>
      <c r="CH58" t="str">
        <f ca="1">IF(ISNUMBER(CG58),IF(CG58&lt;CG59,"",(((COLUMN()-1)*'Sprint Information'!$B56)+'Sprint Information'!$C56)),"")</f>
        <v/>
      </c>
      <c r="CI58" t="str">
        <f ca="1">IF(ISNUMBER(CH58),IF(CH58&lt;CH59,"",(((COLUMN()-1)*'Sprint Information'!$B56)+'Sprint Information'!$C56)),"")</f>
        <v/>
      </c>
      <c r="CJ58" t="str">
        <f ca="1">IF(ISNUMBER(CI58),IF(CI58&lt;CI59,"",(((COLUMN()-1)*'Sprint Information'!$B56)+'Sprint Information'!$C56)),"")</f>
        <v/>
      </c>
      <c r="CK58" t="str">
        <f ca="1">IF(ISNUMBER(CJ58),IF(CJ58&lt;CJ59,"",(((COLUMN()-1)*'Sprint Information'!$B56)+'Sprint Information'!$C56)),"")</f>
        <v/>
      </c>
      <c r="CL58" t="str">
        <f ca="1">IF(ISNUMBER(CK58),IF(CK58&lt;CK59,"",(((COLUMN()-1)*'Sprint Information'!$B56)+'Sprint Information'!$C56)),"")</f>
        <v/>
      </c>
      <c r="CM58" t="str">
        <f ca="1">IF(ISNUMBER(CL58),IF(CL58&lt;CL59,"",(((COLUMN()-1)*'Sprint Information'!$B56)+'Sprint Information'!$C56)),"")</f>
        <v/>
      </c>
      <c r="CN58" t="str">
        <f ca="1">IF(ISNUMBER(CM58),IF(CM58&lt;CM59,"",(((COLUMN()-1)*'Sprint Information'!$B56)+'Sprint Information'!$C56)),"")</f>
        <v/>
      </c>
      <c r="CO58" t="str">
        <f ca="1">IF(ISNUMBER(CN58),IF(CN58&lt;CN59,"",(((COLUMN()-1)*'Sprint Information'!$B56)+'Sprint Information'!$C56)),"")</f>
        <v/>
      </c>
      <c r="CP58" t="str">
        <f ca="1">IF(ISNUMBER(CO58),IF(CO58&lt;CO59,"",(((COLUMN()-1)*'Sprint Information'!$B56)+'Sprint Information'!$C56)),"")</f>
        <v/>
      </c>
      <c r="CQ58" t="str">
        <f ca="1">IF(ISNUMBER(CP58),IF(CP58&lt;CP59,"",(((COLUMN()-1)*'Sprint Information'!$B56)+'Sprint Information'!$C56)),"")</f>
        <v/>
      </c>
      <c r="CR58" t="str">
        <f ca="1">IF(ISNUMBER(CQ58),IF(CQ58&lt;CQ59,"",(((COLUMN()-1)*'Sprint Information'!$B56)+'Sprint Information'!$C56)),"")</f>
        <v/>
      </c>
      <c r="CS58" t="str">
        <f ca="1">IF(ISNUMBER(CR58),IF(CR58&lt;CR59,"",(((COLUMN()-1)*'Sprint Information'!$B56)+'Sprint Information'!$C56)),"")</f>
        <v/>
      </c>
      <c r="CT58" t="str">
        <f ca="1">IF(ISNUMBER(CS58),IF(CS58&lt;CS59,"",(((COLUMN()-1)*'Sprint Information'!$B56)+'Sprint Information'!$C56)),"")</f>
        <v/>
      </c>
      <c r="CU58" t="str">
        <f ca="1">IF(ISNUMBER(CT58),IF(CT58&lt;CT59,"",(((COLUMN()-1)*'Sprint Information'!$B56)+'Sprint Information'!$C56)),"")</f>
        <v/>
      </c>
      <c r="CV58" t="str">
        <f ca="1">IF(ISNUMBER(CU58),IF(CU58&lt;CU59,"",(((COLUMN()-1)*'Sprint Information'!$B56)+'Sprint Information'!$C56)),"")</f>
        <v/>
      </c>
      <c r="CW58" t="str">
        <f ca="1">IF(ISNUMBER(CV58),IF(CV58&lt;CV59,"",(((COLUMN()-1)*'Sprint Information'!$B56)+'Sprint Information'!$C56)),"")</f>
        <v/>
      </c>
      <c r="CX58" t="str">
        <f ca="1">IF(ISNUMBER(CW58),IF(CW58&lt;CW59,"",(((COLUMN()-1)*'Sprint Information'!$B56)+'Sprint Information'!$C56)),"")</f>
        <v/>
      </c>
      <c r="CY58" t="str">
        <f ca="1">IF(ISNUMBER(CX58),IF(CX58&lt;CX59,"",(((COLUMN()-1)*'Sprint Information'!$B56)+'Sprint Information'!$C56)),"")</f>
        <v/>
      </c>
      <c r="CZ58" t="str">
        <f ca="1">IF(ISNUMBER(CY58),IF(CY58&lt;CY59,"",(((COLUMN()-1)*'Sprint Information'!$B56)+'Sprint Information'!$C56)),"")</f>
        <v/>
      </c>
      <c r="DA58" t="str">
        <f ca="1">IF(ISNUMBER(CZ58),IF(CZ58&lt;CZ59,"",(((COLUMN()-1)*'Sprint Information'!$B56)+'Sprint Information'!$C56)),"")</f>
        <v/>
      </c>
      <c r="DB58" t="str">
        <f ca="1">IF(ISNUMBER(DA58),IF(DA58&lt;DA59,"",(((COLUMN()-1)*'Sprint Information'!$B56)+'Sprint Information'!$C56)),"")</f>
        <v/>
      </c>
      <c r="DC58" t="str">
        <f ca="1">IF(ISNUMBER(DB58),IF(DB58&lt;DB59,"",(((COLUMN()-1)*'Sprint Information'!$B56)+'Sprint Information'!$C56)),"")</f>
        <v/>
      </c>
      <c r="DD58" t="str">
        <f ca="1">IF(ISNUMBER(DC58),IF(DC58&lt;DC59,"",(((COLUMN()-1)*'Sprint Information'!$B56)+'Sprint Information'!$C56)),"")</f>
        <v/>
      </c>
      <c r="DE58" t="str">
        <f ca="1">IF(ISNUMBER(DD58),IF(DD58&lt;DD59,"",(((COLUMN()-1)*'Sprint Information'!$B56)+'Sprint Information'!$C56)),"")</f>
        <v/>
      </c>
      <c r="DF58" t="str">
        <f ca="1">IF(ISNUMBER(DE58),IF(DE58&lt;DE59,"",(((COLUMN()-1)*'Sprint Information'!$B56)+'Sprint Information'!$C56)),"")</f>
        <v/>
      </c>
      <c r="DG58" t="str">
        <f ca="1">IF(ISNUMBER(DF58),IF(DF58&lt;DF59,"",(((COLUMN()-1)*'Sprint Information'!$B56)+'Sprint Information'!$C56)),"")</f>
        <v/>
      </c>
      <c r="DH58" t="str">
        <f ca="1">IF(ISNUMBER(DG58),IF(DG58&lt;DG59,"",(((COLUMN()-1)*'Sprint Information'!$B56)+'Sprint Information'!$C56)),"")</f>
        <v/>
      </c>
      <c r="DI58" t="str">
        <f ca="1">IF(ISNUMBER(DH58),IF(DH58&lt;DH59,"",(((COLUMN()-1)*'Sprint Information'!$B56)+'Sprint Information'!$C56)),"")</f>
        <v/>
      </c>
      <c r="DJ58" t="str">
        <f ca="1">IF(ISNUMBER(DI58),IF(DI58&lt;DI59,"",(((COLUMN()-1)*'Sprint Information'!$B56)+'Sprint Information'!$C56)),"")</f>
        <v/>
      </c>
      <c r="DK58" t="str">
        <f ca="1">IF(ISNUMBER(DJ58),IF(DJ58&lt;DJ59,"",(((COLUMN()-1)*'Sprint Information'!$B56)+'Sprint Information'!$C56)),"")</f>
        <v/>
      </c>
      <c r="DL58" t="str">
        <f ca="1">IF(ISNUMBER(DK58),IF(DK58&lt;DK59,"",(((COLUMN()-1)*'Sprint Information'!$B56)+'Sprint Information'!$C56)),"")</f>
        <v/>
      </c>
      <c r="DM58" t="str">
        <f ca="1">IF(ISNUMBER(DL58),IF(DL58&lt;DL59,"",(((COLUMN()-1)*'Sprint Information'!$B56)+'Sprint Information'!$C56)),"")</f>
        <v/>
      </c>
      <c r="DN58" t="str">
        <f ca="1">IF(ISNUMBER(DM58),IF(DM58&lt;DM59,"",(((COLUMN()-1)*'Sprint Information'!$B56)+'Sprint Information'!$C56)),"")</f>
        <v/>
      </c>
      <c r="DO58" t="str">
        <f ca="1">IF(ISNUMBER(DN58),IF(DN58&lt;DN59,"",(((COLUMN()-1)*'Sprint Information'!$B56)+'Sprint Information'!$C56)),"")</f>
        <v/>
      </c>
      <c r="DP58" t="str">
        <f ca="1">IF(ISNUMBER(DO58),IF(DO58&lt;DO59,"",(((COLUMN()-1)*'Sprint Information'!$B56)+'Sprint Information'!$C56)),"")</f>
        <v/>
      </c>
      <c r="DQ58" t="str">
        <f ca="1">IF(ISNUMBER(DP58),IF(DP58&lt;DP59,"",(((COLUMN()-1)*'Sprint Information'!$B56)+'Sprint Information'!$C56)),"")</f>
        <v/>
      </c>
      <c r="DR58" t="str">
        <f ca="1">IF(ISNUMBER(DQ58),IF(DQ58&lt;DQ59,"",(((COLUMN()-1)*'Sprint Information'!$B56)+'Sprint Information'!$C56)),"")</f>
        <v/>
      </c>
      <c r="DS58" t="str">
        <f ca="1">IF(ISNUMBER(DR58),IF(DR58&lt;DR59,"",(((COLUMN()-1)*'Sprint Information'!$B56)+'Sprint Information'!$C56)),"")</f>
        <v/>
      </c>
      <c r="DT58" t="str">
        <f ca="1">IF(ISNUMBER(DS58),IF(DS58&lt;DS59,"",(((COLUMN()-1)*'Sprint Information'!$B56)+'Sprint Information'!$C56)),"")</f>
        <v/>
      </c>
      <c r="DU58" t="str">
        <f ca="1">IF(ISNUMBER(DT58),IF(DT58&lt;DT59,"",(((COLUMN()-1)*'Sprint Information'!$B56)+'Sprint Information'!$C56)),"")</f>
        <v/>
      </c>
      <c r="DV58" t="str">
        <f ca="1">IF(ISNUMBER(DU58),IF(DU58&lt;DU59,"",(((COLUMN()-1)*'Sprint Information'!$B56)+'Sprint Information'!$C56)),"")</f>
        <v/>
      </c>
      <c r="DW58" t="str">
        <f ca="1">IF(ISNUMBER(DV58),IF(DV58&lt;DV59,"",(((COLUMN()-1)*'Sprint Information'!$B56)+'Sprint Information'!$C56)),"")</f>
        <v/>
      </c>
      <c r="DX58" t="str">
        <f ca="1">IF(ISNUMBER(DW58),IF(DW58&lt;DW59,"",(((COLUMN()-1)*'Sprint Information'!$B56)+'Sprint Information'!$C56)),"")</f>
        <v/>
      </c>
      <c r="DY58" t="str">
        <f ca="1">IF(ISNUMBER(DX58),IF(DX58&lt;DX59,"",(((COLUMN()-1)*'Sprint Information'!$B56)+'Sprint Information'!$C56)),"")</f>
        <v/>
      </c>
      <c r="DZ58" t="str">
        <f ca="1">IF(ISNUMBER(DY58),IF(DY58&lt;DY59,"",(((COLUMN()-1)*'Sprint Information'!$B56)+'Sprint Information'!$C56)),"")</f>
        <v/>
      </c>
      <c r="EA58" t="str">
        <f ca="1">IF(ISNUMBER(DZ58),IF(DZ58&lt;DZ59,"",(((COLUMN()-1)*'Sprint Information'!$B56)+'Sprint Information'!$C56)),"")</f>
        <v/>
      </c>
      <c r="EB58" t="str">
        <f ca="1">IF(ISNUMBER(EA58),IF(EA58&lt;EA59,"",(((COLUMN()-1)*'Sprint Information'!$B56)+'Sprint Information'!$C56)),"")</f>
        <v/>
      </c>
      <c r="EC58" t="str">
        <f ca="1">IF(ISNUMBER(EB58),IF(EB58&lt;EB59,"",(((COLUMN()-1)*'Sprint Information'!$B56)+'Sprint Information'!$C56)),"")</f>
        <v/>
      </c>
      <c r="ED58" t="str">
        <f ca="1">IF(ISNUMBER(EC58),IF(EC58&lt;EC59,"",(((COLUMN()-1)*'Sprint Information'!$B56)+'Sprint Information'!$C56)),"")</f>
        <v/>
      </c>
      <c r="EE58" t="str">
        <f ca="1">IF(ISNUMBER(ED58),IF(ED58&lt;ED59,"",(((COLUMN()-1)*'Sprint Information'!$B56)+'Sprint Information'!$C56)),"")</f>
        <v/>
      </c>
      <c r="EF58" t="str">
        <f ca="1">IF(ISNUMBER(EE58),IF(EE58&lt;EE59,"",(((COLUMN()-1)*'Sprint Information'!$B56)+'Sprint Information'!$C56)),"")</f>
        <v/>
      </c>
      <c r="EG58" t="str">
        <f ca="1">IF(ISNUMBER(EF58),IF(EF58&lt;EF59,"",(((COLUMN()-1)*'Sprint Information'!$B56)+'Sprint Information'!$C56)),"")</f>
        <v/>
      </c>
      <c r="EH58" t="str">
        <f ca="1">IF(ISNUMBER(EG58),IF(EG58&lt;EG59,"",(((COLUMN()-1)*'Sprint Information'!$B56)+'Sprint Information'!$C56)),"")</f>
        <v/>
      </c>
      <c r="EI58" t="str">
        <f ca="1">IF(ISNUMBER(EH58),IF(EH58&lt;EH59,"",(((COLUMN()-1)*'Sprint Information'!$B56)+'Sprint Information'!$C56)),"")</f>
        <v/>
      </c>
      <c r="EJ58" t="str">
        <f ca="1">IF(ISNUMBER(EI58),IF(EI58&lt;EI59,"",(((COLUMN()-1)*'Sprint Information'!$B56)+'Sprint Information'!$C56)),"")</f>
        <v/>
      </c>
      <c r="EK58" t="str">
        <f ca="1">IF(ISNUMBER(EJ58),IF(EJ58&lt;EJ59,"",(((COLUMN()-1)*'Sprint Information'!$B56)+'Sprint Information'!$C56)),"")</f>
        <v/>
      </c>
      <c r="EL58" t="str">
        <f ca="1">IF(ISNUMBER(EK58),IF(EK58&lt;EK59,"",(((COLUMN()-1)*'Sprint Information'!$B56)+'Sprint Information'!$C56)),"")</f>
        <v/>
      </c>
      <c r="EM58" t="str">
        <f ca="1">IF(ISNUMBER(EL58),IF(EL58&lt;EL59,"",(((COLUMN()-1)*'Sprint Information'!$B56)+'Sprint Information'!$C56)),"")</f>
        <v/>
      </c>
      <c r="EN58" t="str">
        <f ca="1">IF(ISNUMBER(EM58),IF(EM58&lt;EM59,"",(((COLUMN()-1)*'Sprint Information'!$B56)+'Sprint Information'!$C56)),"")</f>
        <v/>
      </c>
      <c r="EO58" t="str">
        <f ca="1">IF(ISNUMBER(EN58),IF(EN58&lt;EN59,"",(((COLUMN()-1)*'Sprint Information'!$B56)+'Sprint Information'!$C56)),"")</f>
        <v/>
      </c>
      <c r="EP58" t="str">
        <f ca="1">IF(ISNUMBER(EO58),IF(EO58&lt;EO59,"",(((COLUMN()-1)*'Sprint Information'!$B56)+'Sprint Information'!$C56)),"")</f>
        <v/>
      </c>
      <c r="EQ58" t="str">
        <f ca="1">IF(ISNUMBER(EP58),IF(EP58&lt;EP59,"",(((COLUMN()-1)*'Sprint Information'!$B56)+'Sprint Information'!$C56)),"")</f>
        <v/>
      </c>
      <c r="ER58" t="str">
        <f ca="1">IF(ISNUMBER(EQ58),IF(EQ58&lt;EQ59,"",(((COLUMN()-1)*'Sprint Information'!$B56)+'Sprint Information'!$C56)),"")</f>
        <v/>
      </c>
      <c r="ES58" t="str">
        <f ca="1">IF(ISNUMBER(ER58),IF(ER58&lt;ER59,"",(((COLUMN()-1)*'Sprint Information'!$B56)+'Sprint Information'!$C56)),"")</f>
        <v/>
      </c>
      <c r="ET58" t="str">
        <f ca="1">IF(ISNUMBER(ES58),IF(ES58&lt;ES59,"",(((COLUMN()-1)*'Sprint Information'!$B56)+'Sprint Information'!$C56)),"")</f>
        <v/>
      </c>
      <c r="EU58" t="str">
        <f ca="1">IF(ISNUMBER(ET58),IF(ET58&lt;ET59,"",(((COLUMN()-1)*'Sprint Information'!$B56)+'Sprint Information'!$C56)),"")</f>
        <v/>
      </c>
      <c r="EV58" t="str">
        <f ca="1">IF(ISNUMBER(EU58),IF(EU58&lt;EU59,"",(((COLUMN()-1)*'Sprint Information'!$B56)+'Sprint Information'!$C56)),"")</f>
        <v/>
      </c>
      <c r="EW58" t="str">
        <f ca="1">IF(ISNUMBER(EV58),IF(EV58&lt;EV59,"",(((COLUMN()-1)*'Sprint Information'!$B56)+'Sprint Information'!$C56)),"")</f>
        <v/>
      </c>
      <c r="EX58" t="str">
        <f ca="1">IF(ISNUMBER(EW58),IF(EW58&lt;EW59,"",(((COLUMN()-1)*'Sprint Information'!$B56)+'Sprint Information'!$C56)),"")</f>
        <v/>
      </c>
      <c r="EY58" t="str">
        <f ca="1">IF(ISNUMBER(EX58),IF(EX58&lt;EX59,"",(((COLUMN()-1)*'Sprint Information'!$B56)+'Sprint Information'!$C56)),"")</f>
        <v/>
      </c>
      <c r="EZ58" t="str">
        <f ca="1">IF(ISNUMBER(EY58),IF(EY58&lt;EY59,"",(((COLUMN()-1)*'Sprint Information'!$B56)+'Sprint Information'!$C56)),"")</f>
        <v/>
      </c>
      <c r="FA58" t="str">
        <f ca="1">IF(ISNUMBER(EZ58),IF(EZ58&lt;EZ59,"",(((COLUMN()-1)*'Sprint Information'!$B56)+'Sprint Information'!$C56)),"")</f>
        <v/>
      </c>
    </row>
    <row r="59" spans="1:157">
      <c r="A59" t="s">
        <v>21</v>
      </c>
      <c r="B59" t="str">
        <f ca="1">IF(ISNUMBER(B58),(((COLUMN()-1)*'Sprint Information'!$B57)+'Sprint Information'!$C57),"")</f>
        <v/>
      </c>
      <c r="C59" t="str">
        <f ca="1">IF(ISNUMBER(C58),(((COLUMN()-1)*'Sprint Information'!$B57)+'Sprint Information'!$C57),"")</f>
        <v/>
      </c>
      <c r="D59" t="str">
        <f ca="1">IF(ISNUMBER(D58),(((COLUMN()-1)*'Sprint Information'!$B57)+'Sprint Information'!$C57),"")</f>
        <v/>
      </c>
      <c r="E59" t="str">
        <f ca="1">IF(ISNUMBER(E58),(((COLUMN()-1)*'Sprint Information'!$B57)+'Sprint Information'!$C57),"")</f>
        <v/>
      </c>
      <c r="F59" t="str">
        <f ca="1">IF(ISNUMBER(F58),(((COLUMN()-1)*'Sprint Information'!$B57)+'Sprint Information'!$C57),"")</f>
        <v/>
      </c>
      <c r="G59" t="str">
        <f ca="1">IF(ISNUMBER(G58),(((COLUMN()-1)*'Sprint Information'!$B57)+'Sprint Information'!$C57),"")</f>
        <v/>
      </c>
      <c r="H59" t="str">
        <f ca="1">IF(ISNUMBER(H58),(((COLUMN()-1)*'Sprint Information'!$B57)+'Sprint Information'!$C57),"")</f>
        <v/>
      </c>
      <c r="I59" t="str">
        <f ca="1">IF(ISNUMBER(I58),(((COLUMN()-1)*'Sprint Information'!$B57)+'Sprint Information'!$C57),"")</f>
        <v/>
      </c>
      <c r="J59" t="str">
        <f ca="1">IF(ISNUMBER(J58),(((COLUMN()-1)*'Sprint Information'!$B57)+'Sprint Information'!$C57),"")</f>
        <v/>
      </c>
      <c r="K59" t="str">
        <f ca="1">IF(ISNUMBER(K58),(((COLUMN()-1)*'Sprint Information'!$B57)+'Sprint Information'!$C57),"")</f>
        <v/>
      </c>
      <c r="L59" t="str">
        <f ca="1">IF(ISNUMBER(L58),(((COLUMN()-1)*'Sprint Information'!$B57)+'Sprint Information'!$C57),"")</f>
        <v/>
      </c>
      <c r="M59" t="str">
        <f ca="1">IF(ISNUMBER(M58),(((COLUMN()-1)*'Sprint Information'!$B57)+'Sprint Information'!$C57),"")</f>
        <v/>
      </c>
      <c r="N59" t="str">
        <f ca="1">IF(ISNUMBER(N58),(((COLUMN()-1)*'Sprint Information'!$B57)+'Sprint Information'!$C57),"")</f>
        <v/>
      </c>
      <c r="O59" t="str">
        <f ca="1">IF(ISNUMBER(O58),(((COLUMN()-1)*'Sprint Information'!$B57)+'Sprint Information'!$C57),"")</f>
        <v/>
      </c>
      <c r="P59" t="str">
        <f ca="1">IF(ISNUMBER(P58),(((COLUMN()-1)*'Sprint Information'!$B57)+'Sprint Information'!$C57),"")</f>
        <v/>
      </c>
      <c r="Q59" t="str">
        <f ca="1">IF(ISNUMBER(Q58),(((COLUMN()-1)*'Sprint Information'!$B57)+'Sprint Information'!$C57),"")</f>
        <v/>
      </c>
      <c r="R59" t="str">
        <f ca="1">IF(ISNUMBER(R58),(((COLUMN()-1)*'Sprint Information'!$B57)+'Sprint Information'!$C57),"")</f>
        <v/>
      </c>
      <c r="S59" t="str">
        <f ca="1">IF(ISNUMBER(S58),(((COLUMN()-1)*'Sprint Information'!$B57)+'Sprint Information'!$C57),"")</f>
        <v/>
      </c>
      <c r="T59" t="str">
        <f ca="1">IF(ISNUMBER(T58),(((COLUMN()-1)*'Sprint Information'!$B57)+'Sprint Information'!$C57),"")</f>
        <v/>
      </c>
      <c r="U59" t="str">
        <f ca="1">IF(ISNUMBER(U58),(((COLUMN()-1)*'Sprint Information'!$B57)+'Sprint Information'!$C57),"")</f>
        <v/>
      </c>
      <c r="V59" t="str">
        <f ca="1">IF(ISNUMBER(V58),(((COLUMN()-1)*'Sprint Information'!$B57)+'Sprint Information'!$C57),"")</f>
        <v/>
      </c>
      <c r="W59" t="str">
        <f ca="1">IF(ISNUMBER(W58),(((COLUMN()-1)*'Sprint Information'!$B57)+'Sprint Information'!$C57),"")</f>
        <v/>
      </c>
      <c r="X59" t="str">
        <f ca="1">IF(ISNUMBER(X58),(((COLUMN()-1)*'Sprint Information'!$B57)+'Sprint Information'!$C57),"")</f>
        <v/>
      </c>
      <c r="Y59" t="str">
        <f ca="1">IF(ISNUMBER(Y58),(((COLUMN()-1)*'Sprint Information'!$B57)+'Sprint Information'!$C57),"")</f>
        <v/>
      </c>
      <c r="Z59" t="str">
        <f ca="1">IF(ISNUMBER(Z58),(((COLUMN()-1)*'Sprint Information'!$B57)+'Sprint Information'!$C57),"")</f>
        <v/>
      </c>
      <c r="AA59" t="str">
        <f ca="1">IF(ISNUMBER(AA58),(((COLUMN()-1)*'Sprint Information'!$B57)+'Sprint Information'!$C57),"")</f>
        <v/>
      </c>
      <c r="AB59" t="str">
        <f ca="1">IF(ISNUMBER(AB58),(((COLUMN()-1)*'Sprint Information'!$B57)+'Sprint Information'!$C57),"")</f>
        <v/>
      </c>
      <c r="AC59" t="str">
        <f ca="1">IF(ISNUMBER(AC58),(((COLUMN()-1)*'Sprint Information'!$B57)+'Sprint Information'!$C57),"")</f>
        <v/>
      </c>
      <c r="AD59" t="str">
        <f ca="1">IF(ISNUMBER(AD58),(((COLUMN()-1)*'Sprint Information'!$B57)+'Sprint Information'!$C57),"")</f>
        <v/>
      </c>
      <c r="AE59" t="str">
        <f ca="1">IF(ISNUMBER(AE58),(((COLUMN()-1)*'Sprint Information'!$B57)+'Sprint Information'!$C57),"")</f>
        <v/>
      </c>
      <c r="AF59" t="str">
        <f ca="1">IF(ISNUMBER(AF58),(((COLUMN()-1)*'Sprint Information'!$B57)+'Sprint Information'!$C57),"")</f>
        <v/>
      </c>
      <c r="AG59" t="str">
        <f ca="1">IF(ISNUMBER(AG58),(((COLUMN()-1)*'Sprint Information'!$B57)+'Sprint Information'!$C57),"")</f>
        <v/>
      </c>
      <c r="AH59" t="str">
        <f ca="1">IF(ISNUMBER(AH58),(((COLUMN()-1)*'Sprint Information'!$B57)+'Sprint Information'!$C57),"")</f>
        <v/>
      </c>
      <c r="AI59" t="str">
        <f ca="1">IF(ISNUMBER(AI58),(((COLUMN()-1)*'Sprint Information'!$B57)+'Sprint Information'!$C57),"")</f>
        <v/>
      </c>
      <c r="AJ59" t="str">
        <f ca="1">IF(ISNUMBER(AJ58),(((COLUMN()-1)*'Sprint Information'!$B57)+'Sprint Information'!$C57),"")</f>
        <v/>
      </c>
      <c r="AK59" t="str">
        <f ca="1">IF(ISNUMBER(AK58),(((COLUMN()-1)*'Sprint Information'!$B57)+'Sprint Information'!$C57),"")</f>
        <v/>
      </c>
      <c r="AL59" t="str">
        <f ca="1">IF(ISNUMBER(AL58),(((COLUMN()-1)*'Sprint Information'!$B57)+'Sprint Information'!$C57),"")</f>
        <v/>
      </c>
      <c r="AM59" t="str">
        <f ca="1">IF(ISNUMBER(AM58),(((COLUMN()-1)*'Sprint Information'!$B57)+'Sprint Information'!$C57),"")</f>
        <v/>
      </c>
      <c r="AN59" t="str">
        <f ca="1">IF(ISNUMBER(AN58),(((COLUMN()-1)*'Sprint Information'!$B57)+'Sprint Information'!$C57),"")</f>
        <v/>
      </c>
      <c r="AO59" t="str">
        <f ca="1">IF(ISNUMBER(AO58),(((COLUMN()-1)*'Sprint Information'!$B57)+'Sprint Information'!$C57),"")</f>
        <v/>
      </c>
      <c r="AP59" t="str">
        <f ca="1">IF(ISNUMBER(AP58),(((COLUMN()-1)*'Sprint Information'!$B57)+'Sprint Information'!$C57),"")</f>
        <v/>
      </c>
      <c r="AQ59" t="str">
        <f ca="1">IF(ISNUMBER(AQ58),(((COLUMN()-1)*'Sprint Information'!$B57)+'Sprint Information'!$C57),"")</f>
        <v/>
      </c>
      <c r="AR59" t="str">
        <f ca="1">IF(ISNUMBER(AR58),(((COLUMN()-1)*'Sprint Information'!$B57)+'Sprint Information'!$C57),"")</f>
        <v/>
      </c>
      <c r="AS59" t="str">
        <f ca="1">IF(ISNUMBER(AS58),(((COLUMN()-1)*'Sprint Information'!$B57)+'Sprint Information'!$C57),"")</f>
        <v/>
      </c>
      <c r="AT59" t="str">
        <f ca="1">IF(ISNUMBER(AT58),(((COLUMN()-1)*'Sprint Information'!$B57)+'Sprint Information'!$C57),"")</f>
        <v/>
      </c>
      <c r="AU59" t="str">
        <f ca="1">IF(ISNUMBER(AU58),(((COLUMN()-1)*'Sprint Information'!$B57)+'Sprint Information'!$C57),"")</f>
        <v/>
      </c>
      <c r="AV59" t="str">
        <f ca="1">IF(ISNUMBER(AV58),(((COLUMN()-1)*'Sprint Information'!$B57)+'Sprint Information'!$C57),"")</f>
        <v/>
      </c>
      <c r="AW59" t="str">
        <f ca="1">IF(ISNUMBER(AW58),(((COLUMN()-1)*'Sprint Information'!$B57)+'Sprint Information'!$C57),"")</f>
        <v/>
      </c>
      <c r="AX59" t="str">
        <f ca="1">IF(ISNUMBER(AX58),(((COLUMN()-1)*'Sprint Information'!$B57)+'Sprint Information'!$C57),"")</f>
        <v/>
      </c>
      <c r="AY59" t="str">
        <f ca="1">IF(ISNUMBER(AY58),(((COLUMN()-1)*'Sprint Information'!$B57)+'Sprint Information'!$C57),"")</f>
        <v/>
      </c>
      <c r="AZ59" t="str">
        <f ca="1">IF(ISNUMBER(AZ58),(((COLUMN()-1)*'Sprint Information'!$B57)+'Sprint Information'!$C57),"")</f>
        <v/>
      </c>
      <c r="BA59" t="str">
        <f ca="1">IF(ISNUMBER(BA58),(((COLUMN()-1)*'Sprint Information'!$B57)+'Sprint Information'!$C57),"")</f>
        <v/>
      </c>
      <c r="BB59" t="str">
        <f ca="1">IF(ISNUMBER(BB58),(((COLUMN()-1)*'Sprint Information'!$B57)+'Sprint Information'!$C57),"")</f>
        <v/>
      </c>
      <c r="BC59" t="str">
        <f ca="1">IF(ISNUMBER(BC58),(((COLUMN()-1)*'Sprint Information'!$B57)+'Sprint Information'!$C57),"")</f>
        <v/>
      </c>
      <c r="BD59" t="str">
        <f ca="1">IF(ISNUMBER(BD58),(((COLUMN()-1)*'Sprint Information'!$B57)+'Sprint Information'!$C57),"")</f>
        <v/>
      </c>
      <c r="BE59" t="str">
        <f ca="1">IF(ISNUMBER(BE58),(((COLUMN()-1)*'Sprint Information'!$B57)+'Sprint Information'!$C57),"")</f>
        <v/>
      </c>
      <c r="BF59" t="str">
        <f ca="1">IF(ISNUMBER(BF58),(((COLUMN()-1)*'Sprint Information'!$B57)+'Sprint Information'!$C57),"")</f>
        <v/>
      </c>
      <c r="BG59" t="str">
        <f ca="1">IF(ISNUMBER(BG58),(((COLUMN()-1)*'Sprint Information'!$B57)+'Sprint Information'!$C57),"")</f>
        <v/>
      </c>
      <c r="BH59" t="str">
        <f ca="1">IF(ISNUMBER(BH58),(((COLUMN()-1)*'Sprint Information'!$B57)+'Sprint Information'!$C57),"")</f>
        <v/>
      </c>
      <c r="BI59" t="str">
        <f ca="1">IF(ISNUMBER(BI58),(((COLUMN()-1)*'Sprint Information'!$B57)+'Sprint Information'!$C57),"")</f>
        <v/>
      </c>
      <c r="BJ59" t="str">
        <f ca="1">IF(ISNUMBER(BJ58),(((COLUMN()-1)*'Sprint Information'!$B57)+'Sprint Information'!$C57),"")</f>
        <v/>
      </c>
      <c r="BK59" t="str">
        <f ca="1">IF(ISNUMBER(BK58),(((COLUMN()-1)*'Sprint Information'!$B57)+'Sprint Information'!$C57),"")</f>
        <v/>
      </c>
      <c r="BL59" t="str">
        <f ca="1">IF(ISNUMBER(BL58),(((COLUMN()-1)*'Sprint Information'!$B57)+'Sprint Information'!$C57),"")</f>
        <v/>
      </c>
      <c r="BM59" t="str">
        <f ca="1">IF(ISNUMBER(BM58),(((COLUMN()-1)*'Sprint Information'!$B57)+'Sprint Information'!$C57),"")</f>
        <v/>
      </c>
      <c r="BN59" t="str">
        <f ca="1">IF(ISNUMBER(BN58),(((COLUMN()-1)*'Sprint Information'!$B57)+'Sprint Information'!$C57),"")</f>
        <v/>
      </c>
      <c r="BO59" t="str">
        <f ca="1">IF(ISNUMBER(BO58),(((COLUMN()-1)*'Sprint Information'!$B57)+'Sprint Information'!$C57),"")</f>
        <v/>
      </c>
      <c r="BP59" t="str">
        <f ca="1">IF(ISNUMBER(BP58),(((COLUMN()-1)*'Sprint Information'!$B57)+'Sprint Information'!$C57),"")</f>
        <v/>
      </c>
      <c r="BQ59" t="str">
        <f ca="1">IF(ISNUMBER(BQ58),(((COLUMN()-1)*'Sprint Information'!$B57)+'Sprint Information'!$C57),"")</f>
        <v/>
      </c>
      <c r="BR59" t="str">
        <f ca="1">IF(ISNUMBER(BR58),(((COLUMN()-1)*'Sprint Information'!$B57)+'Sprint Information'!$C57),"")</f>
        <v/>
      </c>
      <c r="BS59" t="str">
        <f ca="1">IF(ISNUMBER(BS58),(((COLUMN()-1)*'Sprint Information'!$B57)+'Sprint Information'!$C57),"")</f>
        <v/>
      </c>
      <c r="BT59" t="str">
        <f ca="1">IF(ISNUMBER(BT58),(((COLUMN()-1)*'Sprint Information'!$B57)+'Sprint Information'!$C57),"")</f>
        <v/>
      </c>
      <c r="BU59" t="str">
        <f ca="1">IF(ISNUMBER(BU58),(((COLUMN()-1)*'Sprint Information'!$B57)+'Sprint Information'!$C57),"")</f>
        <v/>
      </c>
      <c r="BV59" t="str">
        <f ca="1">IF(ISNUMBER(BV58),(((COLUMN()-1)*'Sprint Information'!$B57)+'Sprint Information'!$C57),"")</f>
        <v/>
      </c>
      <c r="BW59" t="str">
        <f ca="1">IF(ISNUMBER(BW58),(((COLUMN()-1)*'Sprint Information'!$B57)+'Sprint Information'!$C57),"")</f>
        <v/>
      </c>
      <c r="BX59" t="str">
        <f ca="1">IF(ISNUMBER(BX58),(((COLUMN()-1)*'Sprint Information'!$B57)+'Sprint Information'!$C57),"")</f>
        <v/>
      </c>
      <c r="BY59" t="str">
        <f ca="1">IF(ISNUMBER(BY58),(((COLUMN()-1)*'Sprint Information'!$B57)+'Sprint Information'!$C57),"")</f>
        <v/>
      </c>
      <c r="BZ59" t="str">
        <f ca="1">IF(ISNUMBER(BZ58),(((COLUMN()-1)*'Sprint Information'!$B57)+'Sprint Information'!$C57),"")</f>
        <v/>
      </c>
      <c r="CA59" t="str">
        <f ca="1">IF(ISNUMBER(CA58),(((COLUMN()-1)*'Sprint Information'!$B57)+'Sprint Information'!$C57),"")</f>
        <v/>
      </c>
      <c r="CB59" t="str">
        <f ca="1">IF(ISNUMBER(CB58),(((COLUMN()-1)*'Sprint Information'!$B57)+'Sprint Information'!$C57),"")</f>
        <v/>
      </c>
      <c r="CC59" t="str">
        <f ca="1">IF(ISNUMBER(CC58),(((COLUMN()-1)*'Sprint Information'!$B57)+'Sprint Information'!$C57),"")</f>
        <v/>
      </c>
      <c r="CD59" t="str">
        <f ca="1">IF(ISNUMBER(CD58),(((COLUMN()-1)*'Sprint Information'!$B57)+'Sprint Information'!$C57),"")</f>
        <v/>
      </c>
      <c r="CE59" t="str">
        <f ca="1">IF(ISNUMBER(CE58),(((COLUMN()-1)*'Sprint Information'!$B57)+'Sprint Information'!$C57),"")</f>
        <v/>
      </c>
      <c r="CF59" t="str">
        <f ca="1">IF(ISNUMBER(CF58),(((COLUMN()-1)*'Sprint Information'!$B57)+'Sprint Information'!$C57),"")</f>
        <v/>
      </c>
      <c r="CG59" t="str">
        <f ca="1">IF(ISNUMBER(CG58),(((COLUMN()-1)*'Sprint Information'!$B57)+'Sprint Information'!$C57),"")</f>
        <v/>
      </c>
      <c r="CH59" t="str">
        <f ca="1">IF(ISNUMBER(CH58),(((COLUMN()-1)*'Sprint Information'!$B57)+'Sprint Information'!$C57),"")</f>
        <v/>
      </c>
      <c r="CI59" t="str">
        <f ca="1">IF(ISNUMBER(CI58),(((COLUMN()-1)*'Sprint Information'!$B57)+'Sprint Information'!$C57),"")</f>
        <v/>
      </c>
      <c r="CJ59" t="str">
        <f ca="1">IF(ISNUMBER(CJ58),(((COLUMN()-1)*'Sprint Information'!$B57)+'Sprint Information'!$C57),"")</f>
        <v/>
      </c>
      <c r="CK59" t="str">
        <f ca="1">IF(ISNUMBER(CK58),(((COLUMN()-1)*'Sprint Information'!$B57)+'Sprint Information'!$C57),"")</f>
        <v/>
      </c>
      <c r="CL59" t="str">
        <f ca="1">IF(ISNUMBER(CL58),(((COLUMN()-1)*'Sprint Information'!$B57)+'Sprint Information'!$C57),"")</f>
        <v/>
      </c>
      <c r="CM59" t="str">
        <f ca="1">IF(ISNUMBER(CM58),(((COLUMN()-1)*'Sprint Information'!$B57)+'Sprint Information'!$C57),"")</f>
        <v/>
      </c>
      <c r="CN59" t="str">
        <f ca="1">IF(ISNUMBER(CN58),(((COLUMN()-1)*'Sprint Information'!$B57)+'Sprint Information'!$C57),"")</f>
        <v/>
      </c>
      <c r="CO59" t="str">
        <f ca="1">IF(ISNUMBER(CO58),(((COLUMN()-1)*'Sprint Information'!$B57)+'Sprint Information'!$C57),"")</f>
        <v/>
      </c>
      <c r="CP59" t="str">
        <f ca="1">IF(ISNUMBER(CP58),(((COLUMN()-1)*'Sprint Information'!$B57)+'Sprint Information'!$C57),"")</f>
        <v/>
      </c>
      <c r="CQ59" t="str">
        <f ca="1">IF(ISNUMBER(CQ58),(((COLUMN()-1)*'Sprint Information'!$B57)+'Sprint Information'!$C57),"")</f>
        <v/>
      </c>
      <c r="CR59" t="str">
        <f ca="1">IF(ISNUMBER(CR58),(((COLUMN()-1)*'Sprint Information'!$B57)+'Sprint Information'!$C57),"")</f>
        <v/>
      </c>
      <c r="CS59" t="str">
        <f ca="1">IF(ISNUMBER(CS58),(((COLUMN()-1)*'Sprint Information'!$B57)+'Sprint Information'!$C57),"")</f>
        <v/>
      </c>
      <c r="CT59" t="str">
        <f ca="1">IF(ISNUMBER(CT58),(((COLUMN()-1)*'Sprint Information'!$B57)+'Sprint Information'!$C57),"")</f>
        <v/>
      </c>
      <c r="CU59" t="str">
        <f ca="1">IF(ISNUMBER(CU58),(((COLUMN()-1)*'Sprint Information'!$B57)+'Sprint Information'!$C57),"")</f>
        <v/>
      </c>
      <c r="CV59" t="str">
        <f ca="1">IF(ISNUMBER(CV58),(((COLUMN()-1)*'Sprint Information'!$B57)+'Sprint Information'!$C57),"")</f>
        <v/>
      </c>
      <c r="CW59" t="str">
        <f ca="1">IF(ISNUMBER(CW58),(((COLUMN()-1)*'Sprint Information'!$B57)+'Sprint Information'!$C57),"")</f>
        <v/>
      </c>
      <c r="CX59" t="str">
        <f ca="1">IF(ISNUMBER(CX58),(((COLUMN()-1)*'Sprint Information'!$B57)+'Sprint Information'!$C57),"")</f>
        <v/>
      </c>
      <c r="CY59" t="str">
        <f ca="1">IF(ISNUMBER(CY58),(((COLUMN()-1)*'Sprint Information'!$B57)+'Sprint Information'!$C57),"")</f>
        <v/>
      </c>
      <c r="CZ59" t="str">
        <f ca="1">IF(ISNUMBER(CZ58),(((COLUMN()-1)*'Sprint Information'!$B57)+'Sprint Information'!$C57),"")</f>
        <v/>
      </c>
      <c r="DA59" t="str">
        <f ca="1">IF(ISNUMBER(DA58),(((COLUMN()-1)*'Sprint Information'!$B57)+'Sprint Information'!$C57),"")</f>
        <v/>
      </c>
      <c r="DB59" t="str">
        <f ca="1">IF(ISNUMBER(DB58),(((COLUMN()-1)*'Sprint Information'!$B57)+'Sprint Information'!$C57),"")</f>
        <v/>
      </c>
      <c r="DC59" t="str">
        <f ca="1">IF(ISNUMBER(DC58),(((COLUMN()-1)*'Sprint Information'!$B57)+'Sprint Information'!$C57),"")</f>
        <v/>
      </c>
      <c r="DD59" t="str">
        <f ca="1">IF(ISNUMBER(DD58),(((COLUMN()-1)*'Sprint Information'!$B57)+'Sprint Information'!$C57),"")</f>
        <v/>
      </c>
      <c r="DE59" t="str">
        <f ca="1">IF(ISNUMBER(DE58),(((COLUMN()-1)*'Sprint Information'!$B57)+'Sprint Information'!$C57),"")</f>
        <v/>
      </c>
      <c r="DF59" t="str">
        <f ca="1">IF(ISNUMBER(DF58),(((COLUMN()-1)*'Sprint Information'!$B57)+'Sprint Information'!$C57),"")</f>
        <v/>
      </c>
      <c r="DG59" t="str">
        <f ca="1">IF(ISNUMBER(DG58),(((COLUMN()-1)*'Sprint Information'!$B57)+'Sprint Information'!$C57),"")</f>
        <v/>
      </c>
      <c r="DH59" t="str">
        <f ca="1">IF(ISNUMBER(DH58),(((COLUMN()-1)*'Sprint Information'!$B57)+'Sprint Information'!$C57),"")</f>
        <v/>
      </c>
      <c r="DI59" t="str">
        <f ca="1">IF(ISNUMBER(DI58),(((COLUMN()-1)*'Sprint Information'!$B57)+'Sprint Information'!$C57),"")</f>
        <v/>
      </c>
      <c r="DJ59" t="str">
        <f ca="1">IF(ISNUMBER(DJ58),(((COLUMN()-1)*'Sprint Information'!$B57)+'Sprint Information'!$C57),"")</f>
        <v/>
      </c>
      <c r="DK59" t="str">
        <f ca="1">IF(ISNUMBER(DK58),(((COLUMN()-1)*'Sprint Information'!$B57)+'Sprint Information'!$C57),"")</f>
        <v/>
      </c>
      <c r="DL59" t="str">
        <f ca="1">IF(ISNUMBER(DL58),(((COLUMN()-1)*'Sprint Information'!$B57)+'Sprint Information'!$C57),"")</f>
        <v/>
      </c>
      <c r="DM59" t="str">
        <f ca="1">IF(ISNUMBER(DM58),(((COLUMN()-1)*'Sprint Information'!$B57)+'Sprint Information'!$C57),"")</f>
        <v/>
      </c>
      <c r="DN59" t="str">
        <f ca="1">IF(ISNUMBER(DN58),(((COLUMN()-1)*'Sprint Information'!$B57)+'Sprint Information'!$C57),"")</f>
        <v/>
      </c>
      <c r="DO59" t="str">
        <f ca="1">IF(ISNUMBER(DO58),(((COLUMN()-1)*'Sprint Information'!$B57)+'Sprint Information'!$C57),"")</f>
        <v/>
      </c>
      <c r="DP59" t="str">
        <f ca="1">IF(ISNUMBER(DP58),(((COLUMN()-1)*'Sprint Information'!$B57)+'Sprint Information'!$C57),"")</f>
        <v/>
      </c>
      <c r="DQ59" t="str">
        <f ca="1">IF(ISNUMBER(DQ58),(((COLUMN()-1)*'Sprint Information'!$B57)+'Sprint Information'!$C57),"")</f>
        <v/>
      </c>
      <c r="DR59" t="str">
        <f ca="1">IF(ISNUMBER(DR58),(((COLUMN()-1)*'Sprint Information'!$B57)+'Sprint Information'!$C57),"")</f>
        <v/>
      </c>
      <c r="DS59" t="str">
        <f ca="1">IF(ISNUMBER(DS58),(((COLUMN()-1)*'Sprint Information'!$B57)+'Sprint Information'!$C57),"")</f>
        <v/>
      </c>
      <c r="DT59" t="str">
        <f ca="1">IF(ISNUMBER(DT58),(((COLUMN()-1)*'Sprint Information'!$B57)+'Sprint Information'!$C57),"")</f>
        <v/>
      </c>
      <c r="DU59" t="str">
        <f ca="1">IF(ISNUMBER(DU58),(((COLUMN()-1)*'Sprint Information'!$B57)+'Sprint Information'!$C57),"")</f>
        <v/>
      </c>
      <c r="DV59" t="str">
        <f ca="1">IF(ISNUMBER(DV58),(((COLUMN()-1)*'Sprint Information'!$B57)+'Sprint Information'!$C57),"")</f>
        <v/>
      </c>
      <c r="DW59" t="str">
        <f ca="1">IF(ISNUMBER(DW58),(((COLUMN()-1)*'Sprint Information'!$B57)+'Sprint Information'!$C57),"")</f>
        <v/>
      </c>
      <c r="DX59" t="str">
        <f ca="1">IF(ISNUMBER(DX58),(((COLUMN()-1)*'Sprint Information'!$B57)+'Sprint Information'!$C57),"")</f>
        <v/>
      </c>
      <c r="DY59" t="str">
        <f ca="1">IF(ISNUMBER(DY58),(((COLUMN()-1)*'Sprint Information'!$B57)+'Sprint Information'!$C57),"")</f>
        <v/>
      </c>
      <c r="DZ59" t="str">
        <f ca="1">IF(ISNUMBER(DZ58),(((COLUMN()-1)*'Sprint Information'!$B57)+'Sprint Information'!$C57),"")</f>
        <v/>
      </c>
      <c r="EA59" t="str">
        <f ca="1">IF(ISNUMBER(EA58),(((COLUMN()-1)*'Sprint Information'!$B57)+'Sprint Information'!$C57),"")</f>
        <v/>
      </c>
      <c r="EB59" t="str">
        <f ca="1">IF(ISNUMBER(EB58),(((COLUMN()-1)*'Sprint Information'!$B57)+'Sprint Information'!$C57),"")</f>
        <v/>
      </c>
      <c r="EC59" t="str">
        <f ca="1">IF(ISNUMBER(EC58),(((COLUMN()-1)*'Sprint Information'!$B57)+'Sprint Information'!$C57),"")</f>
        <v/>
      </c>
      <c r="ED59" t="str">
        <f ca="1">IF(ISNUMBER(ED58),(((COLUMN()-1)*'Sprint Information'!$B57)+'Sprint Information'!$C57),"")</f>
        <v/>
      </c>
      <c r="EE59" t="str">
        <f ca="1">IF(ISNUMBER(EE58),(((COLUMN()-1)*'Sprint Information'!$B57)+'Sprint Information'!$C57),"")</f>
        <v/>
      </c>
      <c r="EF59" t="str">
        <f ca="1">IF(ISNUMBER(EF58),(((COLUMN()-1)*'Sprint Information'!$B57)+'Sprint Information'!$C57),"")</f>
        <v/>
      </c>
      <c r="EG59" t="str">
        <f ca="1">IF(ISNUMBER(EG58),(((COLUMN()-1)*'Sprint Information'!$B57)+'Sprint Information'!$C57),"")</f>
        <v/>
      </c>
      <c r="EH59" t="str">
        <f ca="1">IF(ISNUMBER(EH58),(((COLUMN()-1)*'Sprint Information'!$B57)+'Sprint Information'!$C57),"")</f>
        <v/>
      </c>
      <c r="EI59" t="str">
        <f ca="1">IF(ISNUMBER(EI58),(((COLUMN()-1)*'Sprint Information'!$B57)+'Sprint Information'!$C57),"")</f>
        <v/>
      </c>
      <c r="EJ59" t="str">
        <f ca="1">IF(ISNUMBER(EJ58),(((COLUMN()-1)*'Sprint Information'!$B57)+'Sprint Information'!$C57),"")</f>
        <v/>
      </c>
      <c r="EK59" t="str">
        <f ca="1">IF(ISNUMBER(EK58),(((COLUMN()-1)*'Sprint Information'!$B57)+'Sprint Information'!$C57),"")</f>
        <v/>
      </c>
      <c r="EL59" t="str">
        <f ca="1">IF(ISNUMBER(EL58),(((COLUMN()-1)*'Sprint Information'!$B57)+'Sprint Information'!$C57),"")</f>
        <v/>
      </c>
      <c r="EM59" t="str">
        <f ca="1">IF(ISNUMBER(EM58),(((COLUMN()-1)*'Sprint Information'!$B57)+'Sprint Information'!$C57),"")</f>
        <v/>
      </c>
      <c r="EN59" t="str">
        <f ca="1">IF(ISNUMBER(EN58),(((COLUMN()-1)*'Sprint Information'!$B57)+'Sprint Information'!$C57),"")</f>
        <v/>
      </c>
      <c r="EO59" t="str">
        <f ca="1">IF(ISNUMBER(EO58),(((COLUMN()-1)*'Sprint Information'!$B57)+'Sprint Information'!$C57),"")</f>
        <v/>
      </c>
      <c r="EP59" t="str">
        <f ca="1">IF(ISNUMBER(EP58),(((COLUMN()-1)*'Sprint Information'!$B57)+'Sprint Information'!$C57),"")</f>
        <v/>
      </c>
      <c r="EQ59" t="str">
        <f ca="1">IF(ISNUMBER(EQ58),(((COLUMN()-1)*'Sprint Information'!$B57)+'Sprint Information'!$C57),"")</f>
        <v/>
      </c>
      <c r="ER59" t="str">
        <f ca="1">IF(ISNUMBER(ER58),(((COLUMN()-1)*'Sprint Information'!$B57)+'Sprint Information'!$C57),"")</f>
        <v/>
      </c>
      <c r="ES59" t="str">
        <f ca="1">IF(ISNUMBER(ES58),(((COLUMN()-1)*'Sprint Information'!$B57)+'Sprint Information'!$C57),"")</f>
        <v/>
      </c>
      <c r="ET59" t="str">
        <f ca="1">IF(ISNUMBER(ET58),(((COLUMN()-1)*'Sprint Information'!$B57)+'Sprint Information'!$C57),"")</f>
        <v/>
      </c>
      <c r="EU59" t="str">
        <f ca="1">IF(ISNUMBER(EU58),(((COLUMN()-1)*'Sprint Information'!$B57)+'Sprint Information'!$C57),"")</f>
        <v/>
      </c>
      <c r="EV59" t="str">
        <f ca="1">IF(ISNUMBER(EV58),(((COLUMN()-1)*'Sprint Information'!$B57)+'Sprint Information'!$C57),"")</f>
        <v/>
      </c>
      <c r="EW59" t="str">
        <f ca="1">IF(ISNUMBER(EW58),(((COLUMN()-1)*'Sprint Information'!$B57)+'Sprint Information'!$C57),"")</f>
        <v/>
      </c>
      <c r="EX59" t="str">
        <f ca="1">IF(ISNUMBER(EX58),(((COLUMN()-1)*'Sprint Information'!$B57)+'Sprint Information'!$C57),"")</f>
        <v/>
      </c>
      <c r="EY59" t="str">
        <f ca="1">IF(ISNUMBER(EY58),(((COLUMN()-1)*'Sprint Information'!$B57)+'Sprint Information'!$C57),"")</f>
        <v/>
      </c>
      <c r="EZ59" t="str">
        <f ca="1">IF(ISNUMBER(EZ58),(((COLUMN()-1)*'Sprint Information'!$B57)+'Sprint Information'!$C57),"")</f>
        <v/>
      </c>
      <c r="FA59" t="str">
        <f ca="1">IF(ISNUMBER(FA58),(((COLUMN()-1)*'Sprint Information'!$B57)+'Sprint Information'!$C57),"")</f>
        <v/>
      </c>
    </row>
    <row r="60" spans="1:157">
      <c r="A60" t="s">
        <v>28</v>
      </c>
      <c r="B60" t="str">
        <f ca="1">MID(CELL("filename"),FIND("[",CELL("filename"))+1,FIND("]",CELL("filename"))-FIND("[",CELL("filename"))-IF(MID(CELL("filename"),FIND("]",CELL("filename"))-4,1)=".",5,6))</f>
        <v>Burndown_ohneTu</v>
      </c>
    </row>
  </sheetData>
  <phoneticPr fontId="2" type="noConversion"/>
  <pageMargins left="0.75" right="0.75" top="1" bottom="1" header="0.5" footer="0.5"/>
  <pageSetup orientation="portrait" r:id="rId1"/>
  <headerFooter alignWithMargins="0"/>
  <ignoredErrors>
    <ignoredError sqref="B55" evalError="1"/>
  </ignoredErrors>
</worksheet>
</file>

<file path=xl/worksheets/sheet6.xml><?xml version="1.0" encoding="utf-8"?>
<worksheet xmlns="http://schemas.openxmlformats.org/spreadsheetml/2006/main" xmlns:r="http://schemas.openxmlformats.org/officeDocument/2006/relationships">
  <dimension ref="A1:A83"/>
  <sheetViews>
    <sheetView topLeftCell="A45" workbookViewId="0">
      <selection activeCell="K137" sqref="K137"/>
    </sheetView>
  </sheetViews>
  <sheetFormatPr baseColWidth="10" defaultColWidth="9.140625" defaultRowHeight="12.75"/>
  <sheetData>
    <row r="1" spans="1:1">
      <c r="A1" s="23"/>
    </row>
    <row r="5" spans="1:1">
      <c r="A5" s="23"/>
    </row>
    <row r="10" spans="1:1">
      <c r="A10" s="23"/>
    </row>
    <row r="14" spans="1:1">
      <c r="A14" s="23"/>
    </row>
    <row r="18" spans="1:1">
      <c r="A18" s="3"/>
    </row>
    <row r="20" spans="1:1">
      <c r="A20" s="23"/>
    </row>
    <row r="47" spans="1:1">
      <c r="A47" s="3"/>
    </row>
    <row r="58" spans="1:1">
      <c r="A58" s="3"/>
    </row>
    <row r="59" spans="1:1">
      <c r="A59" s="3"/>
    </row>
    <row r="65" spans="1:1">
      <c r="A65" s="3"/>
    </row>
    <row r="71" spans="1:1">
      <c r="A71" s="3"/>
    </row>
    <row r="74" spans="1:1">
      <c r="A74" s="3"/>
    </row>
    <row r="77" spans="1:1">
      <c r="A77" s="3"/>
    </row>
    <row r="81" spans="1:1">
      <c r="A81" s="3"/>
    </row>
    <row r="83" spans="1:1">
      <c r="A8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6" baseType="variant">
      <vt:variant>
        <vt:lpstr>Arbeitsblätter</vt:lpstr>
      </vt:variant>
      <vt:variant>
        <vt:i4>6</vt:i4>
      </vt:variant>
      <vt:variant>
        <vt:lpstr>Diagramme</vt:lpstr>
      </vt:variant>
      <vt:variant>
        <vt:i4>1</vt:i4>
      </vt:variant>
      <vt:variant>
        <vt:lpstr>Benannte Bereiche</vt:lpstr>
      </vt:variant>
      <vt:variant>
        <vt:i4>5</vt:i4>
      </vt:variant>
    </vt:vector>
  </HeadingPairs>
  <TitlesOfParts>
    <vt:vector size="12" baseType="lpstr">
      <vt:lpstr>Resource Allocation</vt:lpstr>
      <vt:lpstr>Burn Down</vt:lpstr>
      <vt:lpstr>Release Burn Down</vt:lpstr>
      <vt:lpstr>Actual Allocation</vt:lpstr>
      <vt:lpstr>Sprint Information</vt:lpstr>
      <vt:lpstr>Instructions</vt:lpstr>
      <vt:lpstr>Burn Down Chart</vt:lpstr>
      <vt:lpstr>Held_Standup</vt:lpstr>
      <vt:lpstr>Number_Tasks</vt:lpstr>
      <vt:lpstr>Postponed_Values</vt:lpstr>
      <vt:lpstr>Sprint_Length</vt:lpstr>
      <vt:lpstr>Work_Hours_in_Day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 Ver Valen</dc:creator>
  <dc:description>For questions about the template used for this spreadsheet, please send email to: _x000d_
clayv at emailxtreme dot com</dc:description>
  <cp:lastModifiedBy>Sebastian Schulz</cp:lastModifiedBy>
  <cp:lastPrinted>2012-06-21T18:45:32Z</cp:lastPrinted>
  <dcterms:created xsi:type="dcterms:W3CDTF">2006-01-11T17:05:02Z</dcterms:created>
  <dcterms:modified xsi:type="dcterms:W3CDTF">2012-06-21T18:46:42Z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1008727294</vt:i4>
  </property>
  <property fmtid="{D5CDD505-2E9C-101B-9397-08002B2CF9AE}" pid="3" name="_NewReviewCycle">
    <vt:lpwstr/>
  </property>
  <property fmtid="{D5CDD505-2E9C-101B-9397-08002B2CF9AE}" pid="4" name="_EmailSubject">
    <vt:lpwstr>Vorlage Burn Down</vt:lpwstr>
  </property>
  <property fmtid="{D5CDD505-2E9C-101B-9397-08002B2CF9AE}" pid="5" name="_AuthorEmail">
    <vt:lpwstr>benedikt.meuthrath@carmeq.com</vt:lpwstr>
  </property>
  <property fmtid="{D5CDD505-2E9C-101B-9397-08002B2CF9AE}" pid="6" name="_AuthorEmailDisplayName">
    <vt:lpwstr>Meuthrath, Benedikt (CQTH)</vt:lpwstr>
  </property>
  <property fmtid="{D5CDD505-2E9C-101B-9397-08002B2CF9AE}" pid="7" name="_ReviewingToolsShownOnce">
    <vt:lpwstr/>
  </property>
</Properties>
</file>