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36483D00-85FE-5D46-AE3D-59E7E95606EE}" xr6:coauthVersionLast="47" xr6:coauthVersionMax="47" xr10:uidLastSave="{00000000-0000-0000-0000-000000000000}"/>
  <bookViews>
    <workbookView xWindow="0" yWindow="760" windowWidth="30240" windowHeight="17540" xr2:uid="{ACB14307-0FC4-4943-AFDD-3C0C35984197}"/>
  </bookViews>
  <sheets>
    <sheet name="DZOAB, B" sheetId="3" r:id="rId1"/>
    <sheet name="DZOAB, B, PVI" sheetId="4" r:id="rId2"/>
    <sheet name="DZOAB, A" sheetId="1" r:id="rId3"/>
    <sheet name="DZOAB, A, PV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D22" i="4"/>
  <c r="D21" i="4"/>
  <c r="D20" i="4"/>
  <c r="C22" i="4"/>
  <c r="C21" i="4"/>
  <c r="C20" i="4"/>
</calcChain>
</file>

<file path=xl/sharedStrings.xml><?xml version="1.0" encoding="utf-8"?>
<sst xmlns="http://schemas.openxmlformats.org/spreadsheetml/2006/main" count="229" uniqueCount="38">
  <si>
    <t>name</t>
  </si>
  <si>
    <t>mean</t>
  </si>
  <si>
    <t>std</t>
  </si>
  <si>
    <t>lower bound</t>
  </si>
  <si>
    <t>upper bound</t>
  </si>
  <si>
    <t>dist</t>
  </si>
  <si>
    <t>A1_bitumen</t>
  </si>
  <si>
    <t>lognorm</t>
  </si>
  <si>
    <t>A1_crushedsand</t>
  </si>
  <si>
    <t>A1_crushedstone3</t>
  </si>
  <si>
    <t>A1_mediumfiller</t>
  </si>
  <si>
    <t>A1_dripresistantmaterial</t>
  </si>
  <si>
    <t>A2_bitumen</t>
  </si>
  <si>
    <t>A2_crushedsand_t</t>
  </si>
  <si>
    <t>A2_crushedsand_iv</t>
  </si>
  <si>
    <t>A2_crushedstone3_t</t>
  </si>
  <si>
    <t>A2_crushedstone3_iv</t>
  </si>
  <si>
    <t>A2_crushedstone3_sv</t>
  </si>
  <si>
    <t>A2_mediumfiller</t>
  </si>
  <si>
    <t>A2_dripresistantmaterial</t>
  </si>
  <si>
    <t>A3_naturalgas</t>
  </si>
  <si>
    <t>A3_electricity</t>
  </si>
  <si>
    <t>A3_diesel</t>
  </si>
  <si>
    <t>A4_distance</t>
  </si>
  <si>
    <t>C2_distance</t>
  </si>
  <si>
    <t>C3_craneandshovel</t>
  </si>
  <si>
    <t>B_cars_avg</t>
  </si>
  <si>
    <t>truncnorm</t>
  </si>
  <si>
    <t>B_HDV_avg</t>
  </si>
  <si>
    <t>B_HDVtrailer_avg</t>
  </si>
  <si>
    <t>A1_asphaltgranulate</t>
  </si>
  <si>
    <t>A1_ownmaterial</t>
  </si>
  <si>
    <t>A2_ownmaterial_t</t>
  </si>
  <si>
    <t>A2_ownmaterial_iv</t>
  </si>
  <si>
    <t xml:space="preserve">  </t>
  </si>
  <si>
    <t>A5_construction</t>
  </si>
  <si>
    <t>C1_removal</t>
  </si>
  <si>
    <t>C3_breaker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</si>
</sst>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F87F-0761-0E43-B0C0-4042979880A4}">
  <dimension ref="A1:J23"/>
  <sheetViews>
    <sheetView tabSelected="1" workbookViewId="0">
      <selection activeCell="A23" sqref="A23"/>
    </sheetView>
  </sheetViews>
  <sheetFormatPr baseColWidth="10" defaultRowHeight="16" x14ac:dyDescent="0.2"/>
  <cols>
    <col min="1" max="1" width="2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-2.9565115604007066</v>
      </c>
      <c r="C2">
        <v>3.4641016151377546E-2</v>
      </c>
      <c r="D2">
        <v>0</v>
      </c>
      <c r="E2">
        <v>0</v>
      </c>
      <c r="F2" t="s">
        <v>7</v>
      </c>
    </row>
    <row r="3" spans="1:10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10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10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10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10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10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10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10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10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10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10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  <c r="J13" t="s">
        <v>34</v>
      </c>
    </row>
    <row r="14" spans="1:10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10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10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36</v>
      </c>
      <c r="B20">
        <v>-7.1691200431165445</v>
      </c>
      <c r="C20">
        <v>3.741657386773941E-2</v>
      </c>
      <c r="D20">
        <v>0</v>
      </c>
      <c r="E20">
        <v>0</v>
      </c>
      <c r="F20" t="s">
        <v>7</v>
      </c>
    </row>
    <row r="21" spans="1:6" x14ac:dyDescent="0.2">
      <c r="A21" t="s">
        <v>24</v>
      </c>
      <c r="B21">
        <v>-3.1145158095439576</v>
      </c>
      <c r="C21">
        <v>0.34745503306183378</v>
      </c>
      <c r="D21">
        <v>0</v>
      </c>
      <c r="E21">
        <v>0</v>
      </c>
      <c r="F21" t="s">
        <v>7</v>
      </c>
    </row>
    <row r="22" spans="1:6" x14ac:dyDescent="0.2">
      <c r="A22" t="s">
        <v>25</v>
      </c>
      <c r="B22">
        <v>-8.5951547328859501</v>
      </c>
      <c r="C22">
        <v>3.741657386773941E-2</v>
      </c>
      <c r="D22">
        <v>0</v>
      </c>
      <c r="E22">
        <v>0</v>
      </c>
      <c r="F22" t="s">
        <v>7</v>
      </c>
    </row>
    <row r="23" spans="1:6" x14ac:dyDescent="0.2">
      <c r="A23" t="s">
        <v>37</v>
      </c>
      <c r="B23">
        <v>-8.5951547328859501</v>
      </c>
      <c r="C23">
        <v>3.741657386773941E-2</v>
      </c>
      <c r="D23">
        <v>0</v>
      </c>
      <c r="E23">
        <v>0</v>
      </c>
      <c r="F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C600-1E91-9347-AE04-57139CF75106}">
  <dimension ref="A1:F26"/>
  <sheetViews>
    <sheetView workbookViewId="0">
      <selection activeCell="C29" sqref="C29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-2.9565115604007097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6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6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6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26</v>
      </c>
      <c r="B20">
        <v>68.967838209891653</v>
      </c>
      <c r="C20">
        <f>46675.0514248835/1000</f>
        <v>46.675051424883506</v>
      </c>
      <c r="D20">
        <f>5836.96196756029/1000</f>
        <v>5.8369619675602902</v>
      </c>
      <c r="E20">
        <f>274818.166485523/1000</f>
        <v>274.81816648552297</v>
      </c>
      <c r="F20" t="s">
        <v>27</v>
      </c>
    </row>
    <row r="21" spans="1:6" x14ac:dyDescent="0.2">
      <c r="A21" t="s">
        <v>28</v>
      </c>
      <c r="B21">
        <v>17.728995737944118</v>
      </c>
      <c r="C21">
        <f>10516.8931067875/1000</f>
        <v>10.516893106787499</v>
      </c>
      <c r="D21">
        <f>2085.91055624183/1000</f>
        <v>2.0859105562418301</v>
      </c>
      <c r="E21">
        <f>76561.6494928013/1000</f>
        <v>76.561649492801294</v>
      </c>
      <c r="F21" t="s">
        <v>27</v>
      </c>
    </row>
    <row r="22" spans="1:6" x14ac:dyDescent="0.2">
      <c r="A22" t="s">
        <v>29</v>
      </c>
      <c r="B22">
        <v>58.536780959380941</v>
      </c>
      <c r="C22">
        <f>41941.3020825844/1000</f>
        <v>41.9413020825844</v>
      </c>
      <c r="D22">
        <f>3960.94575704421/1000</f>
        <v>3.9609457570442101</v>
      </c>
      <c r="E22">
        <f>252107.11610842/1000</f>
        <v>252.10711610842</v>
      </c>
      <c r="F22" t="s">
        <v>27</v>
      </c>
    </row>
    <row r="23" spans="1:6" x14ac:dyDescent="0.2">
      <c r="A23" t="s">
        <v>36</v>
      </c>
      <c r="B23">
        <v>-7.1691200431165445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24</v>
      </c>
      <c r="B24">
        <v>-3.1145158095439576</v>
      </c>
      <c r="C24">
        <v>0.34745503306183378</v>
      </c>
      <c r="D24">
        <v>0</v>
      </c>
      <c r="E24">
        <v>0</v>
      </c>
      <c r="F24" t="s">
        <v>7</v>
      </c>
    </row>
    <row r="25" spans="1:6" x14ac:dyDescent="0.2">
      <c r="A25" t="s">
        <v>25</v>
      </c>
      <c r="B25">
        <v>-8.5951547328859501</v>
      </c>
      <c r="C25">
        <v>3.741657386773941E-2</v>
      </c>
      <c r="D25">
        <v>0</v>
      </c>
      <c r="E25">
        <v>0</v>
      </c>
      <c r="F25" t="s">
        <v>7</v>
      </c>
    </row>
    <row r="26" spans="1:6" x14ac:dyDescent="0.2">
      <c r="A26" t="s">
        <v>37</v>
      </c>
      <c r="B26">
        <v>-8.5951547328859501</v>
      </c>
      <c r="C26">
        <v>3.741657386773941E-2</v>
      </c>
      <c r="D26">
        <v>0</v>
      </c>
      <c r="E26">
        <v>0</v>
      </c>
      <c r="F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DF4-F437-514C-B607-249B1C8214C7}">
  <dimension ref="A1:F27"/>
  <sheetViews>
    <sheetView workbookViewId="0">
      <selection activeCell="A30" sqref="A30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36</v>
      </c>
      <c r="B24">
        <v>-7.1691200431165445</v>
      </c>
      <c r="C24">
        <v>3.741657386773941E-2</v>
      </c>
      <c r="D24">
        <v>0</v>
      </c>
      <c r="E24">
        <v>0</v>
      </c>
      <c r="F24" t="s">
        <v>7</v>
      </c>
    </row>
    <row r="25" spans="1:6" x14ac:dyDescent="0.2">
      <c r="A25" t="s">
        <v>24</v>
      </c>
      <c r="B25">
        <v>-3.1145158095439576</v>
      </c>
      <c r="C25">
        <v>0.34745503306183378</v>
      </c>
      <c r="D25">
        <v>0</v>
      </c>
      <c r="E25">
        <v>0</v>
      </c>
      <c r="F25" t="s">
        <v>7</v>
      </c>
    </row>
    <row r="26" spans="1:6" x14ac:dyDescent="0.2">
      <c r="A26" t="s">
        <v>25</v>
      </c>
      <c r="B26">
        <v>-8.5951547328859501</v>
      </c>
      <c r="C26">
        <v>3.741657386773941E-2</v>
      </c>
      <c r="D26">
        <v>0</v>
      </c>
      <c r="E26">
        <v>0</v>
      </c>
      <c r="F26" t="s">
        <v>7</v>
      </c>
    </row>
    <row r="27" spans="1:6" x14ac:dyDescent="0.2">
      <c r="A27" t="s">
        <v>37</v>
      </c>
      <c r="B27">
        <v>-8.5951547328859501</v>
      </c>
      <c r="C27">
        <v>3.741657386773941E-2</v>
      </c>
      <c r="D27">
        <v>0</v>
      </c>
      <c r="E27">
        <v>0</v>
      </c>
      <c r="F27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5242-1E25-ED49-8263-CBC0B29EEBC1}">
  <dimension ref="A1:F30"/>
  <sheetViews>
    <sheetView workbookViewId="0">
      <selection activeCell="C36" sqref="C36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26</v>
      </c>
      <c r="B24">
        <v>68.967838209891653</v>
      </c>
      <c r="C24">
        <v>46.675051424883506</v>
      </c>
      <c r="D24">
        <v>5.8369619675602902</v>
      </c>
      <c r="E24">
        <v>274.81816648552297</v>
      </c>
      <c r="F24" t="s">
        <v>27</v>
      </c>
    </row>
    <row r="25" spans="1:6" x14ac:dyDescent="0.2">
      <c r="A25" t="s">
        <v>28</v>
      </c>
      <c r="B25">
        <v>17.728995737944118</v>
      </c>
      <c r="C25">
        <v>10.516893106787499</v>
      </c>
      <c r="D25">
        <v>2.0859105562418301</v>
      </c>
      <c r="E25">
        <v>76.561649492801294</v>
      </c>
      <c r="F25" t="s">
        <v>27</v>
      </c>
    </row>
    <row r="26" spans="1:6" x14ac:dyDescent="0.2">
      <c r="A26" t="s">
        <v>29</v>
      </c>
      <c r="B26">
        <v>58.536780959380941</v>
      </c>
      <c r="C26">
        <v>41.9413020825844</v>
      </c>
      <c r="D26">
        <v>3.9609457570442101</v>
      </c>
      <c r="E26">
        <v>252.10711610842</v>
      </c>
      <c r="F26" t="s">
        <v>27</v>
      </c>
    </row>
    <row r="27" spans="1:6" x14ac:dyDescent="0.2">
      <c r="A27" t="s">
        <v>36</v>
      </c>
      <c r="B27">
        <v>-7.1691200431165445</v>
      </c>
      <c r="C27">
        <v>3.741657386773941E-2</v>
      </c>
      <c r="D27">
        <v>0</v>
      </c>
      <c r="E27">
        <v>0</v>
      </c>
      <c r="F27" t="s">
        <v>7</v>
      </c>
    </row>
    <row r="28" spans="1:6" x14ac:dyDescent="0.2">
      <c r="A28" t="s">
        <v>24</v>
      </c>
      <c r="B28">
        <v>-3.1145158095439576</v>
      </c>
      <c r="C28">
        <v>0.34745503306183378</v>
      </c>
      <c r="D28">
        <v>0</v>
      </c>
      <c r="E28">
        <v>0</v>
      </c>
      <c r="F28" t="s">
        <v>7</v>
      </c>
    </row>
    <row r="29" spans="1:6" x14ac:dyDescent="0.2">
      <c r="A29" t="s">
        <v>25</v>
      </c>
      <c r="B29">
        <v>-8.5951547328859501</v>
      </c>
      <c r="C29">
        <v>3.741657386773941E-2</v>
      </c>
      <c r="D29">
        <v>0</v>
      </c>
      <c r="E29">
        <v>0</v>
      </c>
      <c r="F29" t="s">
        <v>7</v>
      </c>
    </row>
    <row r="30" spans="1:6" x14ac:dyDescent="0.2">
      <c r="A30" t="s">
        <v>37</v>
      </c>
      <c r="B30">
        <v>-8.5951547328859501</v>
      </c>
      <c r="C30">
        <v>3.741657386773941E-2</v>
      </c>
      <c r="D30">
        <v>0</v>
      </c>
      <c r="E30">
        <v>0</v>
      </c>
      <c r="F3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DZOAB, B</vt:lpstr>
      <vt:lpstr>DZOAB, B, PVI</vt:lpstr>
      <vt:lpstr>DZOAB, A</vt:lpstr>
      <vt:lpstr>DZOAB, A, PVI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Vargas </dc:creator>
  <cp:lastModifiedBy>Andrea Vargas </cp:lastModifiedBy>
  <dcterms:created xsi:type="dcterms:W3CDTF">2024-03-05T13:41:07Z</dcterms:created>
  <dcterms:modified xsi:type="dcterms:W3CDTF">2024-04-25T08:15:31Z</dcterms:modified>
</cp:coreProperties>
</file>