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8D262F60-261F-4147-AC4E-723C2ED988AD}" xr6:coauthVersionLast="45" xr6:coauthVersionMax="45" xr10:uidLastSave="{00000000-0000-0000-0000-000000000000}"/>
  <bookViews>
    <workbookView xWindow="28680" yWindow="-120" windowWidth="29040" windowHeight="15840" xr2:uid="{259B233A-82EC-4420-B52E-363BB860C0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2" i="1" l="1"/>
  <c r="G62" i="1"/>
  <c r="F61" i="1"/>
  <c r="G52" i="1"/>
  <c r="H52" i="1"/>
  <c r="G42" i="1" l="1"/>
  <c r="G44" i="1"/>
  <c r="G46" i="1"/>
  <c r="G48" i="1"/>
  <c r="G50" i="1"/>
  <c r="G56" i="1"/>
  <c r="G58" i="1"/>
  <c r="G60" i="1"/>
  <c r="G40" i="1"/>
  <c r="G38" i="1"/>
  <c r="F62" i="1" l="1"/>
  <c r="H61" i="1"/>
  <c r="G36" i="1"/>
  <c r="G34" i="1"/>
  <c r="G32" i="1"/>
  <c r="G28" i="1" l="1"/>
  <c r="G30" i="1"/>
  <c r="G22" i="1" l="1"/>
  <c r="G20" i="1"/>
  <c r="G61" i="1" l="1"/>
</calcChain>
</file>

<file path=xl/sharedStrings.xml><?xml version="1.0" encoding="utf-8"?>
<sst xmlns="http://schemas.openxmlformats.org/spreadsheetml/2006/main" count="177" uniqueCount="26">
  <si>
    <t>Descricao</t>
  </si>
  <si>
    <t>André</t>
  </si>
  <si>
    <t>Fernanda</t>
  </si>
  <si>
    <t>Total</t>
  </si>
  <si>
    <t>Pt 1 Entrada(Ato)</t>
  </si>
  <si>
    <t>Pt 2 Entrada(Ato)</t>
  </si>
  <si>
    <t>Parcela Caixa (1/4)</t>
  </si>
  <si>
    <t>Parcela Caixa (2/4)</t>
  </si>
  <si>
    <t>Parcela Cury (2/4)</t>
  </si>
  <si>
    <t>Parcela Cury (1/4)</t>
  </si>
  <si>
    <t>Parcela Caixa (3/4)</t>
  </si>
  <si>
    <t>Parcela CURY (3/4)</t>
  </si>
  <si>
    <t>Parcela Caixa (4/4) (+ou-)</t>
  </si>
  <si>
    <t>Parcela CURY (4/4) (+ou-)</t>
  </si>
  <si>
    <t>TOTAL</t>
  </si>
  <si>
    <t>Pago</t>
  </si>
  <si>
    <t>Parcela Entrada</t>
  </si>
  <si>
    <t xml:space="preserve">Juros Obra </t>
  </si>
  <si>
    <t>PAGO</t>
  </si>
  <si>
    <t>PAGO ATÉ AGORA (05/08/2019)</t>
  </si>
  <si>
    <t>Data</t>
  </si>
  <si>
    <t>Tipo</t>
  </si>
  <si>
    <t>FGTS</t>
  </si>
  <si>
    <t>Valor Total</t>
  </si>
  <si>
    <t>Entrada</t>
  </si>
  <si>
    <t>Juros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</si>
</sst>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0" fontId="2" fillId="2" borderId="1" xfId="2" applyNumberFormat="1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1" applyFont="1" applyFill="1" applyBorder="1"/>
    <xf numFmtId="164" fontId="0" fillId="0" borderId="1" xfId="1" applyFont="1" applyBorder="1"/>
    <xf numFmtId="14" fontId="0" fillId="0" borderId="1" xfId="0" applyNumberFormat="1" applyBorder="1"/>
    <xf numFmtId="0" fontId="0" fillId="0" borderId="1" xfId="0" applyBorder="1"/>
    <xf numFmtId="14" fontId="3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44" fontId="0" fillId="0" borderId="1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4903D-08F3-4F22-BA1E-FA33A47BB5C4}" name="Tabela1" displayName="Tabela1" ref="B2:H62" totalsRowShown="0" dataDxfId="5" dataCellStyle="Moeda">
  <autoFilter ref="B2:H62" xr:uid="{9ED26BFC-C1E5-43D0-A209-79868B4DD306}"/>
  <tableColumns count="7">
    <tableColumn id="1" xr3:uid="{592014BA-84FD-44A6-A2D7-A31D75418B3B}" name="Pago"/>
    <tableColumn id="6" xr3:uid="{7852BA0E-66E5-45C3-8F51-CCC916D4C203}" name="Data" dataDxfId="4"/>
    <tableColumn id="7" xr3:uid="{AF45815D-2733-493D-8FD6-641B1EC911DB}" name="Tipo" dataDxfId="3"/>
    <tableColumn id="2" xr3:uid="{FD628F43-FD90-4CFF-A301-2AB5EF482BD3}" name="Descricao"/>
    <tableColumn id="3" xr3:uid="{CA3C9E28-2E7D-49B9-941E-996B4D9AC54B}" name="Total" dataDxfId="2" dataCellStyle="Moeda"/>
    <tableColumn id="4" xr3:uid="{50F0DE51-AC07-48B3-861F-AE7C3D66FA2E}" name="André" dataDxfId="1" dataCellStyle="Moeda"/>
    <tableColumn id="5" xr3:uid="{FBA66686-A0F9-4E91-9D57-093981416E65}" name="Fernanda" dataDxfId="0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A576-F462-4417-98D5-276940579365}">
  <dimension ref="B2:H62"/>
  <sheetViews>
    <sheetView showGridLines="0" tabSelected="1" topLeftCell="A37" workbookViewId="0">
      <selection activeCell="K55" sqref="K55"/>
    </sheetView>
  </sheetViews>
  <sheetFormatPr defaultRowHeight="14.4" x14ac:dyDescent="0.3"/>
  <cols>
    <col min="2" max="2" width="10.6640625" bestFit="1" customWidth="1"/>
    <col min="3" max="4" width="10.6640625" customWidth="1"/>
    <col min="5" max="5" width="29.6640625" customWidth="1"/>
    <col min="6" max="8" width="14.109375" customWidth="1"/>
  </cols>
  <sheetData>
    <row r="2" spans="2:8" x14ac:dyDescent="0.3">
      <c r="B2" t="s">
        <v>15</v>
      </c>
      <c r="C2" t="s">
        <v>20</v>
      </c>
      <c r="D2" t="s">
        <v>21</v>
      </c>
      <c r="E2" t="s">
        <v>0</v>
      </c>
      <c r="F2" t="s">
        <v>3</v>
      </c>
      <c r="G2" s="1" t="s">
        <v>1</v>
      </c>
      <c r="H2" t="s">
        <v>2</v>
      </c>
    </row>
    <row r="3" spans="2:8" x14ac:dyDescent="0.3">
      <c r="B3" s="10" t="s">
        <v>18</v>
      </c>
      <c r="C3" s="8">
        <v>43416</v>
      </c>
      <c r="D3" s="11" t="s">
        <v>23</v>
      </c>
      <c r="E3" t="s">
        <v>22</v>
      </c>
      <c r="F3" s="1">
        <v>12000</v>
      </c>
      <c r="G3" s="1">
        <v>12000</v>
      </c>
      <c r="H3" s="1"/>
    </row>
    <row r="4" spans="2:8" x14ac:dyDescent="0.3">
      <c r="B4" s="10" t="s">
        <v>18</v>
      </c>
      <c r="C4" s="8">
        <v>43416</v>
      </c>
      <c r="D4" s="8" t="s">
        <v>24</v>
      </c>
      <c r="E4" s="9" t="s">
        <v>4</v>
      </c>
      <c r="F4" s="7">
        <v>500</v>
      </c>
      <c r="G4" s="7">
        <v>0</v>
      </c>
      <c r="H4" s="7">
        <v>500</v>
      </c>
    </row>
    <row r="5" spans="2:8" x14ac:dyDescent="0.3">
      <c r="B5" s="10" t="s">
        <v>18</v>
      </c>
      <c r="C5" s="8">
        <v>43420</v>
      </c>
      <c r="D5" s="8" t="s">
        <v>24</v>
      </c>
      <c r="E5" s="9" t="s">
        <v>5</v>
      </c>
      <c r="F5" s="7">
        <v>4500</v>
      </c>
      <c r="G5" s="7">
        <v>2500</v>
      </c>
      <c r="H5" s="7">
        <v>2000</v>
      </c>
    </row>
    <row r="6" spans="2:8" x14ac:dyDescent="0.3">
      <c r="B6" s="10" t="s">
        <v>18</v>
      </c>
      <c r="C6" s="8">
        <v>43451</v>
      </c>
      <c r="D6" s="8" t="s">
        <v>24</v>
      </c>
      <c r="E6" s="9" t="s">
        <v>6</v>
      </c>
      <c r="F6" s="7">
        <v>1800</v>
      </c>
      <c r="G6" s="7">
        <v>650</v>
      </c>
      <c r="H6" s="7">
        <v>1150</v>
      </c>
    </row>
    <row r="7" spans="2:8" x14ac:dyDescent="0.3">
      <c r="B7" s="10" t="s">
        <v>18</v>
      </c>
      <c r="C7" s="8">
        <v>43476</v>
      </c>
      <c r="D7" s="8" t="s">
        <v>24</v>
      </c>
      <c r="E7" s="9" t="s">
        <v>7</v>
      </c>
      <c r="F7" s="7">
        <v>2000</v>
      </c>
      <c r="G7" s="7">
        <v>1500</v>
      </c>
      <c r="H7" s="7">
        <v>500</v>
      </c>
    </row>
    <row r="8" spans="2:8" x14ac:dyDescent="0.3">
      <c r="B8" s="10" t="s">
        <v>18</v>
      </c>
      <c r="C8" s="8">
        <v>43480</v>
      </c>
      <c r="D8" s="8" t="s">
        <v>24</v>
      </c>
      <c r="E8" s="9" t="s">
        <v>8</v>
      </c>
      <c r="F8" s="7">
        <v>307.56</v>
      </c>
      <c r="G8" s="7">
        <v>307.56</v>
      </c>
      <c r="H8" s="7">
        <v>0</v>
      </c>
    </row>
    <row r="9" spans="2:8" x14ac:dyDescent="0.3">
      <c r="B9" s="10" t="s">
        <v>18</v>
      </c>
      <c r="C9" s="8">
        <v>43518</v>
      </c>
      <c r="D9" s="8" t="s">
        <v>24</v>
      </c>
      <c r="E9" s="9" t="s">
        <v>9</v>
      </c>
      <c r="F9" s="7">
        <v>603.66999999999996</v>
      </c>
      <c r="G9" s="7">
        <v>3.67</v>
      </c>
      <c r="H9" s="7">
        <v>600</v>
      </c>
    </row>
    <row r="10" spans="2:8" x14ac:dyDescent="0.3">
      <c r="B10" s="10" t="s">
        <v>18</v>
      </c>
      <c r="C10" s="8">
        <v>43523</v>
      </c>
      <c r="D10" s="8" t="s">
        <v>24</v>
      </c>
      <c r="E10" s="9" t="s">
        <v>11</v>
      </c>
      <c r="F10" s="7">
        <v>645.74</v>
      </c>
      <c r="G10" s="7">
        <v>645.74</v>
      </c>
      <c r="H10" s="7">
        <v>0</v>
      </c>
    </row>
    <row r="11" spans="2:8" x14ac:dyDescent="0.3">
      <c r="B11" s="10" t="s">
        <v>18</v>
      </c>
      <c r="C11" s="8">
        <v>43524</v>
      </c>
      <c r="D11" s="8" t="s">
        <v>24</v>
      </c>
      <c r="E11" s="9" t="s">
        <v>10</v>
      </c>
      <c r="F11" s="7">
        <v>1664.41</v>
      </c>
      <c r="G11" s="7">
        <v>1664.41</v>
      </c>
      <c r="H11" s="7">
        <v>0</v>
      </c>
    </row>
    <row r="12" spans="2:8" x14ac:dyDescent="0.3">
      <c r="B12" s="10" t="s">
        <v>18</v>
      </c>
      <c r="C12" s="8">
        <v>43525</v>
      </c>
      <c r="D12" s="8" t="s">
        <v>25</v>
      </c>
      <c r="E12" s="9" t="s">
        <v>17</v>
      </c>
      <c r="F12" s="7">
        <v>350</v>
      </c>
      <c r="G12" s="7"/>
      <c r="H12" s="7">
        <v>350</v>
      </c>
    </row>
    <row r="13" spans="2:8" x14ac:dyDescent="0.3">
      <c r="B13" s="10" t="s">
        <v>18</v>
      </c>
      <c r="C13" s="8">
        <v>43534</v>
      </c>
      <c r="D13" s="8" t="s">
        <v>24</v>
      </c>
      <c r="E13" s="9" t="s">
        <v>13</v>
      </c>
      <c r="F13" s="7">
        <v>79.11</v>
      </c>
      <c r="G13" s="7"/>
      <c r="H13" s="7">
        <v>79.099999999999994</v>
      </c>
    </row>
    <row r="14" spans="2:8" x14ac:dyDescent="0.3">
      <c r="B14" s="10" t="s">
        <v>18</v>
      </c>
      <c r="C14" s="8">
        <v>43539</v>
      </c>
      <c r="D14" s="8" t="s">
        <v>24</v>
      </c>
      <c r="E14" s="9" t="s">
        <v>12</v>
      </c>
      <c r="F14" s="7">
        <v>2325.39</v>
      </c>
      <c r="G14" s="7">
        <v>1754.5</v>
      </c>
      <c r="H14" s="7">
        <v>570.9</v>
      </c>
    </row>
    <row r="15" spans="2:8" x14ac:dyDescent="0.3">
      <c r="B15" s="10" t="s">
        <v>18</v>
      </c>
      <c r="C15" s="8">
        <v>43556</v>
      </c>
      <c r="D15" s="8" t="s">
        <v>25</v>
      </c>
      <c r="E15" s="9" t="s">
        <v>17</v>
      </c>
      <c r="F15" s="7">
        <v>350</v>
      </c>
      <c r="G15" s="7"/>
      <c r="H15" s="7">
        <v>300</v>
      </c>
    </row>
    <row r="16" spans="2:8" x14ac:dyDescent="0.3">
      <c r="B16" s="10" t="s">
        <v>18</v>
      </c>
      <c r="C16" s="8">
        <v>43565</v>
      </c>
      <c r="D16" s="8" t="s">
        <v>24</v>
      </c>
      <c r="E16" s="9" t="s">
        <v>16</v>
      </c>
      <c r="F16" s="7">
        <v>1519.48</v>
      </c>
      <c r="G16" s="1">
        <v>969.48</v>
      </c>
      <c r="H16" s="7">
        <v>600</v>
      </c>
    </row>
    <row r="17" spans="2:8" x14ac:dyDescent="0.3">
      <c r="B17" s="10" t="s">
        <v>18</v>
      </c>
      <c r="C17" s="8">
        <v>43586</v>
      </c>
      <c r="D17" s="8" t="s">
        <v>25</v>
      </c>
      <c r="E17" s="9" t="s">
        <v>17</v>
      </c>
      <c r="F17" s="7">
        <v>350</v>
      </c>
      <c r="G17" s="7"/>
      <c r="H17" s="7">
        <v>300</v>
      </c>
    </row>
    <row r="18" spans="2:8" x14ac:dyDescent="0.3">
      <c r="B18" s="10" t="s">
        <v>18</v>
      </c>
      <c r="C18" s="8">
        <v>43595</v>
      </c>
      <c r="D18" s="8" t="s">
        <v>24</v>
      </c>
      <c r="E18" s="9" t="s">
        <v>16</v>
      </c>
      <c r="F18" s="7">
        <v>1522.62</v>
      </c>
      <c r="G18" s="7">
        <v>972.62</v>
      </c>
      <c r="H18" s="7">
        <v>600</v>
      </c>
    </row>
    <row r="19" spans="2:8" ht="14.25" customHeight="1" x14ac:dyDescent="0.3">
      <c r="B19" s="10" t="s">
        <v>18</v>
      </c>
      <c r="C19" s="8">
        <v>43617</v>
      </c>
      <c r="D19" s="8" t="s">
        <v>25</v>
      </c>
      <c r="E19" s="9" t="s">
        <v>17</v>
      </c>
      <c r="F19" s="7">
        <v>350</v>
      </c>
      <c r="G19" s="7"/>
      <c r="H19" s="7">
        <v>300</v>
      </c>
    </row>
    <row r="20" spans="2:8" ht="14.25" customHeight="1" x14ac:dyDescent="0.3">
      <c r="B20" s="10" t="s">
        <v>18</v>
      </c>
      <c r="C20" s="8">
        <v>43626</v>
      </c>
      <c r="D20" s="8" t="s">
        <v>24</v>
      </c>
      <c r="E20" s="9" t="s">
        <v>16</v>
      </c>
      <c r="F20" s="7">
        <v>1522</v>
      </c>
      <c r="G20" s="7">
        <f>((F19+F20)-(H19+H20))</f>
        <v>972</v>
      </c>
      <c r="H20" s="7">
        <v>600</v>
      </c>
    </row>
    <row r="21" spans="2:8" ht="14.25" customHeight="1" x14ac:dyDescent="0.3">
      <c r="B21" s="10" t="s">
        <v>18</v>
      </c>
      <c r="C21" s="8">
        <v>43647</v>
      </c>
      <c r="D21" s="8" t="s">
        <v>25</v>
      </c>
      <c r="E21" s="9" t="s">
        <v>17</v>
      </c>
      <c r="F21" s="7">
        <v>350</v>
      </c>
      <c r="G21" s="7"/>
      <c r="H21" s="7">
        <v>300</v>
      </c>
    </row>
    <row r="22" spans="2:8" ht="14.25" customHeight="1" x14ac:dyDescent="0.3">
      <c r="B22" s="10" t="s">
        <v>18</v>
      </c>
      <c r="C22" s="8">
        <v>43656</v>
      </c>
      <c r="D22" s="8" t="s">
        <v>24</v>
      </c>
      <c r="E22" s="9" t="s">
        <v>16</v>
      </c>
      <c r="F22" s="7">
        <v>1528.87</v>
      </c>
      <c r="G22" s="7">
        <f>((F21+F22)-(H21+H22))</f>
        <v>978.86999999999989</v>
      </c>
      <c r="H22" s="7">
        <v>600</v>
      </c>
    </row>
    <row r="23" spans="2:8" ht="14.25" customHeight="1" x14ac:dyDescent="0.3">
      <c r="B23" s="10" t="s">
        <v>18</v>
      </c>
      <c r="C23" s="8">
        <v>43678</v>
      </c>
      <c r="D23" s="8" t="s">
        <v>25</v>
      </c>
      <c r="E23" s="9" t="s">
        <v>17</v>
      </c>
      <c r="F23" s="7">
        <v>350</v>
      </c>
      <c r="G23" s="7"/>
      <c r="H23" s="7">
        <v>300</v>
      </c>
    </row>
    <row r="24" spans="2:8" ht="14.25" customHeight="1" x14ac:dyDescent="0.3">
      <c r="B24" s="10" t="s">
        <v>18</v>
      </c>
      <c r="C24" s="8">
        <v>43687</v>
      </c>
      <c r="D24" s="8" t="s">
        <v>24</v>
      </c>
      <c r="E24" s="9" t="s">
        <v>16</v>
      </c>
      <c r="F24" s="7">
        <v>1519.48</v>
      </c>
      <c r="G24" s="7">
        <v>909.5</v>
      </c>
      <c r="H24" s="7">
        <v>600</v>
      </c>
    </row>
    <row r="25" spans="2:8" ht="14.25" customHeight="1" x14ac:dyDescent="0.3">
      <c r="B25" s="10" t="s">
        <v>18</v>
      </c>
      <c r="C25" s="8">
        <v>43709</v>
      </c>
      <c r="D25" s="8" t="s">
        <v>25</v>
      </c>
      <c r="E25" s="9" t="s">
        <v>17</v>
      </c>
      <c r="F25" s="7">
        <v>450</v>
      </c>
      <c r="G25" s="7"/>
      <c r="H25" s="7">
        <v>300</v>
      </c>
    </row>
    <row r="26" spans="2:8" ht="14.25" customHeight="1" x14ac:dyDescent="0.3">
      <c r="B26" s="10" t="s">
        <v>18</v>
      </c>
      <c r="C26" s="8">
        <v>43718</v>
      </c>
      <c r="D26" s="8" t="s">
        <v>24</v>
      </c>
      <c r="E26" s="9" t="s">
        <v>16</v>
      </c>
      <c r="F26" s="7">
        <v>1582.81</v>
      </c>
      <c r="G26" s="7">
        <v>909</v>
      </c>
      <c r="H26" s="7">
        <v>700</v>
      </c>
    </row>
    <row r="27" spans="2:8" ht="14.25" customHeight="1" x14ac:dyDescent="0.3">
      <c r="B27" s="10" t="s">
        <v>18</v>
      </c>
      <c r="C27" s="8">
        <v>43739</v>
      </c>
      <c r="D27" s="8" t="s">
        <v>25</v>
      </c>
      <c r="E27" s="9" t="s">
        <v>17</v>
      </c>
      <c r="F27" s="7">
        <v>500</v>
      </c>
      <c r="G27" s="7"/>
      <c r="H27" s="7">
        <v>300</v>
      </c>
    </row>
    <row r="28" spans="2:8" ht="14.25" customHeight="1" x14ac:dyDescent="0.3">
      <c r="B28" s="10" t="s">
        <v>18</v>
      </c>
      <c r="C28" s="8">
        <v>43753</v>
      </c>
      <c r="D28" s="8" t="s">
        <v>24</v>
      </c>
      <c r="E28" s="9" t="s">
        <v>16</v>
      </c>
      <c r="F28" s="7">
        <v>1591.52</v>
      </c>
      <c r="G28" s="7">
        <f>Tabela1[[#This Row],[Total]]+F27-H27-Tabela1[[#This Row],[Fernanda]]</f>
        <v>1101.52</v>
      </c>
      <c r="H28" s="7">
        <v>690</v>
      </c>
    </row>
    <row r="29" spans="2:8" ht="14.25" customHeight="1" x14ac:dyDescent="0.3">
      <c r="B29" s="10" t="s">
        <v>18</v>
      </c>
      <c r="C29" s="8">
        <v>43770</v>
      </c>
      <c r="D29" s="8" t="s">
        <v>25</v>
      </c>
      <c r="E29" s="9" t="s">
        <v>17</v>
      </c>
      <c r="F29" s="7">
        <v>500</v>
      </c>
      <c r="G29" s="7"/>
      <c r="H29" s="7">
        <v>300</v>
      </c>
    </row>
    <row r="30" spans="2:8" ht="14.25" customHeight="1" x14ac:dyDescent="0.3">
      <c r="B30" s="10" t="s">
        <v>18</v>
      </c>
      <c r="C30" s="8">
        <v>43779</v>
      </c>
      <c r="D30" s="8" t="s">
        <v>24</v>
      </c>
      <c r="E30" s="9" t="s">
        <v>16</v>
      </c>
      <c r="F30" s="7">
        <v>1598.32</v>
      </c>
      <c r="G30" s="7">
        <f>Tabela1[[#This Row],[Total]]-Tabela1[[#This Row],[Fernanda]]-H29+F29</f>
        <v>1108.32</v>
      </c>
      <c r="H30" s="7">
        <v>690</v>
      </c>
    </row>
    <row r="31" spans="2:8" ht="14.25" customHeight="1" x14ac:dyDescent="0.3">
      <c r="B31" s="10" t="s">
        <v>18</v>
      </c>
      <c r="C31" s="8">
        <v>43800</v>
      </c>
      <c r="D31" s="8" t="s">
        <v>25</v>
      </c>
      <c r="E31" s="9" t="s">
        <v>17</v>
      </c>
      <c r="F31" s="7">
        <v>700</v>
      </c>
      <c r="G31" s="7"/>
      <c r="H31" s="7">
        <v>300</v>
      </c>
    </row>
    <row r="32" spans="2:8" ht="14.25" customHeight="1" x14ac:dyDescent="0.3">
      <c r="B32" s="10" t="s">
        <v>18</v>
      </c>
      <c r="C32" s="8">
        <v>43809</v>
      </c>
      <c r="D32" s="8" t="s">
        <v>24</v>
      </c>
      <c r="E32" s="9" t="s">
        <v>16</v>
      </c>
      <c r="F32" s="7">
        <v>1600.68</v>
      </c>
      <c r="G32" s="7">
        <f>Tabela1[[#This Row],[Total]]+F31-H31-Tabela1[[#This Row],[Fernanda]]</f>
        <v>1310.6800000000003</v>
      </c>
      <c r="H32" s="7">
        <v>690</v>
      </c>
    </row>
    <row r="33" spans="2:8" ht="14.25" customHeight="1" x14ac:dyDescent="0.3">
      <c r="B33" s="10" t="s">
        <v>18</v>
      </c>
      <c r="C33" s="8">
        <v>43831</v>
      </c>
      <c r="D33" s="8" t="s">
        <v>25</v>
      </c>
      <c r="E33" s="9" t="s">
        <v>17</v>
      </c>
      <c r="F33" s="7">
        <v>700</v>
      </c>
      <c r="G33" s="7"/>
      <c r="H33" s="7">
        <v>300</v>
      </c>
    </row>
    <row r="34" spans="2:8" ht="14.25" customHeight="1" x14ac:dyDescent="0.3">
      <c r="B34" s="10" t="s">
        <v>18</v>
      </c>
      <c r="C34" s="8">
        <v>43840</v>
      </c>
      <c r="D34" s="8" t="s">
        <v>24</v>
      </c>
      <c r="E34" s="9" t="s">
        <v>16</v>
      </c>
      <c r="F34" s="7">
        <v>1335.32</v>
      </c>
      <c r="G34" s="7">
        <f>Tabela1[[#This Row],[Total]]+F33-H33-Tabela1[[#This Row],[Fernanda]]</f>
        <v>1045.32</v>
      </c>
      <c r="H34" s="7">
        <v>690</v>
      </c>
    </row>
    <row r="35" spans="2:8" ht="14.25" customHeight="1" x14ac:dyDescent="0.3">
      <c r="B35" s="10" t="s">
        <v>18</v>
      </c>
      <c r="C35" s="8">
        <v>43862</v>
      </c>
      <c r="D35" s="8" t="s">
        <v>25</v>
      </c>
      <c r="E35" s="9" t="s">
        <v>17</v>
      </c>
      <c r="F35" s="7">
        <v>700</v>
      </c>
      <c r="G35" s="7"/>
      <c r="H35" s="7">
        <v>300</v>
      </c>
    </row>
    <row r="36" spans="2:8" ht="14.25" customHeight="1" x14ac:dyDescent="0.3">
      <c r="B36" s="10" t="s">
        <v>18</v>
      </c>
      <c r="C36" s="8">
        <v>43871</v>
      </c>
      <c r="D36" s="8" t="s">
        <v>24</v>
      </c>
      <c r="E36" s="9" t="s">
        <v>16</v>
      </c>
      <c r="F36" s="7">
        <v>1337.68</v>
      </c>
      <c r="G36" s="7">
        <f>Tabela1[[#This Row],[Total]]+F35-H35-Tabela1[[#This Row],[Fernanda]]</f>
        <v>1037.68</v>
      </c>
      <c r="H36" s="7">
        <v>700</v>
      </c>
    </row>
    <row r="37" spans="2:8" ht="14.25" customHeight="1" x14ac:dyDescent="0.3">
      <c r="B37" s="10" t="s">
        <v>18</v>
      </c>
      <c r="C37" s="8">
        <v>43891</v>
      </c>
      <c r="D37" s="8" t="s">
        <v>25</v>
      </c>
      <c r="E37" s="9" t="s">
        <v>17</v>
      </c>
      <c r="F37" s="7">
        <v>800</v>
      </c>
      <c r="G37" s="7"/>
      <c r="H37" s="7">
        <v>300</v>
      </c>
    </row>
    <row r="38" spans="2:8" ht="14.25" customHeight="1" x14ac:dyDescent="0.3">
      <c r="B38" s="10" t="s">
        <v>18</v>
      </c>
      <c r="C38" s="8">
        <v>43900</v>
      </c>
      <c r="D38" s="8" t="s">
        <v>24</v>
      </c>
      <c r="E38" s="9" t="s">
        <v>16</v>
      </c>
      <c r="F38" s="7">
        <v>1342.33</v>
      </c>
      <c r="G38" s="12">
        <f>(SUM(F37:F38)-SUM(H37:H38))</f>
        <v>1142.33</v>
      </c>
      <c r="H38" s="7">
        <v>700</v>
      </c>
    </row>
    <row r="39" spans="2:8" ht="14.25" customHeight="1" x14ac:dyDescent="0.3">
      <c r="B39" s="10" t="s">
        <v>18</v>
      </c>
      <c r="C39" s="8">
        <v>43556</v>
      </c>
      <c r="D39" s="8" t="s">
        <v>25</v>
      </c>
      <c r="E39" s="9" t="s">
        <v>17</v>
      </c>
      <c r="F39" s="7">
        <v>1000</v>
      </c>
      <c r="G39" s="7"/>
      <c r="H39" s="7">
        <v>300</v>
      </c>
    </row>
    <row r="40" spans="2:8" ht="14.25" customHeight="1" x14ac:dyDescent="0.3">
      <c r="B40" s="10" t="s">
        <v>18</v>
      </c>
      <c r="C40" s="8">
        <v>43931</v>
      </c>
      <c r="D40" s="8" t="s">
        <v>24</v>
      </c>
      <c r="E40" s="9" t="s">
        <v>16</v>
      </c>
      <c r="F40" s="7">
        <v>1347.64</v>
      </c>
      <c r="G40" s="12">
        <f>(SUM(F39:F40)-SUM(H39:H40))</f>
        <v>1347.6400000000003</v>
      </c>
      <c r="H40" s="7">
        <v>700</v>
      </c>
    </row>
    <row r="41" spans="2:8" ht="14.25" customHeight="1" x14ac:dyDescent="0.3">
      <c r="B41" s="10" t="s">
        <v>18</v>
      </c>
      <c r="C41" s="8">
        <v>43952</v>
      </c>
      <c r="D41" s="8" t="s">
        <v>25</v>
      </c>
      <c r="E41" s="9" t="s">
        <v>17</v>
      </c>
      <c r="F41" s="7">
        <v>1000</v>
      </c>
      <c r="G41" s="7"/>
      <c r="H41" s="7">
        <v>300</v>
      </c>
    </row>
    <row r="42" spans="2:8" ht="14.25" customHeight="1" x14ac:dyDescent="0.3">
      <c r="B42" s="10" t="s">
        <v>18</v>
      </c>
      <c r="C42" s="8">
        <v>43961</v>
      </c>
      <c r="D42" s="8" t="s">
        <v>24</v>
      </c>
      <c r="E42" s="9" t="s">
        <v>16</v>
      </c>
      <c r="F42" s="7">
        <v>1350.27</v>
      </c>
      <c r="G42" s="12">
        <f t="shared" ref="G42" si="0">(SUM(F41:F42)-SUM(H41:H42))</f>
        <v>1350.27</v>
      </c>
      <c r="H42" s="7">
        <v>700</v>
      </c>
    </row>
    <row r="43" spans="2:8" ht="14.25" customHeight="1" x14ac:dyDescent="0.3">
      <c r="B43" s="10" t="s">
        <v>18</v>
      </c>
      <c r="C43" s="8">
        <v>43983</v>
      </c>
      <c r="D43" s="8" t="s">
        <v>25</v>
      </c>
      <c r="E43" s="9" t="s">
        <v>17</v>
      </c>
      <c r="F43" s="7">
        <v>1200</v>
      </c>
      <c r="G43" s="7"/>
      <c r="H43" s="7">
        <v>300</v>
      </c>
    </row>
    <row r="44" spans="2:8" ht="14.25" customHeight="1" x14ac:dyDescent="0.3">
      <c r="B44" s="10" t="s">
        <v>18</v>
      </c>
      <c r="C44" s="8">
        <v>43992</v>
      </c>
      <c r="D44" s="8" t="s">
        <v>24</v>
      </c>
      <c r="E44" s="9" t="s">
        <v>16</v>
      </c>
      <c r="F44" s="7">
        <v>1354.1</v>
      </c>
      <c r="G44" s="12">
        <f t="shared" ref="G44" si="1">(SUM(F43:F44)-SUM(H43:H44))</f>
        <v>1554.1</v>
      </c>
      <c r="H44" s="7">
        <v>700</v>
      </c>
    </row>
    <row r="45" spans="2:8" ht="14.25" customHeight="1" x14ac:dyDescent="0.3">
      <c r="B45" s="10" t="s">
        <v>18</v>
      </c>
      <c r="C45" s="8">
        <v>44013</v>
      </c>
      <c r="D45" s="8" t="s">
        <v>25</v>
      </c>
      <c r="E45" s="9" t="s">
        <v>17</v>
      </c>
      <c r="F45" s="7">
        <v>1200</v>
      </c>
      <c r="G45" s="7"/>
      <c r="H45" s="7">
        <v>300</v>
      </c>
    </row>
    <row r="46" spans="2:8" ht="14.25" customHeight="1" x14ac:dyDescent="0.3">
      <c r="B46" s="10" t="s">
        <v>18</v>
      </c>
      <c r="C46" s="8">
        <v>44022</v>
      </c>
      <c r="D46" s="8" t="s">
        <v>24</v>
      </c>
      <c r="E46" s="9" t="s">
        <v>16</v>
      </c>
      <c r="F46" s="7">
        <v>1356.83</v>
      </c>
      <c r="G46" s="12">
        <f t="shared" ref="G46" si="2">(SUM(F45:F46)-SUM(H45:H46))</f>
        <v>1556.83</v>
      </c>
      <c r="H46" s="7">
        <v>700</v>
      </c>
    </row>
    <row r="47" spans="2:8" ht="14.25" customHeight="1" x14ac:dyDescent="0.3">
      <c r="B47" s="10" t="s">
        <v>18</v>
      </c>
      <c r="C47" s="8">
        <v>44044</v>
      </c>
      <c r="D47" s="8" t="s">
        <v>25</v>
      </c>
      <c r="E47" s="9" t="s">
        <v>17</v>
      </c>
      <c r="F47" s="7">
        <v>1200</v>
      </c>
      <c r="G47" s="7"/>
      <c r="H47" s="7">
        <v>300</v>
      </c>
    </row>
    <row r="48" spans="2:8" ht="14.25" customHeight="1" x14ac:dyDescent="0.3">
      <c r="B48" s="10" t="s">
        <v>18</v>
      </c>
      <c r="C48" s="8">
        <v>44053</v>
      </c>
      <c r="D48" s="8" t="s">
        <v>24</v>
      </c>
      <c r="E48" s="9" t="s">
        <v>16</v>
      </c>
      <c r="F48" s="7">
        <v>1305.82</v>
      </c>
      <c r="G48" s="12">
        <f t="shared" ref="G48" si="3">(SUM(F47:F48)-SUM(H47:H48))</f>
        <v>1505.8199999999997</v>
      </c>
      <c r="H48" s="7">
        <v>700</v>
      </c>
    </row>
    <row r="49" spans="2:8" ht="14.25" customHeight="1" x14ac:dyDescent="0.3">
      <c r="B49" s="10" t="s">
        <v>18</v>
      </c>
      <c r="C49" s="8">
        <v>44075</v>
      </c>
      <c r="D49" s="8" t="s">
        <v>25</v>
      </c>
      <c r="E49" s="9" t="s">
        <v>17</v>
      </c>
      <c r="F49" s="7">
        <v>1200</v>
      </c>
      <c r="G49" s="7"/>
      <c r="H49" s="7">
        <v>300</v>
      </c>
    </row>
    <row r="50" spans="2:8" ht="14.25" customHeight="1" x14ac:dyDescent="0.3">
      <c r="B50" s="10" t="s">
        <v>18</v>
      </c>
      <c r="C50" s="8">
        <v>44084</v>
      </c>
      <c r="D50" s="8" t="s">
        <v>24</v>
      </c>
      <c r="E50" s="9" t="s">
        <v>16</v>
      </c>
      <c r="F50" s="7">
        <v>1321.53</v>
      </c>
      <c r="G50" s="12">
        <f t="shared" ref="G50" si="4">(SUM(F49:F50)-SUM(H49:H50))</f>
        <v>1521.5299999999997</v>
      </c>
      <c r="H50" s="7">
        <v>700</v>
      </c>
    </row>
    <row r="51" spans="2:8" ht="14.25" customHeight="1" x14ac:dyDescent="0.3">
      <c r="B51" s="10" t="s">
        <v>18</v>
      </c>
      <c r="C51" s="8">
        <v>44105</v>
      </c>
      <c r="D51" s="8" t="s">
        <v>25</v>
      </c>
      <c r="E51" s="9" t="s">
        <v>17</v>
      </c>
      <c r="F51" s="7">
        <v>1250</v>
      </c>
      <c r="G51" s="7"/>
      <c r="H51" s="7">
        <v>1250</v>
      </c>
    </row>
    <row r="52" spans="2:8" ht="14.25" customHeight="1" x14ac:dyDescent="0.3">
      <c r="B52" s="10" t="s">
        <v>18</v>
      </c>
      <c r="C52" s="8">
        <v>44114</v>
      </c>
      <c r="D52" s="8" t="s">
        <v>24</v>
      </c>
      <c r="E52" s="9" t="s">
        <v>16</v>
      </c>
      <c r="F52" s="7">
        <v>1321.53</v>
      </c>
      <c r="G52" s="12">
        <f>(F51+F52)-(H51+H52)</f>
        <v>571.52999999999975</v>
      </c>
      <c r="H52" s="12">
        <f>2000-H51</f>
        <v>750</v>
      </c>
    </row>
    <row r="53" spans="2:8" ht="14.25" customHeight="1" x14ac:dyDescent="0.3">
      <c r="B53" s="10" t="s">
        <v>18</v>
      </c>
      <c r="C53" s="8">
        <v>44136</v>
      </c>
      <c r="D53" s="8" t="s">
        <v>25</v>
      </c>
      <c r="E53" s="9" t="s">
        <v>17</v>
      </c>
      <c r="F53" s="7">
        <v>1200</v>
      </c>
      <c r="G53" s="7">
        <v>1200</v>
      </c>
      <c r="H53" s="7"/>
    </row>
    <row r="54" spans="2:8" ht="14.25" customHeight="1" x14ac:dyDescent="0.3">
      <c r="B54" s="10" t="s">
        <v>18</v>
      </c>
      <c r="C54" s="8">
        <v>44145</v>
      </c>
      <c r="D54" s="8" t="s">
        <v>24</v>
      </c>
      <c r="E54" s="9" t="s">
        <v>16</v>
      </c>
      <c r="F54" s="7">
        <v>1345.59</v>
      </c>
      <c r="G54" s="12">
        <v>1345.59</v>
      </c>
      <c r="H54" s="7"/>
    </row>
    <row r="55" spans="2:8" ht="14.25" customHeight="1" x14ac:dyDescent="0.3">
      <c r="B55" s="9"/>
      <c r="C55" s="8">
        <v>44166</v>
      </c>
      <c r="D55" s="8" t="s">
        <v>25</v>
      </c>
      <c r="E55" s="9" t="s">
        <v>17</v>
      </c>
      <c r="F55" s="7">
        <v>1200</v>
      </c>
      <c r="G55" s="7"/>
      <c r="H55" s="7">
        <v>300</v>
      </c>
    </row>
    <row r="56" spans="2:8" ht="14.25" customHeight="1" x14ac:dyDescent="0.3">
      <c r="B56" s="9"/>
      <c r="C56" s="8">
        <v>44175</v>
      </c>
      <c r="D56" s="8" t="s">
        <v>24</v>
      </c>
      <c r="E56" s="9" t="s">
        <v>16</v>
      </c>
      <c r="F56" s="7">
        <v>1321.53</v>
      </c>
      <c r="G56" s="12">
        <f t="shared" ref="G56" si="5">(SUM(F55:F56)-SUM(H55:H56))</f>
        <v>1521.5299999999997</v>
      </c>
      <c r="H56" s="7">
        <v>700</v>
      </c>
    </row>
    <row r="57" spans="2:8" ht="14.25" customHeight="1" x14ac:dyDescent="0.3">
      <c r="B57" s="9"/>
      <c r="C57" s="8">
        <v>44197</v>
      </c>
      <c r="D57" s="8" t="s">
        <v>25</v>
      </c>
      <c r="E57" s="9" t="s">
        <v>17</v>
      </c>
      <c r="F57" s="7">
        <v>1200</v>
      </c>
      <c r="G57" s="7"/>
      <c r="H57" s="7">
        <v>300</v>
      </c>
    </row>
    <row r="58" spans="2:8" ht="14.25" customHeight="1" x14ac:dyDescent="0.3">
      <c r="B58" s="9"/>
      <c r="C58" s="8">
        <v>44206</v>
      </c>
      <c r="D58" s="8" t="s">
        <v>24</v>
      </c>
      <c r="E58" s="9" t="s">
        <v>16</v>
      </c>
      <c r="F58" s="7">
        <v>1321.53</v>
      </c>
      <c r="G58" s="12">
        <f t="shared" ref="G58" si="6">(SUM(F57:F58)-SUM(H57:H58))</f>
        <v>1521.5299999999997</v>
      </c>
      <c r="H58" s="7">
        <v>700</v>
      </c>
    </row>
    <row r="59" spans="2:8" ht="14.25" customHeight="1" x14ac:dyDescent="0.3">
      <c r="B59" s="9"/>
      <c r="C59" s="8">
        <v>44228</v>
      </c>
      <c r="D59" s="8" t="s">
        <v>25</v>
      </c>
      <c r="E59" s="9" t="s">
        <v>17</v>
      </c>
      <c r="F59" s="7">
        <v>1200</v>
      </c>
      <c r="G59" s="7"/>
      <c r="H59" s="7">
        <v>300</v>
      </c>
    </row>
    <row r="60" spans="2:8" ht="14.25" customHeight="1" x14ac:dyDescent="0.3">
      <c r="B60" s="9"/>
      <c r="C60" s="8">
        <v>44237</v>
      </c>
      <c r="D60" s="8" t="s">
        <v>24</v>
      </c>
      <c r="E60" s="9" t="s">
        <v>16</v>
      </c>
      <c r="F60" s="7">
        <v>1321.53</v>
      </c>
      <c r="G60" s="12">
        <f t="shared" ref="G60" si="7">(SUM(F59:F60)-SUM(H59:H60))</f>
        <v>1521.5299999999997</v>
      </c>
      <c r="H60" s="7">
        <v>700</v>
      </c>
    </row>
    <row r="61" spans="2:8" x14ac:dyDescent="0.3">
      <c r="B61" s="2"/>
      <c r="C61" s="2"/>
      <c r="D61" s="2"/>
      <c r="E61" s="2" t="s">
        <v>19</v>
      </c>
      <c r="F61" s="3">
        <f>SUM(F3:F54)</f>
        <v>70830.299999999988</v>
      </c>
      <c r="G61" s="4">
        <f>G62/F61</f>
        <v>0.64148408237717469</v>
      </c>
      <c r="H61" s="4">
        <f>H62/F61</f>
        <v>0.3559211241516696</v>
      </c>
    </row>
    <row r="62" spans="2:8" x14ac:dyDescent="0.3">
      <c r="B62" s="5"/>
      <c r="C62" s="5"/>
      <c r="D62" s="5"/>
      <c r="E62" s="5" t="s">
        <v>14</v>
      </c>
      <c r="F62" s="6">
        <f>SUM(F3:F60)</f>
        <v>78394.889999999985</v>
      </c>
      <c r="G62" s="6">
        <f>SUM(G3:G54)</f>
        <v>45436.509999999987</v>
      </c>
      <c r="H62" s="6">
        <f>SUM(H4:H54)</f>
        <v>25210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2019-02-25T17:03:31Z</dcterms:created>
  <dcterms:modified xsi:type="dcterms:W3CDTF">2020-11-27T20:38:47Z</dcterms:modified>
</cp:coreProperties>
</file>