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charts/chart3.xml" ContentType="application/vnd.openxmlformats-officedocument.drawingml.chart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/>
  <bookViews>
    <workbookView xWindow="-255" yWindow="495" windowWidth="9270" windowHeight="7140" tabRatio="965" activeTab="2"/>
  </bookViews>
  <sheets>
    <sheet name="Menu" sheetId="2" r:id="rId1"/>
    <sheet name="Controle de Versão" sheetId="1326" r:id="rId2"/>
    <sheet name="Dados do Projeto" sheetId="15" r:id="rId3"/>
    <sheet name="EAP" sheetId="1323" r:id="rId4"/>
    <sheet name="Dicionário da EAP" sheetId="1324" r:id="rId5"/>
    <sheet name="Equipe" sheetId="1331" r:id="rId6"/>
    <sheet name="RACI" sheetId="1332" r:id="rId7"/>
    <sheet name="Plano de Comunicação" sheetId="1313" r:id="rId8"/>
    <sheet name="Premissas e Restrições" sheetId="1297" r:id="rId9"/>
    <sheet name="Entregas e Critérios de Aceite" sheetId="1305" r:id="rId10"/>
    <sheet name="Dependências Críticas" sheetId="114" r:id="rId11"/>
    <sheet name="Gestão de Riscos e Issues" sheetId="1295" r:id="rId12"/>
    <sheet name="Acomp. Riscos e Issues" sheetId="1298" r:id="rId13"/>
    <sheet name="Riscos - Análise Quantitativa" sheetId="1314" r:id="rId14"/>
    <sheet name="Hist. Baseline" sheetId="1312" r:id="rId15"/>
    <sheet name="Diário de Bordo" sheetId="117" r:id="rId16"/>
    <sheet name="Curva S" sheetId="1316" r:id="rId17"/>
    <sheet name="Hist. Status Reports" sheetId="1308" r:id="rId18"/>
    <sheet name="Operação Assistida" sheetId="1318" r:id="rId19"/>
    <sheet name="Controle de Horas do Projeto" sheetId="1319" r:id="rId20"/>
    <sheet name="Gestão de Mudanças" sheetId="1321" r:id="rId21"/>
    <sheet name="Lições Aprendidas" sheetId="1327" r:id="rId22"/>
    <sheet name="Base de Conhecimento" sheetId="1330" r:id="rId23"/>
  </sheets>
  <externalReferences>
    <externalReference r:id="rId24"/>
  </externalReferences>
  <definedNames>
    <definedName name="_xlnm._FilterDatabase" localSheetId="10" hidden="1">'Dependências Críticas'!$B$9:$F$17</definedName>
    <definedName name="_xlnm._FilterDatabase" localSheetId="15" hidden="1">'Diário de Bordo'!$A$8:$L$38</definedName>
    <definedName name="_xlnm._FilterDatabase" localSheetId="20" hidden="1">'Gestão de Mudanças'!$A$6:$L$36</definedName>
    <definedName name="_xlnm._FilterDatabase" localSheetId="11" hidden="1">'Gestão de Riscos e Issues'!$D$16:$H$37</definedName>
    <definedName name="_xlnm._FilterDatabase" localSheetId="8" hidden="1">'Premissas e Restrições'!$B$7:$F$7</definedName>
    <definedName name="_xlnm.Print_Area" localSheetId="11">'Gestão de Riscos e Issues'!$E$17:$R$28</definedName>
    <definedName name="Artefatos_Não_Previstos" localSheetId="22">#REF!</definedName>
    <definedName name="Artefatos_Não_Previstos" localSheetId="21">#REF!</definedName>
    <definedName name="Artefatos_Não_Previstos">#REF!</definedName>
    <definedName name="CategoriasLog" localSheetId="20">'Gestão de Mudanças'!$N$7:$N$15</definedName>
    <definedName name="CategoriasLog">'Diário de Bordo'!#REF!</definedName>
    <definedName name="Impacto">'[1]Dados Básicos'!$D$26:$D$30</definedName>
    <definedName name="Permissoes" localSheetId="22">#REF!</definedName>
    <definedName name="Permissoes" localSheetId="19">#REF!</definedName>
    <definedName name="Permissoes" localSheetId="4">#REF!</definedName>
    <definedName name="Permissoes" localSheetId="3">#REF!</definedName>
    <definedName name="Permissoes" localSheetId="20">#REF!</definedName>
    <definedName name="Permissoes" localSheetId="14">#REF!</definedName>
    <definedName name="Permissoes" localSheetId="21">#REF!</definedName>
    <definedName name="Permissoes" localSheetId="7">#REF!</definedName>
    <definedName name="Permissoes" localSheetId="8">#REF!</definedName>
    <definedName name="Permissoes" localSheetId="13">#REF!</definedName>
    <definedName name="Permissoes">#REF!</definedName>
    <definedName name="Probabilidade">'[1]Dados Básicos'!$D$18:$D$22</definedName>
    <definedName name="Status_Riscos">'[1]Dados Básicos'!$E$43:$E$46</definedName>
  </definedNames>
  <calcPr calcId="145621"/>
</workbook>
</file>

<file path=xl/calcChain.xml><?xml version="1.0" encoding="utf-8"?>
<calcChain xmlns="http://schemas.openxmlformats.org/spreadsheetml/2006/main">
  <c r="X17" i="1314" l="1"/>
  <c r="W17" i="1314"/>
  <c r="V17" i="1314"/>
  <c r="X16" i="1314"/>
  <c r="W16" i="1314"/>
  <c r="V16" i="1314"/>
  <c r="X15" i="1314"/>
  <c r="W15" i="1314"/>
  <c r="V15" i="1314"/>
  <c r="X14" i="1314"/>
  <c r="W14" i="1314"/>
  <c r="V14" i="1314"/>
  <c r="X13" i="1314"/>
  <c r="W13" i="1314"/>
  <c r="V13" i="1314"/>
  <c r="X12" i="1314"/>
  <c r="W12" i="1314"/>
  <c r="V12" i="1314"/>
  <c r="X11" i="1314"/>
  <c r="W11" i="1314"/>
  <c r="V11" i="1314"/>
  <c r="X10" i="1314"/>
  <c r="W10" i="1314"/>
  <c r="V10" i="1314"/>
  <c r="X9" i="1314"/>
  <c r="V9" i="1314"/>
  <c r="W9" i="1314"/>
  <c r="U9" i="1314"/>
  <c r="U17" i="1314"/>
  <c r="U16" i="1314"/>
  <c r="U15" i="1314"/>
  <c r="U14" i="1314"/>
  <c r="U13" i="1314"/>
  <c r="U12" i="1314"/>
  <c r="U11" i="1314"/>
  <c r="U10" i="1314"/>
  <c r="T17" i="1314"/>
  <c r="T16" i="1314"/>
  <c r="T15" i="1314"/>
  <c r="T14" i="1314"/>
  <c r="T13" i="1314"/>
  <c r="T12" i="1314"/>
  <c r="T11" i="1314"/>
  <c r="T10" i="1314"/>
  <c r="T9" i="1314"/>
  <c r="E119" i="1298" l="1"/>
  <c r="D119" i="1298"/>
  <c r="C119" i="1298"/>
  <c r="B119" i="1298"/>
  <c r="E118" i="1298"/>
  <c r="D118" i="1298"/>
  <c r="C118" i="1298"/>
  <c r="B118" i="1298"/>
  <c r="E117" i="1298"/>
  <c r="D117" i="1298"/>
  <c r="C117" i="1298"/>
  <c r="B117" i="1298"/>
  <c r="E116" i="1298"/>
  <c r="D116" i="1298"/>
  <c r="C116" i="1298"/>
  <c r="B116" i="1298"/>
  <c r="E115" i="1298"/>
  <c r="D115" i="1298"/>
  <c r="C115" i="1298"/>
  <c r="B115" i="1298"/>
  <c r="E114" i="1298"/>
  <c r="D114" i="1298"/>
  <c r="C114" i="1298"/>
  <c r="B114" i="1298"/>
  <c r="E113" i="1298"/>
  <c r="D113" i="1298"/>
  <c r="C113" i="1298"/>
  <c r="B113" i="1298"/>
  <c r="E112" i="1298"/>
  <c r="D112" i="1298"/>
  <c r="C112" i="1298"/>
  <c r="B112" i="1298"/>
  <c r="E111" i="1298"/>
  <c r="D111" i="1298"/>
  <c r="C111" i="1298"/>
  <c r="B111" i="1298"/>
  <c r="E110" i="1298"/>
  <c r="D110" i="1298"/>
  <c r="C110" i="1298"/>
  <c r="B110" i="1298"/>
  <c r="E109" i="1298"/>
  <c r="D109" i="1298"/>
  <c r="C109" i="1298"/>
  <c r="B109" i="1298"/>
  <c r="E108" i="1298"/>
  <c r="D108" i="1298"/>
  <c r="C108" i="1298"/>
  <c r="B108" i="1298"/>
  <c r="E107" i="1298"/>
  <c r="D107" i="1298"/>
  <c r="C107" i="1298"/>
  <c r="B107" i="1298"/>
  <c r="E106" i="1298"/>
  <c r="D106" i="1298"/>
  <c r="C106" i="1298"/>
  <c r="B106" i="1298"/>
  <c r="E105" i="1298"/>
  <c r="D105" i="1298"/>
  <c r="C105" i="1298"/>
  <c r="B105" i="1298"/>
  <c r="E104" i="1298"/>
  <c r="D104" i="1298"/>
  <c r="C104" i="1298"/>
  <c r="B104" i="1298"/>
  <c r="E103" i="1298"/>
  <c r="D103" i="1298"/>
  <c r="C103" i="1298"/>
  <c r="B103" i="1298"/>
  <c r="E102" i="1298"/>
  <c r="D102" i="1298"/>
  <c r="C102" i="1298"/>
  <c r="B102" i="1298"/>
  <c r="E101" i="1298"/>
  <c r="D101" i="1298"/>
  <c r="C101" i="1298"/>
  <c r="B101" i="1298"/>
  <c r="E100" i="1298"/>
  <c r="D100" i="1298"/>
  <c r="C100" i="1298"/>
  <c r="B100" i="1298"/>
  <c r="E99" i="1298"/>
  <c r="D99" i="1298"/>
  <c r="C99" i="1298"/>
  <c r="B99" i="1298"/>
  <c r="E98" i="1298"/>
  <c r="D98" i="1298"/>
  <c r="C98" i="1298"/>
  <c r="B98" i="1298"/>
  <c r="E97" i="1298"/>
  <c r="D97" i="1298"/>
  <c r="C97" i="1298"/>
  <c r="B97" i="1298"/>
  <c r="E96" i="1298"/>
  <c r="D96" i="1298"/>
  <c r="C96" i="1298"/>
  <c r="B96" i="1298"/>
  <c r="E95" i="1298"/>
  <c r="D95" i="1298"/>
  <c r="C95" i="1298"/>
  <c r="B95" i="1298"/>
  <c r="E94" i="1298"/>
  <c r="D94" i="1298"/>
  <c r="C94" i="1298"/>
  <c r="B94" i="1298"/>
  <c r="E93" i="1298"/>
  <c r="D93" i="1298"/>
  <c r="C93" i="1298"/>
  <c r="B93" i="1298"/>
  <c r="E92" i="1298"/>
  <c r="D92" i="1298"/>
  <c r="C92" i="1298"/>
  <c r="B92" i="1298"/>
  <c r="E91" i="1298"/>
  <c r="D91" i="1298"/>
  <c r="C91" i="1298"/>
  <c r="B91" i="1298"/>
  <c r="E90" i="1298"/>
  <c r="D90" i="1298"/>
  <c r="C90" i="1298"/>
  <c r="B90" i="1298"/>
  <c r="E89" i="1298"/>
  <c r="D89" i="1298"/>
  <c r="C89" i="1298"/>
  <c r="B89" i="1298"/>
  <c r="E88" i="1298"/>
  <c r="D88" i="1298"/>
  <c r="C88" i="1298"/>
  <c r="B88" i="1298"/>
  <c r="E87" i="1298"/>
  <c r="D87" i="1298"/>
  <c r="C87" i="1298"/>
  <c r="B87" i="1298"/>
  <c r="E86" i="1298"/>
  <c r="D86" i="1298"/>
  <c r="C86" i="1298"/>
  <c r="B86" i="1298"/>
  <c r="E85" i="1298"/>
  <c r="D85" i="1298"/>
  <c r="C85" i="1298"/>
  <c r="B85" i="1298"/>
  <c r="E84" i="1298"/>
  <c r="D84" i="1298"/>
  <c r="C84" i="1298"/>
  <c r="B84" i="1298"/>
  <c r="E83" i="1298"/>
  <c r="D83" i="1298"/>
  <c r="C83" i="1298"/>
  <c r="B83" i="1298"/>
  <c r="E82" i="1298"/>
  <c r="D82" i="1298"/>
  <c r="C82" i="1298"/>
  <c r="B82" i="1298"/>
  <c r="E81" i="1298"/>
  <c r="D81" i="1298"/>
  <c r="C81" i="1298"/>
  <c r="B81" i="1298"/>
  <c r="E80" i="1298"/>
  <c r="D80" i="1298"/>
  <c r="C80" i="1298"/>
  <c r="B80" i="1298"/>
  <c r="E79" i="1298"/>
  <c r="D79" i="1298"/>
  <c r="C79" i="1298"/>
  <c r="B79" i="1298"/>
  <c r="E78" i="1298"/>
  <c r="D78" i="1298"/>
  <c r="C78" i="1298"/>
  <c r="B78" i="1298"/>
  <c r="E77" i="1298"/>
  <c r="D77" i="1298"/>
  <c r="C77" i="1298"/>
  <c r="B77" i="1298"/>
  <c r="E76" i="1298"/>
  <c r="D76" i="1298"/>
  <c r="C76" i="1298"/>
  <c r="B76" i="1298"/>
  <c r="E75" i="1298"/>
  <c r="D75" i="1298"/>
  <c r="C75" i="1298"/>
  <c r="B75" i="1298"/>
  <c r="E74" i="1298"/>
  <c r="D74" i="1298"/>
  <c r="C74" i="1298"/>
  <c r="B74" i="1298"/>
  <c r="E73" i="1298"/>
  <c r="D73" i="1298"/>
  <c r="C73" i="1298"/>
  <c r="B73" i="1298"/>
  <c r="E72" i="1298"/>
  <c r="D72" i="1298"/>
  <c r="C72" i="1298"/>
  <c r="B72" i="1298"/>
  <c r="E71" i="1298"/>
  <c r="D71" i="1298"/>
  <c r="C71" i="1298"/>
  <c r="B71" i="1298"/>
  <c r="E70" i="1298"/>
  <c r="D70" i="1298"/>
  <c r="C70" i="1298"/>
  <c r="B70" i="1298"/>
  <c r="E69" i="1298"/>
  <c r="D69" i="1298"/>
  <c r="C69" i="1298"/>
  <c r="B69" i="1298"/>
  <c r="E68" i="1298"/>
  <c r="D68" i="1298"/>
  <c r="C68" i="1298"/>
  <c r="B68" i="1298"/>
  <c r="E67" i="1298"/>
  <c r="D67" i="1298"/>
  <c r="C67" i="1298"/>
  <c r="B67" i="1298"/>
  <c r="E66" i="1298"/>
  <c r="D66" i="1298"/>
  <c r="C66" i="1298"/>
  <c r="B66" i="1298"/>
  <c r="E65" i="1298"/>
  <c r="D65" i="1298"/>
  <c r="C65" i="1298"/>
  <c r="B65" i="1298"/>
  <c r="E64" i="1298"/>
  <c r="D64" i="1298"/>
  <c r="C64" i="1298"/>
  <c r="B64" i="1298"/>
  <c r="E63" i="1298"/>
  <c r="D63" i="1298"/>
  <c r="C63" i="1298"/>
  <c r="B63" i="1298"/>
  <c r="E62" i="1298"/>
  <c r="D62" i="1298"/>
  <c r="C62" i="1298"/>
  <c r="B62" i="1298"/>
  <c r="E61" i="1298"/>
  <c r="D61" i="1298"/>
  <c r="C61" i="1298"/>
  <c r="B61" i="1298"/>
  <c r="E60" i="1298"/>
  <c r="D60" i="1298"/>
  <c r="C60" i="1298"/>
  <c r="B60" i="1298"/>
  <c r="E59" i="1298"/>
  <c r="D59" i="1298"/>
  <c r="C59" i="1298"/>
  <c r="B59" i="1298"/>
  <c r="E58" i="1298"/>
  <c r="D58" i="1298"/>
  <c r="C58" i="1298"/>
  <c r="B58" i="1298"/>
  <c r="E57" i="1298"/>
  <c r="D57" i="1298"/>
  <c r="C57" i="1298"/>
  <c r="B57" i="1298"/>
  <c r="E56" i="1298"/>
  <c r="D56" i="1298"/>
  <c r="C56" i="1298"/>
  <c r="B56" i="1298"/>
  <c r="E55" i="1298"/>
  <c r="D55" i="1298"/>
  <c r="C55" i="1298"/>
  <c r="B55" i="1298"/>
  <c r="E54" i="1298"/>
  <c r="D54" i="1298"/>
  <c r="C54" i="1298"/>
  <c r="B54" i="1298"/>
  <c r="E53" i="1298"/>
  <c r="D53" i="1298"/>
  <c r="C53" i="1298"/>
  <c r="B53" i="1298"/>
  <c r="E52" i="1298"/>
  <c r="D52" i="1298"/>
  <c r="C52" i="1298"/>
  <c r="B52" i="1298"/>
  <c r="E51" i="1298"/>
  <c r="D51" i="1298"/>
  <c r="C51" i="1298"/>
  <c r="B51" i="1298"/>
  <c r="E50" i="1298"/>
  <c r="D50" i="1298"/>
  <c r="C50" i="1298"/>
  <c r="B50" i="1298"/>
  <c r="E49" i="1298"/>
  <c r="D49" i="1298"/>
  <c r="C49" i="1298"/>
  <c r="B49" i="1298"/>
  <c r="E48" i="1298"/>
  <c r="D48" i="1298"/>
  <c r="C48" i="1298"/>
  <c r="B48" i="1298"/>
  <c r="E47" i="1298"/>
  <c r="D47" i="1298"/>
  <c r="C47" i="1298"/>
  <c r="B47" i="1298"/>
  <c r="E46" i="1298"/>
  <c r="D46" i="1298"/>
  <c r="C46" i="1298"/>
  <c r="B46" i="1298"/>
  <c r="E45" i="1298"/>
  <c r="D45" i="1298"/>
  <c r="C45" i="1298"/>
  <c r="B45" i="1298"/>
  <c r="E44" i="1298"/>
  <c r="D44" i="1298"/>
  <c r="C44" i="1298"/>
  <c r="B44" i="1298"/>
  <c r="E12" i="1318"/>
  <c r="F12" i="1318" s="1"/>
  <c r="E11" i="1318"/>
  <c r="F11" i="1318" s="1"/>
  <c r="E10" i="1318"/>
  <c r="F10" i="1318" s="1"/>
  <c r="E9" i="1318"/>
  <c r="F9" i="1318" s="1"/>
  <c r="E8" i="1318"/>
  <c r="F8" i="1318" s="1"/>
  <c r="E12" i="1319"/>
  <c r="E11" i="1319"/>
  <c r="E10" i="1319"/>
  <c r="E9" i="1319"/>
  <c r="E8" i="1319"/>
  <c r="D12" i="1319"/>
  <c r="D11" i="1319"/>
  <c r="D10" i="1319"/>
  <c r="D9" i="1319"/>
  <c r="D8" i="1319"/>
  <c r="AA50" i="1295"/>
  <c r="AD50" i="1295"/>
  <c r="C43" i="1298"/>
  <c r="C42" i="1298"/>
  <c r="C41" i="1298"/>
  <c r="C40" i="1298"/>
  <c r="C39" i="1298"/>
  <c r="C38" i="1298"/>
  <c r="C37" i="1298"/>
  <c r="C36" i="1298"/>
  <c r="C35" i="1298"/>
  <c r="C34" i="1298"/>
  <c r="C33" i="1298"/>
  <c r="C32" i="1298"/>
  <c r="C31" i="1298"/>
  <c r="C30" i="1298"/>
  <c r="C29" i="1298"/>
  <c r="C28" i="1298"/>
  <c r="C27" i="1298"/>
  <c r="C26" i="1298"/>
  <c r="C25" i="1298"/>
  <c r="C24" i="1298"/>
  <c r="C23" i="1298"/>
  <c r="C22" i="1298"/>
  <c r="C21" i="1298"/>
  <c r="C20" i="1298"/>
  <c r="C19" i="1298"/>
  <c r="C18" i="1298"/>
  <c r="C17" i="1298"/>
  <c r="C16" i="1298"/>
  <c r="C15" i="1298"/>
  <c r="C14" i="1298"/>
  <c r="C13" i="1298"/>
  <c r="C12" i="1298"/>
  <c r="C11" i="1298"/>
  <c r="B11" i="1298"/>
  <c r="C13" i="1318"/>
  <c r="C13" i="1319"/>
  <c r="B8" i="1321"/>
  <c r="B9" i="1321" s="1"/>
  <c r="B10" i="1321" s="1"/>
  <c r="B11" i="1321" s="1"/>
  <c r="B12" i="1321" s="1"/>
  <c r="B13" i="1321" s="1"/>
  <c r="B14" i="1321" s="1"/>
  <c r="B15" i="1321" s="1"/>
  <c r="B16" i="1321" s="1"/>
  <c r="B17" i="1321" s="1"/>
  <c r="B18" i="1321" s="1"/>
  <c r="B19" i="1321" s="1"/>
  <c r="B20" i="1321" s="1"/>
  <c r="B21" i="1321" s="1"/>
  <c r="B22" i="1321" s="1"/>
  <c r="B23" i="1321" s="1"/>
  <c r="B24" i="1321" s="1"/>
  <c r="B25" i="1321" s="1"/>
  <c r="B26" i="1321" s="1"/>
  <c r="B27" i="1321" s="1"/>
  <c r="B28" i="1321" s="1"/>
  <c r="B29" i="1321" s="1"/>
  <c r="B30" i="1321" s="1"/>
  <c r="B31" i="1321" s="1"/>
  <c r="B32" i="1321" s="1"/>
  <c r="B33" i="1321" s="1"/>
  <c r="B34" i="1321" s="1"/>
  <c r="B35" i="1321" s="1"/>
  <c r="B36" i="1321" s="1"/>
  <c r="E43" i="1298"/>
  <c r="D43" i="1298"/>
  <c r="AD49" i="1295"/>
  <c r="AA49" i="1295"/>
  <c r="R49" i="1295"/>
  <c r="S49" i="1295" s="1"/>
  <c r="B10" i="117"/>
  <c r="B11" i="117" s="1"/>
  <c r="B12" i="117" s="1"/>
  <c r="B13" i="117" s="1"/>
  <c r="B14" i="117" s="1"/>
  <c r="B15" i="117" s="1"/>
  <c r="B16" i="117" s="1"/>
  <c r="B17" i="117" s="1"/>
  <c r="B18" i="117" s="1"/>
  <c r="B19" i="117" s="1"/>
  <c r="B20" i="117" s="1"/>
  <c r="B21" i="117" s="1"/>
  <c r="B22" i="117" s="1"/>
  <c r="B23" i="117" s="1"/>
  <c r="B24" i="117" s="1"/>
  <c r="B25" i="117" s="1"/>
  <c r="B26" i="117" s="1"/>
  <c r="B27" i="117" s="1"/>
  <c r="B28" i="117" s="1"/>
  <c r="B29" i="117" s="1"/>
  <c r="B30" i="117" s="1"/>
  <c r="B31" i="117" s="1"/>
  <c r="B32" i="117" s="1"/>
  <c r="B33" i="117" s="1"/>
  <c r="B34" i="117" s="1"/>
  <c r="B35" i="117" s="1"/>
  <c r="B36" i="117" s="1"/>
  <c r="B37" i="117" s="1"/>
  <c r="B38" i="117" s="1"/>
  <c r="H9" i="1298"/>
  <c r="J9" i="1298" s="1"/>
  <c r="L9" i="1298" s="1"/>
  <c r="N9" i="1298" s="1"/>
  <c r="P9" i="1298" s="1"/>
  <c r="R9" i="1298" s="1"/>
  <c r="T9" i="1298" s="1"/>
  <c r="I9" i="1298"/>
  <c r="K9" i="1298" s="1"/>
  <c r="M9" i="1298" s="1"/>
  <c r="O9" i="1298" s="1"/>
  <c r="Q9" i="1298" s="1"/>
  <c r="S9" i="1298" s="1"/>
  <c r="U9" i="1298" s="1"/>
  <c r="D11" i="1298"/>
  <c r="E11" i="1298"/>
  <c r="D12" i="1298"/>
  <c r="E12" i="1298"/>
  <c r="D13" i="1298"/>
  <c r="E13" i="1298"/>
  <c r="D14" i="1298"/>
  <c r="E14" i="1298"/>
  <c r="D15" i="1298"/>
  <c r="E15" i="1298"/>
  <c r="D16" i="1298"/>
  <c r="E16" i="1298"/>
  <c r="D17" i="1298"/>
  <c r="E17" i="1298"/>
  <c r="D18" i="1298"/>
  <c r="E18" i="1298"/>
  <c r="D19" i="1298"/>
  <c r="E19" i="1298"/>
  <c r="D20" i="1298"/>
  <c r="E20" i="1298"/>
  <c r="D21" i="1298"/>
  <c r="E21" i="1298"/>
  <c r="D22" i="1298"/>
  <c r="E22" i="1298"/>
  <c r="D23" i="1298"/>
  <c r="E23" i="1298"/>
  <c r="D24" i="1298"/>
  <c r="E24" i="1298"/>
  <c r="D25" i="1298"/>
  <c r="E25" i="1298"/>
  <c r="D26" i="1298"/>
  <c r="E26" i="1298"/>
  <c r="D27" i="1298"/>
  <c r="E27" i="1298"/>
  <c r="D28" i="1298"/>
  <c r="E28" i="1298"/>
  <c r="D29" i="1298"/>
  <c r="E29" i="1298"/>
  <c r="D30" i="1298"/>
  <c r="E30" i="1298"/>
  <c r="D31" i="1298"/>
  <c r="E31" i="1298"/>
  <c r="D32" i="1298"/>
  <c r="E32" i="1298"/>
  <c r="D33" i="1298"/>
  <c r="E33" i="1298"/>
  <c r="D34" i="1298"/>
  <c r="E34" i="1298"/>
  <c r="D35" i="1298"/>
  <c r="E35" i="1298"/>
  <c r="D36" i="1298"/>
  <c r="E36" i="1298"/>
  <c r="D37" i="1298"/>
  <c r="E37" i="1298"/>
  <c r="D38" i="1298"/>
  <c r="E38" i="1298"/>
  <c r="D39" i="1298"/>
  <c r="E39" i="1298"/>
  <c r="D40" i="1298"/>
  <c r="E40" i="1298"/>
  <c r="D41" i="1298"/>
  <c r="E41" i="1298"/>
  <c r="D42" i="1298"/>
  <c r="E42" i="1298"/>
  <c r="R17" i="1295"/>
  <c r="S17" i="1295" s="1"/>
  <c r="AA17" i="1295"/>
  <c r="AC17" i="1295"/>
  <c r="AB17" i="1295"/>
  <c r="AD17" i="1295"/>
  <c r="B18" i="1295"/>
  <c r="B19" i="1295"/>
  <c r="B13" i="1298" s="1"/>
  <c r="B12" i="1298"/>
  <c r="R18" i="1295"/>
  <c r="S18" i="1295" s="1"/>
  <c r="AA18" i="1295"/>
  <c r="AB18" i="1295"/>
  <c r="AD18" i="1295"/>
  <c r="R19" i="1295"/>
  <c r="S19" i="1295" s="1"/>
  <c r="AA19" i="1295"/>
  <c r="AB19" i="1295"/>
  <c r="AD19" i="1295"/>
  <c r="R20" i="1295"/>
  <c r="S20" i="1295" s="1"/>
  <c r="AA20" i="1295"/>
  <c r="AB20" i="1295"/>
  <c r="AD20" i="1295"/>
  <c r="R21" i="1295"/>
  <c r="S21" i="1295" s="1"/>
  <c r="AA21" i="1295"/>
  <c r="AB21" i="1295"/>
  <c r="AC21" i="1295" s="1"/>
  <c r="AD21" i="1295"/>
  <c r="R22" i="1295"/>
  <c r="S22" i="1295" s="1"/>
  <c r="AA22" i="1295"/>
  <c r="AB22" i="1295"/>
  <c r="AD22" i="1295"/>
  <c r="R23" i="1295"/>
  <c r="S23" i="1295" s="1"/>
  <c r="AA23" i="1295"/>
  <c r="AB23" i="1295"/>
  <c r="AD23" i="1295"/>
  <c r="R24" i="1295"/>
  <c r="S24" i="1295" s="1"/>
  <c r="AA24" i="1295"/>
  <c r="AB24" i="1295"/>
  <c r="AD24" i="1295"/>
  <c r="R25" i="1295"/>
  <c r="S25" i="1295" s="1"/>
  <c r="AA25" i="1295"/>
  <c r="AB25" i="1295"/>
  <c r="AD25" i="1295"/>
  <c r="R26" i="1295"/>
  <c r="S26" i="1295" s="1"/>
  <c r="AA26" i="1295"/>
  <c r="AB26" i="1295"/>
  <c r="AD26" i="1295"/>
  <c r="R27" i="1295"/>
  <c r="S27" i="1295" s="1"/>
  <c r="AA27" i="1295"/>
  <c r="AB27" i="1295"/>
  <c r="AD27" i="1295"/>
  <c r="R28" i="1295"/>
  <c r="S28" i="1295" s="1"/>
  <c r="AA28" i="1295"/>
  <c r="AB28" i="1295"/>
  <c r="AD28" i="1295"/>
  <c r="R29" i="1295"/>
  <c r="S29" i="1295" s="1"/>
  <c r="AA29" i="1295"/>
  <c r="AB29" i="1295"/>
  <c r="AD29" i="1295"/>
  <c r="R30" i="1295"/>
  <c r="S30" i="1295" s="1"/>
  <c r="AA30" i="1295"/>
  <c r="AB30" i="1295"/>
  <c r="AD30" i="1295"/>
  <c r="R31" i="1295"/>
  <c r="S31" i="1295" s="1"/>
  <c r="AA31" i="1295"/>
  <c r="AB31" i="1295"/>
  <c r="AD31" i="1295"/>
  <c r="R32" i="1295"/>
  <c r="S32" i="1295" s="1"/>
  <c r="AA32" i="1295"/>
  <c r="AB32" i="1295"/>
  <c r="AD32" i="1295"/>
  <c r="R33" i="1295"/>
  <c r="S33" i="1295" s="1"/>
  <c r="AA33" i="1295"/>
  <c r="AC33" i="1295" s="1"/>
  <c r="AB33" i="1295"/>
  <c r="AD33" i="1295"/>
  <c r="R34" i="1295"/>
  <c r="S34" i="1295" s="1"/>
  <c r="R35" i="1295"/>
  <c r="S35" i="1295" s="1"/>
  <c r="R36" i="1295"/>
  <c r="S36" i="1295" s="1"/>
  <c r="R37" i="1295"/>
  <c r="S37" i="1295" s="1"/>
  <c r="R38" i="1295"/>
  <c r="S38" i="1295" s="1"/>
  <c r="AA38" i="1295"/>
  <c r="AC38" i="1295" s="1"/>
  <c r="AB38" i="1295"/>
  <c r="AD38" i="1295"/>
  <c r="R39" i="1295"/>
  <c r="S39" i="1295" s="1"/>
  <c r="AA39" i="1295"/>
  <c r="AB39" i="1295"/>
  <c r="AD39" i="1295"/>
  <c r="R40" i="1295"/>
  <c r="S40" i="1295" s="1"/>
  <c r="AA40" i="1295"/>
  <c r="AB40" i="1295"/>
  <c r="AD40" i="1295"/>
  <c r="R41" i="1295"/>
  <c r="S41" i="1295" s="1"/>
  <c r="AA41" i="1295"/>
  <c r="AB41" i="1295"/>
  <c r="AD41" i="1295"/>
  <c r="R42" i="1295"/>
  <c r="S42" i="1295" s="1"/>
  <c r="AA42" i="1295"/>
  <c r="AB42" i="1295"/>
  <c r="AD42" i="1295"/>
  <c r="R43" i="1295"/>
  <c r="S43" i="1295" s="1"/>
  <c r="AA43" i="1295"/>
  <c r="AB43" i="1295"/>
  <c r="AD43" i="1295"/>
  <c r="R44" i="1295"/>
  <c r="S44" i="1295" s="1"/>
  <c r="AA44" i="1295"/>
  <c r="AB44" i="1295"/>
  <c r="AD44" i="1295"/>
  <c r="R45" i="1295"/>
  <c r="S45" i="1295" s="1"/>
  <c r="AA45" i="1295"/>
  <c r="AC45" i="1295" s="1"/>
  <c r="AB45" i="1295"/>
  <c r="AD45" i="1295"/>
  <c r="R46" i="1295"/>
  <c r="S46" i="1295" s="1"/>
  <c r="AA46" i="1295"/>
  <c r="AB46" i="1295"/>
  <c r="AD46" i="1295"/>
  <c r="R47" i="1295"/>
  <c r="S47" i="1295" s="1"/>
  <c r="AA47" i="1295"/>
  <c r="AD47" i="1295"/>
  <c r="R48" i="1295"/>
  <c r="S48" i="1295" s="1"/>
  <c r="AC28" i="1295" l="1"/>
  <c r="AC25" i="1295"/>
  <c r="AC24" i="1295"/>
  <c r="AC44" i="1295"/>
  <c r="AC32" i="1295"/>
  <c r="AC20" i="1295"/>
  <c r="AC19" i="1295"/>
  <c r="AC29" i="1295"/>
  <c r="AC23" i="1295"/>
  <c r="AC46" i="1295"/>
  <c r="AC31" i="1295"/>
  <c r="AC30" i="1295"/>
  <c r="AC22" i="1295"/>
  <c r="AC43" i="1295"/>
  <c r="AC42" i="1295"/>
  <c r="AC41" i="1295"/>
  <c r="AC40" i="1295"/>
  <c r="AC39" i="1295"/>
  <c r="AC27" i="1295"/>
  <c r="AC26" i="1295"/>
  <c r="AC18" i="1295"/>
  <c r="N13" i="1314"/>
  <c r="N17" i="1314"/>
  <c r="N11" i="1314"/>
  <c r="N15" i="1314"/>
  <c r="N10" i="1314"/>
  <c r="N14" i="1314"/>
  <c r="N12" i="1314"/>
  <c r="N16" i="1314"/>
  <c r="F12" i="1319"/>
  <c r="D13" i="1319"/>
  <c r="F11" i="1319"/>
  <c r="F13" i="1318"/>
  <c r="N9" i="1314"/>
  <c r="B20" i="1295"/>
  <c r="F9" i="1319"/>
  <c r="E13" i="1318"/>
  <c r="F10" i="1319"/>
  <c r="E13" i="1319"/>
  <c r="F8" i="1319"/>
  <c r="Q11" i="1314" l="1"/>
  <c r="D12" i="1314"/>
  <c r="F13" i="1319"/>
  <c r="Q10" i="1314"/>
  <c r="D11" i="1314"/>
  <c r="E11" i="1314"/>
  <c r="E10" i="1314"/>
  <c r="B21" i="1295"/>
  <c r="B14" i="1298"/>
  <c r="F12" i="1314"/>
  <c r="N18" i="1314"/>
  <c r="O15" i="1314" s="1"/>
  <c r="D10" i="1314"/>
  <c r="Q9" i="1314"/>
  <c r="F10" i="1314"/>
  <c r="F11" i="1314"/>
  <c r="E12" i="1314"/>
  <c r="O9" i="1314" l="1"/>
  <c r="O16" i="1314"/>
  <c r="O11" i="1314"/>
  <c r="B15" i="1298"/>
  <c r="B22" i="1295"/>
  <c r="O13" i="1314"/>
  <c r="O14" i="1314"/>
  <c r="O12" i="1314"/>
  <c r="O17" i="1314"/>
  <c r="O10" i="1314"/>
  <c r="O18" i="1314" l="1"/>
  <c r="B16" i="1298"/>
  <c r="B23" i="1295"/>
  <c r="B17" i="1298" l="1"/>
  <c r="B24" i="1295"/>
  <c r="B25" i="1295" l="1"/>
  <c r="B18" i="1298"/>
  <c r="B19" i="1298" l="1"/>
  <c r="B26" i="1295"/>
  <c r="B27" i="1295" l="1"/>
  <c r="B20" i="1298"/>
  <c r="B21" i="1298" l="1"/>
  <c r="B28" i="1295"/>
  <c r="B22" i="1298" l="1"/>
  <c r="B29" i="1295"/>
  <c r="B23" i="1298" l="1"/>
  <c r="B30" i="1295"/>
  <c r="B24" i="1298" l="1"/>
  <c r="B31" i="1295"/>
  <c r="B25" i="1298" l="1"/>
  <c r="B32" i="1295"/>
  <c r="B33" i="1295" l="1"/>
  <c r="B26" i="1298"/>
  <c r="B34" i="1295" l="1"/>
  <c r="B27" i="1298"/>
  <c r="B35" i="1295" l="1"/>
  <c r="B28" i="1298"/>
  <c r="B29" i="1298" l="1"/>
  <c r="B36" i="1295"/>
  <c r="B30" i="1298" l="1"/>
  <c r="B37" i="1295"/>
  <c r="B38" i="1295" l="1"/>
  <c r="B31" i="1298"/>
  <c r="B39" i="1295" l="1"/>
  <c r="B32" i="1298"/>
  <c r="B33" i="1298" l="1"/>
  <c r="B40" i="1295"/>
  <c r="B34" i="1298" l="1"/>
  <c r="B41" i="1295"/>
  <c r="B42" i="1295" l="1"/>
  <c r="B35" i="1298"/>
  <c r="B43" i="1295" l="1"/>
  <c r="B36" i="1298"/>
  <c r="B44" i="1295" l="1"/>
  <c r="B37" i="1298"/>
  <c r="B38" i="1298" l="1"/>
  <c r="B45" i="1295"/>
  <c r="B46" i="1295" l="1"/>
  <c r="B39" i="1298"/>
  <c r="B47" i="1295" l="1"/>
  <c r="B40" i="1298"/>
  <c r="B48" i="1295" l="1"/>
  <c r="B41" i="1298"/>
  <c r="B49" i="1295" l="1"/>
  <c r="B43" i="1298" s="1"/>
  <c r="B42" i="1298"/>
</calcChain>
</file>

<file path=xl/comments1.xml><?xml version="1.0" encoding="utf-8"?>
<comments xmlns="http://schemas.openxmlformats.org/spreadsheetml/2006/main">
  <authors>
    <author>User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</commentList>
</comments>
</file>

<file path=xl/comments10.xml><?xml version="1.0" encoding="utf-8"?>
<comments xmlns="http://schemas.openxmlformats.org/spreadsheetml/2006/main">
  <authors>
    <author>User</author>
    <author>Grupo de Engenharia de Processo</author>
    <author>SERASA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Marcar o tipo de impacto que o risco poderá causar</t>
        </r>
      </text>
    </comment>
    <comment ref="B16" authorId="1">
      <text>
        <r>
          <rPr>
            <b/>
            <sz val="8"/>
            <color indexed="81"/>
            <rFont val="Tahoma"/>
            <family val="2"/>
          </rPr>
          <t xml:space="preserve">Processos: 
</t>
        </r>
        <r>
          <rPr>
            <sz val="8"/>
            <color indexed="81"/>
            <rFont val="Tahoma"/>
            <family val="2"/>
          </rPr>
          <t>Número sequencial do Fator de Risco</t>
        </r>
      </text>
    </comment>
    <comment ref="C16" authorId="1">
      <text>
        <r>
          <rPr>
            <b/>
            <sz val="8"/>
            <color indexed="81"/>
            <rFont val="Tahoma"/>
            <family val="2"/>
          </rPr>
          <t xml:space="preserve">Processos: 
</t>
        </r>
        <r>
          <rPr>
            <sz val="8"/>
            <color indexed="81"/>
            <rFont val="Tahoma"/>
            <family val="2"/>
          </rPr>
          <t>Informar a situação do risco, conforme legenda acima.</t>
        </r>
      </text>
    </comment>
    <comment ref="D16" authorId="1">
      <text>
        <r>
          <rPr>
            <b/>
            <sz val="8"/>
            <color indexed="81"/>
            <rFont val="Tahoma"/>
            <family val="2"/>
          </rPr>
          <t xml:space="preserve">Processos: 
</t>
        </r>
        <r>
          <rPr>
            <sz val="8"/>
            <color indexed="81"/>
            <rFont val="Tahoma"/>
            <family val="2"/>
          </rPr>
          <t>Informar obrigatoriamente a data (DD/MM/AA) da definição e analise do risco</t>
        </r>
      </text>
    </comment>
    <comment ref="E16" authorId="2">
      <text>
        <r>
          <rPr>
            <b/>
            <sz val="8"/>
            <color indexed="81"/>
            <rFont val="Tahoma"/>
            <family val="2"/>
          </rPr>
          <t xml:space="preserve">Processos:
</t>
        </r>
        <r>
          <rPr>
            <sz val="8"/>
            <color indexed="81"/>
            <rFont val="Tahoma"/>
            <family val="2"/>
          </rPr>
          <t>Principais categorias de riscos:
- Complexidade do Projeto
- Equipe de desenvolvimento
- Gestão de Projeto
- Organizacional
- Requisitos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Fase mais provável de ocorrer o risco.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Riscos Positivos: Oportunidades
Riscos Negativos: Ameaças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Identificação do Risco
Qual é o Risco?</t>
        </r>
      </text>
    </comment>
    <comment ref="P16" authorId="1">
      <text>
        <r>
          <rPr>
            <b/>
            <sz val="8"/>
            <color indexed="81"/>
            <rFont val="Tahoma"/>
            <family val="2"/>
          </rPr>
          <t xml:space="preserve">Processos: 
</t>
        </r>
        <r>
          <rPr>
            <sz val="8"/>
            <color indexed="81"/>
            <rFont val="Tahoma"/>
            <family val="2"/>
          </rPr>
          <t>Informar a probabilidade do risco identificado acontecer: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"</t>
        </r>
        <r>
          <rPr>
            <b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>"  - Alto
"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>" - Médio 
"</t>
        </r>
        <r>
          <rPr>
            <b/>
            <sz val="8"/>
            <color indexed="81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>"  - Baixo 
Ver planilha "Risco - Análise Quantitativa".</t>
        </r>
      </text>
    </comment>
    <comment ref="Q16" authorId="1">
      <text>
        <r>
          <rPr>
            <b/>
            <sz val="8"/>
            <color indexed="81"/>
            <rFont val="Tahoma"/>
            <family val="2"/>
          </rPr>
          <t>Processos</t>
        </r>
        <r>
          <rPr>
            <sz val="8"/>
            <color indexed="81"/>
            <rFont val="Tahoma"/>
            <family val="2"/>
          </rPr>
          <t>: 
Informar o Impacto do risco identificado em relação ao projeto:
"</t>
        </r>
        <r>
          <rPr>
            <b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>"  - Alto
"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>" - Médio 
"</t>
        </r>
        <r>
          <rPr>
            <b/>
            <sz val="8"/>
            <color indexed="81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>"  - Baixo
Ver planilha "Riscos - Análise Quantitativa".</t>
        </r>
      </text>
    </comment>
    <comment ref="R16" authorId="1">
      <text>
        <r>
          <rPr>
            <b/>
            <sz val="8"/>
            <color indexed="81"/>
            <rFont val="Tahoma"/>
            <family val="2"/>
          </rPr>
          <t>Processos:
GER (Grau de Exposição Residual) Severidade:</t>
        </r>
        <r>
          <rPr>
            <sz val="8"/>
            <color indexed="81"/>
            <rFont val="Tahoma"/>
            <family val="2"/>
          </rPr>
          <t xml:space="preserve"> O grau de exposição do risco é calculado através dos fatores  Probabilidade  x Impacto.
Severidade Maiores devem ser priorizadas. Para executar a priorização dos Riscos, clicar no botão "Priorizar Riscos", no lado da tabela "Situação do Risco". 
Ver planilha "Riscos - Análise Quantitativa", onde os riscos com Situação de Perigo devem ser acompanhandos e documentados na coluna Progresso/Resolução.</t>
        </r>
      </text>
    </comment>
    <comment ref="T16" authorId="2">
      <text>
        <r>
          <rPr>
            <b/>
            <sz val="8"/>
            <color indexed="81"/>
            <rFont val="Tahoma"/>
            <family val="2"/>
          </rPr>
          <t>Processos</t>
        </r>
        <r>
          <rPr>
            <sz val="8"/>
            <color indexed="81"/>
            <rFont val="Tahoma"/>
            <family val="2"/>
          </rPr>
          <t xml:space="preserve">: 
Informar a estratégia de resposta ao risco conforme: 
E - Evitar
M - Mitigar
A - Aceitar
T - Transferir
</t>
        </r>
        <r>
          <rPr>
            <b/>
            <u/>
            <sz val="8"/>
            <color indexed="81"/>
            <rFont val="Tahoma"/>
            <family val="2"/>
          </rPr>
          <t>Nota: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2"/>
            <rFont val="Tahoma"/>
            <family val="2"/>
          </rPr>
          <t xml:space="preserve">- Todos os Riscos com </t>
        </r>
        <r>
          <rPr>
            <b/>
            <sz val="8"/>
            <color indexed="12"/>
            <rFont val="Tahoma"/>
            <family val="2"/>
          </rPr>
          <t>GER Severidade</t>
        </r>
        <r>
          <rPr>
            <sz val="8"/>
            <color indexed="12"/>
            <rFont val="Tahoma"/>
            <family val="2"/>
          </rPr>
          <t xml:space="preserve"> "</t>
        </r>
        <r>
          <rPr>
            <b/>
            <sz val="8"/>
            <color indexed="10"/>
            <rFont val="Tahoma"/>
            <family val="2"/>
          </rPr>
          <t>AA</t>
        </r>
        <r>
          <rPr>
            <sz val="8"/>
            <color indexed="12"/>
            <rFont val="Tahoma"/>
            <family val="2"/>
          </rPr>
          <t>" deve conter a Estratégia de Resposta "</t>
        </r>
        <r>
          <rPr>
            <b/>
            <sz val="8"/>
            <color indexed="10"/>
            <rFont val="Tahoma"/>
            <family val="2"/>
          </rPr>
          <t>M - Mitigar</t>
        </r>
        <r>
          <rPr>
            <sz val="8"/>
            <color indexed="12"/>
            <rFont val="Tahoma"/>
            <family val="2"/>
          </rPr>
          <t>".</t>
        </r>
      </text>
    </comment>
    <comment ref="U16" authorId="2">
      <text>
        <r>
          <rPr>
            <b/>
            <sz val="8"/>
            <color indexed="81"/>
            <rFont val="Tahoma"/>
            <family val="2"/>
          </rPr>
          <t>Processos</t>
        </r>
        <r>
          <rPr>
            <sz val="8"/>
            <color indexed="81"/>
            <rFont val="Tahoma"/>
            <family val="2"/>
          </rPr>
          <t xml:space="preserve">: 
Descrever ações de prevenção a serem tomadas para evitar e/ou minimizar que o risco aconteça.
Essa ações são estratégias de tratamento de riscos com o intuito de mitiga-los, por exemplo:
- Reduzir e/ou evitar ao máximo a probabilidade do risco ocorrer.
- Minimizar ao máximo o impacto do Risco.
Para as estratégia de Respostas, do tipos:
&gt;&gt; </t>
        </r>
        <r>
          <rPr>
            <sz val="8"/>
            <color indexed="12"/>
            <rFont val="Tahoma"/>
            <family val="2"/>
          </rPr>
          <t xml:space="preserve">M - Mitigar ou E - Evitar, </t>
        </r>
        <r>
          <rPr>
            <sz val="8"/>
            <color indexed="81"/>
            <rFont val="Tahoma"/>
            <family val="2"/>
          </rPr>
          <t xml:space="preserve">deve-se obrigatoriamente preencher os campos Ações de Prevenção, Responsável Prevenção, Plano de Contigência e Responsável Contigência.
&gt;&gt; </t>
        </r>
        <r>
          <rPr>
            <sz val="8"/>
            <color indexed="12"/>
            <rFont val="Tahoma"/>
            <family val="2"/>
          </rPr>
          <t xml:space="preserve">A - Aceitar </t>
        </r>
        <r>
          <rPr>
            <sz val="8"/>
            <color indexed="81"/>
            <rFont val="Tahoma"/>
            <family val="2"/>
          </rPr>
          <t xml:space="preserve">ou </t>
        </r>
        <r>
          <rPr>
            <sz val="8"/>
            <color indexed="12"/>
            <rFont val="Tahoma"/>
            <family val="2"/>
          </rPr>
          <t>T - Transferir</t>
        </r>
        <r>
          <rPr>
            <sz val="8"/>
            <color indexed="81"/>
            <rFont val="Tahoma"/>
            <family val="2"/>
          </rPr>
          <t>,  deve-se preencher os campos Ações de Prevenção e Responsável Prevenção.  Nestes casos, o campo Plano de Contingência e Responsável Contigência podem ser preenchido com "Não se aplica".</t>
        </r>
      </text>
    </comment>
    <comment ref="V16" authorId="1">
      <text>
        <r>
          <rPr>
            <b/>
            <sz val="8"/>
            <color indexed="81"/>
            <rFont val="Tahoma"/>
            <family val="2"/>
          </rPr>
          <t>Processos</t>
        </r>
        <r>
          <rPr>
            <sz val="8"/>
            <color indexed="81"/>
            <rFont val="Tahoma"/>
            <family val="2"/>
          </rPr>
          <t>: 
Descrevero nome da pessoa responsável pela Ações de Prevenção. 
Não esquecer de refletir no Cronograma do projeto, o recurso responsável pela ação de prevenção.</t>
        </r>
      </text>
    </comment>
    <comment ref="W16" authorId="1">
      <text>
        <r>
          <rPr>
            <b/>
            <sz val="8"/>
            <color indexed="81"/>
            <rFont val="Tahoma"/>
            <family val="2"/>
          </rPr>
          <t xml:space="preserve">Processos: 
</t>
        </r>
        <r>
          <rPr>
            <sz val="8"/>
            <color indexed="81"/>
            <rFont val="Tahoma"/>
            <family val="2"/>
          </rPr>
          <t xml:space="preserve">Descrever o que deve ser feito caso o risco ocorra. Ações a serem tomadas no caso de haver confirmação do risco previsto
Obrigatório o preenchimento desta coluna, para as Estratégias de Resposta do tipo </t>
        </r>
        <r>
          <rPr>
            <sz val="8"/>
            <color indexed="12"/>
            <rFont val="Tahoma"/>
            <family val="2"/>
          </rPr>
          <t>E - Evitar</t>
        </r>
        <r>
          <rPr>
            <sz val="8"/>
            <color indexed="81"/>
            <rFont val="Tahoma"/>
            <family val="2"/>
          </rPr>
          <t xml:space="preserve"> e </t>
        </r>
        <r>
          <rPr>
            <sz val="8"/>
            <color indexed="12"/>
            <rFont val="Tahoma"/>
            <family val="2"/>
          </rPr>
          <t xml:space="preserve">M - Mitigar. </t>
        </r>
        <r>
          <rPr>
            <sz val="8"/>
            <color indexed="81"/>
            <rFont val="Tahoma"/>
            <family val="2"/>
          </rPr>
          <t xml:space="preserve">
Para as outras estratégias de respostas, deve ser preenchido com "Não se Aplica".</t>
        </r>
      </text>
    </comment>
    <comment ref="X16" authorId="1">
      <text>
        <r>
          <rPr>
            <b/>
            <sz val="8"/>
            <color indexed="81"/>
            <rFont val="Tahoma"/>
            <family val="2"/>
          </rPr>
          <t>Processos</t>
        </r>
        <r>
          <rPr>
            <sz val="8"/>
            <color indexed="81"/>
            <rFont val="Tahoma"/>
            <family val="2"/>
          </rPr>
          <t xml:space="preserve">: 
Descrever a pessoa responsável pelo Plano de Contigência, caso ocorra o risco.
Obrigatório o preenchimento desta coluna, para as Estratégias de Resposta do tipo </t>
        </r>
        <r>
          <rPr>
            <sz val="8"/>
            <color indexed="12"/>
            <rFont val="Tahoma"/>
            <family val="2"/>
          </rPr>
          <t>E - Evitar</t>
        </r>
        <r>
          <rPr>
            <sz val="8"/>
            <color indexed="81"/>
            <rFont val="Tahoma"/>
            <family val="2"/>
          </rPr>
          <t xml:space="preserve"> e </t>
        </r>
        <r>
          <rPr>
            <sz val="8"/>
            <color indexed="12"/>
            <rFont val="Tahoma"/>
            <family val="2"/>
          </rPr>
          <t>M - Mitigar</t>
        </r>
        <r>
          <rPr>
            <sz val="8"/>
            <color indexed="81"/>
            <rFont val="Tahoma"/>
            <family val="2"/>
          </rPr>
          <t>. 
Para as outras estratégias de respostas, deve ser preenchido com "Não se Aplica".</t>
        </r>
      </text>
    </comment>
    <comment ref="Y16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Informar o nome de todos os envolvidos no risco.
Caso o risco, se concretize é necessário comunicar todos os envolvidos definidos no plano.</t>
        </r>
      </text>
    </comment>
    <comment ref="Z16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Descrever o histórico e acompanhamento dos riscos</t>
        </r>
      </text>
    </comment>
  </commentList>
</comments>
</file>

<file path=xl/comments11.xml><?xml version="1.0" encoding="utf-8"?>
<comments xmlns="http://schemas.openxmlformats.org/spreadsheetml/2006/main">
  <authors>
    <author>User</author>
    <author>armattos</author>
    <author>Antonio Celso Hunnicutt Cortada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  <comment ref="B10" authorId="1">
      <text>
        <r>
          <rPr>
            <b/>
            <sz val="8"/>
            <color indexed="81"/>
            <rFont val="Tahoma"/>
            <family val="2"/>
          </rPr>
          <t>Item referente a numeração do risco.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0" authorId="2">
      <text>
        <r>
          <rPr>
            <b/>
            <sz val="9"/>
            <color indexed="81"/>
            <rFont val="Tahoma"/>
            <family val="2"/>
          </rPr>
          <t>Fase:</t>
        </r>
        <r>
          <rPr>
            <sz val="9"/>
            <color indexed="81"/>
            <rFont val="Tahoma"/>
            <family val="2"/>
          </rPr>
          <t xml:space="preserve">
Fase do projeto mais provável de ocorrência do risco</t>
        </r>
      </text>
    </comment>
    <comment ref="D10" authorId="1">
      <text>
        <r>
          <rPr>
            <sz val="8"/>
            <color indexed="81"/>
            <rFont val="Tahoma"/>
            <family val="2"/>
          </rPr>
          <t xml:space="preserve">Descrição do risco conforme aba anterior
</t>
        </r>
      </text>
    </comment>
    <comment ref="E10" authorId="1">
      <text>
        <r>
          <rPr>
            <b/>
            <sz val="8"/>
            <color indexed="81"/>
            <rFont val="Tahoma"/>
            <family val="2"/>
          </rPr>
          <t>Status atual do risco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User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Análise Quantitativa de Riscos Ativos</t>
        </r>
      </text>
    </comment>
  </commentList>
</comments>
</file>

<file path=xl/comments13.xml><?xml version="1.0" encoding="utf-8"?>
<comments xmlns="http://schemas.openxmlformats.org/spreadsheetml/2006/main">
  <authors>
    <author>User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Para cada mudança de Baseline incluir um novo item tal como o item contratado.</t>
        </r>
      </text>
    </comment>
  </commentList>
</comments>
</file>

<file path=xl/comments14.xml><?xml version="1.0" encoding="utf-8"?>
<comments xmlns="http://schemas.openxmlformats.org/spreadsheetml/2006/main">
  <authors>
    <author>User</author>
    <author>Grupo de Engenharia de Processos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 xml:space="preserve">Categoria:
</t>
        </r>
        <r>
          <rPr>
            <sz val="9"/>
            <color indexed="81"/>
            <rFont val="Tahoma"/>
            <family val="2"/>
          </rPr>
          <t xml:space="preserve">Selecionar um Item da lista
</t>
        </r>
      </text>
    </comment>
    <comment ref="E8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Informar a origem.
Ex: ATA de definição de requisitos "xxx.doc"</t>
        </r>
      </text>
    </comment>
    <comment ref="J8" authorId="1">
      <text>
        <r>
          <rPr>
            <b/>
            <sz val="8"/>
            <color indexed="81"/>
            <rFont val="Tahoma"/>
            <family val="2"/>
          </rPr>
          <t>Data Prevista Resolução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2"/>
            <rFont val="Tahoma"/>
            <family val="2"/>
          </rPr>
          <t>Informar a data prevista para resolução da ação. 
Exemplo: Data que será apresentado o plano de ação.</t>
        </r>
      </text>
    </comment>
  </commentList>
</comments>
</file>

<file path=xl/comments15.xml><?xml version="1.0" encoding="utf-8"?>
<comments xmlns="http://schemas.openxmlformats.org/spreadsheetml/2006/main">
  <authors>
    <author>User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</commentList>
</comments>
</file>

<file path=xl/comments16.xml><?xml version="1.0" encoding="utf-8"?>
<comments xmlns="http://schemas.openxmlformats.org/spreadsheetml/2006/main">
  <authors>
    <author>User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1 - Status Verde
2 - Status Amarelo
3 - Status Vermelho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Incluir qual o desvio de forma sucinta. Ex. Escopo não fechado.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1 - Status Verde
2 - Status Amarelo
3 - Status Vermelho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Incluir qual o desvio de forma sucinta. Ex. Arquivo não enviado.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1 - Status Verde
2 - Status Amarelo
3 - Status Vermelho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Incluir qual o desvio de forma sucinta. Ex. Riscos fora de controle ou ações de Mitigação não ocorreram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1 - Status Verde
2 - Status Amarelo
3 - Status Vermelho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Incluir qual o desvio de forma sucinta. Ex. Qualidade da entrega não atendida.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1 - Status Verde
2 - Status Amarelo
3 - Status Vermelho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Incluir qual o desvio de forma sucinta. Ex. Mudanças solicitadas de ultima hora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1 - Status Verde
2 - Status Amarelo
3 - Status Vermelho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1 - Status Verde
2 - Status Amarelo
3 - Status Vermelho</t>
        </r>
      </text>
    </comment>
  </commentList>
</comments>
</file>

<file path=xl/comments17.xml><?xml version="1.0" encoding="utf-8"?>
<comments xmlns="http://schemas.openxmlformats.org/spreadsheetml/2006/main">
  <authors>
    <author>User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</commentList>
</comments>
</file>

<file path=xl/comments18.xml><?xml version="1.0" encoding="utf-8"?>
<comments xmlns="http://schemas.openxmlformats.org/spreadsheetml/2006/main">
  <authors>
    <author>User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</commentList>
</comments>
</file>

<file path=xl/comments19.xml><?xml version="1.0" encoding="utf-8"?>
<comments xmlns="http://schemas.openxmlformats.org/spreadsheetml/2006/main">
  <authors>
    <author>User</author>
    <author>Grupo de Engenharia de Processos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 xml:space="preserve">Processos:
</t>
        </r>
        <r>
          <rPr>
            <sz val="9"/>
            <color indexed="81"/>
            <rFont val="Tahoma"/>
            <family val="2"/>
          </rPr>
          <t xml:space="preserve">Selicionar a Etapa do Projeto em que foi solicitada a mudança
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Informar o que está sendo alterado.
Escolher da lista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Informar todos os impactos do projeto devido à mudança</t>
        </r>
      </text>
    </comment>
    <comment ref="J6" authorId="1">
      <text>
        <r>
          <rPr>
            <b/>
            <sz val="8"/>
            <color indexed="81"/>
            <rFont val="Tahoma"/>
            <family val="2"/>
          </rPr>
          <t>Documento de Mudança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2"/>
            <rFont val="Tahoma"/>
            <family val="2"/>
          </rPr>
          <t xml:space="preserve">Informar o documento de Solicitação de Mudança e onde o mesmo se encontra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Grupo de Engenharia de Processos</author>
    <author>Franz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Quantidade de horas resultantes da calculadora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Esforço em horas necessário para realizar o projeto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Qual o ciclo de vida será utilizado (Padrão de Projeto, Segundo o PMBoK, Leega, etc)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Muito Pequeno
Pequeno
Médio
Grande
Muito Grande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Prazo para o projeto expresso em dias úteis</t>
        </r>
      </text>
    </comment>
    <comment ref="B11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Elaborado por: Responsável pela elaboração do documento.</t>
        </r>
      </text>
    </comment>
    <comment ref="D11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Em: Data em que foi elaborado o documento.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Requisitos necessários para o perfeito funcionamento dos desenvolvimentos (Ex.: Servidor SAS com 1TB de espaço para armazenamento; Licenças do DataStage; etc)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Utilizar a ferramenta Serena OpenProj para montar o cronograma e informar nesse campo o nome do documento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Requisitos necessários para o perfeito funcionamento dos desenvolvimentos (Ex.: Servidor SAS com 1TB de espaço para armazenamento; Licenças do DataStage; etc)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Utilizar a ferramenta Serena OpenProj para montar o cronograma e informar nesse campo o nome do documento</t>
        </r>
      </text>
    </comment>
    <comment ref="B22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Nome</t>
        </r>
        <r>
          <rPr>
            <sz val="8"/>
            <color indexed="81"/>
            <rFont val="Tahoma"/>
            <family val="2"/>
          </rPr>
          <t>: Responsável Leega ou Cliente, com papel definido no projeto.</t>
        </r>
      </text>
    </comment>
    <comment ref="C22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Papel: Lista de Papéis definidos no processo.</t>
        </r>
      </text>
    </comment>
    <comment ref="D22" authorId="2">
      <text>
        <r>
          <rPr>
            <b/>
            <sz val="9"/>
            <color indexed="81"/>
            <rFont val="Tahoma"/>
            <family val="2"/>
          </rPr>
          <t xml:space="preserve">Processos:
</t>
        </r>
        <r>
          <rPr>
            <sz val="9"/>
            <color indexed="81"/>
            <rFont val="Tahoma"/>
            <family val="2"/>
          </rPr>
          <t>Sim/Não</t>
        </r>
      </text>
    </comment>
    <comment ref="E22" authorId="2">
      <text>
        <r>
          <rPr>
            <b/>
            <sz val="9"/>
            <color indexed="81"/>
            <rFont val="Tahoma"/>
            <family val="2"/>
          </rPr>
          <t xml:space="preserve">Processos:
</t>
        </r>
        <r>
          <rPr>
            <sz val="9"/>
            <color indexed="81"/>
            <rFont val="Tahoma"/>
            <family val="2"/>
          </rPr>
          <t>Sim/Não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Parte referente ao controle de qualidade do projeto.</t>
        </r>
      </text>
    </comment>
  </commentList>
</comments>
</file>

<file path=xl/comments20.xml><?xml version="1.0" encoding="utf-8"?>
<comments xmlns="http://schemas.openxmlformats.org/spreadsheetml/2006/main">
  <authors>
    <author>User</author>
    <author>Andre Luiz de Matos Borges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SIM
NÃO</t>
        </r>
      </text>
    </comment>
    <comment ref="D7" authorId="1">
      <text>
        <r>
          <rPr>
            <b/>
            <sz val="9"/>
            <color indexed="81"/>
            <rFont val="Tahoma"/>
            <family val="2"/>
          </rPr>
          <t xml:space="preserve">SIM
NÃO
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SIM
NÃO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SIM
NÃO</t>
        </r>
      </text>
    </comment>
    <comment ref="H7" authorId="1">
      <text>
        <r>
          <rPr>
            <b/>
            <sz val="9"/>
            <color indexed="81"/>
            <rFont val="Tahoma"/>
            <family val="2"/>
          </rPr>
          <t>SIM
NÃO</t>
        </r>
      </text>
    </comment>
    <comment ref="I7" authorId="1">
      <text>
        <r>
          <rPr>
            <b/>
            <sz val="9"/>
            <color indexed="81"/>
            <rFont val="Tahoma"/>
            <family val="2"/>
          </rPr>
          <t xml:space="preserve">SIM
NÃO
</t>
        </r>
      </text>
    </comment>
    <comment ref="J7" authorId="1">
      <text>
        <r>
          <rPr>
            <b/>
            <sz val="9"/>
            <color indexed="81"/>
            <rFont val="Tahoma"/>
            <family val="2"/>
          </rPr>
          <t>SIM
NÃO</t>
        </r>
      </text>
    </comment>
    <comment ref="K7" authorId="1">
      <text>
        <r>
          <rPr>
            <b/>
            <sz val="9"/>
            <color indexed="81"/>
            <rFont val="Tahoma"/>
            <family val="2"/>
          </rPr>
          <t>SIM
NÃO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SIM
NÃO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SIM
NÃO</t>
        </r>
      </text>
    </comment>
    <comment ref="N7" authorId="1">
      <text>
        <r>
          <rPr>
            <b/>
            <sz val="9"/>
            <color indexed="81"/>
            <rFont val="Tahoma"/>
            <family val="2"/>
          </rPr>
          <t>SIM
NÃO</t>
        </r>
      </text>
    </comment>
  </commentList>
</comments>
</file>

<file path=xl/comments21.xml><?xml version="1.0" encoding="utf-8"?>
<comments xmlns="http://schemas.openxmlformats.org/spreadsheetml/2006/main">
  <authors>
    <author>User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</commentList>
</comments>
</file>

<file path=xl/comments4.xml><?xml version="1.0" encoding="utf-8"?>
<comments xmlns="http://schemas.openxmlformats.org/spreadsheetml/2006/main">
  <authors>
    <author>User</author>
    <author>Grupo de Engenharia de Processos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 xml:space="preserve">Processos:
</t>
        </r>
        <r>
          <rPr>
            <sz val="9"/>
            <color indexed="81"/>
            <rFont val="Tahoma"/>
            <family val="2"/>
          </rPr>
          <t>Descrever todas as tarefas que serão realizadas nessa atividade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 xml:space="preserve">Processos:
</t>
        </r>
        <r>
          <rPr>
            <sz val="9"/>
            <color indexed="81"/>
            <rFont val="Tahoma"/>
            <family val="2"/>
          </rPr>
          <t>listar os recursos que irão realizar as tarefas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 xml:space="preserve">Processos:
</t>
        </r>
        <r>
          <rPr>
            <sz val="9"/>
            <color indexed="81"/>
            <rFont val="Tahoma"/>
            <family val="2"/>
          </rPr>
          <t>listar as atividades predecessoras principais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 xml:space="preserve">Processos:
</t>
        </r>
        <r>
          <rPr>
            <sz val="9"/>
            <color indexed="81"/>
            <rFont val="Tahoma"/>
            <family val="2"/>
          </rPr>
          <t>listar as atividades sucessoras principais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 xml:space="preserve">Processos:
</t>
        </r>
        <r>
          <rPr>
            <sz val="9"/>
            <color indexed="81"/>
            <rFont val="Tahoma"/>
            <family val="2"/>
          </rPr>
          <t>listar os riscos atrelados a essa atividade ou riscos atrelados a cada uma das tarefas que serão executadas</t>
        </r>
      </text>
    </comment>
    <comment ref="B7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Código da EAP - informar o código da Atividade (Ex. 1, 2.1, 3.2.3, etc)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 xml:space="preserve">Processos:
</t>
        </r>
        <r>
          <rPr>
            <sz val="9"/>
            <color indexed="81"/>
            <rFont val="Tahoma"/>
            <family val="2"/>
          </rPr>
          <t>Descrição da EAP - informar o descritivo da EAP</t>
        </r>
      </text>
    </comment>
    <comment ref="D7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Colocar o nome do responsável pela atividade</t>
        </r>
      </text>
    </comment>
    <comment ref="E7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Informar o prazo que será necessário para realizar as tarefas da atividade (ex. 10 dias úteis, 15 dias corridos, 10 dias úteis após o recebimento dos arquivos de origem, etc)</t>
        </r>
      </text>
    </comment>
    <comment ref="F7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Informar o número de horas estimado pela calculadora para realizar a atividade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</commentList>
</comments>
</file>

<file path=xl/comments8.xml><?xml version="1.0" encoding="utf-8"?>
<comments xmlns="http://schemas.openxmlformats.org/spreadsheetml/2006/main">
  <authors>
    <author>User</author>
    <author>Santos, Marcos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  <comment ref="E6" authorId="1">
      <text>
        <r>
          <rPr>
            <b/>
            <sz val="9"/>
            <color indexed="81"/>
            <rFont val="Tahoma"/>
            <family val="2"/>
          </rPr>
          <t>Critérios de Aceite:</t>
        </r>
        <r>
          <rPr>
            <sz val="9"/>
            <color indexed="81"/>
            <rFont val="Tahoma"/>
            <family val="2"/>
          </rPr>
          <t xml:space="preserve"> Descrever os critérios de aceite para os requisitos definidos na modelagem e outros que posteriormente devem ser validados pelo cliente no aceite do projeto.
</t>
        </r>
      </text>
    </comment>
  </commentList>
</comments>
</file>

<file path=xl/comments9.xml><?xml version="1.0" encoding="utf-8"?>
<comments xmlns="http://schemas.openxmlformats.org/spreadsheetml/2006/main">
  <authors>
    <author>User</author>
    <author>Grupo de Engenharia de Processos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Processos:</t>
        </r>
        <r>
          <rPr>
            <sz val="9"/>
            <color indexed="81"/>
            <rFont val="Tahoma"/>
            <family val="2"/>
          </rPr>
          <t xml:space="preserve">
Volta ao Menu</t>
        </r>
      </text>
    </comment>
    <comment ref="B9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Produto/Serviço: Os  tipo de dependência externas suportados pelo Projeto são, por exemplo: 
- Produtos: Strings dos Mainframes (String B49C); Transações Xpto.
- Serviços: Instalação em Ambiente; Criação de Diretórios nos servidores entre outros.</t>
        </r>
      </text>
    </comment>
    <comment ref="B10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Área/Célula:  Informar o nome célula responsável pelo fornecimento da dependência externa (produto e/ou serviço) utilizada.</t>
        </r>
      </text>
    </comment>
    <comment ref="B11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Responsável</t>
        </r>
        <r>
          <rPr>
            <sz val="8"/>
            <color indexed="81"/>
            <rFont val="Tahoma"/>
            <family val="2"/>
          </rPr>
          <t>: Informar o nome do “Responsável”  pela dependência externa.</t>
        </r>
      </text>
    </comment>
    <comment ref="E11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Ramal</t>
        </r>
        <r>
          <rPr>
            <sz val="8"/>
            <color indexed="81"/>
            <rFont val="Tahoma"/>
            <family val="2"/>
          </rPr>
          <t>: Informar o ramal e/ou telefone do responsável pela dependência externa.</t>
        </r>
      </text>
    </comment>
    <comment ref="B12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Descrição Técnica</t>
        </r>
        <r>
          <rPr>
            <sz val="8"/>
            <color indexed="81"/>
            <rFont val="Tahoma"/>
            <family val="2"/>
          </rPr>
          <t>:  Descrever o detalhamento da dependência externa, quanto ao funcionamento, adequações exigidas para atender a modelagem do négocio.</t>
        </r>
      </text>
    </comment>
    <comment ref="B13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Critério de aceite</t>
        </r>
        <r>
          <rPr>
            <sz val="8"/>
            <color indexed="81"/>
            <rFont val="Tahoma"/>
            <family val="2"/>
          </rPr>
          <t xml:space="preserve">: Definir os “Critérios de aceite” da dependência externa que serão utilizados para validar a concordância do sistema com os requisitos definidos, inclusive itens não-técnicos, quando aplicáveis.
O aceite do produto deve estar associado não somente à entrega de requisitos técnicos mas também à verificação de requisitos ou compromissos não-técnicos (preparação de ambiente, contrato de manutenção, documentação do produto, etc.). </t>
        </r>
      </text>
    </comment>
    <comment ref="B14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Observação: Descrever outras informações relevantes ao Projeto/Versão. Inclusive justificativa quando aplicável.</t>
        </r>
      </text>
    </comment>
    <comment ref="B15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Acordo Bidirecional: O “Acordo Bidirecional”  descreve detalhadamente informações trocadas entre o contratante e o fornecedor da dependência.  (Por exemplo: Analista de Projeto, acorda que no dia 01/01/2004 entregará a definição da necessidade. Já pelo lado do fornecedor da dependência, ele acorda que no dia 30/01/2004 a string estarão disponíveis para testes). Assim é formalizado um acordo entre as partes interessadas no projeto.</t>
        </r>
      </text>
    </comment>
    <comment ref="C15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Data Prevista: Informar a “Data Prevista” para entrega da dependência conforme acordo entre as partes.</t>
        </r>
      </text>
    </comment>
    <comment ref="D15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Item a entregar: Descrever detalhadamente o que o acordo entre as partes prevê liberar.</t>
        </r>
      </text>
    </comment>
    <comment ref="E15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Data de Entrega: Informar a data efetiva da liberação do item usados no Projeto/Versão.</t>
        </r>
      </text>
    </comment>
    <comment ref="F15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Responsável</t>
        </r>
        <r>
          <rPr>
            <sz val="8"/>
            <color indexed="81"/>
            <rFont val="Tahoma"/>
            <family val="2"/>
          </rPr>
          <t>: Informar o nome do “Responsável”  pela entrega da dependência externa.</t>
        </r>
      </text>
    </comment>
    <comment ref="B20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Produto/Serviço: Os  tipo de dependência externas suportados pelo Projeto são, por exemplo: 
- Produtos: Strings dos Mainframes (String B49C); Transações Xpto.
- Serviços: Instalação em Ambiente; Criação de Diretórios nos servidores entre outros.</t>
        </r>
      </text>
    </comment>
    <comment ref="B21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Área/Célula:  Informar o nome célula responsável pelo fornecimento da dependência externa (produto e/ou serviço) utilizada.</t>
        </r>
      </text>
    </comment>
    <comment ref="B22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Responsável</t>
        </r>
        <r>
          <rPr>
            <sz val="8"/>
            <color indexed="81"/>
            <rFont val="Tahoma"/>
            <family val="2"/>
          </rPr>
          <t>: Informar o nome do “Responsável”  pela dependência externa.</t>
        </r>
      </text>
    </comment>
    <comment ref="E22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Ramal</t>
        </r>
        <r>
          <rPr>
            <sz val="8"/>
            <color indexed="81"/>
            <rFont val="Tahoma"/>
            <family val="2"/>
          </rPr>
          <t>: Informar o ramal e/ou telefone do responsável pela dependência externa.</t>
        </r>
      </text>
    </comment>
    <comment ref="B23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Descrição Técnica</t>
        </r>
        <r>
          <rPr>
            <sz val="8"/>
            <color indexed="81"/>
            <rFont val="Tahoma"/>
            <family val="2"/>
          </rPr>
          <t>:  Descrever o detalhamento da dependência externa, quanto ao funcionamento, adequações exigidas para atender a modelagem do négocio.</t>
        </r>
      </text>
    </comment>
    <comment ref="B24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Critério de aceite</t>
        </r>
        <r>
          <rPr>
            <sz val="8"/>
            <color indexed="81"/>
            <rFont val="Tahoma"/>
            <family val="2"/>
          </rPr>
          <t xml:space="preserve">: Definir os “Critérios de aceite” da dependência externa que serão utilizados para validar a concordância do sistema com os requisitos definidos, inclusive itens não-técnicos, quando aplicáveis.
O aceite do produto deve estar associado não somente à entrega de requisitos técnicos mas também à verificação de requisitos ou compromissos não-técnicos (preparação de ambiente, contrato de manutenção, documentação do produto, etc.). </t>
        </r>
      </text>
    </comment>
    <comment ref="B25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Observação: Descrever outras informações relevantes ao Projeto/Versão. Inclusive justificativa quando aplicável.</t>
        </r>
      </text>
    </comment>
    <comment ref="B26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Acordo Bidirecional: O “Acordo Bidirecional”  descreve detalhadamente informações trocadas entre o contratante e o fornecedor da dependência.  (Por exemplo: Analista de Projeto, acorda que no dia 01/01/2004 entregará a definição da necessidade. Já pelo lado do fornecedor da dependência, ele acorda que no dia 30/01/2004 a string estarão disponíveis para testes). Assim é formalizado um acordo entre as partes interessadas no projeto.</t>
        </r>
      </text>
    </comment>
    <comment ref="C26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Data Prevista: Informar a “Data Prevista” para entrega da dependência conforme acordo entre as partes.</t>
        </r>
      </text>
    </comment>
    <comment ref="D26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Item a entregar: Descrever detalhadamente o que o acordo entre as partes prevê liberar.</t>
        </r>
      </text>
    </comment>
    <comment ref="E26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Data de Entrega: Informar a data efetiva da liberação do item usados no Projeto/Versão.</t>
        </r>
      </text>
    </comment>
    <comment ref="F26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Responsável</t>
        </r>
        <r>
          <rPr>
            <sz val="8"/>
            <color indexed="81"/>
            <rFont val="Tahoma"/>
            <family val="2"/>
          </rPr>
          <t>: Informar o nome do “Responsável”  pela entrega da dependência externa.</t>
        </r>
      </text>
    </comment>
    <comment ref="B31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Produto/Serviço: Os  tipo de dependência externas suportados pelo Projeto são, por exemplo: 
- Produtos: Strings dos Mainframes (String B49C); Transações Xpto.
- Serviços: Instalação em Ambiente; Criação de Diretórios nos servidores entre outros.</t>
        </r>
      </text>
    </comment>
    <comment ref="B32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Área/Célula:  Informar o nome célula responsável pelo fornecimento da dependência externa (produto e/ou serviço) utilizada.</t>
        </r>
      </text>
    </comment>
    <comment ref="B33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Responsável</t>
        </r>
        <r>
          <rPr>
            <sz val="8"/>
            <color indexed="81"/>
            <rFont val="Tahoma"/>
            <family val="2"/>
          </rPr>
          <t>: Informar o nome do “Responsável”  pela dependência externa.</t>
        </r>
      </text>
    </comment>
    <comment ref="E33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Ramal</t>
        </r>
        <r>
          <rPr>
            <sz val="8"/>
            <color indexed="81"/>
            <rFont val="Tahoma"/>
            <family val="2"/>
          </rPr>
          <t>: Informar o ramal e/ou telefone do responsável pela dependência externa.</t>
        </r>
      </text>
    </comment>
    <comment ref="B34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Descrição Técnica</t>
        </r>
        <r>
          <rPr>
            <sz val="8"/>
            <color indexed="81"/>
            <rFont val="Tahoma"/>
            <family val="2"/>
          </rPr>
          <t>:  Descrever o detalhamento da dependência externa, quanto ao funcionamento, adequações exigidas para atender a modelagem do négocio.</t>
        </r>
      </text>
    </comment>
    <comment ref="B35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Critério de aceite</t>
        </r>
        <r>
          <rPr>
            <sz val="8"/>
            <color indexed="81"/>
            <rFont val="Tahoma"/>
            <family val="2"/>
          </rPr>
          <t xml:space="preserve">: Definir os “Critérios de aceite” da dependência externa que serão utilizados para validar a concordância do sistema com os requisitos definidos, inclusive itens não-técnicos, quando aplicáveis.
O aceite do produto deve estar associado não somente à entrega de requisitos técnicos mas também à verificação de requisitos ou compromissos não-técnicos (preparação de ambiente, contrato de manutenção, documentação do produto, etc.). </t>
        </r>
      </text>
    </comment>
    <comment ref="B36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Observação: Descrever outras informações relevantes ao Projeto/Versão. Inclusive justificativa quando aplicável.</t>
        </r>
      </text>
    </comment>
    <comment ref="B37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Acordo Bidirecional: O “Acordo Bidirecional”  descreve detalhadamente informações trocadas entre o contratante e o fornecedor da dependência.  (Por exemplo: Analista de Projeto, acorda que no dia 01/01/2004 entregará a definição da necessidade. Já pelo lado do fornecedor da dependência, ele acorda que no dia 30/01/2004 a string estarão disponíveis para testes). Assim é formalizado um acordo entre as partes interessadas no projeto.</t>
        </r>
      </text>
    </comment>
    <comment ref="C37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Data Prevista: Informar a “Data Prevista” para entrega da dependência conforme acordo entre as partes.</t>
        </r>
      </text>
    </comment>
    <comment ref="D37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Item a entregar: Descrever detalhadamente o que o acordo entre as partes prevê liberar.</t>
        </r>
      </text>
    </comment>
    <comment ref="E37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Data de Entrega: Informar a data efetiva da liberação do item usados no Projeto/Versão.</t>
        </r>
      </text>
    </comment>
    <comment ref="F37" authorId="1">
      <text>
        <r>
          <rPr>
            <b/>
            <sz val="8"/>
            <color indexed="81"/>
            <rFont val="Tahoma"/>
            <family val="2"/>
          </rPr>
          <t>Processos: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Responsável</t>
        </r>
        <r>
          <rPr>
            <sz val="8"/>
            <color indexed="81"/>
            <rFont val="Tahoma"/>
            <family val="2"/>
          </rPr>
          <t>: Informar o nome do “Responsável”  pela entrega da dependência externa.</t>
        </r>
      </text>
    </comment>
  </commentList>
</comments>
</file>

<file path=xl/sharedStrings.xml><?xml version="1.0" encoding="utf-8"?>
<sst xmlns="http://schemas.openxmlformats.org/spreadsheetml/2006/main" count="1590" uniqueCount="776">
  <si>
    <t>Acompanhar e monitorar os membros da equipe para identificar possíveis problemas.</t>
  </si>
  <si>
    <t>Acompanhar através das reuniões periódicas a consistências entre o requerido e executado.</t>
  </si>
  <si>
    <t>Produto/Serviço:</t>
  </si>
  <si>
    <t>Área/Célula:</t>
  </si>
  <si>
    <t>Responsável:</t>
  </si>
  <si>
    <t>Ramal:</t>
  </si>
  <si>
    <t>Descrição Técnica:</t>
  </si>
  <si>
    <t xml:space="preserve">Observações: </t>
  </si>
  <si>
    <t>Data de Entrega</t>
  </si>
  <si>
    <t>&lt;</t>
  </si>
  <si>
    <t>Análise Quantitativa de Riscos</t>
  </si>
  <si>
    <t>Fator de Risco</t>
  </si>
  <si>
    <t>Não aderência ao processo</t>
  </si>
  <si>
    <t>Cliente insatisfeito</t>
  </si>
  <si>
    <t>X</t>
  </si>
  <si>
    <t>M - Mitigar</t>
  </si>
  <si>
    <t>Comunicar a Gerência Sênior sobre os problemas e atrasos que estão ocorrendo.</t>
  </si>
  <si>
    <t>Gerente de Produto;
Gerência Sênior;
Analista de Projeto;</t>
  </si>
  <si>
    <t>Atraso/ausência, por parte do Gerente de Produto, nos compromissos agendados.</t>
  </si>
  <si>
    <t>Negociar as datas das validações e das reuniões com antecedência e enviar e-mail relembrando o compromisso 1 dia antes do mesmo.</t>
  </si>
  <si>
    <t>Equipe de desenvolvimento</t>
  </si>
  <si>
    <t>Solicitar treinamento para a equipe nas ferramentas necessárias.</t>
  </si>
  <si>
    <t>Caso a produtividade esteja baixa devido a este fator, mesmo após um treinamento, solicitar a inclusão de um Analista com experiência e alertar sobre a possibilidade de atraso do cronograma.</t>
  </si>
  <si>
    <t>Gerência Sênior;
Analista de Projeto;</t>
  </si>
  <si>
    <t>Concentração do conhecimento em apenas um membro da equipe</t>
  </si>
  <si>
    <t>Realizar uma reunião onde o membro da equipe detentor do conhecimento deverá realizar uma apresentação do produto para os outros membros da equipe. Solicitar a este membro que na medida do possível transfira seus conhecimentos sobre o produto.</t>
  </si>
  <si>
    <t>Solicitar ao Analista de Negócio que faça mais reuniões com o Gerente de Produto e com este membro de equipe para adquirir maior conhecimento sobre o produto.</t>
  </si>
  <si>
    <t>Item a Entregar</t>
  </si>
  <si>
    <t>Gerente de Produto;
Analista de Projeto;
Analista de Negócio;</t>
  </si>
  <si>
    <t>Rotação de pessoal na equipe do projeto</t>
  </si>
  <si>
    <t>E - Evitar</t>
  </si>
  <si>
    <t>Verificar o impacto que a rotação de pessoal irá causar no projeto.</t>
  </si>
  <si>
    <t>Solicitar treinamento para membros da equipe no processo.</t>
  </si>
  <si>
    <t>T - Transferir</t>
  </si>
  <si>
    <t>Auditoria de CM</t>
  </si>
  <si>
    <t>Analista de Processo(CM)</t>
  </si>
  <si>
    <t>Não se aplica</t>
  </si>
  <si>
    <t>Organizacional</t>
  </si>
  <si>
    <t>Envolvimento de membros da equipe em vários projetos simultâneos</t>
  </si>
  <si>
    <t>Recursos retirados do projeto por alteração nas prioridades</t>
  </si>
  <si>
    <t>Requisitos</t>
  </si>
  <si>
    <t>Envolver o Gerente de Produto no desenrolar das atividades de modelagem, nas reuniões e principalmente obter uma aprovação consciente por parte do Gerente.</t>
  </si>
  <si>
    <t>Gerar uma mudança no projeto, conforme processo para tal.</t>
  </si>
  <si>
    <t>Gerente de Produto;
Analista de Projeto;
Analista de Negócio;
Analista de Arquitetura;
Analista Construtor</t>
  </si>
  <si>
    <t>Mudança de escopo do projeto</t>
  </si>
  <si>
    <t>Requisitos não definidos de forma adequada</t>
  </si>
  <si>
    <t>Envolver o Gerente de Produto no desenrolar das atividades de modelagem, nas reuniões e principalmente obter uma aprovação consciente por parte do Gerente.
Reforçar a importância da revisão de modelgem de negócio.</t>
  </si>
  <si>
    <t>Indisponibilidade de recurso</t>
  </si>
  <si>
    <t>Repositório de projetos e controle de configuração</t>
  </si>
  <si>
    <t>Mudanças de requisitos</t>
  </si>
  <si>
    <t>Membros da equipe não familiarizados com o processo.</t>
  </si>
  <si>
    <t>Membros da equipe de desenvolvimento não familiarizada com as ferramentas</t>
  </si>
  <si>
    <t>Dependências Críticas</t>
  </si>
  <si>
    <t>Menu Principal</t>
  </si>
  <si>
    <t>Dados do Projeto</t>
  </si>
  <si>
    <t>Data Prevista</t>
  </si>
  <si>
    <t>Situação do Risco</t>
  </si>
  <si>
    <t>Análise dos Riscos</t>
  </si>
  <si>
    <t>Planejamento do Risco</t>
  </si>
  <si>
    <t>ID</t>
  </si>
  <si>
    <t>Data de Inclusão</t>
  </si>
  <si>
    <t>Categoria</t>
  </si>
  <si>
    <t>Probabilidade</t>
  </si>
  <si>
    <t>Impacto</t>
  </si>
  <si>
    <t>GER
Severidade</t>
  </si>
  <si>
    <t>Estratégia de Resposta</t>
  </si>
  <si>
    <t>Ações de Prevenção</t>
  </si>
  <si>
    <t>Responsável Prevenção</t>
  </si>
  <si>
    <t>Plano de 
Contingência</t>
  </si>
  <si>
    <t>Responsável Contigência</t>
  </si>
  <si>
    <t>Stakeholders impactados</t>
  </si>
  <si>
    <t>Alto</t>
  </si>
  <si>
    <t>Médio</t>
  </si>
  <si>
    <t>Elaborado por:</t>
  </si>
  <si>
    <t>Origem</t>
  </si>
  <si>
    <t>Status</t>
  </si>
  <si>
    <t>Responsável</t>
  </si>
  <si>
    <t>Data de Entrada</t>
  </si>
  <si>
    <t>Data Prevista Resolução</t>
  </si>
  <si>
    <t>Data de Conclusão</t>
  </si>
  <si>
    <t>Progresso / Resolução</t>
  </si>
  <si>
    <t>A</t>
  </si>
  <si>
    <t>Data</t>
  </si>
  <si>
    <t>Gerência Sênior</t>
  </si>
  <si>
    <t>Analista de Projeto</t>
  </si>
  <si>
    <t>Critérios de Aceite:</t>
  </si>
  <si>
    <t>B</t>
  </si>
  <si>
    <t>M</t>
  </si>
  <si>
    <t>STATUS</t>
  </si>
  <si>
    <t>Riscos Identificados</t>
  </si>
  <si>
    <t>Identificação do Fator de Risco</t>
  </si>
  <si>
    <t>Ger %</t>
  </si>
  <si>
    <t>Controle interno usado na Formula</t>
  </si>
  <si>
    <t>Stakeholders</t>
  </si>
  <si>
    <t>Requisitos do Sistema</t>
  </si>
  <si>
    <t>Cronograma</t>
  </si>
  <si>
    <t>Nome</t>
  </si>
  <si>
    <t>Papel</t>
  </si>
  <si>
    <t>Aprova</t>
  </si>
  <si>
    <t>Solicita Mudanças</t>
  </si>
  <si>
    <t>Gestão de Projeto</t>
  </si>
  <si>
    <t>Gestor do projeto</t>
  </si>
  <si>
    <t>Reunião de acompanhamento de projeto</t>
  </si>
  <si>
    <t>Dependência 1</t>
  </si>
  <si>
    <t>1 - Clicar no menu abaixo para selecionar cada uma das seções do documento.
2 - Considerar o comentários dos campos para o preenchimento do documento
3 - Preencher os campos que estão com o fundo em branco.</t>
  </si>
  <si>
    <t>Dependência 2</t>
  </si>
  <si>
    <t>Esta planilha deverá contemplar restrições, riscos e qualquer outro ponto de atenção relacionado ao projeto.
Restrições e premissas relacionadas aos requisitos deverão estar relacionadas no documento ERS - Epecificação de Requisitos.</t>
  </si>
  <si>
    <t>Premissas do Projeto</t>
  </si>
  <si>
    <t>P5</t>
  </si>
  <si>
    <t>R1</t>
  </si>
  <si>
    <t>R2</t>
  </si>
  <si>
    <t>R3</t>
  </si>
  <si>
    <t>R4</t>
  </si>
  <si>
    <t>R5</t>
  </si>
  <si>
    <t>P1</t>
  </si>
  <si>
    <t>P2</t>
  </si>
  <si>
    <t>P3</t>
  </si>
  <si>
    <t>P4</t>
  </si>
  <si>
    <t>PA1</t>
  </si>
  <si>
    <t>PA2</t>
  </si>
  <si>
    <t>PA3</t>
  </si>
  <si>
    <t>Premissas e Restrições</t>
  </si>
  <si>
    <t>Pontos de Atenção do Projeto</t>
  </si>
  <si>
    <t>Matriz de Responsabilidades - Por Papéis</t>
  </si>
  <si>
    <t>Suporte ao Desenvolvimento</t>
  </si>
  <si>
    <t>Semana 1</t>
  </si>
  <si>
    <t>Semana 2</t>
  </si>
  <si>
    <t>Semana 3</t>
  </si>
  <si>
    <t>Semana 4</t>
  </si>
  <si>
    <t>Semana 5</t>
  </si>
  <si>
    <t>Semana 6</t>
  </si>
  <si>
    <t>Item</t>
  </si>
  <si>
    <t>Fase</t>
  </si>
  <si>
    <t>Risco</t>
  </si>
  <si>
    <t>Gravidade</t>
  </si>
  <si>
    <t>Nome do Projeto:</t>
  </si>
  <si>
    <t>Custo:</t>
  </si>
  <si>
    <t>Esforço:</t>
  </si>
  <si>
    <t>Tamanho:</t>
  </si>
  <si>
    <t>Prazo (dias):</t>
  </si>
  <si>
    <t>Ciclo de vida:</t>
  </si>
  <si>
    <t>Solução técnica:</t>
  </si>
  <si>
    <t>Anexos:</t>
  </si>
  <si>
    <t>Escopo</t>
  </si>
  <si>
    <t>Dt. Prevista</t>
  </si>
  <si>
    <t>Validação</t>
  </si>
  <si>
    <t>Cada módulo ou componente será validado com base em:</t>
  </si>
  <si>
    <t>Entrega</t>
  </si>
  <si>
    <t>Parecer da entrega</t>
  </si>
  <si>
    <t>Dt. Realiz.</t>
  </si>
  <si>
    <t>Prazo</t>
  </si>
  <si>
    <t>Gerente de Projeto</t>
  </si>
  <si>
    <t>Gerente de projeto</t>
  </si>
  <si>
    <t>Líder de Desenvolvimento;
Gerente de Projeto;</t>
  </si>
  <si>
    <t>Falta de alinhamento com o padrão de desenvolvimento definido pelo Suporte ao Desenvolvimento.</t>
  </si>
  <si>
    <t>Solicitar, para Suporte ao Desenvolvimento, a realização de um workshop para os desenvolvedores</t>
  </si>
  <si>
    <t>Agendar novo workshop e montar plano para adequar o desenvolvimento aos padrões, se necessário fazer MDP</t>
  </si>
  <si>
    <t>Componente de uso comum não identificado no inicio do projeto</t>
  </si>
  <si>
    <t>Componente atualizado e não comunicado a fábrica</t>
  </si>
  <si>
    <t>SLA de Suporte ao desenvolvimento incompatível com o tempo de resposta necessário para fábrica</t>
  </si>
  <si>
    <t>Gerente de projeto deverá acomodar o seu cronograma de acordo com os SLAs</t>
  </si>
  <si>
    <t>Adequar cronograma e comunicar os envolvidos, se necessário fazer o MDP</t>
  </si>
  <si>
    <t>Database Software</t>
  </si>
  <si>
    <t>Solicitar para Database Software, um "manual"  que define os padrões</t>
  </si>
  <si>
    <t>Agendar reunião imediata com o gerente de projeto da consultoria, expor o problema e montar plano de ação em conjunto</t>
  </si>
  <si>
    <t>Corporativo / Segurança</t>
  </si>
  <si>
    <t>Vazamento de informações sigilosas</t>
  </si>
  <si>
    <t>Toda contratação de um prestador de serviços prevê anexos de segurança, entre eles o acordo de confidencialidade</t>
  </si>
  <si>
    <t>Acionar liderança imediata</t>
  </si>
  <si>
    <t>Falha na administração de recursos e privilégios</t>
  </si>
  <si>
    <t>Estabelecimento de processo de controle de perfis de acesso de terceiros e revisão periódica dos privilégios concedidos</t>
  </si>
  <si>
    <t>Acionar Segurança de Sistemas</t>
  </si>
  <si>
    <t>Gestão de mudanças e Liberações</t>
  </si>
  <si>
    <t>Implantações não planejadas</t>
  </si>
  <si>
    <t xml:space="preserve">Gerente de projeto deverá pré agendar as suas implantação com a Gestão de Mudanças e Gestão de Liberações </t>
  </si>
  <si>
    <t>Avaliar o impacto, informar líder de desenvolvimento e ajustar cronograma e MDP se for o caso.</t>
  </si>
  <si>
    <t>Entregas e Critérios de Aceite</t>
  </si>
  <si>
    <t>Histórico de Status Report</t>
  </si>
  <si>
    <t>Dependência 3</t>
  </si>
  <si>
    <t>Gestão do Projeto</t>
  </si>
  <si>
    <t>Ambiente Desenvolvimento e testes</t>
  </si>
  <si>
    <t>Efetuar o planejamento para criar e manter o ambiente ativo para testes do sistema</t>
  </si>
  <si>
    <t>Inconsistência de Informaçao na Especificação Funcional</t>
  </si>
  <si>
    <t>Manter sempre o alinhamento do entendimento entre as equipes</t>
  </si>
  <si>
    <t>Limitações de Técnologias para testes Automatizados</t>
  </si>
  <si>
    <t>SLA para disponibilização de Massa de Testes</t>
  </si>
  <si>
    <t>Sempre analisar antes de iniciar efetivamente o teste, quais massas serão necessárias para a execução de um teste de qualidade</t>
  </si>
  <si>
    <t>Alterar cronograma dos testes integrados daquela unidade testável.</t>
  </si>
  <si>
    <t>Qualidade/Volume da massa de testes</t>
  </si>
  <si>
    <t>Informar teste de performance/funcional não realizado por esse motivo e alocar no cronograma tal teste</t>
  </si>
  <si>
    <t>Equipe de Desenvolvimento</t>
  </si>
  <si>
    <t>Clareza na solicitação das massas de testes</t>
  </si>
  <si>
    <t>Complitude/Cobertura dos Testes Unitários</t>
  </si>
  <si>
    <t>Acompanhar o desenvolvedor para que sempre faça o Test First com um código de Qualidade e voltado para testes</t>
  </si>
  <si>
    <t>Capacitação dos profissional e acompanhamento da área de Qualidade</t>
  </si>
  <si>
    <t>Adequação da VPN</t>
  </si>
  <si>
    <t>Montar ambiente local para iniciar o trabalho</t>
  </si>
  <si>
    <t>Queda da VPN</t>
  </si>
  <si>
    <t>Usar sempre um ambiente espelho local para trabalhar</t>
  </si>
  <si>
    <t>Alocação dos profissionais envolvidos atuando em horas extra ou redistribuição do trabalho.</t>
  </si>
  <si>
    <t>Acionar Suporte Imediato</t>
  </si>
  <si>
    <t>Infra-estrutura</t>
  </si>
  <si>
    <t xml:space="preserve">            Os artefatos produzidos serão validados conforme critérios de aceite estabelecidos neste plano de projeto na  guia "Entregas e critérios de aceite".</t>
  </si>
  <si>
    <t>Restrições do Projeto</t>
  </si>
  <si>
    <t>Critérios de Aceite</t>
  </si>
  <si>
    <t>Monitoramento e controle do projeto de acordo com o plano de comunicação. Reservar agenda dos colaboradores com antecedência afim de garantir sua disponibilidade no projeto</t>
  </si>
  <si>
    <t>Desconhecimento em tempo de proposta dos requisitos funcionais e não funcionais detalhados do projeto pode comprometer a estimativa de prazo e custo do projeto, assim como impedir uma avaliação mais precisa sobre a complexidade e o melhor perfil dos recursos a serem alocados ao projeto</t>
  </si>
  <si>
    <t>Reavaliação da contagem de pontos de função após a conclusão do Detalhamento de Requisitos</t>
  </si>
  <si>
    <t>Possível alteração de estimativas do projeto</t>
  </si>
  <si>
    <t>Mês/Ano</t>
  </si>
  <si>
    <t>Semana</t>
  </si>
  <si>
    <t>Mudança</t>
  </si>
  <si>
    <t>Status Geral</t>
  </si>
  <si>
    <t>Histórico de Baselines</t>
  </si>
  <si>
    <t>Baseline</t>
  </si>
  <si>
    <t>Observação
(principais fatos que justifiquem o desvio)</t>
  </si>
  <si>
    <t>Contratada</t>
  </si>
  <si>
    <t>Qualidade 
Homologação</t>
  </si>
  <si>
    <t>Dependências críticas são atividades que não estão contempladas no escopo do projeto, ou seja, não fazem parte do produto do projeto, mas afetam diretamente atividades / entregas planejadas. São restrições externas ao projeto.
Ex: VPN, VDI</t>
  </si>
  <si>
    <t>Fabrica de Desenvolvimento / Área do Cliente</t>
  </si>
  <si>
    <t xml:space="preserve">Acesso ao ambiente utilizado no cliente. </t>
  </si>
  <si>
    <r>
      <t>A</t>
    </r>
    <r>
      <rPr>
        <sz val="9"/>
        <color indexed="8"/>
        <rFont val="Geneva"/>
      </rPr>
      <t xml:space="preserve"> - Ativo</t>
    </r>
  </si>
  <si>
    <r>
      <t>C</t>
    </r>
    <r>
      <rPr>
        <sz val="9"/>
        <color indexed="8"/>
        <rFont val="Geneva"/>
      </rPr>
      <t xml:space="preserve"> - Cancelado</t>
    </r>
  </si>
  <si>
    <r>
      <t>4</t>
    </r>
    <r>
      <rPr>
        <vertAlign val="superscript"/>
        <sz val="10"/>
        <color indexed="8"/>
        <rFont val="Arial"/>
        <family val="2"/>
      </rPr>
      <t xml:space="preserve">a </t>
    </r>
    <r>
      <rPr>
        <sz val="10"/>
        <color indexed="8"/>
        <rFont val="Arial"/>
        <family val="2"/>
      </rPr>
      <t>Semana</t>
    </r>
  </si>
  <si>
    <r>
      <t>1</t>
    </r>
    <r>
      <rPr>
        <vertAlign val="superscript"/>
        <sz val="10"/>
        <color indexed="8"/>
        <rFont val="Arial"/>
        <family val="2"/>
      </rPr>
      <t xml:space="preserve">a </t>
    </r>
    <r>
      <rPr>
        <sz val="10"/>
        <color indexed="8"/>
        <rFont val="Arial"/>
        <family val="2"/>
      </rPr>
      <t>Semana</t>
    </r>
  </si>
  <si>
    <r>
      <t>2</t>
    </r>
    <r>
      <rPr>
        <vertAlign val="superscript"/>
        <sz val="10"/>
        <color indexed="8"/>
        <rFont val="Arial"/>
        <family val="2"/>
      </rPr>
      <t xml:space="preserve">a </t>
    </r>
    <r>
      <rPr>
        <sz val="10"/>
        <color indexed="8"/>
        <rFont val="Arial"/>
        <family val="2"/>
      </rPr>
      <t>Semana</t>
    </r>
  </si>
  <si>
    <r>
      <t>3</t>
    </r>
    <r>
      <rPr>
        <vertAlign val="superscript"/>
        <sz val="10"/>
        <color indexed="8"/>
        <rFont val="Arial"/>
        <family val="2"/>
      </rPr>
      <t xml:space="preserve">a </t>
    </r>
    <r>
      <rPr>
        <sz val="10"/>
        <color indexed="8"/>
        <rFont val="Arial"/>
        <family val="2"/>
      </rPr>
      <t>Semana</t>
    </r>
  </si>
  <si>
    <t>Plano de Comunicação</t>
  </si>
  <si>
    <t>Deve-se definir para cada evento do projeto (exemplo: liberação de versão em ambiente de homologação interna) ou artefato, quais os stakeholders que deverão ser comunicados.</t>
  </si>
  <si>
    <t>Evento de Comunicação</t>
  </si>
  <si>
    <t>Periodicidade</t>
  </si>
  <si>
    <t>Objetivo</t>
  </si>
  <si>
    <t>Formato</t>
  </si>
  <si>
    <t>Participante
(Papel/Nome)</t>
  </si>
  <si>
    <t>Artefato distribuido</t>
  </si>
  <si>
    <t>Informados
(Receberão artefatos)</t>
  </si>
  <si>
    <t>Reunião de Kick-of - TI</t>
  </si>
  <si>
    <t>Comprometimento inicial da equipe com a fase de planejamento</t>
  </si>
  <si>
    <t>Reunião</t>
  </si>
  <si>
    <t>Lider de Desenvolvimento</t>
  </si>
  <si>
    <t>Ata da reunião</t>
  </si>
  <si>
    <t>Gerente de Projeto 
Equipe Interna</t>
  </si>
  <si>
    <t>Analista de Negócio</t>
  </si>
  <si>
    <t>Analista de Arquitetura</t>
  </si>
  <si>
    <t>Analista de Testes</t>
  </si>
  <si>
    <t>Gestor do Projeto</t>
  </si>
  <si>
    <t>Reunião de Kick-of - Gestores</t>
  </si>
  <si>
    <t>Gerente de Projeto 
Equipe do Cliente</t>
  </si>
  <si>
    <t>Gerente do produto</t>
  </si>
  <si>
    <t>Reunião de especificação de requisitos</t>
  </si>
  <si>
    <t>Pré projeto</t>
  </si>
  <si>
    <t>Definir e detalhar requisitos, para a equipe técnica do projeto.</t>
  </si>
  <si>
    <t>Analista de negócios</t>
  </si>
  <si>
    <t>Analista de Sistemas - Fábrica</t>
  </si>
  <si>
    <t>Pontual</t>
  </si>
  <si>
    <t>Definir e detalhar plano de testes, para a equipe técnica do projeto.</t>
  </si>
  <si>
    <t>Ata / plano de testes</t>
  </si>
  <si>
    <t>Participantes da reunião.</t>
  </si>
  <si>
    <t>GP - Fábrica</t>
  </si>
  <si>
    <t>Analista de Testes - Fábrica</t>
  </si>
  <si>
    <t>Correções de rota, tomada de ações para correção de possíveis desvios de planejamento até o momento (milestone).</t>
  </si>
  <si>
    <t>Sponsor
Gerente do projeto
Gerente Negócios
Gerente Fábrica</t>
  </si>
  <si>
    <t>Ata da reunião
Apresentação padrão</t>
  </si>
  <si>
    <t>Gerente Fabrica</t>
  </si>
  <si>
    <t>PMO - Fabrica</t>
  </si>
  <si>
    <t>Coordenador Técnico</t>
  </si>
  <si>
    <t>Solicitação de Mudanças</t>
  </si>
  <si>
    <t>A cada mudança solicitada ou identificada</t>
  </si>
  <si>
    <t>Solicitar mudanças de projeto</t>
  </si>
  <si>
    <t>Gerente de Projetos
Analistas de Negócios</t>
  </si>
  <si>
    <t>Líder de Desenvolvimento</t>
  </si>
  <si>
    <t>Comunicação do plano de projeto</t>
  </si>
  <si>
    <t>Comunicar e obter aprovação do plano, cronograma, riscos, restrições, premissas, dependências e demais requisitos de projeto</t>
  </si>
  <si>
    <t>Analistas de Sistema - Fábrica</t>
  </si>
  <si>
    <t>Analista de Sistemas
Analista de Testes</t>
  </si>
  <si>
    <t>Liberação do entregável em produção</t>
  </si>
  <si>
    <t>Reunião com Gestores a cada módulo entregue para testes</t>
  </si>
  <si>
    <t>GP - Cliente</t>
  </si>
  <si>
    <t>Analista de Sistemas - Cliente</t>
  </si>
  <si>
    <t>Analista de Testes - Cliente</t>
  </si>
  <si>
    <t>GP Cliente</t>
  </si>
  <si>
    <t>Gerente - Cliente</t>
  </si>
  <si>
    <t>GP - Cliente
Analista de Sistemas - Cliente
Analista de negócios - Cliente</t>
  </si>
  <si>
    <t>Fábrica - Leega</t>
  </si>
  <si>
    <t>Sempre alinhar com o Analista de Negócio da Fábrica - Leega antes de solicitar a massa de testes para aquela unidade testável</t>
  </si>
  <si>
    <t>Analista de Negócio Fábrica - Leega deve estar do lado no QA para a solicitação das massas</t>
  </si>
  <si>
    <t>Gestor do Projeto;
Analista de Negócio;
Analista de Sistemas - Cliente
Analista de Arquitetura;
Gerente do produto;
Líder de Desenvolvimento</t>
  </si>
  <si>
    <t>Qualquer dúvida ou dificuldade no entendimento de algum dos requisitos escritos, devemos entrar em contato com o Cliente para alinhamento do ponto identificado</t>
  </si>
  <si>
    <t>Fábrica - Leega/Cliente</t>
  </si>
  <si>
    <t>Caso algum componente complique os testes automativados devemos entrar em contato com Cliente para chegarmos em um acordo, Alinhamento interno com o desenvolvedor para programar orientado a testes automatizados</t>
  </si>
  <si>
    <t>Alinhar com Cliente possíveis impacto em não termos testes automatizados, sugerir componentes que facilitam os testes automatizados</t>
  </si>
  <si>
    <t>Colocar a área de infra da Fábrica - Leega junto com a área de infra da Cliente</t>
  </si>
  <si>
    <t xml:space="preserve"> Indisponibilidade do ambiente Cliente no momento dos testes</t>
  </si>
  <si>
    <t>Especificação de Requisitos</t>
  </si>
  <si>
    <t>Reunião / Conference call</t>
  </si>
  <si>
    <t>Reunião de validação do plano de testes</t>
  </si>
  <si>
    <t>Apresentação do Status Report</t>
  </si>
  <si>
    <t>Reunião ou email</t>
  </si>
  <si>
    <t>Registro da mudança e publicação por email</t>
  </si>
  <si>
    <t>Plano do projeto</t>
  </si>
  <si>
    <t>Sponsor
Gerente do projeto
Gerente Negócios
Gerente Fabrica
PMO</t>
  </si>
  <si>
    <t>Liberação do entregável em ambiente de desenvolvimento</t>
  </si>
  <si>
    <t>Liberação do entregável em ambiente de homologação</t>
  </si>
  <si>
    <t>Informar aos Gestores a disponibilização de um novo pacote para que sejam realizados os devidos testes</t>
  </si>
  <si>
    <t>Reunião e email</t>
  </si>
  <si>
    <t>Pacote de entregáveis</t>
  </si>
  <si>
    <t>Documento de Aceite / Ata da reunião</t>
  </si>
  <si>
    <t>GP - Fábrica
GP - Cliente
Líder de desenvolvimento
Analista de Sistemas - Cliente
Analista de Sistemas - Fábrica
Analista de Testes</t>
  </si>
  <si>
    <t>Modelo</t>
  </si>
  <si>
    <t>Qtde</t>
  </si>
  <si>
    <t>%</t>
  </si>
  <si>
    <t>Baixo</t>
  </si>
  <si>
    <t xml:space="preserve">Médio </t>
  </si>
  <si>
    <t>AAB</t>
  </si>
  <si>
    <t>Alta (51 à 100%)</t>
  </si>
  <si>
    <t>AAM</t>
  </si>
  <si>
    <t>Média (11 à 50%)</t>
  </si>
  <si>
    <t>AAA</t>
  </si>
  <si>
    <t>Baixa (0 à 10%)</t>
  </si>
  <si>
    <t>AMB</t>
  </si>
  <si>
    <t>AMM</t>
  </si>
  <si>
    <t>AMA</t>
  </si>
  <si>
    <t>ABB</t>
  </si>
  <si>
    <t>ABM</t>
  </si>
  <si>
    <t>ABA</t>
  </si>
  <si>
    <t>TOTAL</t>
  </si>
  <si>
    <t>Análise dos Riscos - Qualitativo</t>
  </si>
  <si>
    <t>Grau do Risco</t>
  </si>
  <si>
    <t xml:space="preserve">É muito provável que o evento ocorra. </t>
  </si>
  <si>
    <t>Se o evento ocorrer haverá um impacto significativo no cronograma, qualidade e satisfação do cliente</t>
  </si>
  <si>
    <t>É provável ou possível que o evento ocorra</t>
  </si>
  <si>
    <t>Se o evento ocorrer haverá um impacto moderado no cronograma, qualidade e satisfação do cliente</t>
  </si>
  <si>
    <t>Não é provável que o evento ocorra</t>
  </si>
  <si>
    <t>Se o evento ocorrer haverá um impacto pequeno no cronograma, qualidade ou satisfação do cliente</t>
  </si>
  <si>
    <t>Análise dos Riscos - Quantitativo</t>
  </si>
  <si>
    <t>51% a 100%</t>
  </si>
  <si>
    <t>11% a 50%</t>
  </si>
  <si>
    <t>0% a 10%</t>
  </si>
  <si>
    <t>Riscos Análise Quantitativa</t>
  </si>
  <si>
    <t>Atraso na entrega de Especificações</t>
  </si>
  <si>
    <t>Negociar com o Cliente plano para entrega de pacotes, a fim de otimizar a especificação das Especificações.</t>
  </si>
  <si>
    <t>Atraso de até 10% na duração do projeto
Pequeno aumento do nível de defeito</t>
  </si>
  <si>
    <t>Atraso entre 10 e 20% na duração do projeto
Grave redução nos índices de satisfação do cliente</t>
  </si>
  <si>
    <t>Atraso superior a 20% na furação do projeto
Aumento significativo na estimativa do projeto</t>
  </si>
  <si>
    <r>
      <t>Falta de padrão (</t>
    </r>
    <r>
      <rPr>
        <b/>
        <i/>
        <sz val="10"/>
        <color indexed="8"/>
        <rFont val="Calibri"/>
        <family val="2"/>
      </rPr>
      <t>Padrão de Nomenclatura para Objetos de Banco de Dados</t>
    </r>
    <r>
      <rPr>
        <sz val="10"/>
        <color indexed="8"/>
        <rFont val="Calibri"/>
        <family val="2"/>
      </rPr>
      <t>) para modelo de dados.</t>
    </r>
  </si>
  <si>
    <r>
      <t>1</t>
    </r>
    <r>
      <rPr>
        <vertAlign val="superscript"/>
        <sz val="11"/>
        <color indexed="8"/>
        <rFont val="Arial"/>
        <family val="2"/>
      </rPr>
      <t>a</t>
    </r>
  </si>
  <si>
    <r>
      <t>2</t>
    </r>
    <r>
      <rPr>
        <vertAlign val="superscript"/>
        <sz val="11"/>
        <color indexed="8"/>
        <rFont val="Arial"/>
        <family val="2"/>
      </rPr>
      <t>a</t>
    </r>
  </si>
  <si>
    <r>
      <t>3</t>
    </r>
    <r>
      <rPr>
        <vertAlign val="superscript"/>
        <sz val="11"/>
        <color indexed="8"/>
        <rFont val="Arial"/>
        <family val="2"/>
      </rPr>
      <t>a</t>
    </r>
  </si>
  <si>
    <r>
      <t>4</t>
    </r>
    <r>
      <rPr>
        <vertAlign val="superscript"/>
        <sz val="11"/>
        <color indexed="8"/>
        <rFont val="Arial"/>
        <family val="2"/>
      </rPr>
      <t>a</t>
    </r>
  </si>
  <si>
    <t>Solução</t>
  </si>
  <si>
    <t>Diário de Bordo</t>
  </si>
  <si>
    <t>Análise</t>
  </si>
  <si>
    <t>Construção</t>
  </si>
  <si>
    <t>Homologação</t>
  </si>
  <si>
    <t>Implantação</t>
  </si>
  <si>
    <t>Pós-Implantação</t>
  </si>
  <si>
    <t>Acordo Bidirecional:</t>
  </si>
  <si>
    <t>Linha de Base Inicial do Projeto</t>
  </si>
  <si>
    <t>Planejada</t>
  </si>
  <si>
    <t>Executada</t>
  </si>
  <si>
    <t>Tipo</t>
  </si>
  <si>
    <t>Status:</t>
  </si>
  <si>
    <t>Desvio:</t>
  </si>
  <si>
    <t>Desvio (dias):</t>
  </si>
  <si>
    <t>Previsto (data):</t>
  </si>
  <si>
    <t>Realizado (data):</t>
  </si>
  <si>
    <t>Curva S</t>
  </si>
  <si>
    <t>Datas</t>
  </si>
  <si>
    <t>%Planejado:</t>
  </si>
  <si>
    <t>%Executado:</t>
  </si>
  <si>
    <t>Descrição da Ocorrência</t>
  </si>
  <si>
    <t>P6</t>
  </si>
  <si>
    <t>P7</t>
  </si>
  <si>
    <t>P8</t>
  </si>
  <si>
    <t>P9</t>
  </si>
  <si>
    <t>P10</t>
  </si>
  <si>
    <t>P11</t>
  </si>
  <si>
    <t>Gestão de Riscos e Issues</t>
  </si>
  <si>
    <t>Semanal
(todas as quartas-feiras)</t>
  </si>
  <si>
    <t>PA4</t>
  </si>
  <si>
    <t>PA5</t>
  </si>
  <si>
    <t>PA6</t>
  </si>
  <si>
    <t>PA7</t>
  </si>
  <si>
    <t>P12</t>
  </si>
  <si>
    <t>Escopo do Projeto</t>
  </si>
  <si>
    <t>email</t>
  </si>
  <si>
    <t>VDI</t>
  </si>
  <si>
    <t>Disponibilização da VDI para acesso desenvolvimento</t>
  </si>
  <si>
    <t>Manutenção da VDI ativa.</t>
  </si>
  <si>
    <t>VDI em operação</t>
  </si>
  <si>
    <t>Leega / Cliente</t>
  </si>
  <si>
    <t>Desenvolvimento sendo realizado por 3 (três) analistas com documentação para deixar o conhecimento de fácil acesso a todos, com isso o conhecimento fica distribuido na equipe e nos documentos que estarão sendo elaborados</t>
  </si>
  <si>
    <t>Não será utilizado para esse projeto</t>
  </si>
  <si>
    <t>Não será utilizado para esse projeto pois a VDI já está implantada</t>
  </si>
  <si>
    <t>Faseamento já acordado com o cliente sendo uma entrega de ETL2 e uma entrega de OLAP</t>
  </si>
  <si>
    <r>
      <t>S</t>
    </r>
    <r>
      <rPr>
        <sz val="9"/>
        <color indexed="8"/>
        <rFont val="Geneva"/>
      </rPr>
      <t xml:space="preserve"> - Concluído</t>
    </r>
  </si>
  <si>
    <r>
      <t>F</t>
    </r>
    <r>
      <rPr>
        <sz val="9"/>
        <color indexed="8"/>
        <rFont val="Geneva"/>
      </rPr>
      <t xml:space="preserve"> - Ocorrido</t>
    </r>
  </si>
  <si>
    <t>As implantações serão realizadas pelo Cliente com isso a responsabilidade fica transferiada ao cliente</t>
  </si>
  <si>
    <t>Acompanhamento dos Riscos e Issues</t>
  </si>
  <si>
    <t>Pendências</t>
  </si>
  <si>
    <t>Gerente de Produto;
Líder de Desenvolvimento;
Gerente de Projeto;</t>
  </si>
  <si>
    <t>Líder de Desenvolvimento;
Gerente de Projeto Cliente;
Gerente de Projeto Fornecedor;</t>
  </si>
  <si>
    <t>Gerente executivo;
Líder de Desenvolvimento;
Gerente de Projeto;</t>
  </si>
  <si>
    <t>Gerente de projeto;
Segurança de Sistemas;</t>
  </si>
  <si>
    <t>Líder de Desenvolvimento;
Gerente de Projeto Cliente;</t>
  </si>
  <si>
    <t>Gerente de Projetos Cliente;</t>
  </si>
  <si>
    <t>Arquitetura Cliente, Sup.; Desenvolvimento Cliente;</t>
  </si>
  <si>
    <t>Arquitetura Cliente;</t>
  </si>
  <si>
    <t>Semana 7</t>
  </si>
  <si>
    <t>Semana 8</t>
  </si>
  <si>
    <t>Problemas com o modelo de dados</t>
  </si>
  <si>
    <t>Comitê de modelagem de daods</t>
  </si>
  <si>
    <t>Cliente / Fábrica - Leega</t>
  </si>
  <si>
    <t>Após o risco ocorrido será necessário retrabalho nos desenvolvimentos após a entrega do novo modelo de dados</t>
  </si>
  <si>
    <t>Em andamento</t>
  </si>
  <si>
    <t>Operação Assistida</t>
  </si>
  <si>
    <t>Contratado</t>
  </si>
  <si>
    <t>Total de Utilização</t>
  </si>
  <si>
    <t>Pacote</t>
  </si>
  <si>
    <t>Horas</t>
  </si>
  <si>
    <t>Data Fim</t>
  </si>
  <si>
    <t>Horas Utilizadas Total</t>
  </si>
  <si>
    <t>Saldo de Horas</t>
  </si>
  <si>
    <t>Utilizado Analítico</t>
  </si>
  <si>
    <t>Descrição</t>
  </si>
  <si>
    <t>Utilizado por</t>
  </si>
  <si>
    <t>Este documento é aplicado ao controle de horas já contratadas para Operação Assistida, caso não tenha sido contratada essa fase esse documento não se faz necessário</t>
  </si>
  <si>
    <t>Controle de Horas do Projeto</t>
  </si>
  <si>
    <t>Gestão de Mudanças</t>
  </si>
  <si>
    <t>Descrição da Mudança</t>
  </si>
  <si>
    <t>Este documento é aplicado ao controle de Consumo e alteração da quantidade de horas do projeto.</t>
  </si>
  <si>
    <t>Saldo Total</t>
  </si>
  <si>
    <t>Horas Consumidas</t>
  </si>
  <si>
    <t>Horas Contratadas</t>
  </si>
  <si>
    <t>Desenvolvimento</t>
  </si>
  <si>
    <t>Premissas</t>
  </si>
  <si>
    <t>Qualidade</t>
  </si>
  <si>
    <t>Recurso</t>
  </si>
  <si>
    <t>Horas Adicionadas</t>
  </si>
  <si>
    <t xml:space="preserve">Horas Adicionadas </t>
  </si>
  <si>
    <t>Etapa</t>
  </si>
  <si>
    <t>Desenho</t>
  </si>
  <si>
    <t>Pré-Projeto</t>
  </si>
  <si>
    <t>Concepção e Escopo</t>
  </si>
  <si>
    <t>Tipo de Mudança</t>
  </si>
  <si>
    <t>Data da Solicitação</t>
  </si>
  <si>
    <t>Custo</t>
  </si>
  <si>
    <t>Cronograma / Custo</t>
  </si>
  <si>
    <t>Cronograma / Escopo</t>
  </si>
  <si>
    <t>Custo / Escopo</t>
  </si>
  <si>
    <t>Cronograma / Custo / Escopo</t>
  </si>
  <si>
    <t>Documento de Mudança</t>
  </si>
  <si>
    <t>Nova Data</t>
  </si>
  <si>
    <t>Diferença de horas</t>
  </si>
  <si>
    <t>Itens Impactados</t>
  </si>
  <si>
    <r>
      <rPr>
        <b/>
        <sz val="11"/>
        <color indexed="8"/>
        <rFont val="Calibri"/>
        <family val="2"/>
      </rPr>
      <t>Instruções:</t>
    </r>
    <r>
      <rPr>
        <sz val="9"/>
        <color indexed="8"/>
        <rFont val="Arial"/>
        <family val="2"/>
      </rPr>
      <t xml:space="preserve">
- Deve-se transferir todos os riscos para esta planilha
- Semanalmente deve-se colocar a probabilidade e gravidade</t>
    </r>
  </si>
  <si>
    <t>Todo o Projeto</t>
  </si>
  <si>
    <t>Solicitante</t>
  </si>
  <si>
    <t>Versão</t>
  </si>
  <si>
    <t>1.0</t>
  </si>
  <si>
    <t>Lista dos responsáveis pela aprovação do Plano do projeto e/ou solicitação de mudanças</t>
  </si>
  <si>
    <t>EAP</t>
  </si>
  <si>
    <t>Dicionário da EAP</t>
  </si>
  <si>
    <t>Prazo Estimado</t>
  </si>
  <si>
    <t>Custo Estimado</t>
  </si>
  <si>
    <t>I - Informações Básicas</t>
  </si>
  <si>
    <t>II - Principais tarefas a serem realizadas</t>
  </si>
  <si>
    <t>IV - Predecessores principais da atividade</t>
  </si>
  <si>
    <t>V - Sucessoras principais da atividade</t>
  </si>
  <si>
    <t>VI - Riscos associados à atividade</t>
  </si>
  <si>
    <t>III - Recursos Previstos</t>
  </si>
  <si>
    <t>Descrição da EAP</t>
  </si>
  <si>
    <t>Lições Aprendidas</t>
  </si>
  <si>
    <t>Elaborado em:</t>
  </si>
  <si>
    <t>Plano de Escalonamento</t>
  </si>
  <si>
    <t>Definir como será realizado o escalonamento de problemas durante todo o projeto</t>
  </si>
  <si>
    <t>Lider do Projeto</t>
  </si>
  <si>
    <t>Documento de Aceite / Ata da reunião e Resumo de escalonamento</t>
  </si>
  <si>
    <t>Alteração na Performance do Projeto</t>
  </si>
  <si>
    <t>Alterações na Impalantação</t>
  </si>
  <si>
    <t>Alteração no Custo do Projeto</t>
  </si>
  <si>
    <t>Alteração no Prazo do Projeto</t>
  </si>
  <si>
    <t>Alteração na Qualidade das Entregas do Projeto</t>
  </si>
  <si>
    <t>Recurso Humano</t>
  </si>
  <si>
    <t>1.1</t>
  </si>
  <si>
    <t>Requisitos Iniciais</t>
  </si>
  <si>
    <t>00.020 - Análise de requisitos</t>
  </si>
  <si>
    <t>00.030 - Desenho de solução</t>
  </si>
  <si>
    <t>00.035 - Reunião Inicial</t>
  </si>
  <si>
    <t>00.010 - Plano de Viabilidade de Projeto</t>
  </si>
  <si>
    <t>1.2</t>
  </si>
  <si>
    <t>Proposta Comercial</t>
  </si>
  <si>
    <t>00.040 - Geração de proposta comercial</t>
  </si>
  <si>
    <t>01.020 - Entendimento/Elaboração Documento de Arquitetura de Projeto</t>
  </si>
  <si>
    <t>01.030 - Entendimento/Elaboração Documento de Requisitos e Negócio</t>
  </si>
  <si>
    <t>01.031 - Checklist de Entrada dos documentos Inicias</t>
  </si>
  <si>
    <t>2.1</t>
  </si>
  <si>
    <t>Entendimento do Projeto</t>
  </si>
  <si>
    <t>2.2</t>
  </si>
  <si>
    <t>Reuniões</t>
  </si>
  <si>
    <t>01.035 - Reunião de alinhamento Interno entre as áreas envolvidas</t>
  </si>
  <si>
    <t>01.040 - Reunião de Kick-Off de projeto</t>
  </si>
  <si>
    <t>01.080 - Desenho da Solução do Projeto (Documento de Requisitos e Negócio e Análise e Requisitos)</t>
  </si>
  <si>
    <t>01.090 - Ajuste de Documentação</t>
  </si>
  <si>
    <t xml:space="preserve">01.110 - Apresentação para Comitê de Arquitetura LEEGA </t>
  </si>
  <si>
    <t>01.120 - Elaboração de Proposta Técnica (GRAU-Z)</t>
  </si>
  <si>
    <t>Desenho da Solução</t>
  </si>
  <si>
    <t>2.3</t>
  </si>
  <si>
    <t>3.1</t>
  </si>
  <si>
    <t>Detalhe de Requisitos</t>
  </si>
  <si>
    <t>02.005 - Levantamento de Requisitos</t>
  </si>
  <si>
    <t>02.010 - Entendimento/Elaboração Modelo Conceitual</t>
  </si>
  <si>
    <t>02.020 - Elaboração do Checklist de Arquitetura (definição de Template)</t>
  </si>
  <si>
    <t>3.2.1</t>
  </si>
  <si>
    <t>Especificação Funcional</t>
  </si>
  <si>
    <t>02.030 - Entendimento/Elaboração do Modelo Lógico</t>
  </si>
  <si>
    <t>02.040 - Comitê de Validação do Modelo Lógico</t>
  </si>
  <si>
    <t>02.050 - Entendimento/Elaboração Especificação ETL</t>
  </si>
  <si>
    <t>02.060 - Entendimento/Elaboração Especificação ETL Protótipo</t>
  </si>
  <si>
    <t>02.070 - Entendimento/Elaboração Especificação Camada Semântica</t>
  </si>
  <si>
    <t>02.080 - Entendimento/Elaboração Especificação Relatório/Dashboard's Protótipo</t>
  </si>
  <si>
    <t xml:space="preserve">02.090 - Entendimento/Elaboração Especificação Cubo </t>
  </si>
  <si>
    <t>02.100 - Entendimento/Elaboração Roteiro de Teste Funcional ETL</t>
  </si>
  <si>
    <t>02.110 - Entendimento/Elaboração Roteiro de Teste Funcional Camada Semântica</t>
  </si>
  <si>
    <t xml:space="preserve">02.120 - Entendimento/Elaboração Roteiro de Teste Funcional Relatório/Dashboard's </t>
  </si>
  <si>
    <t>02.130 - Entendimento/Elaboração Roteiro de Teste Funcional Cubo</t>
  </si>
  <si>
    <t>02.150 - Solicitação de Acessos (Segurança de Informação)</t>
  </si>
  <si>
    <t>02.160 - Revisão da Proposta Técnica (GRAU-Z ')</t>
  </si>
  <si>
    <t>02.170 - Elaboração Termo de Entrega de Análise - MDL</t>
  </si>
  <si>
    <t>3.2.2</t>
  </si>
  <si>
    <t>Especificação da Certificação</t>
  </si>
  <si>
    <t>02.015 - Elaboração do Mapa de Certificação</t>
  </si>
  <si>
    <t>02.140 - Elaboração do Dossiê Inicial</t>
  </si>
  <si>
    <t>03.015 - Elaboração do Metadados (HTML)</t>
  </si>
  <si>
    <t>05.012 - Elaborar Dossiê Preliminar</t>
  </si>
  <si>
    <t>05.013 - Elaborar Dossiê Final</t>
  </si>
  <si>
    <t>4.1</t>
  </si>
  <si>
    <t>Elaboração de Testes</t>
  </si>
  <si>
    <t>03.070 - Entendimento/Elaboração Roteiro de Teste Unitário ETL</t>
  </si>
  <si>
    <t>03.072 - Entendimento/Elaboração Roteiro de Teste Unitário Camada Semântica</t>
  </si>
  <si>
    <t>03.074 - Entendimento/Elaboração Roteiro de Teste Unitário Relatório/Dashboard's</t>
  </si>
  <si>
    <t>03.076 - Entendimento/Elaboração Roteiro de Teste Unitário Cubo</t>
  </si>
  <si>
    <t>03.080 - Entendimento/Elaboração Roteiro de Teste Integrado</t>
  </si>
  <si>
    <t>4.2</t>
  </si>
  <si>
    <t>Modelos</t>
  </si>
  <si>
    <t>03.010 - Entendimento/Elaboração do Modelo Físico de dados</t>
  </si>
  <si>
    <t>03.020 - Elaboração do Modelo Físico de dados das Views</t>
  </si>
  <si>
    <t>4.3</t>
  </si>
  <si>
    <t>Desenho Técnico</t>
  </si>
  <si>
    <t>03.030 - Entendimento/Elaboração Desenho Físico da Solução Fluxo de Rotina</t>
  </si>
  <si>
    <t>03.060 - Fechamento da Proposta Técnica (GRAU-A)</t>
  </si>
  <si>
    <t>03.065 - Entendimento/Elaboração Desenho Físico da Solução Especificação</t>
  </si>
  <si>
    <t>03.090 - Elaboração Termo de Entrega de Especificação - MDL</t>
  </si>
  <si>
    <t>5.1.1</t>
  </si>
  <si>
    <t>Codificação Padrão</t>
  </si>
  <si>
    <t>04.010 - Codificação ETL</t>
  </si>
  <si>
    <t>04.020 - Codificação Camada Semântica (Framework ou Architect)</t>
  </si>
  <si>
    <t xml:space="preserve">04.030 - Codificação Cubos </t>
  </si>
  <si>
    <t>04.040 - Codificação Relatórios</t>
  </si>
  <si>
    <t>04.050 - Codificação Dashboard's</t>
  </si>
  <si>
    <t>04.060 - Codificação Scripts de Rotinas</t>
  </si>
  <si>
    <t>04.070 - Codificação Insert das Tabelas de Controle</t>
  </si>
  <si>
    <t>04.080 - Codificação Fluxo de Rotinas</t>
  </si>
  <si>
    <t>04.200 - Termo de Entrega de Construção - MDL</t>
  </si>
  <si>
    <t>5.1.2</t>
  </si>
  <si>
    <t>Bases Certificadas</t>
  </si>
  <si>
    <t>04.193 - Rotina Pré Homologação para Certificação</t>
  </si>
  <si>
    <t>05.025 - Rotina Pré Implantação para Certificação</t>
  </si>
  <si>
    <t>5.2</t>
  </si>
  <si>
    <t>Testes</t>
  </si>
  <si>
    <t>04.090 - Execução/Evidência de Testes</t>
  </si>
  <si>
    <t>04.100 - Execução/Evidência Camada Semântica</t>
  </si>
  <si>
    <t>04.110 - Execução/Evidência Cubos</t>
  </si>
  <si>
    <t>04.120 - Execução/Evidência Relatórios</t>
  </si>
  <si>
    <t>04.130 - Execução/Evidência Dashboard's</t>
  </si>
  <si>
    <t>04.140 - Atualização do Roteiro de Teste Unitário ETL</t>
  </si>
  <si>
    <t>04.150 - Atualização do Roteiro de Teste Unitário Camada Semântica</t>
  </si>
  <si>
    <t>04.160 - Atualização do Roteiro de Teste Unitário Cubos</t>
  </si>
  <si>
    <t>04.170 - Atualização do Roteiro de Teste Unitário Relatórios</t>
  </si>
  <si>
    <t>04.180 - Atualização do Roteiro de Teste Unitário Dashboard's</t>
  </si>
  <si>
    <t>04.190 - Atualização do Roteiro de Teste Integrado</t>
  </si>
  <si>
    <t>05.010 - Teste Funcional</t>
  </si>
  <si>
    <t>05.015 - Preparar ambiente de homologação</t>
  </si>
  <si>
    <t>05.020 - Acompanhamento Homologação</t>
  </si>
  <si>
    <t>05.030 - Termo de Aceite de Homologação - MDL</t>
  </si>
  <si>
    <t>06.010 - Acompanhamento Implantação</t>
  </si>
  <si>
    <t>06.020 - Cadastro de SMAP</t>
  </si>
  <si>
    <t>06.030 - Preparar ambiente de implantação</t>
  </si>
  <si>
    <t>06.040 - Reunião de GMUD</t>
  </si>
  <si>
    <t>06.050 - Aplicação de Scripts DBA</t>
  </si>
  <si>
    <t>06.060 - Termo de Entrega do Projeto - MDL</t>
  </si>
  <si>
    <t>07.005 - Transferência de Conhecimento</t>
  </si>
  <si>
    <t>07.007 - Garantia (Ajustes ou Retrabalho)</t>
  </si>
  <si>
    <t>07.010 - Termo de Encerramento de Projeto</t>
  </si>
  <si>
    <t>9.1.1</t>
  </si>
  <si>
    <t>09.010 - Gestão de Projeto</t>
  </si>
  <si>
    <t>Gestão de Integração</t>
  </si>
  <si>
    <t>9.1.3</t>
  </si>
  <si>
    <t>9.1.2</t>
  </si>
  <si>
    <t>Gestão de Escopo</t>
  </si>
  <si>
    <t>Elaborar o detalhamento do escopo do projeto</t>
  </si>
  <si>
    <t>Gestão de Comunicação</t>
  </si>
  <si>
    <t>01.070 - Plano de Comunicação</t>
  </si>
  <si>
    <t>9.1.4</t>
  </si>
  <si>
    <t>Gestão de Riscos</t>
  </si>
  <si>
    <t>Elaborar o Plano de Riscos do Projeto</t>
  </si>
  <si>
    <t>9.1.5</t>
  </si>
  <si>
    <t>Gestão de Recursos humanos</t>
  </si>
  <si>
    <t>01.050 - Matriz de Responsabilidades</t>
  </si>
  <si>
    <t>01.060 - Plano de Recursos Humanos</t>
  </si>
  <si>
    <t>9.1.6</t>
  </si>
  <si>
    <t>Gestão de Tempo</t>
  </si>
  <si>
    <t>01.100 - Elaboração do Cronograma</t>
  </si>
  <si>
    <t>9.1.7</t>
  </si>
  <si>
    <t>Gestão de Qualidade</t>
  </si>
  <si>
    <t>01.130 - Entendimento/Elaboração do Controle de Qualidade do Projeto.</t>
  </si>
  <si>
    <t>03.005 - QA de Entrada da Fase Desenho</t>
  </si>
  <si>
    <t>04.005 - QA de Entrada da Fase Construção</t>
  </si>
  <si>
    <t>9.1.8</t>
  </si>
  <si>
    <t>Gestão de Custos</t>
  </si>
  <si>
    <t>9.1.9</t>
  </si>
  <si>
    <t>Elaborar as necessidades de Aquisições do Projeto</t>
  </si>
  <si>
    <t>Gestão de Aquisições</t>
  </si>
  <si>
    <t>Elaborar o Orçamento do Projeto através das ferramentas</t>
  </si>
  <si>
    <t>9.2.1</t>
  </si>
  <si>
    <t>99.000 - Acompanhamento de Projetos (Específico PMO)</t>
  </si>
  <si>
    <t>99.010 - Cadastro de projeto</t>
  </si>
  <si>
    <t>99.020 - Auditoria de projeto</t>
  </si>
  <si>
    <t>99.030 - QA de documentação</t>
  </si>
  <si>
    <t>99.040 - Apoio / Acompanhamento Analistas</t>
  </si>
  <si>
    <t>99.050 - Atualização de fases do projeto</t>
  </si>
  <si>
    <t>99.060 - Apontamento de projeto</t>
  </si>
  <si>
    <t>99.070 - Reunião externa</t>
  </si>
  <si>
    <t>99.080 - Encerramento de projeto</t>
  </si>
  <si>
    <t>05.000 - Homologação</t>
  </si>
  <si>
    <t>06.000 - Implantação</t>
  </si>
  <si>
    <t>07.000 - Pós-Implantação</t>
  </si>
  <si>
    <t>9.2.3</t>
  </si>
  <si>
    <t>08.000 - Horas complementares</t>
  </si>
  <si>
    <t>08.010 - Indisponibilidade de ambiente interno</t>
  </si>
  <si>
    <t>08.020 - Indisponibilidade de ambiente externo</t>
  </si>
  <si>
    <t>08.030 - Aguardando posição do cliente</t>
  </si>
  <si>
    <t>9.2.2</t>
  </si>
  <si>
    <t>90.000 - Alocação</t>
  </si>
  <si>
    <t>90.010 - Atividade genérica</t>
  </si>
  <si>
    <t>80.000 - SMG</t>
  </si>
  <si>
    <t>80.020 - Análise</t>
  </si>
  <si>
    <t>80.030 - Alteração e Construção</t>
  </si>
  <si>
    <t>80.040 - Teste</t>
  </si>
  <si>
    <t>80.050 - Documentação</t>
  </si>
  <si>
    <t>80.060 - Garantia (Ajustes ou Retrabalho)</t>
  </si>
  <si>
    <t>Data da Realização ou Definição</t>
  </si>
  <si>
    <t>Líder do Projeto Nome (email)</t>
  </si>
  <si>
    <t>Canal de Distribuição</t>
  </si>
  <si>
    <t>Mudança 1</t>
  </si>
  <si>
    <t>Alteração da Linha de base conforme ID XXXX da Gestão de mudanças</t>
  </si>
  <si>
    <t>Total</t>
  </si>
  <si>
    <r>
      <rPr>
        <b/>
        <sz val="9"/>
        <rFont val="Geneva"/>
      </rPr>
      <t>Prob:</t>
    </r>
    <r>
      <rPr>
        <sz val="9"/>
        <rFont val="Geneva"/>
      </rPr>
      <t xml:space="preserve"> A
</t>
    </r>
    <r>
      <rPr>
        <b/>
        <sz val="9"/>
        <rFont val="Geneva"/>
      </rPr>
      <t>Imp:</t>
    </r>
    <r>
      <rPr>
        <sz val="9"/>
        <rFont val="Geneva"/>
      </rPr>
      <t xml:space="preserve"> B</t>
    </r>
  </si>
  <si>
    <r>
      <rPr>
        <b/>
        <sz val="9"/>
        <rFont val="Geneva"/>
      </rPr>
      <t>Prob:</t>
    </r>
    <r>
      <rPr>
        <sz val="9"/>
        <rFont val="Geneva"/>
      </rPr>
      <t xml:space="preserve"> A
</t>
    </r>
    <r>
      <rPr>
        <b/>
        <sz val="9"/>
        <rFont val="Geneva"/>
      </rPr>
      <t>Imp:</t>
    </r>
    <r>
      <rPr>
        <sz val="9"/>
        <rFont val="Geneva"/>
      </rPr>
      <t xml:space="preserve"> M</t>
    </r>
  </si>
  <si>
    <r>
      <rPr>
        <b/>
        <sz val="9"/>
        <rFont val="Geneva"/>
      </rPr>
      <t>Prob:</t>
    </r>
    <r>
      <rPr>
        <sz val="9"/>
        <rFont val="Geneva"/>
      </rPr>
      <t xml:space="preserve"> A
</t>
    </r>
    <r>
      <rPr>
        <b/>
        <sz val="9"/>
        <rFont val="Geneva"/>
      </rPr>
      <t>Imp:</t>
    </r>
    <r>
      <rPr>
        <sz val="9"/>
        <rFont val="Geneva"/>
      </rPr>
      <t xml:space="preserve"> A</t>
    </r>
  </si>
  <si>
    <r>
      <rPr>
        <b/>
        <sz val="9"/>
        <rFont val="Geneva"/>
      </rPr>
      <t>Prob:</t>
    </r>
    <r>
      <rPr>
        <sz val="9"/>
        <rFont val="Geneva"/>
      </rPr>
      <t xml:space="preserve"> M
</t>
    </r>
    <r>
      <rPr>
        <b/>
        <sz val="9"/>
        <rFont val="Geneva"/>
      </rPr>
      <t>Imp:</t>
    </r>
    <r>
      <rPr>
        <sz val="9"/>
        <rFont val="Geneva"/>
      </rPr>
      <t xml:space="preserve"> B</t>
    </r>
  </si>
  <si>
    <r>
      <rPr>
        <b/>
        <sz val="9"/>
        <rFont val="Geneva"/>
      </rPr>
      <t>Prob:</t>
    </r>
    <r>
      <rPr>
        <sz val="9"/>
        <rFont val="Geneva"/>
      </rPr>
      <t xml:space="preserve"> M
</t>
    </r>
    <r>
      <rPr>
        <b/>
        <sz val="9"/>
        <rFont val="Geneva"/>
      </rPr>
      <t>Imp:</t>
    </r>
    <r>
      <rPr>
        <sz val="9"/>
        <rFont val="Geneva"/>
      </rPr>
      <t xml:space="preserve"> M</t>
    </r>
  </si>
  <si>
    <r>
      <rPr>
        <b/>
        <sz val="9"/>
        <rFont val="Geneva"/>
      </rPr>
      <t>Prob:</t>
    </r>
    <r>
      <rPr>
        <sz val="9"/>
        <rFont val="Geneva"/>
      </rPr>
      <t xml:space="preserve"> M
</t>
    </r>
    <r>
      <rPr>
        <b/>
        <sz val="9"/>
        <rFont val="Geneva"/>
      </rPr>
      <t>Imp:</t>
    </r>
    <r>
      <rPr>
        <sz val="9"/>
        <rFont val="Geneva"/>
      </rPr>
      <t xml:space="preserve"> A</t>
    </r>
  </si>
  <si>
    <r>
      <rPr>
        <b/>
        <sz val="9"/>
        <rFont val="Geneva"/>
      </rPr>
      <t>Prob:</t>
    </r>
    <r>
      <rPr>
        <sz val="9"/>
        <rFont val="Geneva"/>
      </rPr>
      <t xml:space="preserve"> B
</t>
    </r>
    <r>
      <rPr>
        <b/>
        <sz val="9"/>
        <rFont val="Geneva"/>
      </rPr>
      <t>Imp:</t>
    </r>
    <r>
      <rPr>
        <sz val="9"/>
        <rFont val="Geneva"/>
      </rPr>
      <t xml:space="preserve"> B</t>
    </r>
  </si>
  <si>
    <r>
      <rPr>
        <b/>
        <sz val="9"/>
        <rFont val="Geneva"/>
      </rPr>
      <t>Prob:</t>
    </r>
    <r>
      <rPr>
        <sz val="9"/>
        <rFont val="Geneva"/>
      </rPr>
      <t xml:space="preserve"> B
</t>
    </r>
    <r>
      <rPr>
        <b/>
        <sz val="9"/>
        <rFont val="Geneva"/>
      </rPr>
      <t>Imp:</t>
    </r>
    <r>
      <rPr>
        <sz val="9"/>
        <rFont val="Geneva"/>
      </rPr>
      <t xml:space="preserve"> M</t>
    </r>
  </si>
  <si>
    <r>
      <rPr>
        <b/>
        <sz val="9"/>
        <rFont val="Geneva"/>
      </rPr>
      <t>Prob:</t>
    </r>
    <r>
      <rPr>
        <sz val="9"/>
        <rFont val="Geneva"/>
      </rPr>
      <t xml:space="preserve"> B
</t>
    </r>
    <r>
      <rPr>
        <b/>
        <sz val="9"/>
        <rFont val="Geneva"/>
      </rPr>
      <t>Imp:</t>
    </r>
    <r>
      <rPr>
        <sz val="9"/>
        <rFont val="Geneva"/>
      </rPr>
      <t xml:space="preserve"> A</t>
    </r>
  </si>
  <si>
    <t>Total Ativos</t>
  </si>
  <si>
    <t>Total Concluído</t>
  </si>
  <si>
    <t>Total Ocorrido</t>
  </si>
  <si>
    <t>Total Cancelado</t>
  </si>
  <si>
    <t>Equipe Funcional</t>
  </si>
  <si>
    <r>
      <t>Instruções:</t>
    </r>
    <r>
      <rPr>
        <sz val="11"/>
        <color indexed="8"/>
        <rFont val="Arial"/>
        <family val="2"/>
      </rPr>
      <t xml:space="preserve">
- Analisar os Fatores de Riscos existentes e ajustar a Análise dos Riscos (Probabilidade x Impacto) e estratégia de Resposta ao risco conforme contexto do seu Projeto/Versão.
- GER (Grau de Exposição ao Risco) classificado como "AA" - obrigatoriamente deve ter como Estratégia de Resposta "M - Mitigar".
- Novos Fatores de Riscos identificados devem ser implementados na coluna "Fator de Risco".
- Novos Riscos Identificados, devem ser enviados ao PMO para análise e inclusão, se necessário, no Plano de Gestão de Risco padrão.</t>
    </r>
  </si>
  <si>
    <t>Cliente:</t>
  </si>
  <si>
    <t>Menu</t>
  </si>
  <si>
    <t>Controle de Versão</t>
  </si>
  <si>
    <t>Cliente</t>
  </si>
  <si>
    <t>Nome Projeto</t>
  </si>
  <si>
    <t>Documento (Aba)</t>
  </si>
  <si>
    <t>Modificação</t>
  </si>
  <si>
    <t>Motivo</t>
  </si>
  <si>
    <t>Data Alteração</t>
  </si>
  <si>
    <t>Criação do Documento</t>
  </si>
  <si>
    <t>Revisão do Documento</t>
  </si>
  <si>
    <t>Alteração do Documento</t>
  </si>
  <si>
    <t>1.3</t>
  </si>
  <si>
    <t>1.4</t>
  </si>
  <si>
    <t>1.5</t>
  </si>
  <si>
    <t>1.6</t>
  </si>
  <si>
    <t>Dicionário de EAP</t>
  </si>
  <si>
    <t>Código</t>
  </si>
  <si>
    <t>Planejado x Realizado</t>
  </si>
  <si>
    <t>No Prazo?</t>
  </si>
  <si>
    <t>No Orçamento?</t>
  </si>
  <si>
    <t>Os desvios poderiam ter sido evitados?</t>
  </si>
  <si>
    <t>Liste Futuras Ações Preventivas?</t>
  </si>
  <si>
    <t>Atendeu o Escopo?</t>
  </si>
  <si>
    <t>Ocorreram riscos não previstos?</t>
  </si>
  <si>
    <t>Os clientes/usuários estão satisfeitos?</t>
  </si>
  <si>
    <t>A equipe ficou satisfeita com o apoio dos patrocinadores?</t>
  </si>
  <si>
    <t>Houve cooperação e comprometimento das pessoas?</t>
  </si>
  <si>
    <t>O projeto foi bem administrado e documentado?</t>
  </si>
  <si>
    <t>Houve problemas de comunicação?</t>
  </si>
  <si>
    <t>Os fornecedores entregaram seus produtos em conformidade com as especificações?</t>
  </si>
  <si>
    <t>Comentários Adicionais</t>
  </si>
  <si>
    <t>Base de Conhecimento</t>
  </si>
  <si>
    <t>O que faríamos da mesma forma?</t>
  </si>
  <si>
    <t>O que faríamos de maneira diferente?</t>
  </si>
  <si>
    <t>O que sabemos hoje, e que não sabíamos antes do projeto?</t>
  </si>
  <si>
    <t>Que recomendações devemos incluir para melhorar os próximos projetos?</t>
  </si>
  <si>
    <t>Desenvolvimento da Equipe</t>
  </si>
  <si>
    <t>Equipe / Sponsors Projeto</t>
  </si>
  <si>
    <t>Empresa</t>
  </si>
  <si>
    <t>Cargo</t>
  </si>
  <si>
    <t>Comitê/Projeto</t>
  </si>
  <si>
    <t>Telefone</t>
  </si>
  <si>
    <t>E-Mail</t>
  </si>
  <si>
    <t>Gerente do Projeto</t>
  </si>
  <si>
    <t>Comitê</t>
  </si>
  <si>
    <t>Gerente Geral Inovação</t>
  </si>
  <si>
    <t>Gerente Geral TI/Inovação</t>
  </si>
  <si>
    <t>Líder do Projeto/TI</t>
  </si>
  <si>
    <t>Projeto</t>
  </si>
  <si>
    <t>Usuário Chave</t>
  </si>
  <si>
    <t>Funcional para o assunto "X"</t>
  </si>
  <si>
    <t>Funcional para o assunto "Y"</t>
  </si>
  <si>
    <t>Netpartners</t>
  </si>
  <si>
    <t>Gerente do Projeto/Netpartners</t>
  </si>
  <si>
    <t>Analista Funcional</t>
  </si>
  <si>
    <t>Equipe</t>
  </si>
  <si>
    <t>Templates utilizados no evento</t>
  </si>
  <si>
    <t>ID Versão</t>
  </si>
  <si>
    <t>Gestão e Mudanças</t>
  </si>
  <si>
    <t>Resumo Controle de Horas do Projeto</t>
  </si>
  <si>
    <t>INDIVÍDUO</t>
  </si>
  <si>
    <t>Atividade</t>
  </si>
  <si>
    <t>João</t>
  </si>
  <si>
    <t>José</t>
  </si>
  <si>
    <t>Jorge</t>
  </si>
  <si>
    <t>Pedro</t>
  </si>
  <si>
    <t>Paulo</t>
  </si>
  <si>
    <t>Legenda</t>
  </si>
  <si>
    <t>R</t>
  </si>
  <si>
    <t>Quem é o Responsável pela Execução da atividade</t>
  </si>
  <si>
    <t>Quem presta contas pelos resultados da atividade</t>
  </si>
  <si>
    <t>C</t>
  </si>
  <si>
    <t>Quem é consultado para execução da atividade</t>
  </si>
  <si>
    <t>I</t>
  </si>
  <si>
    <t>Quem é informado do resultado da atividade</t>
  </si>
  <si>
    <t>Entregas e Critério de Aceite</t>
  </si>
  <si>
    <t>Entrega 2</t>
  </si>
  <si>
    <t>Entrega 1</t>
  </si>
  <si>
    <t/>
  </si>
  <si>
    <t>Jan</t>
  </si>
  <si>
    <t>Fev</t>
  </si>
  <si>
    <t>Mar</t>
  </si>
  <si>
    <t>Abr</t>
  </si>
  <si>
    <t>Maio</t>
  </si>
  <si>
    <t>Jun</t>
  </si>
  <si>
    <t>Jul</t>
  </si>
  <si>
    <t>Ago</t>
  </si>
  <si>
    <t>Set</t>
  </si>
  <si>
    <t>Out</t>
  </si>
  <si>
    <t>Nov</t>
  </si>
  <si>
    <t>Dez</t>
  </si>
  <si>
    <t>Os itens padrão deste documento:
- Possuem comentários do que é esperado por item, (ver comentário na Coluna ID).
- Caso não sejam utilizados, podem ser fechados e seu fechamento justificado no campo "Progresso/Resolução".
É possível:
- Duplicar o item quantas vezes acharem necessário.
- Fechar um item, e abrí-lo novamente como outro item.
- Criar quantas linhas desejarem por item do Log.</t>
  </si>
  <si>
    <t>6ToWin</t>
  </si>
  <si>
    <t>Unilever</t>
  </si>
  <si>
    <t>Padrão Netpartners</t>
  </si>
  <si>
    <t>cd</t>
  </si>
  <si>
    <t>cdv</t>
  </si>
  <si>
    <t>Andre Luiz de Matos Borges</t>
  </si>
  <si>
    <t>Data Inicio</t>
  </si>
  <si>
    <t>Campo com definição dos requisitos</t>
  </si>
  <si>
    <t>Campo com definição das Premissas</t>
  </si>
  <si>
    <t>Campo com definição do Escopo</t>
  </si>
  <si>
    <t>Campo com definição do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</si>
</sst>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000"/>
    <numFmt numFmtId="166" formatCode="00000"/>
    <numFmt numFmtId="167" formatCode="[$-416]d\-mmm\-yy;@"/>
    <numFmt numFmtId="168" formatCode="0.0%"/>
  </numFmts>
  <fonts count="78">
    <font>
      <sz val="10"/>
      <name val="Arial"/>
    </font>
    <font>
      <sz val="10"/>
      <name val="Arial"/>
      <family val="2"/>
    </font>
    <font>
      <b/>
      <i/>
      <sz val="14"/>
      <name val="Arial"/>
      <family val="2"/>
    </font>
    <font>
      <sz val="9"/>
      <color indexed="10"/>
      <name val="Geneva"/>
    </font>
    <font>
      <b/>
      <i/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Genev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12"/>
      <name val="Tahoma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u/>
      <sz val="8"/>
      <color indexed="81"/>
      <name val="Tahoma"/>
      <family val="2"/>
    </font>
    <font>
      <b/>
      <i/>
      <sz val="11"/>
      <name val="Arial"/>
      <family val="2"/>
    </font>
    <font>
      <b/>
      <u/>
      <sz val="8"/>
      <color indexed="81"/>
      <name val="Tahoma"/>
      <family val="2"/>
    </font>
    <font>
      <b/>
      <sz val="8"/>
      <color indexed="12"/>
      <name val="Tahoma"/>
      <family val="2"/>
    </font>
    <font>
      <b/>
      <sz val="8"/>
      <color indexed="10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Geneva"/>
    </font>
    <font>
      <vertAlign val="superscript"/>
      <sz val="10"/>
      <color indexed="8"/>
      <name val="Arial"/>
      <family val="2"/>
    </font>
    <font>
      <b/>
      <sz val="9"/>
      <name val="Geneva"/>
    </font>
    <font>
      <sz val="11"/>
      <name val="Geneva"/>
    </font>
    <font>
      <sz val="11"/>
      <name val="Arial"/>
      <family val="2"/>
    </font>
    <font>
      <sz val="11"/>
      <color indexed="8"/>
      <name val="Arial"/>
      <family val="2"/>
    </font>
    <font>
      <b/>
      <i/>
      <sz val="10"/>
      <color indexed="8"/>
      <name val="Calibri"/>
      <family val="2"/>
    </font>
    <font>
      <sz val="10"/>
      <color indexed="8"/>
      <name val="Calibri"/>
      <family val="2"/>
    </font>
    <font>
      <vertAlign val="superscript"/>
      <sz val="11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Geneva"/>
    </font>
    <font>
      <b/>
      <i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Calibri"/>
      <family val="2"/>
    </font>
    <font>
      <b/>
      <i/>
      <sz val="9"/>
      <color theme="1"/>
      <name val="Arial"/>
      <family val="2"/>
    </font>
    <font>
      <b/>
      <sz val="9"/>
      <color theme="1"/>
      <name val="Geneva"/>
    </font>
    <font>
      <sz val="11"/>
      <color theme="1"/>
      <name val="Geneva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Geneva"/>
    </font>
    <font>
      <sz val="9"/>
      <color theme="3"/>
      <name val="Geneva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Geneva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i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Geneva"/>
    </font>
    <font>
      <b/>
      <sz val="11"/>
      <color theme="0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Tahoma"/>
      <family val="2"/>
    </font>
    <font>
      <u/>
      <sz val="8"/>
      <color rgb="FF0000FF"/>
      <name val="Tahoma"/>
      <family val="2"/>
    </font>
    <font>
      <sz val="11"/>
      <color rgb="FFFF0000"/>
      <name val="Tahoma"/>
      <family val="2"/>
    </font>
    <font>
      <b/>
      <sz val="10"/>
      <color rgb="FFFF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rgb="FFFFD320"/>
      </patternFill>
    </fill>
    <fill>
      <gradientFill>
        <stop position="0">
          <color rgb="FFFFC000"/>
        </stop>
        <stop position="1">
          <color theme="0"/>
        </stop>
      </gradient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D320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rgb="FFFFC000"/>
      </patternFill>
    </fill>
    <fill>
      <patternFill patternType="solid">
        <fgColor rgb="FFC0C0C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D9F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8" fillId="0" borderId="0"/>
    <xf numFmtId="0" fontId="18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>
      <alignment vertical="top"/>
    </xf>
    <xf numFmtId="0" fontId="3" fillId="0" borderId="0"/>
    <xf numFmtId="0" fontId="3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" fillId="0" borderId="0"/>
  </cellStyleXfs>
  <cellXfs count="416">
    <xf numFmtId="0" fontId="0" fillId="0" borderId="0" xfId="0"/>
    <xf numFmtId="0" fontId="21" fillId="8" borderId="0" xfId="2" applyFont="1" applyFill="1" applyProtection="1"/>
    <xf numFmtId="0" fontId="2" fillId="8" borderId="0" xfId="2" applyFont="1" applyFill="1" applyBorder="1" applyAlignment="1" applyProtection="1">
      <alignment horizontal="center" vertical="center" wrapText="1"/>
    </xf>
    <xf numFmtId="0" fontId="21" fillId="8" borderId="0" xfId="2" applyFont="1" applyFill="1" applyBorder="1" applyAlignment="1" applyProtection="1"/>
    <xf numFmtId="0" fontId="4" fillId="8" borderId="0" xfId="2" applyFont="1" applyFill="1" applyBorder="1" applyAlignment="1" applyProtection="1">
      <alignment horizontal="right" vertical="center" wrapText="1"/>
    </xf>
    <xf numFmtId="0" fontId="5" fillId="8" borderId="0" xfId="2" applyFont="1" applyFill="1" applyAlignment="1" applyProtection="1">
      <alignment wrapText="1"/>
    </xf>
    <xf numFmtId="0" fontId="21" fillId="8" borderId="0" xfId="2" applyFont="1" applyFill="1" applyBorder="1" applyProtection="1"/>
    <xf numFmtId="0" fontId="14" fillId="8" borderId="0" xfId="2" applyFont="1" applyFill="1" applyBorder="1" applyAlignment="1" applyProtection="1">
      <alignment horizontal="center" vertical="center" wrapText="1"/>
    </xf>
    <xf numFmtId="0" fontId="0" fillId="8" borderId="0" xfId="0" applyFill="1"/>
    <xf numFmtId="0" fontId="7" fillId="8" borderId="0" xfId="2" applyFont="1" applyFill="1" applyBorder="1"/>
    <xf numFmtId="0" fontId="6" fillId="8" borderId="0" xfId="2" applyFont="1" applyFill="1"/>
    <xf numFmtId="0" fontId="7" fillId="8" borderId="0" xfId="2" applyFont="1" applyFill="1"/>
    <xf numFmtId="0" fontId="18" fillId="8" borderId="0" xfId="2" applyFont="1" applyFill="1"/>
    <xf numFmtId="0" fontId="0" fillId="8" borderId="0" xfId="0" applyFill="1" applyAlignment="1">
      <alignment wrapText="1"/>
    </xf>
    <xf numFmtId="0" fontId="0" fillId="8" borderId="0" xfId="0" applyFill="1" applyAlignment="1">
      <alignment vertical="top"/>
    </xf>
    <xf numFmtId="0" fontId="22" fillId="9" borderId="0" xfId="3" applyFont="1" applyFill="1" applyAlignment="1" applyProtection="1">
      <alignment vertical="center"/>
    </xf>
    <xf numFmtId="0" fontId="0" fillId="8" borderId="0" xfId="0" applyFill="1" applyAlignment="1">
      <alignment horizontal="center"/>
    </xf>
    <xf numFmtId="0" fontId="39" fillId="8" borderId="0" xfId="2" applyFont="1" applyFill="1"/>
    <xf numFmtId="0" fontId="40" fillId="8" borderId="0" xfId="2" applyFont="1" applyFill="1"/>
    <xf numFmtId="0" fontId="0" fillId="8" borderId="0" xfId="0" applyFill="1" applyAlignment="1">
      <alignment horizontal="center" vertical="top"/>
    </xf>
    <xf numFmtId="0" fontId="41" fillId="8" borderId="0" xfId="2" applyFont="1" applyFill="1" applyBorder="1"/>
    <xf numFmtId="0" fontId="41" fillId="8" borderId="0" xfId="2" applyFont="1" applyFill="1"/>
    <xf numFmtId="0" fontId="40" fillId="8" borderId="0" xfId="2" applyFont="1" applyFill="1" applyBorder="1" applyAlignment="1">
      <alignment horizontal="left" vertical="top" wrapText="1"/>
    </xf>
    <xf numFmtId="0" fontId="39" fillId="8" borderId="0" xfId="0" applyFont="1" applyFill="1" applyAlignment="1">
      <alignment horizontal="center"/>
    </xf>
    <xf numFmtId="0" fontId="39" fillId="8" borderId="0" xfId="0" applyFont="1" applyFill="1"/>
    <xf numFmtId="0" fontId="42" fillId="8" borderId="0" xfId="2" applyFont="1" applyFill="1" applyBorder="1" applyAlignment="1">
      <alignment horizontal="center" vertical="center"/>
    </xf>
    <xf numFmtId="0" fontId="43" fillId="8" borderId="0" xfId="2" applyFont="1" applyFill="1" applyBorder="1" applyAlignment="1">
      <alignment horizontal="center"/>
    </xf>
    <xf numFmtId="0" fontId="44" fillId="2" borderId="0" xfId="0" applyFont="1" applyFill="1" applyBorder="1" applyAlignment="1">
      <alignment horizontal="center" vertical="top"/>
    </xf>
    <xf numFmtId="0" fontId="41" fillId="8" borderId="0" xfId="2" applyFont="1" applyFill="1" applyAlignment="1">
      <alignment horizontal="center"/>
    </xf>
    <xf numFmtId="0" fontId="45" fillId="8" borderId="0" xfId="2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45" fillId="4" borderId="1" xfId="2" applyFont="1" applyFill="1" applyBorder="1" applyAlignment="1">
      <alignment horizontal="center" vertical="center" wrapText="1"/>
    </xf>
    <xf numFmtId="0" fontId="45" fillId="5" borderId="1" xfId="2" applyFont="1" applyFill="1" applyBorder="1" applyAlignment="1">
      <alignment horizontal="center" vertical="center" wrapText="1"/>
    </xf>
    <xf numFmtId="0" fontId="45" fillId="8" borderId="0" xfId="2" quotePrefix="1" applyFont="1" applyFill="1" applyBorder="1" applyAlignment="1">
      <alignment horizontal="center" vertical="center" wrapText="1"/>
    </xf>
    <xf numFmtId="0" fontId="46" fillId="8" borderId="1" xfId="2" applyFont="1" applyFill="1" applyBorder="1" applyAlignment="1">
      <alignment horizontal="center" vertical="center" textRotation="90" wrapText="1"/>
    </xf>
    <xf numFmtId="0" fontId="41" fillId="8" borderId="1" xfId="2" applyFont="1" applyFill="1" applyBorder="1" applyAlignment="1">
      <alignment vertical="center"/>
    </xf>
    <xf numFmtId="14" fontId="41" fillId="8" borderId="1" xfId="2" applyNumberFormat="1" applyFont="1" applyFill="1" applyBorder="1" applyAlignment="1">
      <alignment horizontal="center" vertical="center" wrapText="1"/>
    </xf>
    <xf numFmtId="1" fontId="41" fillId="8" borderId="1" xfId="2" applyNumberFormat="1" applyFont="1" applyFill="1" applyBorder="1" applyAlignment="1">
      <alignment vertical="center"/>
    </xf>
    <xf numFmtId="0" fontId="41" fillId="8" borderId="0" xfId="2" applyFont="1" applyFill="1" applyBorder="1" applyAlignment="1">
      <alignment horizontal="center"/>
    </xf>
    <xf numFmtId="0" fontId="47" fillId="8" borderId="0" xfId="2" applyFont="1" applyFill="1"/>
    <xf numFmtId="0" fontId="41" fillId="0" borderId="0" xfId="2" applyFont="1" applyFill="1"/>
    <xf numFmtId="0" fontId="41" fillId="0" borderId="0" xfId="2" applyFont="1" applyFill="1" applyAlignment="1">
      <alignment horizontal="center"/>
    </xf>
    <xf numFmtId="0" fontId="41" fillId="0" borderId="0" xfId="2" applyFont="1" applyFill="1" applyBorder="1"/>
    <xf numFmtId="14" fontId="41" fillId="0" borderId="0" xfId="2" applyNumberFormat="1" applyFont="1" applyFill="1" applyBorder="1" applyAlignment="1">
      <alignment horizontal="center" vertical="center" wrapText="1"/>
    </xf>
    <xf numFmtId="0" fontId="39" fillId="8" borderId="0" xfId="0" applyFont="1" applyFill="1" applyBorder="1"/>
    <xf numFmtId="0" fontId="39" fillId="8" borderId="0" xfId="0" applyFont="1" applyFill="1" applyBorder="1" applyAlignment="1">
      <alignment horizontal="center"/>
    </xf>
    <xf numFmtId="0" fontId="40" fillId="8" borderId="0" xfId="2" applyFont="1" applyFill="1" applyBorder="1"/>
    <xf numFmtId="0" fontId="49" fillId="8" borderId="0" xfId="2" applyFont="1" applyFill="1" applyBorder="1"/>
    <xf numFmtId="0" fontId="18" fillId="0" borderId="0" xfId="0" applyFont="1" applyAlignment="1">
      <alignment horizontal="center"/>
    </xf>
    <xf numFmtId="0" fontId="18" fillId="0" borderId="0" xfId="0" applyFont="1"/>
    <xf numFmtId="0" fontId="50" fillId="8" borderId="0" xfId="2" applyFont="1" applyFill="1"/>
    <xf numFmtId="0" fontId="43" fillId="8" borderId="0" xfId="2" applyFont="1" applyFill="1" applyBorder="1" applyAlignment="1">
      <alignment horizontal="center" vertical="center"/>
    </xf>
    <xf numFmtId="0" fontId="50" fillId="0" borderId="0" xfId="2" applyFont="1" applyFill="1"/>
    <xf numFmtId="0" fontId="7" fillId="8" borderId="0" xfId="2" applyFont="1" applyFill="1" applyBorder="1" applyAlignment="1">
      <alignment horizontal="center"/>
    </xf>
    <xf numFmtId="0" fontId="7" fillId="8" borderId="0" xfId="10" applyFont="1" applyFill="1"/>
    <xf numFmtId="0" fontId="7" fillId="8" borderId="0" xfId="10" applyFont="1" applyFill="1" applyAlignment="1">
      <alignment horizontal="center"/>
    </xf>
    <xf numFmtId="0" fontId="7" fillId="8" borderId="0" xfId="10" applyFont="1" applyFill="1" applyAlignment="1">
      <alignment vertical="center"/>
    </xf>
    <xf numFmtId="0" fontId="7" fillId="8" borderId="0" xfId="10" applyFont="1" applyFill="1" applyAlignment="1">
      <alignment horizontal="center" vertical="center"/>
    </xf>
    <xf numFmtId="0" fontId="7" fillId="8" borderId="0" xfId="10" applyFont="1" applyFill="1" applyBorder="1" applyAlignment="1">
      <alignment horizontal="center" vertical="center"/>
    </xf>
    <xf numFmtId="1" fontId="7" fillId="6" borderId="1" xfId="10" applyNumberFormat="1" applyFont="1" applyFill="1" applyBorder="1" applyAlignment="1">
      <alignment horizontal="center" vertical="center"/>
    </xf>
    <xf numFmtId="1" fontId="7" fillId="5" borderId="1" xfId="10" applyNumberFormat="1" applyFont="1" applyFill="1" applyBorder="1" applyAlignment="1">
      <alignment horizontal="center" vertical="center"/>
    </xf>
    <xf numFmtId="1" fontId="7" fillId="7" borderId="1" xfId="10" applyNumberFormat="1" applyFont="1" applyFill="1" applyBorder="1" applyAlignment="1">
      <alignment horizontal="center" vertical="center"/>
    </xf>
    <xf numFmtId="1" fontId="7" fillId="4" borderId="1" xfId="10" applyNumberFormat="1" applyFont="1" applyFill="1" applyBorder="1" applyAlignment="1">
      <alignment horizontal="center" vertical="center"/>
    </xf>
    <xf numFmtId="0" fontId="27" fillId="8" borderId="1" xfId="10" applyFont="1" applyFill="1" applyBorder="1" applyAlignment="1">
      <alignment horizontal="center"/>
    </xf>
    <xf numFmtId="0" fontId="18" fillId="8" borderId="0" xfId="0" applyFont="1" applyFill="1" applyAlignment="1">
      <alignment horizontal="center"/>
    </xf>
    <xf numFmtId="0" fontId="18" fillId="8" borderId="0" xfId="0" applyFont="1" applyFill="1"/>
    <xf numFmtId="0" fontId="14" fillId="8" borderId="0" xfId="2" applyFont="1" applyFill="1" applyBorder="1" applyAlignment="1">
      <alignment horizontal="center" vertical="center"/>
    </xf>
    <xf numFmtId="0" fontId="4" fillId="8" borderId="0" xfId="2" applyFont="1" applyFill="1" applyBorder="1" applyAlignment="1">
      <alignment horizontal="center"/>
    </xf>
    <xf numFmtId="0" fontId="7" fillId="8" borderId="0" xfId="10" applyFont="1" applyFill="1" applyBorder="1"/>
    <xf numFmtId="0" fontId="27" fillId="11" borderId="1" xfId="10" applyFont="1" applyFill="1" applyBorder="1" applyAlignment="1">
      <alignment horizontal="center" vertical="center"/>
    </xf>
    <xf numFmtId="0" fontId="7" fillId="8" borderId="1" xfId="10" applyFont="1" applyFill="1" applyBorder="1" applyAlignment="1">
      <alignment horizontal="center"/>
    </xf>
    <xf numFmtId="10" fontId="7" fillId="8" borderId="1" xfId="10" applyNumberFormat="1" applyFont="1" applyFill="1" applyBorder="1" applyAlignment="1">
      <alignment horizontal="center" vertical="center"/>
    </xf>
    <xf numFmtId="14" fontId="7" fillId="8" borderId="1" xfId="10" applyNumberFormat="1" applyFont="1" applyFill="1" applyBorder="1" applyAlignment="1">
      <alignment horizontal="left" vertical="center" wrapText="1" indent="1"/>
    </xf>
    <xf numFmtId="0" fontId="27" fillId="11" borderId="1" xfId="10" applyFont="1" applyFill="1" applyBorder="1" applyAlignment="1">
      <alignment horizontal="center"/>
    </xf>
    <xf numFmtId="0" fontId="51" fillId="8" borderId="1" xfId="2" applyFont="1" applyFill="1" applyBorder="1" applyAlignment="1">
      <alignment horizontal="center" vertical="center"/>
    </xf>
    <xf numFmtId="0" fontId="28" fillId="8" borderId="0" xfId="2" applyFont="1" applyFill="1"/>
    <xf numFmtId="0" fontId="29" fillId="8" borderId="0" xfId="2" applyFont="1" applyFill="1"/>
    <xf numFmtId="14" fontId="7" fillId="8" borderId="0" xfId="10" applyNumberFormat="1" applyFont="1" applyFill="1" applyBorder="1" applyAlignment="1">
      <alignment horizontal="left" vertical="center" wrapText="1" indent="1"/>
    </xf>
    <xf numFmtId="0" fontId="18" fillId="8" borderId="0" xfId="4" applyFill="1"/>
    <xf numFmtId="0" fontId="5" fillId="8" borderId="0" xfId="4" applyFont="1" applyFill="1"/>
    <xf numFmtId="0" fontId="54" fillId="8" borderId="1" xfId="9" applyFont="1" applyFill="1" applyBorder="1" applyAlignment="1" applyProtection="1">
      <alignment horizontal="center" vertical="top" wrapText="1"/>
      <protection locked="0"/>
    </xf>
    <xf numFmtId="0" fontId="55" fillId="8" borderId="4" xfId="3" applyFont="1" applyFill="1" applyBorder="1" applyAlignment="1" applyProtection="1">
      <alignment horizontal="center" vertical="center" wrapText="1"/>
    </xf>
    <xf numFmtId="0" fontId="55" fillId="8" borderId="1" xfId="3" applyFont="1" applyFill="1" applyBorder="1" applyAlignment="1" applyProtection="1">
      <alignment vertical="center" wrapText="1"/>
    </xf>
    <xf numFmtId="0" fontId="52" fillId="8" borderId="1" xfId="2" applyFont="1" applyFill="1" applyBorder="1" applyAlignment="1">
      <alignment vertical="center" wrapText="1"/>
    </xf>
    <xf numFmtId="0" fontId="52" fillId="8" borderId="1" xfId="2" applyFont="1" applyFill="1" applyBorder="1" applyAlignment="1">
      <alignment horizontal="left" vertical="center" wrapText="1"/>
    </xf>
    <xf numFmtId="0" fontId="52" fillId="8" borderId="4" xfId="2" applyFont="1" applyFill="1" applyBorder="1" applyAlignment="1">
      <alignment horizontal="center" vertical="center" wrapText="1"/>
    </xf>
    <xf numFmtId="16" fontId="52" fillId="8" borderId="5" xfId="2" applyNumberFormat="1" applyFont="1" applyFill="1" applyBorder="1" applyAlignment="1">
      <alignment horizontal="center" vertical="center" wrapText="1"/>
    </xf>
    <xf numFmtId="0" fontId="52" fillId="8" borderId="1" xfId="2" applyFont="1" applyFill="1" applyBorder="1" applyAlignment="1">
      <alignment horizontal="center" vertical="center" wrapText="1"/>
    </xf>
    <xf numFmtId="0" fontId="52" fillId="8" borderId="2" xfId="2" applyFont="1" applyFill="1" applyBorder="1" applyAlignment="1">
      <alignment horizontal="center" vertical="center" wrapText="1"/>
    </xf>
    <xf numFmtId="0" fontId="53" fillId="8" borderId="1" xfId="2" applyFont="1" applyFill="1" applyBorder="1" applyAlignment="1">
      <alignment horizontal="left" vertical="center" wrapText="1"/>
    </xf>
    <xf numFmtId="0" fontId="53" fillId="8" borderId="1" xfId="2" applyFont="1" applyFill="1" applyBorder="1" applyAlignment="1">
      <alignment horizontal="center" vertical="center"/>
    </xf>
    <xf numFmtId="0" fontId="52" fillId="8" borderId="1" xfId="4" applyFont="1" applyFill="1" applyBorder="1" applyAlignment="1">
      <alignment vertical="top" wrapText="1"/>
    </xf>
    <xf numFmtId="0" fontId="52" fillId="8" borderId="1" xfId="4" applyFont="1" applyFill="1" applyBorder="1" applyAlignment="1">
      <alignment vertical="top"/>
    </xf>
    <xf numFmtId="0" fontId="56" fillId="12" borderId="1" xfId="0" applyFont="1" applyFill="1" applyBorder="1" applyAlignment="1">
      <alignment horizontal="center" vertical="center" wrapText="1"/>
    </xf>
    <xf numFmtId="0" fontId="53" fillId="8" borderId="1" xfId="2" applyFont="1" applyFill="1" applyBorder="1"/>
    <xf numFmtId="14" fontId="53" fillId="8" borderId="1" xfId="2" applyNumberFormat="1" applyFont="1" applyFill="1" applyBorder="1" applyAlignment="1">
      <alignment horizontal="left" vertical="top"/>
    </xf>
    <xf numFmtId="0" fontId="53" fillId="8" borderId="1" xfId="2" applyFont="1" applyFill="1" applyBorder="1" applyAlignment="1">
      <alignment horizontal="left" vertical="top"/>
    </xf>
    <xf numFmtId="0" fontId="53" fillId="8" borderId="1" xfId="2" applyFont="1" applyFill="1" applyBorder="1" applyAlignment="1">
      <alignment horizontal="left" vertical="top" wrapText="1"/>
    </xf>
    <xf numFmtId="167" fontId="44" fillId="9" borderId="1" xfId="0" applyNumberFormat="1" applyFont="1" applyFill="1" applyBorder="1" applyAlignment="1">
      <alignment horizontal="center" vertical="center" wrapText="1"/>
    </xf>
    <xf numFmtId="0" fontId="54" fillId="12" borderId="1" xfId="0" applyFont="1" applyFill="1" applyBorder="1" applyAlignment="1">
      <alignment horizontal="center" vertical="center" wrapText="1"/>
    </xf>
    <xf numFmtId="0" fontId="57" fillId="2" borderId="1" xfId="0" applyFont="1" applyFill="1" applyBorder="1" applyAlignment="1">
      <alignment horizontal="center" vertical="center" wrapText="1"/>
    </xf>
    <xf numFmtId="0" fontId="38" fillId="12" borderId="1" xfId="0" applyFont="1" applyFill="1" applyBorder="1" applyAlignment="1">
      <alignment horizontal="center" vertical="center" wrapText="1"/>
    </xf>
    <xf numFmtId="0" fontId="58" fillId="9" borderId="6" xfId="2" applyFont="1" applyFill="1" applyBorder="1" applyAlignment="1">
      <alignment horizontal="center" vertical="center"/>
    </xf>
    <xf numFmtId="165" fontId="53" fillId="8" borderId="1" xfId="2" applyNumberFormat="1" applyFont="1" applyFill="1" applyBorder="1" applyAlignment="1">
      <alignment horizontal="center" vertical="center"/>
    </xf>
    <xf numFmtId="0" fontId="53" fillId="8" borderId="1" xfId="2" applyFont="1" applyFill="1" applyBorder="1" applyAlignment="1">
      <alignment vertical="center"/>
    </xf>
    <xf numFmtId="14" fontId="53" fillId="8" borderId="1" xfId="2" applyNumberFormat="1" applyFont="1" applyFill="1" applyBorder="1" applyAlignment="1">
      <alignment horizontal="center" vertical="center" wrapText="1"/>
    </xf>
    <xf numFmtId="49" fontId="53" fillId="8" borderId="1" xfId="2" applyNumberFormat="1" applyFont="1" applyFill="1" applyBorder="1" applyAlignment="1">
      <alignment horizontal="center" vertical="center"/>
    </xf>
    <xf numFmtId="0" fontId="53" fillId="8" borderId="1" xfId="2" applyFont="1" applyFill="1" applyBorder="1" applyAlignment="1">
      <alignment horizontal="center" vertical="center" wrapText="1"/>
    </xf>
    <xf numFmtId="14" fontId="53" fillId="8" borderId="1" xfId="2" applyNumberFormat="1" applyFont="1" applyFill="1" applyBorder="1" applyAlignment="1">
      <alignment horizontal="center" vertical="center"/>
    </xf>
    <xf numFmtId="166" fontId="53" fillId="11" borderId="1" xfId="2" applyNumberFormat="1" applyFont="1" applyFill="1" applyBorder="1" applyAlignment="1">
      <alignment horizontal="center" vertical="center"/>
    </xf>
    <xf numFmtId="0" fontId="53" fillId="8" borderId="1" xfId="2" applyFont="1" applyFill="1" applyBorder="1" applyAlignment="1">
      <alignment vertical="center" wrapText="1"/>
    </xf>
    <xf numFmtId="0" fontId="53" fillId="8" borderId="0" xfId="2" applyFont="1" applyFill="1" applyBorder="1" applyAlignment="1">
      <alignment vertical="center" wrapText="1"/>
    </xf>
    <xf numFmtId="0" fontId="38" fillId="12" borderId="3" xfId="0" applyFont="1" applyFill="1" applyBorder="1" applyAlignment="1">
      <alignment horizontal="center" vertical="center" wrapText="1"/>
    </xf>
    <xf numFmtId="0" fontId="52" fillId="8" borderId="7" xfId="2" applyFont="1" applyFill="1" applyBorder="1" applyAlignment="1">
      <alignment vertical="center" wrapText="1"/>
    </xf>
    <xf numFmtId="0" fontId="52" fillId="8" borderId="8" xfId="2" applyFont="1" applyFill="1" applyBorder="1" applyAlignment="1">
      <alignment vertical="center" wrapText="1"/>
    </xf>
    <xf numFmtId="0" fontId="52" fillId="8" borderId="4" xfId="2" applyFont="1" applyFill="1" applyBorder="1" applyAlignment="1">
      <alignment vertical="center" wrapText="1"/>
    </xf>
    <xf numFmtId="0" fontId="59" fillId="8" borderId="1" xfId="2" applyFont="1" applyFill="1" applyBorder="1" applyAlignment="1">
      <alignment horizontal="left" vertical="top"/>
    </xf>
    <xf numFmtId="0" fontId="39" fillId="8" borderId="7" xfId="0" applyFont="1" applyFill="1" applyBorder="1" applyAlignment="1">
      <alignment vertical="center" wrapText="1"/>
    </xf>
    <xf numFmtId="0" fontId="39" fillId="8" borderId="8" xfId="0" applyFont="1" applyFill="1" applyBorder="1" applyAlignment="1">
      <alignment vertical="center" wrapText="1"/>
    </xf>
    <xf numFmtId="0" fontId="39" fillId="8" borderId="4" xfId="0" applyFont="1" applyFill="1" applyBorder="1" applyAlignment="1">
      <alignment vertical="center" wrapText="1"/>
    </xf>
    <xf numFmtId="0" fontId="40" fillId="8" borderId="9" xfId="0" applyFont="1" applyFill="1" applyBorder="1" applyAlignment="1">
      <alignment horizontal="left"/>
    </xf>
    <xf numFmtId="0" fontId="40" fillId="8" borderId="10" xfId="0" applyFont="1" applyFill="1" applyBorder="1" applyAlignment="1">
      <alignment horizontal="left"/>
    </xf>
    <xf numFmtId="16" fontId="40" fillId="8" borderId="10" xfId="0" applyNumberFormat="1" applyFont="1" applyFill="1" applyBorder="1" applyAlignment="1">
      <alignment horizontal="left"/>
    </xf>
    <xf numFmtId="0" fontId="40" fillId="8" borderId="11" xfId="0" applyFont="1" applyFill="1" applyBorder="1" applyAlignment="1">
      <alignment horizontal="left"/>
    </xf>
    <xf numFmtId="0" fontId="40" fillId="8" borderId="12" xfId="0" applyFont="1" applyFill="1" applyBorder="1" applyAlignment="1">
      <alignment horizontal="left"/>
    </xf>
    <xf numFmtId="0" fontId="40" fillId="8" borderId="0" xfId="0" applyFont="1" applyFill="1" applyBorder="1" applyAlignment="1">
      <alignment horizontal="left"/>
    </xf>
    <xf numFmtId="16" fontId="40" fillId="8" borderId="0" xfId="0" applyNumberFormat="1" applyFont="1" applyFill="1" applyBorder="1" applyAlignment="1">
      <alignment horizontal="left"/>
    </xf>
    <xf numFmtId="0" fontId="40" fillId="8" borderId="13" xfId="0" applyFont="1" applyFill="1" applyBorder="1" applyAlignment="1">
      <alignment horizontal="left"/>
    </xf>
    <xf numFmtId="0" fontId="40" fillId="8" borderId="5" xfId="0" applyFont="1" applyFill="1" applyBorder="1" applyAlignment="1">
      <alignment horizontal="left"/>
    </xf>
    <xf numFmtId="0" fontId="40" fillId="8" borderId="14" xfId="0" applyFont="1" applyFill="1" applyBorder="1" applyAlignment="1">
      <alignment horizontal="left"/>
    </xf>
    <xf numFmtId="16" fontId="40" fillId="8" borderId="14" xfId="0" applyNumberFormat="1" applyFont="1" applyFill="1" applyBorder="1" applyAlignment="1">
      <alignment horizontal="left"/>
    </xf>
    <xf numFmtId="0" fontId="40" fillId="8" borderId="15" xfId="0" applyFont="1" applyFill="1" applyBorder="1" applyAlignment="1">
      <alignment horizontal="left"/>
    </xf>
    <xf numFmtId="0" fontId="54" fillId="13" borderId="1" xfId="0" applyFont="1" applyFill="1" applyBorder="1" applyAlignment="1">
      <alignment horizontal="right" vertical="center" wrapText="1"/>
    </xf>
    <xf numFmtId="168" fontId="0" fillId="0" borderId="1" xfId="12" applyNumberFormat="1" applyFont="1" applyBorder="1"/>
    <xf numFmtId="0" fontId="0" fillId="8" borderId="0" xfId="0" applyFill="1" applyBorder="1" applyAlignment="1">
      <alignment horizontal="center" vertical="top"/>
    </xf>
    <xf numFmtId="0" fontId="0" fillId="8" borderId="0" xfId="0" applyFill="1" applyBorder="1" applyAlignment="1">
      <alignment vertical="top"/>
    </xf>
    <xf numFmtId="0" fontId="52" fillId="8" borderId="16" xfId="0" applyFont="1" applyFill="1" applyBorder="1" applyAlignment="1">
      <alignment vertical="top" wrapText="1"/>
    </xf>
    <xf numFmtId="14" fontId="52" fillId="8" borderId="1" xfId="4" applyNumberFormat="1" applyFont="1" applyFill="1" applyBorder="1" applyAlignment="1">
      <alignment horizontal="center" vertical="center"/>
    </xf>
    <xf numFmtId="0" fontId="52" fillId="8" borderId="1" xfId="4" applyFont="1" applyFill="1" applyBorder="1" applyAlignment="1">
      <alignment horizontal="center" vertical="center"/>
    </xf>
    <xf numFmtId="0" fontId="52" fillId="8" borderId="1" xfId="4" applyFont="1" applyFill="1" applyBorder="1" applyAlignment="1">
      <alignment vertical="center" wrapText="1"/>
    </xf>
    <xf numFmtId="0" fontId="45" fillId="14" borderId="1" xfId="2" applyFont="1" applyFill="1" applyBorder="1" applyAlignment="1">
      <alignment horizontal="center" vertical="center" wrapText="1"/>
    </xf>
    <xf numFmtId="0" fontId="53" fillId="8" borderId="1" xfId="2" applyFont="1" applyFill="1" applyBorder="1" applyAlignment="1">
      <alignment wrapText="1"/>
    </xf>
    <xf numFmtId="0" fontId="41" fillId="0" borderId="0" xfId="2" applyFont="1" applyFill="1" applyAlignment="1">
      <alignment wrapText="1"/>
    </xf>
    <xf numFmtId="0" fontId="40" fillId="15" borderId="0" xfId="0" applyFont="1" applyFill="1" applyBorder="1" applyAlignment="1">
      <alignment horizontal="left"/>
    </xf>
    <xf numFmtId="0" fontId="40" fillId="0" borderId="0" xfId="0" applyFont="1" applyFill="1" applyBorder="1" applyAlignment="1">
      <alignment horizontal="left"/>
    </xf>
    <xf numFmtId="0" fontId="40" fillId="10" borderId="0" xfId="0" applyFont="1" applyFill="1" applyBorder="1" applyAlignment="1">
      <alignment horizontal="left"/>
    </xf>
    <xf numFmtId="0" fontId="39" fillId="16" borderId="1" xfId="0" applyFont="1" applyFill="1" applyBorder="1" applyAlignment="1">
      <alignment horizontal="center" vertical="center"/>
    </xf>
    <xf numFmtId="0" fontId="39" fillId="8" borderId="1" xfId="0" applyFont="1" applyFill="1" applyBorder="1" applyAlignment="1">
      <alignment horizontal="center" vertical="center"/>
    </xf>
    <xf numFmtId="16" fontId="39" fillId="8" borderId="1" xfId="0" applyNumberFormat="1" applyFont="1" applyFill="1" applyBorder="1" applyAlignment="1">
      <alignment horizontal="center" vertical="center"/>
    </xf>
    <xf numFmtId="0" fontId="39" fillId="16" borderId="1" xfId="0" applyFont="1" applyFill="1" applyBorder="1" applyAlignment="1">
      <alignment horizontal="center" vertical="center" wrapText="1"/>
    </xf>
    <xf numFmtId="0" fontId="39" fillId="8" borderId="1" xfId="0" applyFont="1" applyFill="1" applyBorder="1" applyAlignment="1">
      <alignment horizontal="center" vertical="center" wrapText="1"/>
    </xf>
    <xf numFmtId="0" fontId="57" fillId="2" borderId="1" xfId="0" applyFont="1" applyFill="1" applyBorder="1" applyAlignment="1">
      <alignment horizontal="left" vertical="center" wrapText="1"/>
    </xf>
    <xf numFmtId="0" fontId="50" fillId="8" borderId="0" xfId="2" applyFont="1" applyFill="1" applyBorder="1"/>
    <xf numFmtId="14" fontId="50" fillId="8" borderId="0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8" fillId="12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60" fillId="8" borderId="0" xfId="0" applyFont="1" applyFill="1"/>
    <xf numFmtId="0" fontId="48" fillId="8" borderId="1" xfId="2" applyFont="1" applyFill="1" applyBorder="1"/>
    <xf numFmtId="0" fontId="40" fillId="8" borderId="1" xfId="2" applyFont="1" applyFill="1" applyBorder="1"/>
    <xf numFmtId="0" fontId="40" fillId="8" borderId="0" xfId="2" applyFont="1" applyFill="1" applyBorder="1"/>
    <xf numFmtId="0" fontId="4" fillId="8" borderId="0" xfId="2" applyFont="1" applyFill="1" applyBorder="1" applyAlignment="1">
      <alignment horizontal="right" vertical="center" wrapText="1"/>
    </xf>
    <xf numFmtId="0" fontId="5" fillId="8" borderId="0" xfId="2" applyFont="1" applyFill="1" applyAlignment="1">
      <alignment wrapText="1"/>
    </xf>
    <xf numFmtId="0" fontId="7" fillId="8" borderId="0" xfId="2" applyFont="1" applyFill="1" applyBorder="1"/>
    <xf numFmtId="0" fontId="7" fillId="8" borderId="0" xfId="2" applyFont="1" applyFill="1"/>
    <xf numFmtId="0" fontId="41" fillId="8" borderId="0" xfId="2" applyFont="1" applyFill="1" applyBorder="1"/>
    <xf numFmtId="0" fontId="41" fillId="8" borderId="0" xfId="2" applyFont="1" applyFill="1"/>
    <xf numFmtId="0" fontId="42" fillId="8" borderId="0" xfId="2" applyFont="1" applyFill="1" applyBorder="1" applyAlignment="1">
      <alignment horizontal="center" vertical="center"/>
    </xf>
    <xf numFmtId="0" fontId="41" fillId="8" borderId="0" xfId="2" applyFont="1" applyFill="1" applyAlignment="1">
      <alignment horizontal="center"/>
    </xf>
    <xf numFmtId="0" fontId="41" fillId="0" borderId="0" xfId="2" applyFont="1" applyFill="1"/>
    <xf numFmtId="0" fontId="40" fillId="8" borderId="0" xfId="2" applyFont="1" applyFill="1" applyBorder="1"/>
    <xf numFmtId="0" fontId="48" fillId="8" borderId="0" xfId="2" applyFont="1" applyFill="1" applyBorder="1" applyAlignment="1">
      <alignment horizontal="center"/>
    </xf>
    <xf numFmtId="0" fontId="48" fillId="8" borderId="0" xfId="2" applyFont="1" applyFill="1" applyBorder="1" applyAlignment="1">
      <alignment horizontal="left"/>
    </xf>
    <xf numFmtId="0" fontId="49" fillId="8" borderId="0" xfId="2" applyFont="1" applyFill="1" applyBorder="1"/>
    <xf numFmtId="0" fontId="18" fillId="8" borderId="0" xfId="4" applyFill="1"/>
    <xf numFmtId="14" fontId="53" fillId="8" borderId="1" xfId="2" applyNumberFormat="1" applyFont="1" applyFill="1" applyBorder="1" applyAlignment="1">
      <alignment horizontal="center" vertical="center" wrapText="1"/>
    </xf>
    <xf numFmtId="0" fontId="53" fillId="8" borderId="1" xfId="2" applyFont="1" applyFill="1" applyBorder="1" applyAlignment="1">
      <alignment horizontal="center" vertical="center" wrapText="1"/>
    </xf>
    <xf numFmtId="0" fontId="22" fillId="8" borderId="0" xfId="3" applyFont="1" applyFill="1" applyAlignment="1" applyProtection="1">
      <alignment vertical="center"/>
    </xf>
    <xf numFmtId="0" fontId="38" fillId="18" borderId="0" xfId="0" applyFont="1" applyFill="1" applyBorder="1" applyAlignment="1">
      <alignment horizontal="center" vertical="center" wrapText="1"/>
    </xf>
    <xf numFmtId="0" fontId="59" fillId="18" borderId="0" xfId="0" applyFont="1" applyFill="1" applyBorder="1" applyAlignment="1">
      <alignment horizontal="left" vertical="center" wrapText="1"/>
    </xf>
    <xf numFmtId="0" fontId="62" fillId="18" borderId="0" xfId="3" applyFont="1" applyFill="1" applyBorder="1" applyAlignment="1" applyProtection="1">
      <alignment horizontal="center" vertical="center" wrapText="1"/>
    </xf>
    <xf numFmtId="14" fontId="57" fillId="2" borderId="1" xfId="0" applyNumberFormat="1" applyFont="1" applyFill="1" applyBorder="1" applyAlignment="1">
      <alignment horizontal="center" vertical="center" wrapText="1"/>
    </xf>
    <xf numFmtId="14" fontId="53" fillId="8" borderId="1" xfId="2" applyNumberFormat="1" applyFont="1" applyFill="1" applyBorder="1" applyAlignment="1">
      <alignment horizontal="left" vertical="center" wrapText="1"/>
    </xf>
    <xf numFmtId="0" fontId="61" fillId="17" borderId="0" xfId="0" applyFont="1" applyFill="1" applyBorder="1" applyAlignment="1">
      <alignment horizontal="center" vertical="center" wrapText="1"/>
    </xf>
    <xf numFmtId="0" fontId="18" fillId="8" borderId="1" xfId="4" applyFill="1" applyBorder="1"/>
    <xf numFmtId="0" fontId="52" fillId="8" borderId="1" xfId="2" applyFont="1" applyFill="1" applyBorder="1" applyAlignment="1">
      <alignment horizontal="center" vertical="center" wrapText="1"/>
    </xf>
    <xf numFmtId="0" fontId="38" fillId="1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36" fillId="0" borderId="1" xfId="0" applyNumberFormat="1" applyFont="1" applyBorder="1" applyAlignment="1">
      <alignment horizontal="center" vertical="center" wrapText="1"/>
    </xf>
    <xf numFmtId="49" fontId="39" fillId="8" borderId="0" xfId="0" applyNumberFormat="1" applyFont="1" applyFill="1"/>
    <xf numFmtId="3" fontId="0" fillId="0" borderId="1" xfId="0" applyNumberFormat="1" applyBorder="1" applyAlignment="1">
      <alignment horizontal="center" vertical="center" wrapText="1"/>
    </xf>
    <xf numFmtId="3" fontId="36" fillId="0" borderId="1" xfId="0" applyNumberFormat="1" applyFont="1" applyBorder="1" applyAlignment="1">
      <alignment horizontal="center" vertical="center" wrapText="1"/>
    </xf>
    <xf numFmtId="3" fontId="39" fillId="8" borderId="0" xfId="0" applyNumberFormat="1" applyFont="1" applyFill="1"/>
    <xf numFmtId="14" fontId="36" fillId="0" borderId="1" xfId="0" applyNumberFormat="1" applyFont="1" applyBorder="1" applyAlignment="1">
      <alignment horizontal="center" vertical="center" wrapText="1"/>
    </xf>
    <xf numFmtId="14" fontId="39" fillId="8" borderId="0" xfId="0" applyNumberFormat="1" applyFont="1" applyFill="1"/>
    <xf numFmtId="3" fontId="39" fillId="8" borderId="0" xfId="0" applyNumberFormat="1" applyFont="1" applyFill="1" applyAlignment="1">
      <alignment horizontal="center"/>
    </xf>
    <xf numFmtId="49" fontId="0" fillId="0" borderId="1" xfId="0" applyNumberFormat="1" applyBorder="1" applyAlignment="1">
      <alignment vertical="center" wrapText="1"/>
    </xf>
    <xf numFmtId="49" fontId="39" fillId="8" borderId="0" xfId="0" applyNumberFormat="1" applyFont="1" applyFill="1" applyAlignment="1">
      <alignment wrapText="1"/>
    </xf>
    <xf numFmtId="49" fontId="18" fillId="0" borderId="1" xfId="0" applyNumberFormat="1" applyFont="1" applyBorder="1" applyAlignment="1">
      <alignment horizontal="center" vertical="center" wrapText="1"/>
    </xf>
    <xf numFmtId="49" fontId="18" fillId="0" borderId="1" xfId="15" applyNumberFormat="1" applyFont="1" applyBorder="1" applyAlignment="1">
      <alignment horizontal="center" vertical="center" wrapText="1"/>
    </xf>
    <xf numFmtId="49" fontId="0" fillId="0" borderId="1" xfId="15" applyNumberFormat="1" applyFont="1" applyBorder="1" applyAlignment="1">
      <alignment horizontal="center" vertical="center" wrapText="1"/>
    </xf>
    <xf numFmtId="3" fontId="0" fillId="0" borderId="1" xfId="15" applyNumberFormat="1" applyFont="1" applyBorder="1" applyAlignment="1">
      <alignment horizontal="center" vertical="center" wrapText="1"/>
    </xf>
    <xf numFmtId="3" fontId="36" fillId="0" borderId="1" xfId="15" applyNumberFormat="1" applyFont="1" applyBorder="1" applyAlignment="1">
      <alignment horizontal="center" vertical="center" wrapText="1"/>
    </xf>
    <xf numFmtId="0" fontId="53" fillId="8" borderId="1" xfId="2" applyFont="1" applyFill="1" applyBorder="1" applyAlignment="1">
      <alignment horizontal="left" vertical="center"/>
    </xf>
    <xf numFmtId="0" fontId="52" fillId="8" borderId="1" xfId="2" applyFont="1" applyFill="1" applyBorder="1" applyAlignment="1">
      <alignment horizontal="center" vertical="center" wrapText="1"/>
    </xf>
    <xf numFmtId="0" fontId="7" fillId="8" borderId="1" xfId="10" applyFont="1" applyFill="1" applyBorder="1" applyAlignment="1">
      <alignment horizontal="center" wrapText="1"/>
    </xf>
    <xf numFmtId="0" fontId="1" fillId="8" borderId="1" xfId="0" applyFont="1" applyFill="1" applyBorder="1"/>
    <xf numFmtId="0" fontId="7" fillId="8" borderId="1" xfId="10" applyFont="1" applyFill="1" applyBorder="1"/>
    <xf numFmtId="0" fontId="18" fillId="8" borderId="1" xfId="0" applyFont="1" applyFill="1" applyBorder="1"/>
    <xf numFmtId="0" fontId="1" fillId="0" borderId="0" xfId="17" applyFont="1"/>
    <xf numFmtId="0" fontId="66" fillId="0" borderId="0" xfId="17" applyFont="1" applyBorder="1"/>
    <xf numFmtId="0" fontId="34" fillId="0" borderId="0" xfId="17" applyFont="1" applyBorder="1"/>
    <xf numFmtId="0" fontId="1" fillId="0" borderId="0" xfId="17" applyFont="1" applyBorder="1"/>
    <xf numFmtId="0" fontId="1" fillId="0" borderId="0" xfId="17" applyFont="1" applyFill="1"/>
    <xf numFmtId="0" fontId="67" fillId="0" borderId="0" xfId="17" applyFont="1" applyFill="1" applyBorder="1" applyAlignment="1">
      <alignment horizontal="center"/>
    </xf>
    <xf numFmtId="0" fontId="1" fillId="8" borderId="0" xfId="2" applyFont="1" applyFill="1"/>
    <xf numFmtId="0" fontId="34" fillId="20" borderId="3" xfId="17" applyFont="1" applyFill="1" applyBorder="1" applyAlignment="1">
      <alignment horizontal="center" vertical="center" wrapText="1"/>
    </xf>
    <xf numFmtId="0" fontId="34" fillId="20" borderId="2" xfId="17" applyFont="1" applyFill="1" applyBorder="1" applyAlignment="1">
      <alignment horizontal="center" vertical="center" wrapText="1"/>
    </xf>
    <xf numFmtId="0" fontId="34" fillId="20" borderId="1" xfId="17" applyFont="1" applyFill="1" applyBorder="1" applyAlignment="1">
      <alignment horizontal="center" vertical="top" wrapText="1"/>
    </xf>
    <xf numFmtId="0" fontId="11" fillId="0" borderId="14" xfId="3" applyFill="1" applyBorder="1" applyAlignment="1" applyProtection="1">
      <alignment vertical="center"/>
    </xf>
    <xf numFmtId="0" fontId="11" fillId="0" borderId="0" xfId="3" applyFill="1" applyAlignment="1" applyProtection="1">
      <alignment vertical="center"/>
    </xf>
    <xf numFmtId="0" fontId="1" fillId="0" borderId="1" xfId="17" applyFont="1" applyFill="1" applyBorder="1" applyAlignment="1">
      <alignment horizontal="center" vertical="top" wrapText="1"/>
    </xf>
    <xf numFmtId="0" fontId="1" fillId="0" borderId="1" xfId="17" applyFont="1" applyFill="1" applyBorder="1" applyAlignment="1">
      <alignment vertical="top" wrapText="1"/>
    </xf>
    <xf numFmtId="0" fontId="1" fillId="0" borderId="1" xfId="17" applyFont="1" applyFill="1" applyBorder="1" applyAlignment="1">
      <alignment horizontal="right" vertical="top" wrapText="1"/>
    </xf>
    <xf numFmtId="14" fontId="1" fillId="0" borderId="1" xfId="17" applyNumberFormat="1" applyFont="1" applyFill="1" applyBorder="1" applyAlignment="1">
      <alignment vertical="top" wrapText="1"/>
    </xf>
    <xf numFmtId="0" fontId="1" fillId="0" borderId="1" xfId="17" applyFont="1" applyFill="1" applyBorder="1" applyAlignment="1">
      <alignment horizontal="center" vertical="center" wrapText="1"/>
    </xf>
    <xf numFmtId="0" fontId="1" fillId="0" borderId="1" xfId="17" applyFont="1" applyFill="1" applyBorder="1" applyAlignment="1">
      <alignment horizontal="left" vertical="center" wrapText="1"/>
    </xf>
    <xf numFmtId="0" fontId="1" fillId="0" borderId="1" xfId="17" applyFont="1" applyFill="1" applyBorder="1" applyAlignment="1">
      <alignment horizontal="right" vertical="center" wrapText="1"/>
    </xf>
    <xf numFmtId="14" fontId="1" fillId="0" borderId="1" xfId="17" applyNumberFormat="1" applyFont="1" applyFill="1" applyBorder="1" applyAlignment="1">
      <alignment horizontal="right" vertical="center" wrapText="1"/>
    </xf>
    <xf numFmtId="0" fontId="34" fillId="20" borderId="2" xfId="17" applyFont="1" applyFill="1" applyBorder="1" applyAlignment="1">
      <alignment horizontal="center" vertical="center" wrapText="1"/>
    </xf>
    <xf numFmtId="0" fontId="34" fillId="20" borderId="3" xfId="17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0" fillId="22" borderId="1" xfId="0" applyFont="1" applyFill="1" applyBorder="1" applyAlignment="1">
      <alignment horizontal="center" vertical="center" wrapText="1"/>
    </xf>
    <xf numFmtId="0" fontId="1" fillId="8" borderId="1" xfId="2" applyFont="1" applyFill="1" applyBorder="1"/>
    <xf numFmtId="0" fontId="1" fillId="8" borderId="1" xfId="0" applyFont="1" applyFill="1" applyBorder="1" applyAlignment="1">
      <alignment horizontal="center" vertical="top" wrapText="1"/>
    </xf>
    <xf numFmtId="0" fontId="71" fillId="8" borderId="1" xfId="0" applyFont="1" applyFill="1" applyBorder="1" applyAlignment="1">
      <alignment horizontal="center" vertical="top" wrapText="1"/>
    </xf>
    <xf numFmtId="0" fontId="71" fillId="23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49" fontId="34" fillId="24" borderId="1" xfId="0" applyNumberFormat="1" applyFont="1" applyFill="1" applyBorder="1" applyAlignment="1">
      <alignment horizontal="center"/>
    </xf>
    <xf numFmtId="0" fontId="72" fillId="0" borderId="1" xfId="0" applyFont="1" applyBorder="1" applyAlignment="1">
      <alignment vertical="center" wrapText="1"/>
    </xf>
    <xf numFmtId="0" fontId="72" fillId="0" borderId="1" xfId="0" applyFont="1" applyBorder="1" applyAlignment="1">
      <alignment horizontal="center" vertical="center" wrapText="1"/>
    </xf>
    <xf numFmtId="0" fontId="11" fillId="0" borderId="1" xfId="3" applyBorder="1" applyAlignment="1" applyProtection="1">
      <alignment vertical="center" wrapText="1"/>
    </xf>
    <xf numFmtId="0" fontId="72" fillId="25" borderId="1" xfId="0" applyFont="1" applyFill="1" applyBorder="1" applyAlignment="1">
      <alignment vertical="center" wrapText="1"/>
    </xf>
    <xf numFmtId="0" fontId="11" fillId="25" borderId="1" xfId="3" applyFill="1" applyBorder="1" applyAlignment="1" applyProtection="1">
      <alignment vertical="center" wrapText="1"/>
    </xf>
    <xf numFmtId="0" fontId="73" fillId="25" borderId="1" xfId="0" applyFont="1" applyFill="1" applyBorder="1" applyAlignment="1">
      <alignment vertical="center" wrapText="1"/>
    </xf>
    <xf numFmtId="0" fontId="72" fillId="0" borderId="7" xfId="0" applyFont="1" applyBorder="1" applyAlignment="1">
      <alignment vertical="center" wrapText="1"/>
    </xf>
    <xf numFmtId="0" fontId="74" fillId="0" borderId="1" xfId="0" applyFont="1" applyBorder="1" applyAlignment="1">
      <alignment vertical="center" wrapText="1"/>
    </xf>
    <xf numFmtId="0" fontId="69" fillId="19" borderId="14" xfId="17" applyFont="1" applyFill="1" applyBorder="1" applyAlignment="1">
      <alignment vertical="top"/>
    </xf>
    <xf numFmtId="49" fontId="34" fillId="24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2" fillId="8" borderId="0" xfId="3" applyFont="1" applyFill="1" applyAlignment="1" applyProtection="1">
      <alignment horizontal="center" vertical="center" wrapText="1"/>
    </xf>
    <xf numFmtId="0" fontId="18" fillId="0" borderId="0" xfId="0" applyFont="1" applyAlignment="1">
      <alignment horizontal="left"/>
    </xf>
    <xf numFmtId="0" fontId="34" fillId="20" borderId="1" xfId="17" applyFont="1" applyFill="1" applyBorder="1" applyAlignment="1">
      <alignment vertical="center" wrapText="1"/>
    </xf>
    <xf numFmtId="0" fontId="34" fillId="20" borderId="1" xfId="17" applyFont="1" applyFill="1" applyBorder="1" applyAlignment="1">
      <alignment horizontal="center" vertical="center" wrapText="1"/>
    </xf>
    <xf numFmtId="0" fontId="34" fillId="20" borderId="2" xfId="17" applyFont="1" applyFill="1" applyBorder="1" applyAlignment="1">
      <alignment vertical="center" wrapText="1"/>
    </xf>
    <xf numFmtId="0" fontId="34" fillId="20" borderId="16" xfId="17" applyFont="1" applyFill="1" applyBorder="1" applyAlignment="1">
      <alignment vertical="center" wrapText="1"/>
    </xf>
    <xf numFmtId="0" fontId="34" fillId="20" borderId="3" xfId="17" applyFont="1" applyFill="1" applyBorder="1" applyAlignment="1">
      <alignment vertical="center" wrapText="1"/>
    </xf>
    <xf numFmtId="0" fontId="34" fillId="20" borderId="1" xfId="17" applyFont="1" applyFill="1" applyBorder="1" applyAlignment="1">
      <alignment horizontal="left" vertical="center" wrapText="1"/>
    </xf>
    <xf numFmtId="0" fontId="69" fillId="19" borderId="14" xfId="17" applyFont="1" applyFill="1" applyBorder="1" applyAlignment="1">
      <alignment vertical="top" wrapText="1"/>
    </xf>
    <xf numFmtId="0" fontId="75" fillId="0" borderId="0" xfId="0" applyFont="1"/>
    <xf numFmtId="0" fontId="76" fillId="26" borderId="1" xfId="0" applyFont="1" applyFill="1" applyBorder="1" applyAlignment="1">
      <alignment horizontal="center" vertical="center" wrapText="1"/>
    </xf>
    <xf numFmtId="0" fontId="77" fillId="26" borderId="1" xfId="0" applyFont="1" applyFill="1" applyBorder="1" applyAlignment="1">
      <alignment horizontal="justify" vertical="center" wrapText="1"/>
    </xf>
    <xf numFmtId="0" fontId="76" fillId="0" borderId="1" xfId="0" applyFont="1" applyBorder="1" applyAlignment="1">
      <alignment horizontal="center" vertical="center" wrapText="1"/>
    </xf>
    <xf numFmtId="0" fontId="77" fillId="0" borderId="1" xfId="0" applyFont="1" applyBorder="1" applyAlignment="1">
      <alignment horizontal="justify" vertical="center" wrapText="1"/>
    </xf>
    <xf numFmtId="0" fontId="69" fillId="19" borderId="2" xfId="17" applyFont="1" applyFill="1" applyBorder="1" applyAlignment="1">
      <alignment vertical="top"/>
    </xf>
    <xf numFmtId="0" fontId="69" fillId="19" borderId="16" xfId="17" applyFont="1" applyFill="1" applyBorder="1" applyAlignment="1">
      <alignment vertical="top"/>
    </xf>
    <xf numFmtId="0" fontId="69" fillId="19" borderId="3" xfId="17" applyFont="1" applyFill="1" applyBorder="1" applyAlignment="1">
      <alignment vertical="top"/>
    </xf>
    <xf numFmtId="0" fontId="28" fillId="8" borderId="0" xfId="2" quotePrefix="1" applyFont="1" applyFill="1"/>
    <xf numFmtId="0" fontId="34" fillId="20" borderId="2" xfId="17" applyFont="1" applyFill="1" applyBorder="1" applyAlignment="1">
      <alignment horizontal="center" vertical="center" wrapText="1"/>
    </xf>
    <xf numFmtId="0" fontId="34" fillId="20" borderId="1" xfId="17" applyFont="1" applyFill="1" applyBorder="1" applyAlignment="1">
      <alignment horizontal="center" vertical="center" wrapText="1"/>
    </xf>
    <xf numFmtId="0" fontId="69" fillId="19" borderId="9" xfId="17" applyFont="1" applyFill="1" applyBorder="1" applyAlignment="1">
      <alignment vertical="top"/>
    </xf>
    <xf numFmtId="0" fontId="69" fillId="19" borderId="10" xfId="17" applyFont="1" applyFill="1" applyBorder="1" applyAlignment="1">
      <alignment vertical="top"/>
    </xf>
    <xf numFmtId="0" fontId="69" fillId="19" borderId="11" xfId="17" applyFont="1" applyFill="1" applyBorder="1" applyAlignment="1">
      <alignment vertical="top"/>
    </xf>
    <xf numFmtId="0" fontId="34" fillId="20" borderId="5" xfId="17" applyFont="1" applyFill="1" applyBorder="1" applyAlignment="1">
      <alignment vertical="center" wrapText="1"/>
    </xf>
    <xf numFmtId="0" fontId="34" fillId="20" borderId="14" xfId="17" applyFont="1" applyFill="1" applyBorder="1" applyAlignment="1">
      <alignment vertical="center" wrapText="1"/>
    </xf>
    <xf numFmtId="0" fontId="34" fillId="20" borderId="15" xfId="17" applyFont="1" applyFill="1" applyBorder="1" applyAlignment="1">
      <alignment vertical="center" wrapText="1"/>
    </xf>
    <xf numFmtId="0" fontId="1" fillId="25" borderId="1" xfId="0" applyFont="1" applyFill="1" applyBorder="1"/>
    <xf numFmtId="0" fontId="1" fillId="25" borderId="1" xfId="0" applyFont="1" applyFill="1" applyBorder="1" applyAlignment="1">
      <alignment horizontal="right"/>
    </xf>
    <xf numFmtId="14" fontId="1" fillId="25" borderId="1" xfId="0" applyNumberFormat="1" applyFont="1" applyFill="1" applyBorder="1" applyAlignment="1">
      <alignment horizontal="right"/>
    </xf>
    <xf numFmtId="0" fontId="1" fillId="0" borderId="1" xfId="0" applyFont="1" applyBorder="1"/>
    <xf numFmtId="0" fontId="62" fillId="0" borderId="1" xfId="3" applyFont="1" applyFill="1" applyBorder="1" applyAlignment="1" applyProtection="1">
      <alignment horizontal="center" wrapText="1"/>
    </xf>
    <xf numFmtId="0" fontId="68" fillId="19" borderId="2" xfId="17" applyFont="1" applyFill="1" applyBorder="1" applyAlignment="1">
      <alignment horizontal="center" vertical="center"/>
    </xf>
    <xf numFmtId="0" fontId="68" fillId="19" borderId="16" xfId="17" applyFont="1" applyFill="1" applyBorder="1" applyAlignment="1">
      <alignment horizontal="center" vertical="center"/>
    </xf>
    <xf numFmtId="0" fontId="68" fillId="19" borderId="3" xfId="17" applyFont="1" applyFill="1" applyBorder="1" applyAlignment="1">
      <alignment horizontal="center" vertical="center"/>
    </xf>
    <xf numFmtId="0" fontId="34" fillId="20" borderId="2" xfId="17" applyFont="1" applyFill="1" applyBorder="1" applyAlignment="1">
      <alignment horizontal="center" vertical="center" wrapText="1"/>
    </xf>
    <xf numFmtId="0" fontId="34" fillId="20" borderId="16" xfId="17" applyFont="1" applyFill="1" applyBorder="1" applyAlignment="1">
      <alignment horizontal="center" vertical="center" wrapText="1"/>
    </xf>
    <xf numFmtId="0" fontId="34" fillId="20" borderId="3" xfId="17" applyFont="1" applyFill="1" applyBorder="1" applyAlignment="1">
      <alignment horizontal="center" vertical="center" wrapText="1"/>
    </xf>
    <xf numFmtId="0" fontId="65" fillId="21" borderId="12" xfId="0" applyFont="1" applyFill="1" applyBorder="1" applyAlignment="1">
      <alignment horizontal="left" vertical="center" wrapText="1"/>
    </xf>
    <xf numFmtId="0" fontId="65" fillId="21" borderId="0" xfId="0" applyFont="1" applyFill="1" applyBorder="1" applyAlignment="1">
      <alignment horizontal="left" vertical="center" wrapText="1"/>
    </xf>
    <xf numFmtId="0" fontId="65" fillId="21" borderId="12" xfId="0" applyFont="1" applyFill="1" applyBorder="1" applyAlignment="1">
      <alignment horizontal="center" vertical="center" wrapText="1"/>
    </xf>
    <xf numFmtId="0" fontId="65" fillId="21" borderId="0" xfId="0" applyFont="1" applyFill="1" applyBorder="1" applyAlignment="1">
      <alignment horizontal="center" vertical="center" wrapText="1"/>
    </xf>
    <xf numFmtId="0" fontId="11" fillId="0" borderId="1" xfId="3" applyFill="1" applyBorder="1" applyAlignment="1" applyProtection="1">
      <alignment horizontal="center" wrapText="1"/>
    </xf>
    <xf numFmtId="0" fontId="11" fillId="0" borderId="1" xfId="3" applyBorder="1" applyAlignment="1" applyProtection="1">
      <alignment horizontal="center"/>
    </xf>
    <xf numFmtId="0" fontId="68" fillId="19" borderId="14" xfId="17" applyFont="1" applyFill="1" applyBorder="1" applyAlignment="1">
      <alignment horizontal="center"/>
    </xf>
    <xf numFmtId="0" fontId="1" fillId="0" borderId="2" xfId="17" quotePrefix="1" applyFont="1" applyBorder="1" applyAlignment="1">
      <alignment horizontal="left"/>
    </xf>
    <xf numFmtId="0" fontId="1" fillId="0" borderId="16" xfId="17" quotePrefix="1" applyFont="1" applyBorder="1" applyAlignment="1">
      <alignment horizontal="left"/>
    </xf>
    <xf numFmtId="0" fontId="1" fillId="0" borderId="3" xfId="17" quotePrefix="1" applyFont="1" applyBorder="1" applyAlignment="1">
      <alignment horizontal="left"/>
    </xf>
    <xf numFmtId="0" fontId="55" fillId="8" borderId="2" xfId="3" applyFont="1" applyFill="1" applyBorder="1" applyAlignment="1" applyProtection="1">
      <alignment horizontal="left" vertical="center" wrapText="1"/>
    </xf>
    <xf numFmtId="0" fontId="55" fillId="8" borderId="16" xfId="3" applyFont="1" applyFill="1" applyBorder="1" applyAlignment="1" applyProtection="1">
      <alignment horizontal="left" vertical="center" wrapText="1"/>
    </xf>
    <xf numFmtId="0" fontId="55" fillId="8" borderId="3" xfId="3" applyFont="1" applyFill="1" applyBorder="1" applyAlignment="1" applyProtection="1">
      <alignment horizontal="left" vertical="center" wrapText="1"/>
    </xf>
    <xf numFmtId="0" fontId="52" fillId="8" borderId="2" xfId="2" quotePrefix="1" applyFont="1" applyFill="1" applyBorder="1" applyAlignment="1">
      <alignment horizontal="left" vertical="center" wrapText="1" indent="2"/>
    </xf>
    <xf numFmtId="0" fontId="52" fillId="8" borderId="16" xfId="2" quotePrefix="1" applyFont="1" applyFill="1" applyBorder="1" applyAlignment="1">
      <alignment horizontal="left" vertical="center" wrapText="1" indent="2"/>
    </xf>
    <xf numFmtId="0" fontId="52" fillId="8" borderId="3" xfId="2" quotePrefix="1" applyFont="1" applyFill="1" applyBorder="1" applyAlignment="1">
      <alignment horizontal="left" vertical="center" wrapText="1" indent="2"/>
    </xf>
    <xf numFmtId="0" fontId="52" fillId="8" borderId="2" xfId="2" applyFont="1" applyFill="1" applyBorder="1" applyAlignment="1">
      <alignment horizontal="left" vertical="center" wrapText="1"/>
    </xf>
    <xf numFmtId="0" fontId="52" fillId="8" borderId="16" xfId="2" applyFont="1" applyFill="1" applyBorder="1" applyAlignment="1">
      <alignment horizontal="left" vertical="center" wrapText="1"/>
    </xf>
    <xf numFmtId="0" fontId="52" fillId="8" borderId="3" xfId="2" applyFont="1" applyFill="1" applyBorder="1" applyAlignment="1">
      <alignment horizontal="left" vertical="center" wrapText="1"/>
    </xf>
    <xf numFmtId="0" fontId="52" fillId="17" borderId="5" xfId="0" applyFont="1" applyFill="1" applyBorder="1" applyAlignment="1">
      <alignment horizontal="left" wrapText="1"/>
    </xf>
    <xf numFmtId="0" fontId="52" fillId="17" borderId="14" xfId="0" applyFont="1" applyFill="1" applyBorder="1" applyAlignment="1">
      <alignment horizontal="left" wrapText="1"/>
    </xf>
    <xf numFmtId="0" fontId="52" fillId="17" borderId="15" xfId="0" applyFont="1" applyFill="1" applyBorder="1" applyAlignment="1">
      <alignment horizontal="left" wrapText="1"/>
    </xf>
    <xf numFmtId="0" fontId="68" fillId="19" borderId="14" xfId="17" applyFont="1" applyFill="1" applyBorder="1" applyAlignment="1">
      <alignment horizontal="center" vertical="center"/>
    </xf>
    <xf numFmtId="0" fontId="52" fillId="17" borderId="2" xfId="0" applyFont="1" applyFill="1" applyBorder="1" applyAlignment="1">
      <alignment horizontal="left" vertical="center" wrapText="1"/>
    </xf>
    <xf numFmtId="0" fontId="52" fillId="17" borderId="16" xfId="0" applyFont="1" applyFill="1" applyBorder="1" applyAlignment="1">
      <alignment horizontal="left" vertical="center" wrapText="1"/>
    </xf>
    <xf numFmtId="0" fontId="52" fillId="17" borderId="3" xfId="0" applyFont="1" applyFill="1" applyBorder="1" applyAlignment="1">
      <alignment horizontal="left" vertical="center" wrapText="1"/>
    </xf>
    <xf numFmtId="0" fontId="52" fillId="17" borderId="2" xfId="0" applyFont="1" applyFill="1" applyBorder="1" applyAlignment="1">
      <alignment horizontal="left" wrapText="1"/>
    </xf>
    <xf numFmtId="0" fontId="52" fillId="17" borderId="16" xfId="0" applyFont="1" applyFill="1" applyBorder="1" applyAlignment="1">
      <alignment horizontal="left" wrapText="1"/>
    </xf>
    <xf numFmtId="0" fontId="52" fillId="17" borderId="3" xfId="0" applyFont="1" applyFill="1" applyBorder="1" applyAlignment="1">
      <alignment horizontal="left" wrapText="1"/>
    </xf>
    <xf numFmtId="0" fontId="34" fillId="20" borderId="12" xfId="17" applyFont="1" applyFill="1" applyBorder="1" applyAlignment="1">
      <alignment horizontal="center" vertical="center" wrapText="1"/>
    </xf>
    <xf numFmtId="0" fontId="34" fillId="20" borderId="0" xfId="17" applyFont="1" applyFill="1" applyBorder="1" applyAlignment="1">
      <alignment horizontal="center" vertical="center" wrapText="1"/>
    </xf>
    <xf numFmtId="0" fontId="68" fillId="19" borderId="12" xfId="17" applyFont="1" applyFill="1" applyBorder="1" applyAlignment="1">
      <alignment horizontal="center" vertical="center"/>
    </xf>
    <xf numFmtId="0" fontId="68" fillId="19" borderId="0" xfId="17" applyFont="1" applyFill="1" applyBorder="1" applyAlignment="1">
      <alignment horizontal="center" vertical="center"/>
    </xf>
    <xf numFmtId="0" fontId="34" fillId="20" borderId="7" xfId="17" applyFont="1" applyFill="1" applyBorder="1" applyAlignment="1">
      <alignment horizontal="center" vertical="center" wrapText="1"/>
    </xf>
    <xf numFmtId="0" fontId="34" fillId="20" borderId="4" xfId="17" applyFont="1" applyFill="1" applyBorder="1" applyAlignment="1">
      <alignment horizontal="center" vertical="center" wrapText="1"/>
    </xf>
    <xf numFmtId="0" fontId="69" fillId="19" borderId="5" xfId="17" applyFont="1" applyFill="1" applyBorder="1" applyAlignment="1">
      <alignment horizontal="center" vertical="top" wrapText="1"/>
    </xf>
    <xf numFmtId="0" fontId="69" fillId="19" borderId="14" xfId="17" applyFont="1" applyFill="1" applyBorder="1" applyAlignment="1">
      <alignment horizontal="center" vertical="top" wrapText="1"/>
    </xf>
    <xf numFmtId="0" fontId="69" fillId="19" borderId="1" xfId="17" applyFont="1" applyFill="1" applyBorder="1" applyAlignment="1">
      <alignment horizontal="center" vertical="top"/>
    </xf>
    <xf numFmtId="0" fontId="34" fillId="20" borderId="1" xfId="17" applyFont="1" applyFill="1" applyBorder="1" applyAlignment="1">
      <alignment horizontal="center" vertical="center" wrapText="1"/>
    </xf>
    <xf numFmtId="0" fontId="52" fillId="8" borderId="1" xfId="2" applyFont="1" applyFill="1" applyBorder="1" applyAlignment="1">
      <alignment horizontal="center" vertical="center" wrapText="1"/>
    </xf>
    <xf numFmtId="0" fontId="52" fillId="8" borderId="7" xfId="2" applyFont="1" applyFill="1" applyBorder="1" applyAlignment="1">
      <alignment horizontal="center" vertical="center" wrapText="1"/>
    </xf>
    <xf numFmtId="0" fontId="52" fillId="8" borderId="8" xfId="2" applyFont="1" applyFill="1" applyBorder="1" applyAlignment="1">
      <alignment horizontal="center" vertical="center" wrapText="1"/>
    </xf>
    <xf numFmtId="0" fontId="52" fillId="8" borderId="4" xfId="2" applyFont="1" applyFill="1" applyBorder="1" applyAlignment="1">
      <alignment horizontal="center" vertical="center" wrapText="1"/>
    </xf>
    <xf numFmtId="0" fontId="52" fillId="8" borderId="8" xfId="2" applyFont="1" applyFill="1" applyBorder="1" applyAlignment="1">
      <alignment horizontal="left" vertical="center" wrapText="1"/>
    </xf>
    <xf numFmtId="16" fontId="52" fillId="8" borderId="7" xfId="2" applyNumberFormat="1" applyFont="1" applyFill="1" applyBorder="1" applyAlignment="1">
      <alignment horizontal="center" vertical="center" wrapText="1"/>
    </xf>
    <xf numFmtId="0" fontId="55" fillId="8" borderId="7" xfId="3" applyFont="1" applyFill="1" applyBorder="1" applyAlignment="1" applyProtection="1">
      <alignment horizontal="center" vertical="center" wrapText="1"/>
    </xf>
    <xf numFmtId="0" fontId="55" fillId="8" borderId="8" xfId="3" applyFont="1" applyFill="1" applyBorder="1" applyAlignment="1" applyProtection="1">
      <alignment horizontal="center" vertical="center" wrapText="1"/>
    </xf>
    <xf numFmtId="0" fontId="69" fillId="19" borderId="2" xfId="17" applyFont="1" applyFill="1" applyBorder="1" applyAlignment="1">
      <alignment horizontal="center" vertical="top"/>
    </xf>
    <xf numFmtId="0" fontId="69" fillId="19" borderId="16" xfId="17" applyFont="1" applyFill="1" applyBorder="1" applyAlignment="1">
      <alignment horizontal="center" vertical="top"/>
    </xf>
    <xf numFmtId="0" fontId="69" fillId="19" borderId="3" xfId="17" applyFont="1" applyFill="1" applyBorder="1" applyAlignment="1">
      <alignment horizontal="center" vertical="top"/>
    </xf>
    <xf numFmtId="14" fontId="52" fillId="8" borderId="7" xfId="2" applyNumberFormat="1" applyFont="1" applyFill="1" applyBorder="1" applyAlignment="1">
      <alignment horizontal="center" vertical="center" wrapText="1"/>
    </xf>
    <xf numFmtId="0" fontId="55" fillId="8" borderId="4" xfId="3" applyFont="1" applyFill="1" applyBorder="1" applyAlignment="1" applyProtection="1">
      <alignment horizontal="center" vertical="center" wrapText="1"/>
    </xf>
    <xf numFmtId="16" fontId="52" fillId="8" borderId="8" xfId="2" applyNumberFormat="1" applyFont="1" applyFill="1" applyBorder="1" applyAlignment="1">
      <alignment horizontal="center" vertical="center" wrapText="1"/>
    </xf>
    <xf numFmtId="16" fontId="52" fillId="8" borderId="4" xfId="2" applyNumberFormat="1" applyFont="1" applyFill="1" applyBorder="1" applyAlignment="1">
      <alignment horizontal="center" vertical="center" wrapText="1"/>
    </xf>
    <xf numFmtId="0" fontId="6" fillId="8" borderId="16" xfId="2" applyFont="1" applyFill="1" applyBorder="1" applyAlignment="1">
      <alignment horizontal="left" vertical="top" wrapText="1"/>
    </xf>
    <xf numFmtId="0" fontId="52" fillId="8" borderId="1" xfId="2" applyFont="1" applyFill="1" applyBorder="1" applyAlignment="1">
      <alignment horizontal="left" vertical="center"/>
    </xf>
    <xf numFmtId="0" fontId="52" fillId="8" borderId="1" xfId="2" applyFont="1" applyFill="1" applyBorder="1" applyAlignment="1">
      <alignment vertical="center" wrapText="1"/>
    </xf>
    <xf numFmtId="0" fontId="52" fillId="8" borderId="1" xfId="2" applyFont="1" applyFill="1" applyBorder="1" applyAlignment="1">
      <alignment horizontal="left" vertical="center" wrapText="1"/>
    </xf>
    <xf numFmtId="0" fontId="6" fillId="8" borderId="14" xfId="2" applyFont="1" applyFill="1" applyBorder="1" applyAlignment="1">
      <alignment horizontal="left" vertical="top" wrapText="1"/>
    </xf>
    <xf numFmtId="0" fontId="52" fillId="8" borderId="1" xfId="0" applyFont="1" applyFill="1" applyBorder="1" applyAlignment="1">
      <alignment horizontal="center" vertical="top"/>
    </xf>
    <xf numFmtId="0" fontId="52" fillId="8" borderId="1" xfId="0" applyFont="1" applyFill="1" applyBorder="1" applyAlignment="1">
      <alignment horizontal="left" vertical="top" wrapText="1"/>
    </xf>
    <xf numFmtId="0" fontId="53" fillId="8" borderId="2" xfId="2" applyFont="1" applyFill="1" applyBorder="1" applyAlignment="1">
      <alignment horizontal="left" vertical="center"/>
    </xf>
    <xf numFmtId="0" fontId="53" fillId="8" borderId="16" xfId="2" applyFont="1" applyFill="1" applyBorder="1" applyAlignment="1">
      <alignment horizontal="left" vertical="center"/>
    </xf>
    <xf numFmtId="0" fontId="53" fillId="8" borderId="3" xfId="2" applyFont="1" applyFill="1" applyBorder="1" applyAlignment="1">
      <alignment horizontal="left" vertical="center"/>
    </xf>
    <xf numFmtId="0" fontId="54" fillId="13" borderId="7" xfId="0" applyFont="1" applyFill="1" applyBorder="1" applyAlignment="1">
      <alignment horizontal="right" vertical="center" wrapText="1"/>
    </xf>
    <xf numFmtId="0" fontId="54" fillId="13" borderId="8" xfId="0" applyFont="1" applyFill="1" applyBorder="1" applyAlignment="1">
      <alignment horizontal="right" vertical="center" wrapText="1"/>
    </xf>
    <xf numFmtId="0" fontId="54" fillId="13" borderId="4" xfId="0" applyFont="1" applyFill="1" applyBorder="1" applyAlignment="1">
      <alignment horizontal="right" vertical="center" wrapText="1"/>
    </xf>
    <xf numFmtId="0" fontId="63" fillId="12" borderId="1" xfId="0" applyFont="1" applyFill="1" applyBorder="1" applyAlignment="1">
      <alignment horizontal="center" vertical="center" wrapText="1"/>
    </xf>
    <xf numFmtId="0" fontId="37" fillId="12" borderId="1" xfId="0" applyFont="1" applyFill="1" applyBorder="1" applyAlignment="1">
      <alignment horizontal="left" wrapText="1"/>
    </xf>
    <xf numFmtId="0" fontId="59" fillId="12" borderId="2" xfId="0" applyFont="1" applyFill="1" applyBorder="1" applyAlignment="1">
      <alignment horizontal="left" vertical="center" wrapText="1"/>
    </xf>
    <xf numFmtId="0" fontId="59" fillId="12" borderId="16" xfId="0" applyFont="1" applyFill="1" applyBorder="1" applyAlignment="1">
      <alignment horizontal="left" vertical="center" wrapText="1"/>
    </xf>
    <xf numFmtId="0" fontId="59" fillId="12" borderId="3" xfId="0" applyFont="1" applyFill="1" applyBorder="1" applyAlignment="1">
      <alignment horizontal="left" vertical="center" wrapText="1"/>
    </xf>
    <xf numFmtId="0" fontId="62" fillId="12" borderId="2" xfId="3" applyFont="1" applyFill="1" applyBorder="1" applyAlignment="1" applyProtection="1">
      <alignment horizontal="center" vertical="center" wrapText="1"/>
    </xf>
    <xf numFmtId="0" fontId="62" fillId="12" borderId="16" xfId="3" applyFont="1" applyFill="1" applyBorder="1" applyAlignment="1" applyProtection="1">
      <alignment horizontal="center" vertical="center" wrapText="1"/>
    </xf>
    <xf numFmtId="0" fontId="62" fillId="12" borderId="3" xfId="3" applyFont="1" applyFill="1" applyBorder="1" applyAlignment="1" applyProtection="1">
      <alignment horizontal="center" vertical="center" wrapText="1"/>
    </xf>
    <xf numFmtId="0" fontId="38" fillId="12" borderId="1" xfId="0" applyFont="1" applyFill="1" applyBorder="1" applyAlignment="1">
      <alignment horizontal="center" vertical="center" wrapText="1"/>
    </xf>
    <xf numFmtId="0" fontId="63" fillId="12" borderId="2" xfId="0" applyFont="1" applyFill="1" applyBorder="1" applyAlignment="1">
      <alignment horizontal="left" vertical="center" wrapText="1"/>
    </xf>
    <xf numFmtId="0" fontId="63" fillId="12" borderId="16" xfId="0" applyFont="1" applyFill="1" applyBorder="1" applyAlignment="1">
      <alignment horizontal="left" vertical="center" wrapText="1"/>
    </xf>
    <xf numFmtId="0" fontId="63" fillId="12" borderId="3" xfId="0" applyFont="1" applyFill="1" applyBorder="1" applyAlignment="1">
      <alignment horizontal="left" vertical="center" wrapText="1"/>
    </xf>
    <xf numFmtId="0" fontId="38" fillId="12" borderId="2" xfId="0" applyFont="1" applyFill="1" applyBorder="1" applyAlignment="1">
      <alignment horizontal="center" vertical="center" wrapText="1"/>
    </xf>
    <xf numFmtId="0" fontId="38" fillId="12" borderId="16" xfId="0" applyFont="1" applyFill="1" applyBorder="1" applyAlignment="1">
      <alignment horizontal="center" vertical="center" wrapText="1"/>
    </xf>
    <xf numFmtId="0" fontId="38" fillId="12" borderId="3" xfId="0" applyFont="1" applyFill="1" applyBorder="1" applyAlignment="1">
      <alignment horizontal="center" vertical="center" wrapText="1"/>
    </xf>
    <xf numFmtId="0" fontId="38" fillId="12" borderId="17" xfId="0" applyFont="1" applyFill="1" applyBorder="1" applyAlignment="1">
      <alignment horizontal="center" vertical="center" wrapText="1"/>
    </xf>
    <xf numFmtId="0" fontId="64" fillId="8" borderId="0" xfId="2" applyFont="1" applyFill="1" applyAlignment="1">
      <alignment horizontal="center"/>
    </xf>
    <xf numFmtId="0" fontId="54" fillId="12" borderId="2" xfId="0" applyFont="1" applyFill="1" applyBorder="1" applyAlignment="1">
      <alignment horizontal="center" vertical="center" wrapText="1"/>
    </xf>
    <xf numFmtId="0" fontId="54" fillId="12" borderId="3" xfId="0" applyFont="1" applyFill="1" applyBorder="1" applyAlignment="1">
      <alignment horizontal="center" vertical="center" wrapText="1"/>
    </xf>
    <xf numFmtId="0" fontId="27" fillId="11" borderId="1" xfId="10" applyFont="1" applyFill="1" applyBorder="1" applyAlignment="1">
      <alignment horizontal="center" vertical="center"/>
    </xf>
    <xf numFmtId="0" fontId="12" fillId="11" borderId="2" xfId="3" applyFont="1" applyFill="1" applyBorder="1" applyAlignment="1" applyProtection="1">
      <alignment horizontal="center"/>
    </xf>
    <xf numFmtId="0" fontId="12" fillId="11" borderId="3" xfId="3" applyFont="1" applyFill="1" applyBorder="1" applyAlignment="1" applyProtection="1">
      <alignment horizontal="center"/>
    </xf>
    <xf numFmtId="0" fontId="27" fillId="11" borderId="2" xfId="10" applyFont="1" applyFill="1" applyBorder="1" applyAlignment="1">
      <alignment horizontal="center" vertical="center"/>
    </xf>
    <xf numFmtId="0" fontId="27" fillId="11" borderId="16" xfId="10" applyFont="1" applyFill="1" applyBorder="1" applyAlignment="1">
      <alignment horizontal="center" vertical="center"/>
    </xf>
    <xf numFmtId="0" fontId="27" fillId="11" borderId="3" xfId="10" applyFont="1" applyFill="1" applyBorder="1" applyAlignment="1">
      <alignment horizontal="center" vertical="center"/>
    </xf>
    <xf numFmtId="0" fontId="27" fillId="11" borderId="7" xfId="10" applyFont="1" applyFill="1" applyBorder="1" applyAlignment="1">
      <alignment horizontal="center" vertical="center" textRotation="90"/>
    </xf>
    <xf numFmtId="0" fontId="27" fillId="11" borderId="8" xfId="10" applyFont="1" applyFill="1" applyBorder="1" applyAlignment="1">
      <alignment horizontal="center" vertical="center" textRotation="90"/>
    </xf>
    <xf numFmtId="0" fontId="27" fillId="11" borderId="4" xfId="10" applyFont="1" applyFill="1" applyBorder="1" applyAlignment="1">
      <alignment horizontal="center" vertical="center" textRotation="90"/>
    </xf>
    <xf numFmtId="0" fontId="12" fillId="11" borderId="1" xfId="3" applyFont="1" applyFill="1" applyBorder="1" applyAlignment="1" applyProtection="1">
      <alignment horizontal="center" vertical="center"/>
    </xf>
    <xf numFmtId="0" fontId="6" fillId="5" borderId="1" xfId="3" applyFont="1" applyFill="1" applyBorder="1" applyAlignment="1" applyProtection="1">
      <alignment horizontal="center" vertical="center"/>
    </xf>
    <xf numFmtId="14" fontId="7" fillId="8" borderId="1" xfId="10" applyNumberFormat="1" applyFont="1" applyFill="1" applyBorder="1" applyAlignment="1">
      <alignment horizontal="center" vertical="center" wrapText="1"/>
    </xf>
    <xf numFmtId="0" fontId="6" fillId="7" borderId="2" xfId="3" applyFont="1" applyFill="1" applyBorder="1" applyAlignment="1" applyProtection="1">
      <alignment horizontal="center" vertical="center"/>
    </xf>
    <xf numFmtId="0" fontId="6" fillId="7" borderId="3" xfId="3" applyFont="1" applyFill="1" applyBorder="1" applyAlignment="1" applyProtection="1">
      <alignment horizontal="center" vertical="center"/>
    </xf>
    <xf numFmtId="0" fontId="6" fillId="7" borderId="1" xfId="3" applyFont="1" applyFill="1" applyBorder="1" applyAlignment="1" applyProtection="1">
      <alignment horizontal="center" vertical="center"/>
    </xf>
    <xf numFmtId="14" fontId="7" fillId="8" borderId="1" xfId="10" applyNumberFormat="1" applyFont="1" applyFill="1" applyBorder="1" applyAlignment="1">
      <alignment horizontal="left" vertical="center" wrapText="1" indent="1"/>
    </xf>
    <xf numFmtId="0" fontId="6" fillId="5" borderId="2" xfId="3" applyFont="1" applyFill="1" applyBorder="1" applyAlignment="1" applyProtection="1">
      <alignment horizontal="center" vertical="center"/>
    </xf>
    <xf numFmtId="0" fontId="6" fillId="5" borderId="3" xfId="3" applyFont="1" applyFill="1" applyBorder="1" applyAlignment="1" applyProtection="1">
      <alignment horizontal="center" vertical="center"/>
    </xf>
    <xf numFmtId="0" fontId="6" fillId="4" borderId="2" xfId="3" applyFont="1" applyFill="1" applyBorder="1" applyAlignment="1" applyProtection="1">
      <alignment horizontal="center" vertical="center"/>
    </xf>
    <xf numFmtId="0" fontId="6" fillId="4" borderId="3" xfId="3" applyFont="1" applyFill="1" applyBorder="1" applyAlignment="1" applyProtection="1">
      <alignment horizontal="center" vertical="center"/>
    </xf>
    <xf numFmtId="0" fontId="6" fillId="4" borderId="1" xfId="3" applyFont="1" applyFill="1" applyBorder="1" applyAlignment="1" applyProtection="1">
      <alignment horizontal="center" vertical="center"/>
    </xf>
    <xf numFmtId="0" fontId="39" fillId="8" borderId="7" xfId="0" applyFont="1" applyFill="1" applyBorder="1" applyAlignment="1">
      <alignment horizontal="center" vertical="center"/>
    </xf>
    <xf numFmtId="0" fontId="39" fillId="8" borderId="8" xfId="0" applyFont="1" applyFill="1" applyBorder="1" applyAlignment="1">
      <alignment horizontal="center" vertical="center"/>
    </xf>
    <xf numFmtId="0" fontId="39" fillId="8" borderId="4" xfId="0" applyFont="1" applyFill="1" applyBorder="1" applyAlignment="1">
      <alignment horizontal="center" vertical="center"/>
    </xf>
    <xf numFmtId="16" fontId="39" fillId="8" borderId="7" xfId="0" applyNumberFormat="1" applyFont="1" applyFill="1" applyBorder="1" applyAlignment="1">
      <alignment horizontal="center" vertical="center"/>
    </xf>
    <xf numFmtId="16" fontId="39" fillId="8" borderId="8" xfId="0" applyNumberFormat="1" applyFont="1" applyFill="1" applyBorder="1" applyAlignment="1">
      <alignment horizontal="center" vertical="center"/>
    </xf>
    <xf numFmtId="16" fontId="39" fillId="8" borderId="4" xfId="0" applyNumberFormat="1" applyFont="1" applyFill="1" applyBorder="1" applyAlignment="1">
      <alignment horizontal="center" vertical="center"/>
    </xf>
    <xf numFmtId="0" fontId="39" fillId="8" borderId="7" xfId="0" applyFont="1" applyFill="1" applyBorder="1" applyAlignment="1">
      <alignment horizontal="center" vertical="center" wrapText="1"/>
    </xf>
    <xf numFmtId="0" fontId="39" fillId="8" borderId="8" xfId="0" applyFont="1" applyFill="1" applyBorder="1" applyAlignment="1">
      <alignment horizontal="center" vertical="center" wrapText="1"/>
    </xf>
    <xf numFmtId="0" fontId="39" fillId="8" borderId="4" xfId="0" applyFont="1" applyFill="1" applyBorder="1" applyAlignment="1">
      <alignment horizontal="center" vertical="center" wrapText="1"/>
    </xf>
    <xf numFmtId="0" fontId="34" fillId="20" borderId="2" xfId="17" applyNumberFormat="1" applyFont="1" applyFill="1" applyBorder="1" applyAlignment="1">
      <alignment horizontal="center" vertical="center" wrapText="1"/>
    </xf>
    <xf numFmtId="0" fontId="34" fillId="20" borderId="16" xfId="17" applyNumberFormat="1" applyFont="1" applyFill="1" applyBorder="1" applyAlignment="1">
      <alignment horizontal="center" vertical="center" wrapText="1"/>
    </xf>
    <xf numFmtId="0" fontId="34" fillId="20" borderId="3" xfId="17" applyNumberFormat="1" applyFont="1" applyFill="1" applyBorder="1" applyAlignment="1">
      <alignment horizontal="center" vertical="center" wrapText="1"/>
    </xf>
    <xf numFmtId="0" fontId="69" fillId="19" borderId="1" xfId="17" applyFont="1" applyFill="1" applyBorder="1" applyAlignment="1">
      <alignment horizontal="center" vertical="center" wrapText="1"/>
    </xf>
    <xf numFmtId="0" fontId="1" fillId="20" borderId="1" xfId="17" applyFont="1" applyFill="1" applyBorder="1" applyAlignment="1">
      <alignment horizontal="left" vertical="center" wrapText="1"/>
    </xf>
    <xf numFmtId="0" fontId="69" fillId="19" borderId="9" xfId="17" applyFont="1" applyFill="1" applyBorder="1" applyAlignment="1">
      <alignment horizontal="center" vertical="top"/>
    </xf>
    <xf numFmtId="0" fontId="69" fillId="19" borderId="10" xfId="17" applyFont="1" applyFill="1" applyBorder="1" applyAlignment="1">
      <alignment horizontal="center" vertical="top"/>
    </xf>
    <xf numFmtId="0" fontId="69" fillId="19" borderId="11" xfId="17" applyFont="1" applyFill="1" applyBorder="1" applyAlignment="1">
      <alignment horizontal="center" vertical="top"/>
    </xf>
    <xf numFmtId="0" fontId="34" fillId="20" borderId="8" xfId="17" applyFont="1" applyFill="1" applyBorder="1" applyAlignment="1">
      <alignment horizontal="center" vertical="center" wrapText="1"/>
    </xf>
    <xf numFmtId="0" fontId="68" fillId="19" borderId="1" xfId="17" applyFont="1" applyFill="1" applyBorder="1" applyAlignment="1">
      <alignment horizontal="center" vertical="center"/>
    </xf>
    <xf numFmtId="0" fontId="6" fillId="8" borderId="16" xfId="2" applyFont="1" applyFill="1" applyBorder="1" applyAlignment="1">
      <alignment horizontal="left" vertical="center" wrapText="1"/>
    </xf>
    <xf numFmtId="0" fontId="70" fillId="22" borderId="1" xfId="0" applyFont="1" applyFill="1" applyBorder="1" applyAlignment="1">
      <alignment horizontal="center" vertical="center" wrapText="1"/>
    </xf>
  </cellXfs>
  <cellStyles count="18">
    <cellStyle name="% 2 2" xfId="1"/>
    <cellStyle name="Cancel" xfId="2"/>
    <cellStyle name="Hiperlink" xfId="3" builtinId="8"/>
    <cellStyle name="Normal" xfId="0" builtinId="0"/>
    <cellStyle name="Normal 2" xfId="4"/>
    <cellStyle name="Normal 2 2" xfId="17"/>
    <cellStyle name="Normal 3" xfId="5"/>
    <cellStyle name="Normal 3 2" xfId="6"/>
    <cellStyle name="Normal 4" xfId="7"/>
    <cellStyle name="Normal 7" xfId="8"/>
    <cellStyle name="Normal_PDPnnnnnaa" xfId="9"/>
    <cellStyle name="Normal_PPS_NOVO" xfId="10"/>
    <cellStyle name="Percent 2" xfId="11"/>
    <cellStyle name="Porcentagem" xfId="12" builtinId="5"/>
    <cellStyle name="Porcentagem 2" xfId="13"/>
    <cellStyle name="Porcentagem 3" xfId="14"/>
    <cellStyle name="Vírgula" xfId="15" builtinId="3"/>
    <cellStyle name="Vírgula 2" xfId="16"/>
  </cellStyles>
  <dxfs count="53"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53"/>
        </patternFill>
      </fill>
    </dxf>
    <dxf>
      <fill>
        <patternFill>
          <bgColor indexed="5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53"/>
        </patternFill>
      </fill>
    </dxf>
    <dxf>
      <fill>
        <patternFill>
          <bgColor indexed="51"/>
        </patternFill>
      </fill>
    </dxf>
    <dxf>
      <fill>
        <patternFill>
          <bgColor indexed="47"/>
        </patternFill>
      </fill>
    </dxf>
    <dxf>
      <fill>
        <patternFill>
          <bgColor indexed="41"/>
        </patternFill>
      </fill>
    </dxf>
    <dxf>
      <fill>
        <patternFill>
          <bgColor indexed="47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2"/>
      </font>
      <fill>
        <patternFill>
          <bgColor indexed="1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ndense val="0"/>
        <extend val="0"/>
        <color indexed="12"/>
      </font>
      <fill>
        <patternFill>
          <bgColor indexed="13"/>
        </patternFill>
      </fill>
    </dxf>
    <dxf>
      <font>
        <condense val="0"/>
        <extend val="0"/>
        <color indexed="12"/>
      </font>
      <fill>
        <patternFill>
          <bgColor indexed="52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Análise Quantitaiva de Riscos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'Riscos - Análise Quantitativa'!$U$8</c:f>
              <c:strCache>
                <c:ptCount val="1"/>
                <c:pt idx="0">
                  <c:v>Total Ativos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'Riscos - Análise Quantitativa'!$S$9:$S$17</c:f>
              <c:strCache>
                <c:ptCount val="9"/>
                <c:pt idx="0">
                  <c:v>Pré-Projeto</c:v>
                </c:pt>
                <c:pt idx="1">
                  <c:v>Concepção e Escopo</c:v>
                </c:pt>
                <c:pt idx="2">
                  <c:v>Análise</c:v>
                </c:pt>
                <c:pt idx="3">
                  <c:v>Desenho</c:v>
                </c:pt>
                <c:pt idx="4">
                  <c:v>Construção</c:v>
                </c:pt>
                <c:pt idx="5">
                  <c:v>Homologação</c:v>
                </c:pt>
                <c:pt idx="6">
                  <c:v>Implantação</c:v>
                </c:pt>
                <c:pt idx="7">
                  <c:v>Pós-Implantação</c:v>
                </c:pt>
                <c:pt idx="8">
                  <c:v>Todo o Projeto</c:v>
                </c:pt>
              </c:strCache>
            </c:strRef>
          </c:cat>
          <c:val>
            <c:numRef>
              <c:f>'Riscos - Análise Quantitativa'!$U$9:$U$17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</c:numCache>
            </c:numRef>
          </c:val>
        </c:ser>
        <c:ser>
          <c:idx val="1"/>
          <c:order val="1"/>
          <c:tx>
            <c:strRef>
              <c:f>'Riscos - Análise Quantitativa'!$V$8</c:f>
              <c:strCache>
                <c:ptCount val="1"/>
                <c:pt idx="0">
                  <c:v>Total Concluído</c:v>
                </c:pt>
              </c:strCache>
            </c:strRef>
          </c:tx>
          <c:invertIfNegative val="0"/>
          <c:cat>
            <c:strRef>
              <c:f>'Riscos - Análise Quantitativa'!$S$9:$S$17</c:f>
              <c:strCache>
                <c:ptCount val="9"/>
                <c:pt idx="0">
                  <c:v>Pré-Projeto</c:v>
                </c:pt>
                <c:pt idx="1">
                  <c:v>Concepção e Escopo</c:v>
                </c:pt>
                <c:pt idx="2">
                  <c:v>Análise</c:v>
                </c:pt>
                <c:pt idx="3">
                  <c:v>Desenho</c:v>
                </c:pt>
                <c:pt idx="4">
                  <c:v>Construção</c:v>
                </c:pt>
                <c:pt idx="5">
                  <c:v>Homologação</c:v>
                </c:pt>
                <c:pt idx="6">
                  <c:v>Implantação</c:v>
                </c:pt>
                <c:pt idx="7">
                  <c:v>Pós-Implantação</c:v>
                </c:pt>
                <c:pt idx="8">
                  <c:v>Todo o Projeto</c:v>
                </c:pt>
              </c:strCache>
            </c:strRef>
          </c:cat>
          <c:val>
            <c:numRef>
              <c:f>'Riscos - Análise Quantitativa'!$V$9:$V$17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'Riscos - Análise Quantitativa'!$W$8</c:f>
              <c:strCache>
                <c:ptCount val="1"/>
                <c:pt idx="0">
                  <c:v>Total Ocorrido</c:v>
                </c:pt>
              </c:strCache>
            </c:strRef>
          </c:tx>
          <c:invertIfNegative val="0"/>
          <c:cat>
            <c:strRef>
              <c:f>'Riscos - Análise Quantitativa'!$S$9:$S$17</c:f>
              <c:strCache>
                <c:ptCount val="9"/>
                <c:pt idx="0">
                  <c:v>Pré-Projeto</c:v>
                </c:pt>
                <c:pt idx="1">
                  <c:v>Concepção e Escopo</c:v>
                </c:pt>
                <c:pt idx="2">
                  <c:v>Análise</c:v>
                </c:pt>
                <c:pt idx="3">
                  <c:v>Desenho</c:v>
                </c:pt>
                <c:pt idx="4">
                  <c:v>Construção</c:v>
                </c:pt>
                <c:pt idx="5">
                  <c:v>Homologação</c:v>
                </c:pt>
                <c:pt idx="6">
                  <c:v>Implantação</c:v>
                </c:pt>
                <c:pt idx="7">
                  <c:v>Pós-Implantação</c:v>
                </c:pt>
                <c:pt idx="8">
                  <c:v>Todo o Projeto</c:v>
                </c:pt>
              </c:strCache>
            </c:strRef>
          </c:cat>
          <c:val>
            <c:numRef>
              <c:f>'Riscos - Análise Quantitativa'!$W$9:$W$17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'Riscos - Análise Quantitativa'!$X$8</c:f>
              <c:strCache>
                <c:ptCount val="1"/>
                <c:pt idx="0">
                  <c:v>Total Cancelado</c:v>
                </c:pt>
              </c:strCache>
            </c:strRef>
          </c:tx>
          <c:invertIfNegative val="0"/>
          <c:cat>
            <c:strRef>
              <c:f>'Riscos - Análise Quantitativa'!$S$9:$S$17</c:f>
              <c:strCache>
                <c:ptCount val="9"/>
                <c:pt idx="0">
                  <c:v>Pré-Projeto</c:v>
                </c:pt>
                <c:pt idx="1">
                  <c:v>Concepção e Escopo</c:v>
                </c:pt>
                <c:pt idx="2">
                  <c:v>Análise</c:v>
                </c:pt>
                <c:pt idx="3">
                  <c:v>Desenho</c:v>
                </c:pt>
                <c:pt idx="4">
                  <c:v>Construção</c:v>
                </c:pt>
                <c:pt idx="5">
                  <c:v>Homologação</c:v>
                </c:pt>
                <c:pt idx="6">
                  <c:v>Implantação</c:v>
                </c:pt>
                <c:pt idx="7">
                  <c:v>Pós-Implantação</c:v>
                </c:pt>
                <c:pt idx="8">
                  <c:v>Todo o Projeto</c:v>
                </c:pt>
              </c:strCache>
            </c:strRef>
          </c:cat>
          <c:val>
            <c:numRef>
              <c:f>'Riscos - Análise Quantitativa'!$X$9:$X$17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14756992"/>
        <c:axId val="114771072"/>
      </c:barChart>
      <c:catAx>
        <c:axId val="114756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4771072"/>
        <c:crosses val="autoZero"/>
        <c:auto val="1"/>
        <c:lblAlgn val="ctr"/>
        <c:lblOffset val="100"/>
        <c:noMultiLvlLbl val="0"/>
      </c:catAx>
      <c:valAx>
        <c:axId val="114771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Riscos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4756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Análise Qualitativa de Riscos Ativos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'Riscos - Análise Quantitativa'!$B$10:$C$10</c:f>
              <c:strCache>
                <c:ptCount val="1"/>
                <c:pt idx="0">
                  <c:v>Probabilidade Alto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'Riscos - Análise Quantitativa'!$D$8:$F$9</c:f>
              <c:multiLvlStrCache>
                <c:ptCount val="3"/>
                <c:lvl>
                  <c:pt idx="0">
                    <c:v>Baixo</c:v>
                  </c:pt>
                  <c:pt idx="1">
                    <c:v>Médio </c:v>
                  </c:pt>
                  <c:pt idx="2">
                    <c:v>Alto</c:v>
                  </c:pt>
                </c:lvl>
                <c:lvl>
                  <c:pt idx="0">
                    <c:v>Impacto</c:v>
                  </c:pt>
                </c:lvl>
              </c:multiLvlStrCache>
            </c:multiLvlStrRef>
          </c:cat>
          <c:val>
            <c:numRef>
              <c:f>'Riscos - Análise Quantitativa'!$D$10:$F$10</c:f>
              <c:numCache>
                <c:formatCode>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'Riscos - Análise Quantitativa'!$B$11:$C$11</c:f>
              <c:strCache>
                <c:ptCount val="1"/>
                <c:pt idx="0">
                  <c:v>Probabilidade Médio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'Riscos - Análise Quantitativa'!$D$8:$F$9</c:f>
              <c:multiLvlStrCache>
                <c:ptCount val="3"/>
                <c:lvl>
                  <c:pt idx="0">
                    <c:v>Baixo</c:v>
                  </c:pt>
                  <c:pt idx="1">
                    <c:v>Médio </c:v>
                  </c:pt>
                  <c:pt idx="2">
                    <c:v>Alto</c:v>
                  </c:pt>
                </c:lvl>
                <c:lvl>
                  <c:pt idx="0">
                    <c:v>Impacto</c:v>
                  </c:pt>
                </c:lvl>
              </c:multiLvlStrCache>
            </c:multiLvlStrRef>
          </c:cat>
          <c:val>
            <c:numRef>
              <c:f>'Riscos - Análise Quantitativa'!$D$11:$F$11</c:f>
              <c:numCache>
                <c:formatCode>0</c:formatCode>
                <c:ptCount val="3"/>
                <c:pt idx="0">
                  <c:v>0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</c:ser>
        <c:ser>
          <c:idx val="2"/>
          <c:order val="2"/>
          <c:tx>
            <c:strRef>
              <c:f>'Riscos - Análise Quantitativa'!$B$12:$C$12</c:f>
              <c:strCache>
                <c:ptCount val="1"/>
                <c:pt idx="0">
                  <c:v>Probabilidade Baixo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'Riscos - Análise Quantitativa'!$D$8:$F$9</c:f>
              <c:multiLvlStrCache>
                <c:ptCount val="3"/>
                <c:lvl>
                  <c:pt idx="0">
                    <c:v>Baixo</c:v>
                  </c:pt>
                  <c:pt idx="1">
                    <c:v>Médio </c:v>
                  </c:pt>
                  <c:pt idx="2">
                    <c:v>Alto</c:v>
                  </c:pt>
                </c:lvl>
                <c:lvl>
                  <c:pt idx="0">
                    <c:v>Impacto</c:v>
                  </c:pt>
                </c:lvl>
              </c:multiLvlStrCache>
            </c:multiLvlStrRef>
          </c:cat>
          <c:val>
            <c:numRef>
              <c:f>'Riscos - Análise Quantitativa'!$D$12:$F$12</c:f>
              <c:numCache>
                <c:formatCode>0</c:formatCode>
                <c:ptCount val="3"/>
                <c:pt idx="0">
                  <c:v>1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94624"/>
        <c:axId val="116404608"/>
      </c:barChart>
      <c:catAx>
        <c:axId val="116394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6404608"/>
        <c:crosses val="autoZero"/>
        <c:auto val="1"/>
        <c:lblAlgn val="ctr"/>
        <c:lblOffset val="100"/>
        <c:noMultiLvlLbl val="0"/>
      </c:catAx>
      <c:valAx>
        <c:axId val="11640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Quantidade de Riscos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163946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52023172355418E-2"/>
          <c:y val="3.5156193711080232E-2"/>
          <c:w val="0.91201065152410266"/>
          <c:h val="0.7362340818508798"/>
        </c:manualLayout>
      </c:layout>
      <c:lineChart>
        <c:grouping val="standard"/>
        <c:varyColors val="0"/>
        <c:ser>
          <c:idx val="0"/>
          <c:order val="0"/>
          <c:tx>
            <c:strRef>
              <c:f>'Curva S'!$B$8</c:f>
              <c:strCache>
                <c:ptCount val="1"/>
                <c:pt idx="0">
                  <c:v>%Planejado:</c:v>
                </c:pt>
              </c:strCache>
            </c:strRef>
          </c:tx>
          <c:marker>
            <c:symbol val="none"/>
          </c:marker>
          <c:cat>
            <c:numRef>
              <c:f>'Curva S'!$C$6:$R$6</c:f>
              <c:numCache>
                <c:formatCode>General</c:formatCode>
                <c:ptCount val="16"/>
              </c:numCache>
            </c:numRef>
          </c:cat>
          <c:val>
            <c:numRef>
              <c:f>'Curva S'!$C$8:$R$8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S'!$B$9</c:f>
              <c:strCache>
                <c:ptCount val="1"/>
                <c:pt idx="0">
                  <c:v>%Executado:</c:v>
                </c:pt>
              </c:strCache>
            </c:strRef>
          </c:tx>
          <c:marker>
            <c:symbol val="none"/>
          </c:marker>
          <c:cat>
            <c:numRef>
              <c:f>'Curva S'!$C$6:$R$6</c:f>
              <c:numCache>
                <c:formatCode>General</c:formatCode>
                <c:ptCount val="16"/>
              </c:numCache>
            </c:numRef>
          </c:cat>
          <c:val>
            <c:numRef>
              <c:f>'Curva S'!$C$9:$R$9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'Curva S'!$B$7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val>
            <c:numRef>
              <c:f>'Curva S'!$C$7:$R$7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06688"/>
        <c:axId val="114708480"/>
      </c:lineChart>
      <c:catAx>
        <c:axId val="114706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14708480"/>
        <c:crosses val="autoZero"/>
        <c:auto val="1"/>
        <c:lblAlgn val="ctr"/>
        <c:lblOffset val="100"/>
        <c:noMultiLvlLbl val="0"/>
      </c:catAx>
      <c:valAx>
        <c:axId val="114708480"/>
        <c:scaling>
          <c:orientation val="minMax"/>
          <c:min val="-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147066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09D9B13-1E54-41FA-9E3A-4A8B8CC8A33F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9E8F14F0-4A74-44D1-856B-F0E96FA9DDA3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0 - Projeto Padrão</a:t>
          </a:r>
        </a:p>
      </dgm:t>
    </dgm:pt>
    <dgm:pt modelId="{24A2AEE0-96E4-485A-A6EC-C336DE43BAEC}" type="parTrans" cxnId="{1C1CA288-6F23-413D-B9F8-08DE8F3DB225}">
      <dgm:prSet/>
      <dgm:spPr/>
      <dgm:t>
        <a:bodyPr/>
        <a:lstStyle/>
        <a:p>
          <a:endParaRPr lang="pt-BR"/>
        </a:p>
      </dgm:t>
    </dgm:pt>
    <dgm:pt modelId="{F4645DBC-CD15-4A59-B35A-495D32523A41}" type="sibTrans" cxnId="{1C1CA288-6F23-413D-B9F8-08DE8F3DB225}">
      <dgm:prSet/>
      <dgm:spPr/>
      <dgm:t>
        <a:bodyPr/>
        <a:lstStyle/>
        <a:p>
          <a:endParaRPr lang="pt-BR"/>
        </a:p>
      </dgm:t>
    </dgm:pt>
    <dgm:pt modelId="{EA67F30B-4D7C-49AC-A4E6-7EF1582D8B5D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1 - Pré-Projeto</a:t>
          </a:r>
        </a:p>
      </dgm:t>
    </dgm:pt>
    <dgm:pt modelId="{2DCDF9FB-467F-4FA0-8A95-318E14013259}" type="parTrans" cxnId="{B944B518-6149-47F3-8E50-A41ECA557C6E}">
      <dgm:prSet/>
      <dgm:spPr>
        <a:solidFill>
          <a:schemeClr val="bg2">
            <a:lumMod val="50000"/>
          </a:schemeClr>
        </a:solidFill>
        <a:ln>
          <a:solidFill>
            <a:schemeClr val="tx1"/>
          </a:solidFill>
        </a:ln>
      </dgm:spPr>
      <dgm:t>
        <a:bodyPr/>
        <a:lstStyle/>
        <a:p>
          <a:endParaRPr lang="pt-BR">
            <a:solidFill>
              <a:sysClr val="windowText" lastClr="000000"/>
            </a:solidFill>
          </a:endParaRPr>
        </a:p>
      </dgm:t>
    </dgm:pt>
    <dgm:pt modelId="{7D35F058-B83B-4125-B260-AA007C3C0E21}" type="sibTrans" cxnId="{B944B518-6149-47F3-8E50-A41ECA557C6E}">
      <dgm:prSet/>
      <dgm:spPr/>
      <dgm:t>
        <a:bodyPr/>
        <a:lstStyle/>
        <a:p>
          <a:endParaRPr lang="pt-BR"/>
        </a:p>
      </dgm:t>
    </dgm:pt>
    <dgm:pt modelId="{4077FBC4-91EF-4110-91DC-8FC62D621DDB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2 - Concepção e Escopo</a:t>
          </a:r>
        </a:p>
      </dgm:t>
    </dgm:pt>
    <dgm:pt modelId="{3280335A-5645-4E6E-B2D2-A75D5C79F226}" type="parTrans" cxnId="{CCF72292-746E-477C-8D31-E7E04CEA46B7}">
      <dgm:prSet/>
      <dgm:spPr>
        <a:solidFill>
          <a:schemeClr val="bg2">
            <a:lumMod val="50000"/>
          </a:schemeClr>
        </a:solidFill>
        <a:ln>
          <a:solidFill>
            <a:schemeClr val="tx1"/>
          </a:solidFill>
        </a:ln>
      </dgm:spPr>
      <dgm:t>
        <a:bodyPr/>
        <a:lstStyle/>
        <a:p>
          <a:endParaRPr lang="pt-BR">
            <a:solidFill>
              <a:sysClr val="windowText" lastClr="000000"/>
            </a:solidFill>
          </a:endParaRPr>
        </a:p>
      </dgm:t>
    </dgm:pt>
    <dgm:pt modelId="{F60C4E72-C4B4-4526-A428-6E959FE42333}" type="sibTrans" cxnId="{CCF72292-746E-477C-8D31-E7E04CEA46B7}">
      <dgm:prSet/>
      <dgm:spPr/>
      <dgm:t>
        <a:bodyPr/>
        <a:lstStyle/>
        <a:p>
          <a:endParaRPr lang="pt-BR"/>
        </a:p>
      </dgm:t>
    </dgm:pt>
    <dgm:pt modelId="{85B19B56-0897-4071-98D3-BEB04702A72B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3 - Análise</a:t>
          </a:r>
        </a:p>
      </dgm:t>
    </dgm:pt>
    <dgm:pt modelId="{15D0CE57-7B8D-43D5-8761-4413220959E0}" type="parTrans" cxnId="{5793501C-4094-4638-B4E4-F44071AD3EC9}">
      <dgm:prSet/>
      <dgm:spPr>
        <a:solidFill>
          <a:schemeClr val="bg2">
            <a:lumMod val="50000"/>
          </a:schemeClr>
        </a:solidFill>
        <a:ln>
          <a:solidFill>
            <a:schemeClr val="tx1"/>
          </a:solidFill>
        </a:ln>
      </dgm:spPr>
      <dgm:t>
        <a:bodyPr/>
        <a:lstStyle/>
        <a:p>
          <a:endParaRPr lang="pt-BR">
            <a:solidFill>
              <a:sysClr val="windowText" lastClr="000000"/>
            </a:solidFill>
          </a:endParaRPr>
        </a:p>
      </dgm:t>
    </dgm:pt>
    <dgm:pt modelId="{76048132-A831-4520-A000-8E3B876EBFA2}" type="sibTrans" cxnId="{5793501C-4094-4638-B4E4-F44071AD3EC9}">
      <dgm:prSet/>
      <dgm:spPr/>
      <dgm:t>
        <a:bodyPr/>
        <a:lstStyle/>
        <a:p>
          <a:endParaRPr lang="pt-BR"/>
        </a:p>
      </dgm:t>
    </dgm:pt>
    <dgm:pt modelId="{B082F568-0299-4428-BC20-53B9BA7353BB}">
      <dgm:prSet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1.1 - Requisitos Iniciais</a:t>
          </a:r>
        </a:p>
      </dgm:t>
    </dgm:pt>
    <dgm:pt modelId="{26DE996E-EF29-4F8F-BAC4-F90B15B8675C}" type="parTrans" cxnId="{00353A09-C73F-466F-AAA3-2DA96FA0B06A}">
      <dgm:prSet/>
      <dgm:spPr>
        <a:solidFill>
          <a:schemeClr val="bg2">
            <a:lumMod val="50000"/>
          </a:schemeClr>
        </a:solidFill>
        <a:ln>
          <a:solidFill>
            <a:schemeClr val="tx1"/>
          </a:solidFill>
        </a:ln>
      </dgm:spPr>
      <dgm:t>
        <a:bodyPr/>
        <a:lstStyle/>
        <a:p>
          <a:endParaRPr lang="pt-BR">
            <a:solidFill>
              <a:sysClr val="windowText" lastClr="000000"/>
            </a:solidFill>
          </a:endParaRPr>
        </a:p>
      </dgm:t>
    </dgm:pt>
    <dgm:pt modelId="{6CF00D2A-7DB0-4675-A64D-57D9F4F05F98}" type="sibTrans" cxnId="{00353A09-C73F-466F-AAA3-2DA96FA0B06A}">
      <dgm:prSet/>
      <dgm:spPr/>
      <dgm:t>
        <a:bodyPr/>
        <a:lstStyle/>
        <a:p>
          <a:endParaRPr lang="pt-BR"/>
        </a:p>
      </dgm:t>
    </dgm:pt>
    <dgm:pt modelId="{E952BCE2-544F-4EF9-91E4-959CF216AA5B}">
      <dgm:prSet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1.2 - Proposta Comercial</a:t>
          </a:r>
        </a:p>
      </dgm:t>
    </dgm:pt>
    <dgm:pt modelId="{99AFD9B8-BF64-4566-91A2-C6EBEBF2CACF}" type="parTrans" cxnId="{0448FDCF-96E7-4EDB-B812-B30F11E188CC}">
      <dgm:prSet/>
      <dgm:spPr>
        <a:solidFill>
          <a:schemeClr val="bg2">
            <a:lumMod val="50000"/>
          </a:schemeClr>
        </a:solidFill>
        <a:ln>
          <a:solidFill>
            <a:schemeClr val="tx1"/>
          </a:solidFill>
        </a:ln>
      </dgm:spPr>
      <dgm:t>
        <a:bodyPr/>
        <a:lstStyle/>
        <a:p>
          <a:endParaRPr lang="pt-BR">
            <a:solidFill>
              <a:sysClr val="windowText" lastClr="000000"/>
            </a:solidFill>
          </a:endParaRPr>
        </a:p>
      </dgm:t>
    </dgm:pt>
    <dgm:pt modelId="{D1AED262-FF02-456C-B1E8-5FB5D2C79B9F}" type="sibTrans" cxnId="{0448FDCF-96E7-4EDB-B812-B30F11E188CC}">
      <dgm:prSet/>
      <dgm:spPr/>
      <dgm:t>
        <a:bodyPr/>
        <a:lstStyle/>
        <a:p>
          <a:endParaRPr lang="pt-BR"/>
        </a:p>
      </dgm:t>
    </dgm:pt>
    <dgm:pt modelId="{F01F0E1E-ED90-493B-8007-1F5C41C16C40}">
      <dgm:prSet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/>
        <a:lstStyle/>
        <a:p>
          <a:r>
            <a:rPr lang="pt-BR">
              <a:solidFill>
                <a:sysClr val="windowText" lastClr="000000"/>
              </a:solidFill>
            </a:rPr>
            <a:t>2.1 - Entendimento do Projeto</a:t>
          </a:r>
        </a:p>
      </dgm:t>
    </dgm:pt>
    <dgm:pt modelId="{4A456E27-DB6B-4B4F-B190-D6F74A0AB56A}" type="parTrans" cxnId="{F2511FAB-2FEB-49A0-A12A-B8ECA28EE620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07EAB953-59D2-4C67-8512-30C9138D4B40}" type="sibTrans" cxnId="{F2511FAB-2FEB-49A0-A12A-B8ECA28EE620}">
      <dgm:prSet/>
      <dgm:spPr/>
      <dgm:t>
        <a:bodyPr/>
        <a:lstStyle/>
        <a:p>
          <a:endParaRPr lang="pt-BR"/>
        </a:p>
      </dgm:t>
    </dgm:pt>
    <dgm:pt modelId="{69E2D085-5925-483D-9B6C-6D95D45875DD}">
      <dgm:prSet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/>
        <a:lstStyle/>
        <a:p>
          <a:r>
            <a:rPr lang="pt-BR">
              <a:solidFill>
                <a:sysClr val="windowText" lastClr="000000"/>
              </a:solidFill>
            </a:rPr>
            <a:t>2.2 -Reuniões</a:t>
          </a:r>
        </a:p>
      </dgm:t>
    </dgm:pt>
    <dgm:pt modelId="{648A8444-C8F5-4ACF-8C64-053FA161D147}" type="parTrans" cxnId="{7E26545D-31EB-4C2F-A3DB-6D474F71D09B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80FF85F4-65D1-401A-9F57-D99F22BA0165}" type="sibTrans" cxnId="{7E26545D-31EB-4C2F-A3DB-6D474F71D09B}">
      <dgm:prSet/>
      <dgm:spPr/>
      <dgm:t>
        <a:bodyPr/>
        <a:lstStyle/>
        <a:p>
          <a:endParaRPr lang="pt-BR"/>
        </a:p>
      </dgm:t>
    </dgm:pt>
    <dgm:pt modelId="{161F899B-612E-4E10-BE80-F769623E5CA2}">
      <dgm:prSet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pt-BR">
              <a:solidFill>
                <a:schemeClr val="tx1"/>
              </a:solidFill>
            </a:rPr>
            <a:t>2.3 - Desenho da Solução</a:t>
          </a:r>
        </a:p>
      </dgm:t>
    </dgm:pt>
    <dgm:pt modelId="{2E1B4C1F-4918-472F-A318-EACC423ECB9F}" type="parTrans" cxnId="{0EF5A399-3EB9-45D6-A386-54307F91ADDF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FB08C5C2-B4D4-46F7-A107-196F68BF51D7}" type="sibTrans" cxnId="{0EF5A399-3EB9-45D6-A386-54307F91ADDF}">
      <dgm:prSet/>
      <dgm:spPr/>
      <dgm:t>
        <a:bodyPr/>
        <a:lstStyle/>
        <a:p>
          <a:endParaRPr lang="pt-BR"/>
        </a:p>
      </dgm:t>
    </dgm:pt>
    <dgm:pt modelId="{F16E1AE2-997E-4C0D-98F4-4D427559FDAA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3.1 - Detalhe de Requisitos</a:t>
          </a:r>
        </a:p>
      </dgm:t>
    </dgm:pt>
    <dgm:pt modelId="{585BFB79-0A47-41CC-8E55-89562F5F4017}" type="parTrans" cxnId="{3E2570A6-67A7-4840-92E9-1D301E74E7D3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E4EF5051-AFE5-4E5E-9425-6120785E1933}" type="sibTrans" cxnId="{3E2570A6-67A7-4840-92E9-1D301E74E7D3}">
      <dgm:prSet/>
      <dgm:spPr/>
      <dgm:t>
        <a:bodyPr/>
        <a:lstStyle/>
        <a:p>
          <a:endParaRPr lang="pt-BR"/>
        </a:p>
      </dgm:t>
    </dgm:pt>
    <dgm:pt modelId="{E1AABF41-2F7C-459F-AC8F-233C556005FE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3.2 - Especificação	</a:t>
          </a:r>
        </a:p>
      </dgm:t>
    </dgm:pt>
    <dgm:pt modelId="{856A9D2E-CC51-47F5-851F-112D543170B1}" type="parTrans" cxnId="{62F66BD3-D162-4B36-B16B-BF50E77B7C60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B019C77C-69C6-4ECE-A86C-27A61281ACE7}" type="sibTrans" cxnId="{62F66BD3-D162-4B36-B16B-BF50E77B7C60}">
      <dgm:prSet/>
      <dgm:spPr/>
      <dgm:t>
        <a:bodyPr/>
        <a:lstStyle/>
        <a:p>
          <a:endParaRPr lang="pt-BR"/>
        </a:p>
      </dgm:t>
    </dgm:pt>
    <dgm:pt modelId="{B234A3D5-B639-4C3D-A49D-2ADE9A8EBF07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3.2.1 - Especificação Funcional</a:t>
          </a:r>
        </a:p>
      </dgm:t>
    </dgm:pt>
    <dgm:pt modelId="{9B4B49B1-9C7C-4FB4-8A5D-1E1159E951DB}" type="parTrans" cxnId="{ABDB099D-D081-4816-9D28-B247CEB0E9D1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83307434-BE0E-4CA2-A604-E0E0E94BBF7A}" type="sibTrans" cxnId="{ABDB099D-D081-4816-9D28-B247CEB0E9D1}">
      <dgm:prSet/>
      <dgm:spPr/>
      <dgm:t>
        <a:bodyPr/>
        <a:lstStyle/>
        <a:p>
          <a:endParaRPr lang="pt-BR"/>
        </a:p>
      </dgm:t>
    </dgm:pt>
    <dgm:pt modelId="{97FACFFD-6C51-45CB-8418-2715B1B1C43A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3.2.2 Especificação da Certificação</a:t>
          </a:r>
        </a:p>
      </dgm:t>
    </dgm:pt>
    <dgm:pt modelId="{83E701AE-C0AA-46FB-BCA4-0113A10B48D6}" type="parTrans" cxnId="{F37D5F72-B5B7-4E8A-85F0-0FB25A64D071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AE011125-A933-45E9-8343-124240430A57}" type="sibTrans" cxnId="{F37D5F72-B5B7-4E8A-85F0-0FB25A64D071}">
      <dgm:prSet/>
      <dgm:spPr/>
      <dgm:t>
        <a:bodyPr/>
        <a:lstStyle/>
        <a:p>
          <a:endParaRPr lang="pt-BR"/>
        </a:p>
      </dgm:t>
    </dgm:pt>
    <dgm:pt modelId="{17723ECB-0745-48CA-ACEF-1C2EBC5164A7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4 - Desenho	</a:t>
          </a:r>
        </a:p>
      </dgm:t>
    </dgm:pt>
    <dgm:pt modelId="{20D6864C-FEC4-48E3-AF28-0D1B332C99CD}" type="parTrans" cxnId="{7C5B15A5-BE78-43DF-8ABA-D8A0E12F884D}">
      <dgm:prSet/>
      <dgm:spPr/>
      <dgm:t>
        <a:bodyPr/>
        <a:lstStyle/>
        <a:p>
          <a:endParaRPr lang="pt-BR"/>
        </a:p>
      </dgm:t>
    </dgm:pt>
    <dgm:pt modelId="{ADAE2379-E90B-491D-8E89-3E9EC4F11F51}" type="sibTrans" cxnId="{7C5B15A5-BE78-43DF-8ABA-D8A0E12F884D}">
      <dgm:prSet/>
      <dgm:spPr/>
      <dgm:t>
        <a:bodyPr/>
        <a:lstStyle/>
        <a:p>
          <a:endParaRPr lang="pt-BR"/>
        </a:p>
      </dgm:t>
    </dgm:pt>
    <dgm:pt modelId="{AC5D108C-F55F-40CA-B7AA-282092FAFF28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4.1 - Elaboração de Testes</a:t>
          </a:r>
        </a:p>
      </dgm:t>
    </dgm:pt>
    <dgm:pt modelId="{5D3C4D95-FDC2-4290-9BED-C46307FBE6B3}" type="parTrans" cxnId="{30FC4A45-5DCE-424E-8376-C8E84CEC83F7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384B14D6-3044-421B-99CC-DF9E611A203B}" type="sibTrans" cxnId="{30FC4A45-5DCE-424E-8376-C8E84CEC83F7}">
      <dgm:prSet/>
      <dgm:spPr/>
      <dgm:t>
        <a:bodyPr/>
        <a:lstStyle/>
        <a:p>
          <a:endParaRPr lang="pt-BR"/>
        </a:p>
      </dgm:t>
    </dgm:pt>
    <dgm:pt modelId="{A3545DED-6790-476D-8FEE-D781F22FD8B7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4.2 - Modelos</a:t>
          </a:r>
        </a:p>
      </dgm:t>
    </dgm:pt>
    <dgm:pt modelId="{7A8BCF80-BF0E-4B02-A01D-0B1E49C351C7}" type="parTrans" cxnId="{4442E4CD-D1DB-40EB-B873-28D5FC6EC9FE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4CC7C126-3C79-47AC-B21F-EB28FBB98031}" type="sibTrans" cxnId="{4442E4CD-D1DB-40EB-B873-28D5FC6EC9FE}">
      <dgm:prSet/>
      <dgm:spPr/>
      <dgm:t>
        <a:bodyPr/>
        <a:lstStyle/>
        <a:p>
          <a:endParaRPr lang="pt-BR"/>
        </a:p>
      </dgm:t>
    </dgm:pt>
    <dgm:pt modelId="{7E43ADC9-2788-4EA0-9BAE-46294E221200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4.3 - Desenho Técnico</a:t>
          </a:r>
        </a:p>
      </dgm:t>
    </dgm:pt>
    <dgm:pt modelId="{57E61C0E-0FCB-4133-B5ED-4E94DA2B13DA}" type="parTrans" cxnId="{61DC1E22-A867-4C51-ACBC-0A512D8FF959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B286202C-2299-4CE8-BFAB-58DF29BC2021}" type="sibTrans" cxnId="{61DC1E22-A867-4C51-ACBC-0A512D8FF959}">
      <dgm:prSet/>
      <dgm:spPr/>
      <dgm:t>
        <a:bodyPr/>
        <a:lstStyle/>
        <a:p>
          <a:endParaRPr lang="pt-BR"/>
        </a:p>
      </dgm:t>
    </dgm:pt>
    <dgm:pt modelId="{D57CD1C3-73C6-4975-92F3-F22EDD83299C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5 - Construção</a:t>
          </a:r>
        </a:p>
      </dgm:t>
    </dgm:pt>
    <dgm:pt modelId="{F583157F-4AE1-4D26-B01C-74F779051490}" type="parTrans" cxnId="{A0716FC6-7E3E-4C68-8F48-E3C79A9E50CD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318635F8-9F2E-4621-AAD0-87506830EFDC}" type="sibTrans" cxnId="{A0716FC6-7E3E-4C68-8F48-E3C79A9E50CD}">
      <dgm:prSet/>
      <dgm:spPr/>
      <dgm:t>
        <a:bodyPr/>
        <a:lstStyle/>
        <a:p>
          <a:endParaRPr lang="pt-BR"/>
        </a:p>
      </dgm:t>
    </dgm:pt>
    <dgm:pt modelId="{0326012D-582F-43C5-B3B6-01C5B0264A62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5.1 - Desenvolvimento</a:t>
          </a:r>
        </a:p>
      </dgm:t>
    </dgm:pt>
    <dgm:pt modelId="{C6D06A66-3D43-42C2-BB66-64A4E06A45C5}" type="parTrans" cxnId="{4C631281-D50B-4C11-B7FD-8D42F6C1E7E0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2C1E21E2-0DC3-40C4-9024-3C75836DD025}" type="sibTrans" cxnId="{4C631281-D50B-4C11-B7FD-8D42F6C1E7E0}">
      <dgm:prSet/>
      <dgm:spPr/>
      <dgm:t>
        <a:bodyPr/>
        <a:lstStyle/>
        <a:p>
          <a:endParaRPr lang="pt-BR"/>
        </a:p>
      </dgm:t>
    </dgm:pt>
    <dgm:pt modelId="{C5A12BFC-560E-4E39-9E75-7DF7BBE36504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5.2 - Testes</a:t>
          </a:r>
        </a:p>
      </dgm:t>
    </dgm:pt>
    <dgm:pt modelId="{FD7577E7-604A-41F2-9777-838D48D78B92}" type="parTrans" cxnId="{2D81FB96-D6DC-4F72-8FBE-97D0F6D1D9BC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169B2CE4-BD74-44A1-9392-6701E698C4C0}" type="sibTrans" cxnId="{2D81FB96-D6DC-4F72-8FBE-97D0F6D1D9BC}">
      <dgm:prSet/>
      <dgm:spPr/>
      <dgm:t>
        <a:bodyPr/>
        <a:lstStyle/>
        <a:p>
          <a:endParaRPr lang="pt-BR"/>
        </a:p>
      </dgm:t>
    </dgm:pt>
    <dgm:pt modelId="{39C1D88C-16A1-41AD-9E0E-D99F05D9CA71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6 - Homologação</a:t>
          </a:r>
        </a:p>
      </dgm:t>
    </dgm:pt>
    <dgm:pt modelId="{B0A3BEAF-2841-4196-BA82-75E4CD1D2308}" type="parTrans" cxnId="{8AE682EB-AE07-48F1-820C-80C84870C584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755A7C3F-F721-476B-A7E8-0CEAF3067E96}" type="sibTrans" cxnId="{8AE682EB-AE07-48F1-820C-80C84870C584}">
      <dgm:prSet/>
      <dgm:spPr/>
      <dgm:t>
        <a:bodyPr/>
        <a:lstStyle/>
        <a:p>
          <a:endParaRPr lang="pt-BR"/>
        </a:p>
      </dgm:t>
    </dgm:pt>
    <dgm:pt modelId="{9A692511-1237-4BF0-994D-5BAD9CE66BFD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7 - Implantação</a:t>
          </a:r>
        </a:p>
      </dgm:t>
    </dgm:pt>
    <dgm:pt modelId="{D7B30E5D-8AF7-452E-AB53-14E9A8A56BC0}" type="parTrans" cxnId="{678D8B2D-2385-4289-801B-D08C7D662B0C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D4826965-D333-49CB-971A-5D2A8005FE8F}" type="sibTrans" cxnId="{678D8B2D-2385-4289-801B-D08C7D662B0C}">
      <dgm:prSet/>
      <dgm:spPr/>
      <dgm:t>
        <a:bodyPr/>
        <a:lstStyle/>
        <a:p>
          <a:endParaRPr lang="pt-BR"/>
        </a:p>
      </dgm:t>
    </dgm:pt>
    <dgm:pt modelId="{53E18B7C-EB9B-4870-86BA-CD70CE8DACCC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8 - Pós Implantação</a:t>
          </a:r>
        </a:p>
      </dgm:t>
    </dgm:pt>
    <dgm:pt modelId="{2778749C-6D20-4D45-9021-6A7D16561005}" type="parTrans" cxnId="{5F66724C-3F64-41E3-847B-4FA685077E32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A7FDC553-0C4C-48D7-9A79-9116C550932E}" type="sibTrans" cxnId="{5F66724C-3F64-41E3-847B-4FA685077E32}">
      <dgm:prSet/>
      <dgm:spPr/>
      <dgm:t>
        <a:bodyPr/>
        <a:lstStyle/>
        <a:p>
          <a:endParaRPr lang="pt-BR"/>
        </a:p>
      </dgm:t>
    </dgm:pt>
    <dgm:pt modelId="{5F5EBFB0-3CF6-445C-9C2E-85526DEA8FB3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9 - Gestão</a:t>
          </a:r>
        </a:p>
      </dgm:t>
    </dgm:pt>
    <dgm:pt modelId="{624F78ED-4EBD-4AF1-8696-EFDF3AC65BB9}" type="parTrans" cxnId="{0B0A0C45-9730-4A37-8266-BCC058878E14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5F046507-60EB-464A-8BE1-5821598DDA75}" type="sibTrans" cxnId="{0B0A0C45-9730-4A37-8266-BCC058878E14}">
      <dgm:prSet/>
      <dgm:spPr/>
      <dgm:t>
        <a:bodyPr/>
        <a:lstStyle/>
        <a:p>
          <a:endParaRPr lang="pt-BR"/>
        </a:p>
      </dgm:t>
    </dgm:pt>
    <dgm:pt modelId="{E3977384-E02A-4C06-BDDC-A0BE7E658583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9.1 - Plano do Projeto</a:t>
          </a:r>
        </a:p>
      </dgm:t>
    </dgm:pt>
    <dgm:pt modelId="{11D7E61F-DA78-4151-978D-DAEB8CF3D4E3}" type="parTrans" cxnId="{5E5A010F-5AE1-48D3-A9E0-983FC82890DF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8F0F2E0C-520B-4D6D-AB50-25FE6816EEE7}" type="sibTrans" cxnId="{5E5A010F-5AE1-48D3-A9E0-983FC82890DF}">
      <dgm:prSet/>
      <dgm:spPr/>
      <dgm:t>
        <a:bodyPr/>
        <a:lstStyle/>
        <a:p>
          <a:endParaRPr lang="pt-BR"/>
        </a:p>
      </dgm:t>
    </dgm:pt>
    <dgm:pt modelId="{62A13868-10E0-4F4C-A85B-E161115CFB4A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9.2 - Auditoria e Monitoramento</a:t>
          </a:r>
        </a:p>
      </dgm:t>
    </dgm:pt>
    <dgm:pt modelId="{5320AE4A-D884-41D6-996A-268C5DCC26AB}" type="parTrans" cxnId="{BE795D59-8FF1-492A-B533-8D3A1BB2C5C3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6994B13B-C78A-4F79-94EE-AC576DE05286}" type="sibTrans" cxnId="{BE795D59-8FF1-492A-B533-8D3A1BB2C5C3}">
      <dgm:prSet/>
      <dgm:spPr/>
      <dgm:t>
        <a:bodyPr/>
        <a:lstStyle/>
        <a:p>
          <a:endParaRPr lang="pt-BR"/>
        </a:p>
      </dgm:t>
    </dgm:pt>
    <dgm:pt modelId="{E156E9CE-4B02-4F89-B59C-B4AD89A7E34C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9.2.1 - Acompanhamento de Projetos</a:t>
          </a:r>
        </a:p>
      </dgm:t>
    </dgm:pt>
    <dgm:pt modelId="{2FC6BBBD-5F87-4105-9930-AE8794F0D9BA}" type="parTrans" cxnId="{1F15BCE1-2399-49D9-8253-E56BEF605DD7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AD05F61C-04B4-4C4E-90F3-48AA3B924CE0}" type="sibTrans" cxnId="{1F15BCE1-2399-49D9-8253-E56BEF605DD7}">
      <dgm:prSet/>
      <dgm:spPr/>
      <dgm:t>
        <a:bodyPr/>
        <a:lstStyle/>
        <a:p>
          <a:endParaRPr lang="pt-BR"/>
        </a:p>
      </dgm:t>
    </dgm:pt>
    <dgm:pt modelId="{8F36BF88-3CB0-4ECC-87FB-61FEBEF92A80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9.2.2 - Horas Complementares</a:t>
          </a:r>
        </a:p>
      </dgm:t>
    </dgm:pt>
    <dgm:pt modelId="{1586D933-768B-461B-80D4-C421D40D5CE0}" type="parTrans" cxnId="{27090A7D-5CB9-4397-AAA2-EE2D15CEBDD1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26B621BA-6E51-467D-94DD-6095EFFD8C93}" type="sibTrans" cxnId="{27090A7D-5CB9-4397-AAA2-EE2D15CEBDD1}">
      <dgm:prSet/>
      <dgm:spPr/>
      <dgm:t>
        <a:bodyPr/>
        <a:lstStyle/>
        <a:p>
          <a:endParaRPr lang="pt-BR"/>
        </a:p>
      </dgm:t>
    </dgm:pt>
    <dgm:pt modelId="{8C94125E-D215-4E71-99D7-1B0491BE00D6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9.2.3 - Alocação</a:t>
          </a:r>
        </a:p>
        <a:p>
          <a:pPr algn="ctr"/>
          <a:endParaRPr lang="pt-BR">
            <a:solidFill>
              <a:sysClr val="windowText" lastClr="000000"/>
            </a:solidFill>
          </a:endParaRPr>
        </a:p>
      </dgm:t>
    </dgm:pt>
    <dgm:pt modelId="{1974B3DB-1D78-4D7A-866C-CCF2F87C066A}" type="parTrans" cxnId="{EC663689-F823-4A81-B310-9A97B0CB9DDE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A1679E22-F017-40C9-BC07-8A7FCE446018}" type="sibTrans" cxnId="{EC663689-F823-4A81-B310-9A97B0CB9DDE}">
      <dgm:prSet/>
      <dgm:spPr/>
      <dgm:t>
        <a:bodyPr/>
        <a:lstStyle/>
        <a:p>
          <a:endParaRPr lang="pt-BR"/>
        </a:p>
      </dgm:t>
    </dgm:pt>
    <dgm:pt modelId="{17CD2715-FC82-41A2-AAD3-43B4A1652659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9.1.1 - Gestão de Integração</a:t>
          </a:r>
        </a:p>
      </dgm:t>
    </dgm:pt>
    <dgm:pt modelId="{8F4F6A97-4CB5-46E4-B7AE-2346C4BACD70}" type="parTrans" cxnId="{BD73C7B7-1B97-46DA-93F3-8BB9A26BF159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220D6772-A6CA-4C56-BB7E-68A27FBD278C}" type="sibTrans" cxnId="{BD73C7B7-1B97-46DA-93F3-8BB9A26BF159}">
      <dgm:prSet/>
      <dgm:spPr/>
      <dgm:t>
        <a:bodyPr/>
        <a:lstStyle/>
        <a:p>
          <a:endParaRPr lang="pt-BR"/>
        </a:p>
      </dgm:t>
    </dgm:pt>
    <dgm:pt modelId="{05A28C08-D1A9-437C-92FA-4CF61090F815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9.1.2 - Gestão de Escopo</a:t>
          </a:r>
        </a:p>
      </dgm:t>
    </dgm:pt>
    <dgm:pt modelId="{AABA31E7-C469-4938-B17A-FC51E3C16BCD}" type="parTrans" cxnId="{7984B2C3-8FF3-424E-9467-4708DED4BB79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D2583BFF-364D-42C7-A078-8ECFB5F9C348}" type="sibTrans" cxnId="{7984B2C3-8FF3-424E-9467-4708DED4BB79}">
      <dgm:prSet/>
      <dgm:spPr/>
      <dgm:t>
        <a:bodyPr/>
        <a:lstStyle/>
        <a:p>
          <a:endParaRPr lang="pt-BR"/>
        </a:p>
      </dgm:t>
    </dgm:pt>
    <dgm:pt modelId="{BB69735C-13E1-4489-85CE-04B5D3B40CAF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9.1.3 - Gestão de Comunicação</a:t>
          </a:r>
        </a:p>
      </dgm:t>
    </dgm:pt>
    <dgm:pt modelId="{C57F26A4-2E75-4692-BF86-E3B8001B355D}" type="parTrans" cxnId="{0A1AC088-CF18-4F3F-9509-B013BDD32C37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72399D1E-EC66-4FCA-AFC9-C15FA337E234}" type="sibTrans" cxnId="{0A1AC088-CF18-4F3F-9509-B013BDD32C37}">
      <dgm:prSet/>
      <dgm:spPr/>
      <dgm:t>
        <a:bodyPr/>
        <a:lstStyle/>
        <a:p>
          <a:endParaRPr lang="pt-BR"/>
        </a:p>
      </dgm:t>
    </dgm:pt>
    <dgm:pt modelId="{97B6493E-DD19-42EE-805F-5652C60D49B4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9.1.4 - Gestão de Risco</a:t>
          </a:r>
        </a:p>
      </dgm:t>
    </dgm:pt>
    <dgm:pt modelId="{63495F12-F9B6-49BC-B3B6-3044F3D46A37}" type="parTrans" cxnId="{03D736F8-BA35-4823-8C10-319006DDB209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C1FDAC86-A425-4DF9-B990-2ED1AFB468F1}" type="sibTrans" cxnId="{03D736F8-BA35-4823-8C10-319006DDB209}">
      <dgm:prSet/>
      <dgm:spPr/>
      <dgm:t>
        <a:bodyPr/>
        <a:lstStyle/>
        <a:p>
          <a:endParaRPr lang="pt-BR"/>
        </a:p>
      </dgm:t>
    </dgm:pt>
    <dgm:pt modelId="{FD5D69B9-49A7-422B-AD18-921F686A04C8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9.1.5 - Gestão de Recursos Humanos</a:t>
          </a:r>
        </a:p>
      </dgm:t>
    </dgm:pt>
    <dgm:pt modelId="{D831602B-50B3-4A79-BE73-7B0587840106}" type="parTrans" cxnId="{8E02ADEE-7E4C-4191-BBDB-DEC4EB2D73C2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2EAEF48B-4A24-42E6-8C26-D75C8FA4C95F}" type="sibTrans" cxnId="{8E02ADEE-7E4C-4191-BBDB-DEC4EB2D73C2}">
      <dgm:prSet/>
      <dgm:spPr/>
      <dgm:t>
        <a:bodyPr/>
        <a:lstStyle/>
        <a:p>
          <a:endParaRPr lang="pt-BR"/>
        </a:p>
      </dgm:t>
    </dgm:pt>
    <dgm:pt modelId="{B0583F0B-DB35-431F-9D22-2FBE1E90A048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9.1.6 - Gestão de Tempo</a:t>
          </a:r>
        </a:p>
      </dgm:t>
    </dgm:pt>
    <dgm:pt modelId="{07D5663F-3C42-40DE-9112-2971A581DD6D}" type="parTrans" cxnId="{E13DA79D-F9FB-4786-91B8-76F7DC7D5504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AF30B193-B45F-4A52-9C0B-3B4CE1519B72}" type="sibTrans" cxnId="{E13DA79D-F9FB-4786-91B8-76F7DC7D5504}">
      <dgm:prSet/>
      <dgm:spPr/>
      <dgm:t>
        <a:bodyPr/>
        <a:lstStyle/>
        <a:p>
          <a:endParaRPr lang="pt-BR"/>
        </a:p>
      </dgm:t>
    </dgm:pt>
    <dgm:pt modelId="{08E7B69B-48A7-4093-9FCA-F88FE291B1E7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9.1.7 - Gestão de Qualidade</a:t>
          </a:r>
        </a:p>
      </dgm:t>
    </dgm:pt>
    <dgm:pt modelId="{B91E4A10-A724-4FFF-A225-A3A2F34CF465}" type="parTrans" cxnId="{924AC760-71CC-4084-A21F-9485D3C4BC2D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37BA5638-D109-4171-9725-C28C591E2D8C}" type="sibTrans" cxnId="{924AC760-71CC-4084-A21F-9485D3C4BC2D}">
      <dgm:prSet/>
      <dgm:spPr/>
      <dgm:t>
        <a:bodyPr/>
        <a:lstStyle/>
        <a:p>
          <a:endParaRPr lang="pt-BR"/>
        </a:p>
      </dgm:t>
    </dgm:pt>
    <dgm:pt modelId="{94D64BE2-F0BC-4037-B7E0-971DA4ACAAA8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9.1.8 - Gestão de Custos</a:t>
          </a:r>
        </a:p>
      </dgm:t>
    </dgm:pt>
    <dgm:pt modelId="{04657AF1-DBA1-4236-A28C-712D3A945AB5}" type="parTrans" cxnId="{526DC3C0-8666-4814-8D81-3BE81F5FF7F6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0E6774B7-29E4-4F7B-A19F-E732E08548E1}" type="sibTrans" cxnId="{526DC3C0-8666-4814-8D81-3BE81F5FF7F6}">
      <dgm:prSet/>
      <dgm:spPr/>
      <dgm:t>
        <a:bodyPr/>
        <a:lstStyle/>
        <a:p>
          <a:endParaRPr lang="pt-BR"/>
        </a:p>
      </dgm:t>
    </dgm:pt>
    <dgm:pt modelId="{0C9E9296-B564-4A94-BB70-2E799CD46F54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9.1.9 - Gestão de Aquisições</a:t>
          </a:r>
        </a:p>
      </dgm:t>
    </dgm:pt>
    <dgm:pt modelId="{DFE3B539-4ABA-4730-84C7-19B8669EA283}" type="parTrans" cxnId="{B9EB9722-6890-41AE-AFBC-8851ECC9A9BF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430C52AF-D8E9-4CF9-B93E-807460D2F755}" type="sibTrans" cxnId="{B9EB9722-6890-41AE-AFBC-8851ECC9A9BF}">
      <dgm:prSet/>
      <dgm:spPr/>
      <dgm:t>
        <a:bodyPr/>
        <a:lstStyle/>
        <a:p>
          <a:endParaRPr lang="pt-BR"/>
        </a:p>
      </dgm:t>
    </dgm:pt>
    <dgm:pt modelId="{89BCFCBE-31BA-401A-893C-9233AD852B4F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5.1.1 - Construção Padrão</a:t>
          </a:r>
        </a:p>
      </dgm:t>
    </dgm:pt>
    <dgm:pt modelId="{BBDD1509-9A1B-453D-A016-20E891036BD8}" type="parTrans" cxnId="{EC2B6657-16CA-4593-BD3D-E41C9F2F6783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F35D86B6-BE62-467A-9E03-4A12CADA7559}" type="sibTrans" cxnId="{EC2B6657-16CA-4593-BD3D-E41C9F2F6783}">
      <dgm:prSet/>
      <dgm:spPr/>
      <dgm:t>
        <a:bodyPr/>
        <a:lstStyle/>
        <a:p>
          <a:endParaRPr lang="pt-BR"/>
        </a:p>
      </dgm:t>
    </dgm:pt>
    <dgm:pt modelId="{1DA239F0-EFD9-44D3-80DD-0F254DBEE44B}">
      <dgm:prSet phldrT="[Texto]"/>
      <dgm:spPr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dgm:spPr>
      <dgm:t>
        <a:bodyPr anchor="ctr"/>
        <a:lstStyle/>
        <a:p>
          <a:pPr algn="ctr"/>
          <a:r>
            <a:rPr lang="pt-BR">
              <a:solidFill>
                <a:sysClr val="windowText" lastClr="000000"/>
              </a:solidFill>
            </a:rPr>
            <a:t>5.1.2 - Bases Certificadas</a:t>
          </a:r>
        </a:p>
      </dgm:t>
    </dgm:pt>
    <dgm:pt modelId="{03858BFF-0488-455F-935D-DA662AA05D3B}" type="parTrans" cxnId="{E2777C86-7AFF-4580-9257-E986552B480A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0F2631CB-2FA8-4D80-822C-F9C03FF991E8}" type="sibTrans" cxnId="{E2777C86-7AFF-4580-9257-E986552B480A}">
      <dgm:prSet/>
      <dgm:spPr/>
      <dgm:t>
        <a:bodyPr/>
        <a:lstStyle/>
        <a:p>
          <a:endParaRPr lang="pt-BR"/>
        </a:p>
      </dgm:t>
    </dgm:pt>
    <dgm:pt modelId="{9471FE76-1F2B-4800-8691-8955B784F75B}">
      <dgm:prSet/>
      <dgm:spPr>
        <a:solidFill>
          <a:schemeClr val="bg2">
            <a:lumMod val="50000"/>
          </a:schemeClr>
        </a:solidFill>
      </dgm:spPr>
      <dgm:t>
        <a:bodyPr/>
        <a:lstStyle/>
        <a:p>
          <a:r>
            <a:rPr lang="pt-BR">
              <a:solidFill>
                <a:schemeClr val="tx1"/>
              </a:solidFill>
            </a:rPr>
            <a:t>10 - SMG</a:t>
          </a:r>
        </a:p>
      </dgm:t>
    </dgm:pt>
    <dgm:pt modelId="{E40A4AA5-96A9-4345-9DAB-BBEDE32024A1}" type="parTrans" cxnId="{8C38514B-627E-4711-8448-153259B90D23}">
      <dgm:prSet/>
      <dgm:spPr>
        <a:ln>
          <a:solidFill>
            <a:schemeClr val="tx1"/>
          </a:solidFill>
        </a:ln>
      </dgm:spPr>
      <dgm:t>
        <a:bodyPr/>
        <a:lstStyle/>
        <a:p>
          <a:endParaRPr lang="pt-BR"/>
        </a:p>
      </dgm:t>
    </dgm:pt>
    <dgm:pt modelId="{01A7E677-F67C-454D-85CD-FCF83D4BC6D8}" type="sibTrans" cxnId="{8C38514B-627E-4711-8448-153259B90D23}">
      <dgm:prSet/>
      <dgm:spPr/>
      <dgm:t>
        <a:bodyPr/>
        <a:lstStyle/>
        <a:p>
          <a:endParaRPr lang="pt-BR"/>
        </a:p>
      </dgm:t>
    </dgm:pt>
    <dgm:pt modelId="{0756EED0-645D-482D-868F-47A55534C235}" type="pres">
      <dgm:prSet presAssocID="{609D9B13-1E54-41FA-9E3A-4A8B8CC8A33F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86B56A7B-C0F3-4285-A331-6D780560BF96}" type="pres">
      <dgm:prSet presAssocID="{9E8F14F0-4A74-44D1-856B-F0E96FA9DDA3}" presName="hierRoot1" presStyleCnt="0">
        <dgm:presLayoutVars>
          <dgm:hierBranch val="init"/>
        </dgm:presLayoutVars>
      </dgm:prSet>
      <dgm:spPr/>
    </dgm:pt>
    <dgm:pt modelId="{84A33984-1015-4D40-873C-7497DDE7EDB3}" type="pres">
      <dgm:prSet presAssocID="{9E8F14F0-4A74-44D1-856B-F0E96FA9DDA3}" presName="rootComposite1" presStyleCnt="0"/>
      <dgm:spPr/>
    </dgm:pt>
    <dgm:pt modelId="{3B5E2F5E-EC3B-4EEA-B8FF-AFB09D9DCAC3}" type="pres">
      <dgm:prSet presAssocID="{9E8F14F0-4A74-44D1-856B-F0E96FA9DDA3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200D116C-4687-4B10-8922-EE2600997459}" type="pres">
      <dgm:prSet presAssocID="{9E8F14F0-4A74-44D1-856B-F0E96FA9DDA3}" presName="rootConnector1" presStyleLbl="node1" presStyleIdx="0" presStyleCnt="0"/>
      <dgm:spPr/>
      <dgm:t>
        <a:bodyPr/>
        <a:lstStyle/>
        <a:p>
          <a:endParaRPr lang="pt-BR"/>
        </a:p>
      </dgm:t>
    </dgm:pt>
    <dgm:pt modelId="{6FDDBFB6-260C-4293-B4C1-D1F3943AB20E}" type="pres">
      <dgm:prSet presAssocID="{9E8F14F0-4A74-44D1-856B-F0E96FA9DDA3}" presName="hierChild2" presStyleCnt="0"/>
      <dgm:spPr/>
    </dgm:pt>
    <dgm:pt modelId="{74C96913-A434-4EE8-A7A7-AD4B8B42E644}" type="pres">
      <dgm:prSet presAssocID="{2DCDF9FB-467F-4FA0-8A95-318E14013259}" presName="Name37" presStyleLbl="parChTrans1D2" presStyleIdx="0" presStyleCnt="10"/>
      <dgm:spPr/>
      <dgm:t>
        <a:bodyPr/>
        <a:lstStyle/>
        <a:p>
          <a:endParaRPr lang="pt-BR"/>
        </a:p>
      </dgm:t>
    </dgm:pt>
    <dgm:pt modelId="{EBA42504-C60E-4533-AB6A-02C99A653A09}" type="pres">
      <dgm:prSet presAssocID="{EA67F30B-4D7C-49AC-A4E6-7EF1582D8B5D}" presName="hierRoot2" presStyleCnt="0">
        <dgm:presLayoutVars>
          <dgm:hierBranch val="init"/>
        </dgm:presLayoutVars>
      </dgm:prSet>
      <dgm:spPr/>
    </dgm:pt>
    <dgm:pt modelId="{F9BAC299-E5F6-4914-BC7C-6688AB88411A}" type="pres">
      <dgm:prSet presAssocID="{EA67F30B-4D7C-49AC-A4E6-7EF1582D8B5D}" presName="rootComposite" presStyleCnt="0"/>
      <dgm:spPr/>
    </dgm:pt>
    <dgm:pt modelId="{DD262585-60C9-44C9-B017-D533BFA7CE9E}" type="pres">
      <dgm:prSet presAssocID="{EA67F30B-4D7C-49AC-A4E6-7EF1582D8B5D}" presName="rootText" presStyleLbl="node2" presStyleIdx="0" presStyleCnt="10" custLinFactNeighborX="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AA8A531-89AD-42FD-AEF5-E92608640C55}" type="pres">
      <dgm:prSet presAssocID="{EA67F30B-4D7C-49AC-A4E6-7EF1582D8B5D}" presName="rootConnector" presStyleLbl="node2" presStyleIdx="0" presStyleCnt="10"/>
      <dgm:spPr/>
      <dgm:t>
        <a:bodyPr/>
        <a:lstStyle/>
        <a:p>
          <a:endParaRPr lang="pt-BR"/>
        </a:p>
      </dgm:t>
    </dgm:pt>
    <dgm:pt modelId="{9F997203-019C-465E-A48E-E906F1CD1501}" type="pres">
      <dgm:prSet presAssocID="{EA67F30B-4D7C-49AC-A4E6-7EF1582D8B5D}" presName="hierChild4" presStyleCnt="0"/>
      <dgm:spPr/>
    </dgm:pt>
    <dgm:pt modelId="{33B97FD9-0B20-45B1-A6B0-C0E7002ADA31}" type="pres">
      <dgm:prSet presAssocID="{26DE996E-EF29-4F8F-BAC4-F90B15B8675C}" presName="Name37" presStyleLbl="parChTrans1D3" presStyleIdx="0" presStyleCnt="14"/>
      <dgm:spPr/>
      <dgm:t>
        <a:bodyPr/>
        <a:lstStyle/>
        <a:p>
          <a:endParaRPr lang="pt-BR"/>
        </a:p>
      </dgm:t>
    </dgm:pt>
    <dgm:pt modelId="{B98A3B50-2FE6-43A8-B5EE-6512D9A35D59}" type="pres">
      <dgm:prSet presAssocID="{B082F568-0299-4428-BC20-53B9BA7353BB}" presName="hierRoot2" presStyleCnt="0">
        <dgm:presLayoutVars>
          <dgm:hierBranch val="init"/>
        </dgm:presLayoutVars>
      </dgm:prSet>
      <dgm:spPr/>
    </dgm:pt>
    <dgm:pt modelId="{DC93AD9F-D33B-4744-B1FB-8819863307E9}" type="pres">
      <dgm:prSet presAssocID="{B082F568-0299-4428-BC20-53B9BA7353BB}" presName="rootComposite" presStyleCnt="0"/>
      <dgm:spPr/>
    </dgm:pt>
    <dgm:pt modelId="{299A9280-5220-4941-8251-D1383D5638AF}" type="pres">
      <dgm:prSet presAssocID="{B082F568-0299-4428-BC20-53B9BA7353BB}" presName="rootText" presStyleLbl="node3" presStyleIdx="0" presStyleCnt="1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CB8B191-E241-4563-95AC-E7A48A80E9A5}" type="pres">
      <dgm:prSet presAssocID="{B082F568-0299-4428-BC20-53B9BA7353BB}" presName="rootConnector" presStyleLbl="node3" presStyleIdx="0" presStyleCnt="14"/>
      <dgm:spPr/>
      <dgm:t>
        <a:bodyPr/>
        <a:lstStyle/>
        <a:p>
          <a:endParaRPr lang="pt-BR"/>
        </a:p>
      </dgm:t>
    </dgm:pt>
    <dgm:pt modelId="{C74DA0E5-6E28-4F22-A7F0-861477DAA917}" type="pres">
      <dgm:prSet presAssocID="{B082F568-0299-4428-BC20-53B9BA7353BB}" presName="hierChild4" presStyleCnt="0"/>
      <dgm:spPr/>
    </dgm:pt>
    <dgm:pt modelId="{AE1721C6-57E4-4E0A-9320-8C8E674F6F69}" type="pres">
      <dgm:prSet presAssocID="{B082F568-0299-4428-BC20-53B9BA7353BB}" presName="hierChild5" presStyleCnt="0"/>
      <dgm:spPr/>
    </dgm:pt>
    <dgm:pt modelId="{503B824C-EFF6-4078-8C54-ECFDD60AAE62}" type="pres">
      <dgm:prSet presAssocID="{99AFD9B8-BF64-4566-91A2-C6EBEBF2CACF}" presName="Name37" presStyleLbl="parChTrans1D3" presStyleIdx="1" presStyleCnt="14"/>
      <dgm:spPr/>
      <dgm:t>
        <a:bodyPr/>
        <a:lstStyle/>
        <a:p>
          <a:endParaRPr lang="pt-BR"/>
        </a:p>
      </dgm:t>
    </dgm:pt>
    <dgm:pt modelId="{3D5A33AD-0C49-4168-ADBE-B5D658E16C94}" type="pres">
      <dgm:prSet presAssocID="{E952BCE2-544F-4EF9-91E4-959CF216AA5B}" presName="hierRoot2" presStyleCnt="0">
        <dgm:presLayoutVars>
          <dgm:hierBranch val="init"/>
        </dgm:presLayoutVars>
      </dgm:prSet>
      <dgm:spPr/>
    </dgm:pt>
    <dgm:pt modelId="{15E60A93-4DF6-430D-8BEA-DD00189A57AE}" type="pres">
      <dgm:prSet presAssocID="{E952BCE2-544F-4EF9-91E4-959CF216AA5B}" presName="rootComposite" presStyleCnt="0"/>
      <dgm:spPr/>
    </dgm:pt>
    <dgm:pt modelId="{997BE0A5-2413-4182-8ED0-C3B372A3853F}" type="pres">
      <dgm:prSet presAssocID="{E952BCE2-544F-4EF9-91E4-959CF216AA5B}" presName="rootText" presStyleLbl="node3" presStyleIdx="1" presStyleCnt="1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1112F7E-651E-4391-9947-61BBDAAFEA01}" type="pres">
      <dgm:prSet presAssocID="{E952BCE2-544F-4EF9-91E4-959CF216AA5B}" presName="rootConnector" presStyleLbl="node3" presStyleIdx="1" presStyleCnt="14"/>
      <dgm:spPr/>
      <dgm:t>
        <a:bodyPr/>
        <a:lstStyle/>
        <a:p>
          <a:endParaRPr lang="pt-BR"/>
        </a:p>
      </dgm:t>
    </dgm:pt>
    <dgm:pt modelId="{BA781A1F-5AA1-4C39-895E-13D34DFE5083}" type="pres">
      <dgm:prSet presAssocID="{E952BCE2-544F-4EF9-91E4-959CF216AA5B}" presName="hierChild4" presStyleCnt="0"/>
      <dgm:spPr/>
    </dgm:pt>
    <dgm:pt modelId="{927C68A8-C8CA-4D32-9A6E-ED40C30793A4}" type="pres">
      <dgm:prSet presAssocID="{E952BCE2-544F-4EF9-91E4-959CF216AA5B}" presName="hierChild5" presStyleCnt="0"/>
      <dgm:spPr/>
    </dgm:pt>
    <dgm:pt modelId="{455BD22A-5CB8-45B2-BF36-E66153ED59E1}" type="pres">
      <dgm:prSet presAssocID="{EA67F30B-4D7C-49AC-A4E6-7EF1582D8B5D}" presName="hierChild5" presStyleCnt="0"/>
      <dgm:spPr/>
    </dgm:pt>
    <dgm:pt modelId="{D66F117B-83B6-40FB-B03B-C2E2D52A3908}" type="pres">
      <dgm:prSet presAssocID="{3280335A-5645-4E6E-B2D2-A75D5C79F226}" presName="Name37" presStyleLbl="parChTrans1D2" presStyleIdx="1" presStyleCnt="10"/>
      <dgm:spPr/>
      <dgm:t>
        <a:bodyPr/>
        <a:lstStyle/>
        <a:p>
          <a:endParaRPr lang="pt-BR"/>
        </a:p>
      </dgm:t>
    </dgm:pt>
    <dgm:pt modelId="{2DE802FA-5648-44FA-859B-655A8DB32FAB}" type="pres">
      <dgm:prSet presAssocID="{4077FBC4-91EF-4110-91DC-8FC62D621DDB}" presName="hierRoot2" presStyleCnt="0">
        <dgm:presLayoutVars>
          <dgm:hierBranch val="init"/>
        </dgm:presLayoutVars>
      </dgm:prSet>
      <dgm:spPr/>
    </dgm:pt>
    <dgm:pt modelId="{65B7C9EC-F7F7-4152-90A4-C08C3B542569}" type="pres">
      <dgm:prSet presAssocID="{4077FBC4-91EF-4110-91DC-8FC62D621DDB}" presName="rootComposite" presStyleCnt="0"/>
      <dgm:spPr/>
    </dgm:pt>
    <dgm:pt modelId="{789A5C3D-D447-4B67-88BE-7B89B8C85B5C}" type="pres">
      <dgm:prSet presAssocID="{4077FBC4-91EF-4110-91DC-8FC62D621DDB}" presName="rootText" presStyleLbl="node2" presStyleIdx="1" presStyleCnt="1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E8AF177-A21D-4279-B006-A7E19C7B2867}" type="pres">
      <dgm:prSet presAssocID="{4077FBC4-91EF-4110-91DC-8FC62D621DDB}" presName="rootConnector" presStyleLbl="node2" presStyleIdx="1" presStyleCnt="10"/>
      <dgm:spPr/>
      <dgm:t>
        <a:bodyPr/>
        <a:lstStyle/>
        <a:p>
          <a:endParaRPr lang="pt-BR"/>
        </a:p>
      </dgm:t>
    </dgm:pt>
    <dgm:pt modelId="{9CA300FA-789C-4335-A1D9-32B3AFF8F421}" type="pres">
      <dgm:prSet presAssocID="{4077FBC4-91EF-4110-91DC-8FC62D621DDB}" presName="hierChild4" presStyleCnt="0"/>
      <dgm:spPr/>
    </dgm:pt>
    <dgm:pt modelId="{F3089156-7711-44EF-9E8B-B8FDE370102C}" type="pres">
      <dgm:prSet presAssocID="{4A456E27-DB6B-4B4F-B190-D6F74A0AB56A}" presName="Name37" presStyleLbl="parChTrans1D3" presStyleIdx="2" presStyleCnt="14"/>
      <dgm:spPr/>
      <dgm:t>
        <a:bodyPr/>
        <a:lstStyle/>
        <a:p>
          <a:endParaRPr lang="pt-BR"/>
        </a:p>
      </dgm:t>
    </dgm:pt>
    <dgm:pt modelId="{BACD06CA-A968-4400-87CD-242F98BF1D0C}" type="pres">
      <dgm:prSet presAssocID="{F01F0E1E-ED90-493B-8007-1F5C41C16C40}" presName="hierRoot2" presStyleCnt="0">
        <dgm:presLayoutVars>
          <dgm:hierBranch val="init"/>
        </dgm:presLayoutVars>
      </dgm:prSet>
      <dgm:spPr/>
    </dgm:pt>
    <dgm:pt modelId="{C98C7D40-B730-433D-B68F-3D7109C7847F}" type="pres">
      <dgm:prSet presAssocID="{F01F0E1E-ED90-493B-8007-1F5C41C16C40}" presName="rootComposite" presStyleCnt="0"/>
      <dgm:spPr/>
    </dgm:pt>
    <dgm:pt modelId="{F1F60DA7-8DB8-41B6-912B-571124003D48}" type="pres">
      <dgm:prSet presAssocID="{F01F0E1E-ED90-493B-8007-1F5C41C16C40}" presName="rootText" presStyleLbl="node3" presStyleIdx="2" presStyleCnt="1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B26E12E-7916-49F6-AF13-7974481C7065}" type="pres">
      <dgm:prSet presAssocID="{F01F0E1E-ED90-493B-8007-1F5C41C16C40}" presName="rootConnector" presStyleLbl="node3" presStyleIdx="2" presStyleCnt="14"/>
      <dgm:spPr/>
      <dgm:t>
        <a:bodyPr/>
        <a:lstStyle/>
        <a:p>
          <a:endParaRPr lang="pt-BR"/>
        </a:p>
      </dgm:t>
    </dgm:pt>
    <dgm:pt modelId="{332A7F9F-52C9-4A10-90AD-8E769BCE6F3B}" type="pres">
      <dgm:prSet presAssocID="{F01F0E1E-ED90-493B-8007-1F5C41C16C40}" presName="hierChild4" presStyleCnt="0"/>
      <dgm:spPr/>
    </dgm:pt>
    <dgm:pt modelId="{4AF55FC1-C994-4F09-BA1E-F305396F9021}" type="pres">
      <dgm:prSet presAssocID="{F01F0E1E-ED90-493B-8007-1F5C41C16C40}" presName="hierChild5" presStyleCnt="0"/>
      <dgm:spPr/>
    </dgm:pt>
    <dgm:pt modelId="{4E1DAC4D-8D89-40EA-AD8F-CA976C31068F}" type="pres">
      <dgm:prSet presAssocID="{648A8444-C8F5-4ACF-8C64-053FA161D147}" presName="Name37" presStyleLbl="parChTrans1D3" presStyleIdx="3" presStyleCnt="14"/>
      <dgm:spPr/>
      <dgm:t>
        <a:bodyPr/>
        <a:lstStyle/>
        <a:p>
          <a:endParaRPr lang="pt-BR"/>
        </a:p>
      </dgm:t>
    </dgm:pt>
    <dgm:pt modelId="{0FBB3AD7-A711-4385-A529-AA0632FF10CF}" type="pres">
      <dgm:prSet presAssocID="{69E2D085-5925-483D-9B6C-6D95D45875DD}" presName="hierRoot2" presStyleCnt="0">
        <dgm:presLayoutVars>
          <dgm:hierBranch val="init"/>
        </dgm:presLayoutVars>
      </dgm:prSet>
      <dgm:spPr/>
    </dgm:pt>
    <dgm:pt modelId="{0D7A5CED-9939-4916-82FF-EFB535F6ED6B}" type="pres">
      <dgm:prSet presAssocID="{69E2D085-5925-483D-9B6C-6D95D45875DD}" presName="rootComposite" presStyleCnt="0"/>
      <dgm:spPr/>
    </dgm:pt>
    <dgm:pt modelId="{1D2FA35F-26A3-4CD1-8AE0-66599235B6E4}" type="pres">
      <dgm:prSet presAssocID="{69E2D085-5925-483D-9B6C-6D95D45875DD}" presName="rootText" presStyleLbl="node3" presStyleIdx="3" presStyleCnt="1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0A51C824-D3B3-489C-A008-DC8FBBE6F028}" type="pres">
      <dgm:prSet presAssocID="{69E2D085-5925-483D-9B6C-6D95D45875DD}" presName="rootConnector" presStyleLbl="node3" presStyleIdx="3" presStyleCnt="14"/>
      <dgm:spPr/>
      <dgm:t>
        <a:bodyPr/>
        <a:lstStyle/>
        <a:p>
          <a:endParaRPr lang="pt-BR"/>
        </a:p>
      </dgm:t>
    </dgm:pt>
    <dgm:pt modelId="{817C20AE-9362-46A8-9B90-9E89CD73BDAE}" type="pres">
      <dgm:prSet presAssocID="{69E2D085-5925-483D-9B6C-6D95D45875DD}" presName="hierChild4" presStyleCnt="0"/>
      <dgm:spPr/>
    </dgm:pt>
    <dgm:pt modelId="{A2EC4DA9-B22E-4C3A-860F-30C926BCE51B}" type="pres">
      <dgm:prSet presAssocID="{69E2D085-5925-483D-9B6C-6D95D45875DD}" presName="hierChild5" presStyleCnt="0"/>
      <dgm:spPr/>
    </dgm:pt>
    <dgm:pt modelId="{690EF903-2D30-4138-BE61-83B0E4F7F59F}" type="pres">
      <dgm:prSet presAssocID="{2E1B4C1F-4918-472F-A318-EACC423ECB9F}" presName="Name37" presStyleLbl="parChTrans1D3" presStyleIdx="4" presStyleCnt="14"/>
      <dgm:spPr/>
      <dgm:t>
        <a:bodyPr/>
        <a:lstStyle/>
        <a:p>
          <a:endParaRPr lang="pt-BR"/>
        </a:p>
      </dgm:t>
    </dgm:pt>
    <dgm:pt modelId="{FD54F664-8797-4033-A3F5-9FB76D0D53C2}" type="pres">
      <dgm:prSet presAssocID="{161F899B-612E-4E10-BE80-F769623E5CA2}" presName="hierRoot2" presStyleCnt="0">
        <dgm:presLayoutVars>
          <dgm:hierBranch val="init"/>
        </dgm:presLayoutVars>
      </dgm:prSet>
      <dgm:spPr/>
    </dgm:pt>
    <dgm:pt modelId="{32681D37-1C0B-442F-BEBD-A4459EA71B67}" type="pres">
      <dgm:prSet presAssocID="{161F899B-612E-4E10-BE80-F769623E5CA2}" presName="rootComposite" presStyleCnt="0"/>
      <dgm:spPr/>
    </dgm:pt>
    <dgm:pt modelId="{0386D17E-0D5B-43AB-9835-F33F6DFDC4E4}" type="pres">
      <dgm:prSet presAssocID="{161F899B-612E-4E10-BE80-F769623E5CA2}" presName="rootText" presStyleLbl="node3" presStyleIdx="4" presStyleCnt="1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0FCB91D8-27EF-4E27-A422-5B8DF660FD47}" type="pres">
      <dgm:prSet presAssocID="{161F899B-612E-4E10-BE80-F769623E5CA2}" presName="rootConnector" presStyleLbl="node3" presStyleIdx="4" presStyleCnt="14"/>
      <dgm:spPr/>
      <dgm:t>
        <a:bodyPr/>
        <a:lstStyle/>
        <a:p>
          <a:endParaRPr lang="pt-BR"/>
        </a:p>
      </dgm:t>
    </dgm:pt>
    <dgm:pt modelId="{15E39526-4710-488D-BC46-3EB4A120D8D8}" type="pres">
      <dgm:prSet presAssocID="{161F899B-612E-4E10-BE80-F769623E5CA2}" presName="hierChild4" presStyleCnt="0"/>
      <dgm:spPr/>
    </dgm:pt>
    <dgm:pt modelId="{84F40ADC-8E0A-4C98-AC51-EBFCBE1A78EE}" type="pres">
      <dgm:prSet presAssocID="{161F899B-612E-4E10-BE80-F769623E5CA2}" presName="hierChild5" presStyleCnt="0"/>
      <dgm:spPr/>
    </dgm:pt>
    <dgm:pt modelId="{06A1DE05-48D5-4EE4-B5D9-A0F6D8973C08}" type="pres">
      <dgm:prSet presAssocID="{4077FBC4-91EF-4110-91DC-8FC62D621DDB}" presName="hierChild5" presStyleCnt="0"/>
      <dgm:spPr/>
    </dgm:pt>
    <dgm:pt modelId="{ED71B90E-658C-4B71-A9F3-1551739AC48D}" type="pres">
      <dgm:prSet presAssocID="{15D0CE57-7B8D-43D5-8761-4413220959E0}" presName="Name37" presStyleLbl="parChTrans1D2" presStyleIdx="2" presStyleCnt="10"/>
      <dgm:spPr/>
      <dgm:t>
        <a:bodyPr/>
        <a:lstStyle/>
        <a:p>
          <a:endParaRPr lang="pt-BR"/>
        </a:p>
      </dgm:t>
    </dgm:pt>
    <dgm:pt modelId="{F924CE23-8735-4B4B-B937-DCAB21E5EF65}" type="pres">
      <dgm:prSet presAssocID="{85B19B56-0897-4071-98D3-BEB04702A72B}" presName="hierRoot2" presStyleCnt="0">
        <dgm:presLayoutVars>
          <dgm:hierBranch val="init"/>
        </dgm:presLayoutVars>
      </dgm:prSet>
      <dgm:spPr/>
    </dgm:pt>
    <dgm:pt modelId="{F651C1B0-CCA0-4371-A90B-A2EEF00D1EF8}" type="pres">
      <dgm:prSet presAssocID="{85B19B56-0897-4071-98D3-BEB04702A72B}" presName="rootComposite" presStyleCnt="0"/>
      <dgm:spPr/>
    </dgm:pt>
    <dgm:pt modelId="{82FEFA24-F4E4-4508-8361-9C0F9EBC2604}" type="pres">
      <dgm:prSet presAssocID="{85B19B56-0897-4071-98D3-BEB04702A72B}" presName="rootText" presStyleLbl="node2" presStyleIdx="2" presStyleCnt="1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B2D4CD08-47DE-4521-8CDF-90141446A2AF}" type="pres">
      <dgm:prSet presAssocID="{85B19B56-0897-4071-98D3-BEB04702A72B}" presName="rootConnector" presStyleLbl="node2" presStyleIdx="2" presStyleCnt="10"/>
      <dgm:spPr/>
      <dgm:t>
        <a:bodyPr/>
        <a:lstStyle/>
        <a:p>
          <a:endParaRPr lang="pt-BR"/>
        </a:p>
      </dgm:t>
    </dgm:pt>
    <dgm:pt modelId="{213078B9-F9AC-45BA-8DA4-1EC6D760F3D3}" type="pres">
      <dgm:prSet presAssocID="{85B19B56-0897-4071-98D3-BEB04702A72B}" presName="hierChild4" presStyleCnt="0"/>
      <dgm:spPr/>
    </dgm:pt>
    <dgm:pt modelId="{0E403645-A692-4B12-B430-AEC8278DFC63}" type="pres">
      <dgm:prSet presAssocID="{585BFB79-0A47-41CC-8E55-89562F5F4017}" presName="Name37" presStyleLbl="parChTrans1D3" presStyleIdx="5" presStyleCnt="14"/>
      <dgm:spPr/>
      <dgm:t>
        <a:bodyPr/>
        <a:lstStyle/>
        <a:p>
          <a:endParaRPr lang="pt-BR"/>
        </a:p>
      </dgm:t>
    </dgm:pt>
    <dgm:pt modelId="{AA3F13C8-22BD-405A-9B71-FF8DF4B0ABB9}" type="pres">
      <dgm:prSet presAssocID="{F16E1AE2-997E-4C0D-98F4-4D427559FDAA}" presName="hierRoot2" presStyleCnt="0">
        <dgm:presLayoutVars>
          <dgm:hierBranch val="init"/>
        </dgm:presLayoutVars>
      </dgm:prSet>
      <dgm:spPr/>
    </dgm:pt>
    <dgm:pt modelId="{D0066AA2-5223-4B8A-9E2D-8F71506B0C09}" type="pres">
      <dgm:prSet presAssocID="{F16E1AE2-997E-4C0D-98F4-4D427559FDAA}" presName="rootComposite" presStyleCnt="0"/>
      <dgm:spPr/>
    </dgm:pt>
    <dgm:pt modelId="{7DF176D3-D3E6-4CC2-9AF4-1F3B4BFBB795}" type="pres">
      <dgm:prSet presAssocID="{F16E1AE2-997E-4C0D-98F4-4D427559FDAA}" presName="rootText" presStyleLbl="node3" presStyleIdx="5" presStyleCnt="1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C5BEAFB-3218-4B8A-BAAA-D7098F6B573D}" type="pres">
      <dgm:prSet presAssocID="{F16E1AE2-997E-4C0D-98F4-4D427559FDAA}" presName="rootConnector" presStyleLbl="node3" presStyleIdx="5" presStyleCnt="14"/>
      <dgm:spPr/>
      <dgm:t>
        <a:bodyPr/>
        <a:lstStyle/>
        <a:p>
          <a:endParaRPr lang="pt-BR"/>
        </a:p>
      </dgm:t>
    </dgm:pt>
    <dgm:pt modelId="{DDDE6AF6-3822-42B8-BEC9-8AF112149654}" type="pres">
      <dgm:prSet presAssocID="{F16E1AE2-997E-4C0D-98F4-4D427559FDAA}" presName="hierChild4" presStyleCnt="0"/>
      <dgm:spPr/>
    </dgm:pt>
    <dgm:pt modelId="{1768F108-9769-4029-8BD2-B2F986F54B20}" type="pres">
      <dgm:prSet presAssocID="{F16E1AE2-997E-4C0D-98F4-4D427559FDAA}" presName="hierChild5" presStyleCnt="0"/>
      <dgm:spPr/>
    </dgm:pt>
    <dgm:pt modelId="{CE8221DC-552C-4369-95AE-915590C88192}" type="pres">
      <dgm:prSet presAssocID="{856A9D2E-CC51-47F5-851F-112D543170B1}" presName="Name37" presStyleLbl="parChTrans1D3" presStyleIdx="6" presStyleCnt="14"/>
      <dgm:spPr/>
      <dgm:t>
        <a:bodyPr/>
        <a:lstStyle/>
        <a:p>
          <a:endParaRPr lang="pt-BR"/>
        </a:p>
      </dgm:t>
    </dgm:pt>
    <dgm:pt modelId="{FD15C2BC-0B03-4F52-AEAC-CA727DC2D4B3}" type="pres">
      <dgm:prSet presAssocID="{E1AABF41-2F7C-459F-AC8F-233C556005FE}" presName="hierRoot2" presStyleCnt="0">
        <dgm:presLayoutVars>
          <dgm:hierBranch val="init"/>
        </dgm:presLayoutVars>
      </dgm:prSet>
      <dgm:spPr/>
    </dgm:pt>
    <dgm:pt modelId="{BB20D8C1-F5A2-4F12-AE60-11F069C01E33}" type="pres">
      <dgm:prSet presAssocID="{E1AABF41-2F7C-459F-AC8F-233C556005FE}" presName="rootComposite" presStyleCnt="0"/>
      <dgm:spPr/>
    </dgm:pt>
    <dgm:pt modelId="{38B123DF-53A8-428C-ADBA-00ECF195004A}" type="pres">
      <dgm:prSet presAssocID="{E1AABF41-2F7C-459F-AC8F-233C556005FE}" presName="rootText" presStyleLbl="node3" presStyleIdx="6" presStyleCnt="1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B569E7F-BA18-4751-8567-4F41E0BDC8A6}" type="pres">
      <dgm:prSet presAssocID="{E1AABF41-2F7C-459F-AC8F-233C556005FE}" presName="rootConnector" presStyleLbl="node3" presStyleIdx="6" presStyleCnt="14"/>
      <dgm:spPr/>
      <dgm:t>
        <a:bodyPr/>
        <a:lstStyle/>
        <a:p>
          <a:endParaRPr lang="pt-BR"/>
        </a:p>
      </dgm:t>
    </dgm:pt>
    <dgm:pt modelId="{263066C4-2160-47D5-B97B-72B686742EFD}" type="pres">
      <dgm:prSet presAssocID="{E1AABF41-2F7C-459F-AC8F-233C556005FE}" presName="hierChild4" presStyleCnt="0"/>
      <dgm:spPr/>
    </dgm:pt>
    <dgm:pt modelId="{1CA37115-CD59-4083-8E14-4E36D265A6DD}" type="pres">
      <dgm:prSet presAssocID="{9B4B49B1-9C7C-4FB4-8A5D-1E1159E951DB}" presName="Name37" presStyleLbl="parChTrans1D4" presStyleIdx="0" presStyleCnt="16"/>
      <dgm:spPr/>
      <dgm:t>
        <a:bodyPr/>
        <a:lstStyle/>
        <a:p>
          <a:endParaRPr lang="pt-BR"/>
        </a:p>
      </dgm:t>
    </dgm:pt>
    <dgm:pt modelId="{F3E2D6F4-5261-42F9-80AB-4E0747B0C304}" type="pres">
      <dgm:prSet presAssocID="{B234A3D5-B639-4C3D-A49D-2ADE9A8EBF07}" presName="hierRoot2" presStyleCnt="0">
        <dgm:presLayoutVars>
          <dgm:hierBranch val="init"/>
        </dgm:presLayoutVars>
      </dgm:prSet>
      <dgm:spPr/>
    </dgm:pt>
    <dgm:pt modelId="{756D741C-0573-4182-947A-0B5E6F835106}" type="pres">
      <dgm:prSet presAssocID="{B234A3D5-B639-4C3D-A49D-2ADE9A8EBF07}" presName="rootComposite" presStyleCnt="0"/>
      <dgm:spPr/>
    </dgm:pt>
    <dgm:pt modelId="{44CB2E50-C493-458B-B367-FF35D2E6CB25}" type="pres">
      <dgm:prSet presAssocID="{B234A3D5-B639-4C3D-A49D-2ADE9A8EBF07}" presName="rootText" presStyleLbl="node4" presStyleIdx="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25C34F0-81BB-422D-8D3D-7E3FF8312D52}" type="pres">
      <dgm:prSet presAssocID="{B234A3D5-B639-4C3D-A49D-2ADE9A8EBF07}" presName="rootConnector" presStyleLbl="node4" presStyleIdx="0" presStyleCnt="16"/>
      <dgm:spPr/>
      <dgm:t>
        <a:bodyPr/>
        <a:lstStyle/>
        <a:p>
          <a:endParaRPr lang="pt-BR"/>
        </a:p>
      </dgm:t>
    </dgm:pt>
    <dgm:pt modelId="{F247228A-7F6D-4B4D-A9AE-388B0B3DBE54}" type="pres">
      <dgm:prSet presAssocID="{B234A3D5-B639-4C3D-A49D-2ADE9A8EBF07}" presName="hierChild4" presStyleCnt="0"/>
      <dgm:spPr/>
    </dgm:pt>
    <dgm:pt modelId="{35EC1663-5F1B-43E1-AF4C-D55ADC8092F7}" type="pres">
      <dgm:prSet presAssocID="{B234A3D5-B639-4C3D-A49D-2ADE9A8EBF07}" presName="hierChild5" presStyleCnt="0"/>
      <dgm:spPr/>
    </dgm:pt>
    <dgm:pt modelId="{74DBE115-F975-45E0-935A-6318A7024E42}" type="pres">
      <dgm:prSet presAssocID="{83E701AE-C0AA-46FB-BCA4-0113A10B48D6}" presName="Name37" presStyleLbl="parChTrans1D4" presStyleIdx="1" presStyleCnt="16"/>
      <dgm:spPr/>
      <dgm:t>
        <a:bodyPr/>
        <a:lstStyle/>
        <a:p>
          <a:endParaRPr lang="pt-BR"/>
        </a:p>
      </dgm:t>
    </dgm:pt>
    <dgm:pt modelId="{89788749-1DE7-4D5E-967A-D16E1B4080E7}" type="pres">
      <dgm:prSet presAssocID="{97FACFFD-6C51-45CB-8418-2715B1B1C43A}" presName="hierRoot2" presStyleCnt="0">
        <dgm:presLayoutVars>
          <dgm:hierBranch val="init"/>
        </dgm:presLayoutVars>
      </dgm:prSet>
      <dgm:spPr/>
    </dgm:pt>
    <dgm:pt modelId="{93DEA029-9433-4AD0-A9E7-5FA64F16EC0B}" type="pres">
      <dgm:prSet presAssocID="{97FACFFD-6C51-45CB-8418-2715B1B1C43A}" presName="rootComposite" presStyleCnt="0"/>
      <dgm:spPr/>
    </dgm:pt>
    <dgm:pt modelId="{17877D26-1646-4C5A-B253-C6F7E12E936B}" type="pres">
      <dgm:prSet presAssocID="{97FACFFD-6C51-45CB-8418-2715B1B1C43A}" presName="rootText" presStyleLbl="node4" presStyleIdx="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89AA57A-0650-4E3C-9196-857DA0E63509}" type="pres">
      <dgm:prSet presAssocID="{97FACFFD-6C51-45CB-8418-2715B1B1C43A}" presName="rootConnector" presStyleLbl="node4" presStyleIdx="1" presStyleCnt="16"/>
      <dgm:spPr/>
      <dgm:t>
        <a:bodyPr/>
        <a:lstStyle/>
        <a:p>
          <a:endParaRPr lang="pt-BR"/>
        </a:p>
      </dgm:t>
    </dgm:pt>
    <dgm:pt modelId="{1E13C119-6BB9-468C-84AA-19D5C159E9D6}" type="pres">
      <dgm:prSet presAssocID="{97FACFFD-6C51-45CB-8418-2715B1B1C43A}" presName="hierChild4" presStyleCnt="0"/>
      <dgm:spPr/>
    </dgm:pt>
    <dgm:pt modelId="{4B97A56E-8B6D-4E24-A50A-15195F1B1A43}" type="pres">
      <dgm:prSet presAssocID="{97FACFFD-6C51-45CB-8418-2715B1B1C43A}" presName="hierChild5" presStyleCnt="0"/>
      <dgm:spPr/>
    </dgm:pt>
    <dgm:pt modelId="{85D1F92F-1383-4CA3-952B-FD18103CEE9B}" type="pres">
      <dgm:prSet presAssocID="{E1AABF41-2F7C-459F-AC8F-233C556005FE}" presName="hierChild5" presStyleCnt="0"/>
      <dgm:spPr/>
    </dgm:pt>
    <dgm:pt modelId="{F20976FD-63C4-4DD7-ADD3-0470B6B8C875}" type="pres">
      <dgm:prSet presAssocID="{85B19B56-0897-4071-98D3-BEB04702A72B}" presName="hierChild5" presStyleCnt="0"/>
      <dgm:spPr/>
    </dgm:pt>
    <dgm:pt modelId="{EAACCAEF-CA14-4D14-8446-4693A7A363FA}" type="pres">
      <dgm:prSet presAssocID="{20D6864C-FEC4-48E3-AF28-0D1B332C99CD}" presName="Name37" presStyleLbl="parChTrans1D2" presStyleIdx="3" presStyleCnt="10"/>
      <dgm:spPr/>
      <dgm:t>
        <a:bodyPr/>
        <a:lstStyle/>
        <a:p>
          <a:endParaRPr lang="pt-BR"/>
        </a:p>
      </dgm:t>
    </dgm:pt>
    <dgm:pt modelId="{A67C042D-3320-48C9-BF65-77BAA4BA8399}" type="pres">
      <dgm:prSet presAssocID="{17723ECB-0745-48CA-ACEF-1C2EBC5164A7}" presName="hierRoot2" presStyleCnt="0">
        <dgm:presLayoutVars>
          <dgm:hierBranch val="init"/>
        </dgm:presLayoutVars>
      </dgm:prSet>
      <dgm:spPr/>
    </dgm:pt>
    <dgm:pt modelId="{C315FC2A-1352-441B-9D3F-5877C49E28A4}" type="pres">
      <dgm:prSet presAssocID="{17723ECB-0745-48CA-ACEF-1C2EBC5164A7}" presName="rootComposite" presStyleCnt="0"/>
      <dgm:spPr/>
    </dgm:pt>
    <dgm:pt modelId="{C030E5C0-B85A-40F4-8E4A-679F9642B84C}" type="pres">
      <dgm:prSet presAssocID="{17723ECB-0745-48CA-ACEF-1C2EBC5164A7}" presName="rootText" presStyleLbl="node2" presStyleIdx="3" presStyleCnt="1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262BBAA-10FE-4CE7-A173-88AF2AB71A48}" type="pres">
      <dgm:prSet presAssocID="{17723ECB-0745-48CA-ACEF-1C2EBC5164A7}" presName="rootConnector" presStyleLbl="node2" presStyleIdx="3" presStyleCnt="10"/>
      <dgm:spPr/>
      <dgm:t>
        <a:bodyPr/>
        <a:lstStyle/>
        <a:p>
          <a:endParaRPr lang="pt-BR"/>
        </a:p>
      </dgm:t>
    </dgm:pt>
    <dgm:pt modelId="{8593A491-3537-4604-8FE2-AE356C75C763}" type="pres">
      <dgm:prSet presAssocID="{17723ECB-0745-48CA-ACEF-1C2EBC5164A7}" presName="hierChild4" presStyleCnt="0"/>
      <dgm:spPr/>
    </dgm:pt>
    <dgm:pt modelId="{53250EAF-4C80-4825-928D-E8732635F631}" type="pres">
      <dgm:prSet presAssocID="{5D3C4D95-FDC2-4290-9BED-C46307FBE6B3}" presName="Name37" presStyleLbl="parChTrans1D3" presStyleIdx="7" presStyleCnt="14"/>
      <dgm:spPr/>
      <dgm:t>
        <a:bodyPr/>
        <a:lstStyle/>
        <a:p>
          <a:endParaRPr lang="pt-BR"/>
        </a:p>
      </dgm:t>
    </dgm:pt>
    <dgm:pt modelId="{E553A0C0-3C80-4899-9721-6B7F792DCDDA}" type="pres">
      <dgm:prSet presAssocID="{AC5D108C-F55F-40CA-B7AA-282092FAFF28}" presName="hierRoot2" presStyleCnt="0">
        <dgm:presLayoutVars>
          <dgm:hierBranch val="init"/>
        </dgm:presLayoutVars>
      </dgm:prSet>
      <dgm:spPr/>
    </dgm:pt>
    <dgm:pt modelId="{B8DF08C7-8401-499D-80DF-48D67340CABC}" type="pres">
      <dgm:prSet presAssocID="{AC5D108C-F55F-40CA-B7AA-282092FAFF28}" presName="rootComposite" presStyleCnt="0"/>
      <dgm:spPr/>
    </dgm:pt>
    <dgm:pt modelId="{313AB575-9BC3-4F5B-9B45-AB97D1904D30}" type="pres">
      <dgm:prSet presAssocID="{AC5D108C-F55F-40CA-B7AA-282092FAFF28}" presName="rootText" presStyleLbl="node3" presStyleIdx="7" presStyleCnt="1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440AFE0-AEA8-4BA1-A9F1-98E9510A851D}" type="pres">
      <dgm:prSet presAssocID="{AC5D108C-F55F-40CA-B7AA-282092FAFF28}" presName="rootConnector" presStyleLbl="node3" presStyleIdx="7" presStyleCnt="14"/>
      <dgm:spPr/>
      <dgm:t>
        <a:bodyPr/>
        <a:lstStyle/>
        <a:p>
          <a:endParaRPr lang="pt-BR"/>
        </a:p>
      </dgm:t>
    </dgm:pt>
    <dgm:pt modelId="{D68444A9-3B75-4A47-BA55-21071F43A207}" type="pres">
      <dgm:prSet presAssocID="{AC5D108C-F55F-40CA-B7AA-282092FAFF28}" presName="hierChild4" presStyleCnt="0"/>
      <dgm:spPr/>
    </dgm:pt>
    <dgm:pt modelId="{56E85EE9-75D6-4DDB-83B1-5F77706E8F83}" type="pres">
      <dgm:prSet presAssocID="{AC5D108C-F55F-40CA-B7AA-282092FAFF28}" presName="hierChild5" presStyleCnt="0"/>
      <dgm:spPr/>
    </dgm:pt>
    <dgm:pt modelId="{A7C5CD5D-BAE6-4F5D-88B2-09BF72F03224}" type="pres">
      <dgm:prSet presAssocID="{7A8BCF80-BF0E-4B02-A01D-0B1E49C351C7}" presName="Name37" presStyleLbl="parChTrans1D3" presStyleIdx="8" presStyleCnt="14"/>
      <dgm:spPr/>
      <dgm:t>
        <a:bodyPr/>
        <a:lstStyle/>
        <a:p>
          <a:endParaRPr lang="pt-BR"/>
        </a:p>
      </dgm:t>
    </dgm:pt>
    <dgm:pt modelId="{4A2ECBF1-EBF6-4D27-B60F-D08CCD67DA03}" type="pres">
      <dgm:prSet presAssocID="{A3545DED-6790-476D-8FEE-D781F22FD8B7}" presName="hierRoot2" presStyleCnt="0">
        <dgm:presLayoutVars>
          <dgm:hierBranch val="init"/>
        </dgm:presLayoutVars>
      </dgm:prSet>
      <dgm:spPr/>
    </dgm:pt>
    <dgm:pt modelId="{0CAAA9C6-3D59-4E04-9A44-84E74909E3B4}" type="pres">
      <dgm:prSet presAssocID="{A3545DED-6790-476D-8FEE-D781F22FD8B7}" presName="rootComposite" presStyleCnt="0"/>
      <dgm:spPr/>
    </dgm:pt>
    <dgm:pt modelId="{71390F8D-9B4C-4A83-A7F0-5635E228EAB5}" type="pres">
      <dgm:prSet presAssocID="{A3545DED-6790-476D-8FEE-D781F22FD8B7}" presName="rootText" presStyleLbl="node3" presStyleIdx="8" presStyleCnt="1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E468736-B735-440C-A41B-2A7A8692B992}" type="pres">
      <dgm:prSet presAssocID="{A3545DED-6790-476D-8FEE-D781F22FD8B7}" presName="rootConnector" presStyleLbl="node3" presStyleIdx="8" presStyleCnt="14"/>
      <dgm:spPr/>
      <dgm:t>
        <a:bodyPr/>
        <a:lstStyle/>
        <a:p>
          <a:endParaRPr lang="pt-BR"/>
        </a:p>
      </dgm:t>
    </dgm:pt>
    <dgm:pt modelId="{186E20EE-DB10-49DA-83CC-5E963B679251}" type="pres">
      <dgm:prSet presAssocID="{A3545DED-6790-476D-8FEE-D781F22FD8B7}" presName="hierChild4" presStyleCnt="0"/>
      <dgm:spPr/>
    </dgm:pt>
    <dgm:pt modelId="{87EEF64C-8BF9-4EDB-95EF-D03E7D7A5801}" type="pres">
      <dgm:prSet presAssocID="{A3545DED-6790-476D-8FEE-D781F22FD8B7}" presName="hierChild5" presStyleCnt="0"/>
      <dgm:spPr/>
    </dgm:pt>
    <dgm:pt modelId="{D27115C4-040D-4B18-92A2-243CC1B0FD8C}" type="pres">
      <dgm:prSet presAssocID="{57E61C0E-0FCB-4133-B5ED-4E94DA2B13DA}" presName="Name37" presStyleLbl="parChTrans1D3" presStyleIdx="9" presStyleCnt="14"/>
      <dgm:spPr/>
      <dgm:t>
        <a:bodyPr/>
        <a:lstStyle/>
        <a:p>
          <a:endParaRPr lang="pt-BR"/>
        </a:p>
      </dgm:t>
    </dgm:pt>
    <dgm:pt modelId="{6FFAF739-3775-4552-B793-FD44CB49B638}" type="pres">
      <dgm:prSet presAssocID="{7E43ADC9-2788-4EA0-9BAE-46294E221200}" presName="hierRoot2" presStyleCnt="0">
        <dgm:presLayoutVars>
          <dgm:hierBranch val="init"/>
        </dgm:presLayoutVars>
      </dgm:prSet>
      <dgm:spPr/>
    </dgm:pt>
    <dgm:pt modelId="{72CA2AAC-A484-420E-9037-E6E4E3848532}" type="pres">
      <dgm:prSet presAssocID="{7E43ADC9-2788-4EA0-9BAE-46294E221200}" presName="rootComposite" presStyleCnt="0"/>
      <dgm:spPr/>
    </dgm:pt>
    <dgm:pt modelId="{442E8E18-619B-4E33-8204-5F6D674D933A}" type="pres">
      <dgm:prSet presAssocID="{7E43ADC9-2788-4EA0-9BAE-46294E221200}" presName="rootText" presStyleLbl="node3" presStyleIdx="9" presStyleCnt="1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C89824C-3E8A-402F-A983-DA5B239D9BCD}" type="pres">
      <dgm:prSet presAssocID="{7E43ADC9-2788-4EA0-9BAE-46294E221200}" presName="rootConnector" presStyleLbl="node3" presStyleIdx="9" presStyleCnt="14"/>
      <dgm:spPr/>
      <dgm:t>
        <a:bodyPr/>
        <a:lstStyle/>
        <a:p>
          <a:endParaRPr lang="pt-BR"/>
        </a:p>
      </dgm:t>
    </dgm:pt>
    <dgm:pt modelId="{E5510051-A1A0-4112-8AA2-09566D8429EE}" type="pres">
      <dgm:prSet presAssocID="{7E43ADC9-2788-4EA0-9BAE-46294E221200}" presName="hierChild4" presStyleCnt="0"/>
      <dgm:spPr/>
    </dgm:pt>
    <dgm:pt modelId="{C9C2EA05-13F3-47DD-9FEC-C20501E2E331}" type="pres">
      <dgm:prSet presAssocID="{7E43ADC9-2788-4EA0-9BAE-46294E221200}" presName="hierChild5" presStyleCnt="0"/>
      <dgm:spPr/>
    </dgm:pt>
    <dgm:pt modelId="{73208E69-F00B-4978-9F00-2807F1A79986}" type="pres">
      <dgm:prSet presAssocID="{17723ECB-0745-48CA-ACEF-1C2EBC5164A7}" presName="hierChild5" presStyleCnt="0"/>
      <dgm:spPr/>
    </dgm:pt>
    <dgm:pt modelId="{67E1B4F2-7E8B-44A5-B4A7-3FF4EC26E9BD}" type="pres">
      <dgm:prSet presAssocID="{F583157F-4AE1-4D26-B01C-74F779051490}" presName="Name37" presStyleLbl="parChTrans1D2" presStyleIdx="4" presStyleCnt="10"/>
      <dgm:spPr/>
      <dgm:t>
        <a:bodyPr/>
        <a:lstStyle/>
        <a:p>
          <a:endParaRPr lang="pt-BR"/>
        </a:p>
      </dgm:t>
    </dgm:pt>
    <dgm:pt modelId="{F07441F7-D67F-44EC-A9D9-249B3BF9EF0F}" type="pres">
      <dgm:prSet presAssocID="{D57CD1C3-73C6-4975-92F3-F22EDD83299C}" presName="hierRoot2" presStyleCnt="0">
        <dgm:presLayoutVars>
          <dgm:hierBranch val="init"/>
        </dgm:presLayoutVars>
      </dgm:prSet>
      <dgm:spPr/>
    </dgm:pt>
    <dgm:pt modelId="{3E2964F5-5847-423C-A73E-4DF8EF7DD2CB}" type="pres">
      <dgm:prSet presAssocID="{D57CD1C3-73C6-4975-92F3-F22EDD83299C}" presName="rootComposite" presStyleCnt="0"/>
      <dgm:spPr/>
    </dgm:pt>
    <dgm:pt modelId="{EE2AC3D0-A776-4909-9A9F-2728038F716C}" type="pres">
      <dgm:prSet presAssocID="{D57CD1C3-73C6-4975-92F3-F22EDD83299C}" presName="rootText" presStyleLbl="node2" presStyleIdx="4" presStyleCnt="1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6B269AB-23A2-41B6-B934-42FB1300B8F1}" type="pres">
      <dgm:prSet presAssocID="{D57CD1C3-73C6-4975-92F3-F22EDD83299C}" presName="rootConnector" presStyleLbl="node2" presStyleIdx="4" presStyleCnt="10"/>
      <dgm:spPr/>
      <dgm:t>
        <a:bodyPr/>
        <a:lstStyle/>
        <a:p>
          <a:endParaRPr lang="pt-BR"/>
        </a:p>
      </dgm:t>
    </dgm:pt>
    <dgm:pt modelId="{26C1642B-6496-43FE-878A-04AEDCB86E82}" type="pres">
      <dgm:prSet presAssocID="{D57CD1C3-73C6-4975-92F3-F22EDD83299C}" presName="hierChild4" presStyleCnt="0"/>
      <dgm:spPr/>
    </dgm:pt>
    <dgm:pt modelId="{E0CD7F29-5A44-4AD6-8BA1-81292E63F56E}" type="pres">
      <dgm:prSet presAssocID="{C6D06A66-3D43-42C2-BB66-64A4E06A45C5}" presName="Name37" presStyleLbl="parChTrans1D3" presStyleIdx="10" presStyleCnt="14"/>
      <dgm:spPr/>
      <dgm:t>
        <a:bodyPr/>
        <a:lstStyle/>
        <a:p>
          <a:endParaRPr lang="pt-BR"/>
        </a:p>
      </dgm:t>
    </dgm:pt>
    <dgm:pt modelId="{821CAD43-5227-4437-8444-68E8709F6E5B}" type="pres">
      <dgm:prSet presAssocID="{0326012D-582F-43C5-B3B6-01C5B0264A62}" presName="hierRoot2" presStyleCnt="0">
        <dgm:presLayoutVars>
          <dgm:hierBranch val="init"/>
        </dgm:presLayoutVars>
      </dgm:prSet>
      <dgm:spPr/>
    </dgm:pt>
    <dgm:pt modelId="{DEB0C23B-FC5D-43ED-BFB3-A9CE6F7DD9A1}" type="pres">
      <dgm:prSet presAssocID="{0326012D-582F-43C5-B3B6-01C5B0264A62}" presName="rootComposite" presStyleCnt="0"/>
      <dgm:spPr/>
    </dgm:pt>
    <dgm:pt modelId="{5E0C1E6E-9376-4EA1-8167-3FFBB01FFB51}" type="pres">
      <dgm:prSet presAssocID="{0326012D-582F-43C5-B3B6-01C5B0264A62}" presName="rootText" presStyleLbl="node3" presStyleIdx="10" presStyleCnt="1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2B86A47-2238-42CD-A73E-F3563D604068}" type="pres">
      <dgm:prSet presAssocID="{0326012D-582F-43C5-B3B6-01C5B0264A62}" presName="rootConnector" presStyleLbl="node3" presStyleIdx="10" presStyleCnt="14"/>
      <dgm:spPr/>
      <dgm:t>
        <a:bodyPr/>
        <a:lstStyle/>
        <a:p>
          <a:endParaRPr lang="pt-BR"/>
        </a:p>
      </dgm:t>
    </dgm:pt>
    <dgm:pt modelId="{D8C85773-B4AB-4F13-A6D2-154A8331B0C5}" type="pres">
      <dgm:prSet presAssocID="{0326012D-582F-43C5-B3B6-01C5B0264A62}" presName="hierChild4" presStyleCnt="0"/>
      <dgm:spPr/>
    </dgm:pt>
    <dgm:pt modelId="{98202019-650A-4E4D-9628-1ACA0EDD9817}" type="pres">
      <dgm:prSet presAssocID="{BBDD1509-9A1B-453D-A016-20E891036BD8}" presName="Name37" presStyleLbl="parChTrans1D4" presStyleIdx="2" presStyleCnt="16"/>
      <dgm:spPr/>
      <dgm:t>
        <a:bodyPr/>
        <a:lstStyle/>
        <a:p>
          <a:endParaRPr lang="pt-BR"/>
        </a:p>
      </dgm:t>
    </dgm:pt>
    <dgm:pt modelId="{59A68313-A8B0-4729-B261-87468CF414D9}" type="pres">
      <dgm:prSet presAssocID="{89BCFCBE-31BA-401A-893C-9233AD852B4F}" presName="hierRoot2" presStyleCnt="0">
        <dgm:presLayoutVars>
          <dgm:hierBranch val="init"/>
        </dgm:presLayoutVars>
      </dgm:prSet>
      <dgm:spPr/>
    </dgm:pt>
    <dgm:pt modelId="{1B64941A-7971-4792-9121-4A0FB6EF60C6}" type="pres">
      <dgm:prSet presAssocID="{89BCFCBE-31BA-401A-893C-9233AD852B4F}" presName="rootComposite" presStyleCnt="0"/>
      <dgm:spPr/>
    </dgm:pt>
    <dgm:pt modelId="{9027ABB9-FC4C-4588-8B35-FEC40AC9698A}" type="pres">
      <dgm:prSet presAssocID="{89BCFCBE-31BA-401A-893C-9233AD852B4F}" presName="rootText" presStyleLbl="node4" presStyleIdx="2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2E2A77D8-B3CB-40AE-98A6-2E933930F825}" type="pres">
      <dgm:prSet presAssocID="{89BCFCBE-31BA-401A-893C-9233AD852B4F}" presName="rootConnector" presStyleLbl="node4" presStyleIdx="2" presStyleCnt="16"/>
      <dgm:spPr/>
      <dgm:t>
        <a:bodyPr/>
        <a:lstStyle/>
        <a:p>
          <a:endParaRPr lang="pt-BR"/>
        </a:p>
      </dgm:t>
    </dgm:pt>
    <dgm:pt modelId="{3442B55B-A193-431B-B3D8-3FFE954BC35D}" type="pres">
      <dgm:prSet presAssocID="{89BCFCBE-31BA-401A-893C-9233AD852B4F}" presName="hierChild4" presStyleCnt="0"/>
      <dgm:spPr/>
    </dgm:pt>
    <dgm:pt modelId="{4BE5706C-4D31-480F-8F14-58A439BD97C5}" type="pres">
      <dgm:prSet presAssocID="{89BCFCBE-31BA-401A-893C-9233AD852B4F}" presName="hierChild5" presStyleCnt="0"/>
      <dgm:spPr/>
    </dgm:pt>
    <dgm:pt modelId="{D93CC409-21BE-41B7-A026-A6659E49B75A}" type="pres">
      <dgm:prSet presAssocID="{03858BFF-0488-455F-935D-DA662AA05D3B}" presName="Name37" presStyleLbl="parChTrans1D4" presStyleIdx="3" presStyleCnt="16"/>
      <dgm:spPr/>
      <dgm:t>
        <a:bodyPr/>
        <a:lstStyle/>
        <a:p>
          <a:endParaRPr lang="pt-BR"/>
        </a:p>
      </dgm:t>
    </dgm:pt>
    <dgm:pt modelId="{FFADB09D-8923-4F35-A010-4B7329A5C59F}" type="pres">
      <dgm:prSet presAssocID="{1DA239F0-EFD9-44D3-80DD-0F254DBEE44B}" presName="hierRoot2" presStyleCnt="0">
        <dgm:presLayoutVars>
          <dgm:hierBranch val="init"/>
        </dgm:presLayoutVars>
      </dgm:prSet>
      <dgm:spPr/>
    </dgm:pt>
    <dgm:pt modelId="{ED1DF46C-220C-4A0A-9C13-B5D25D94CF5C}" type="pres">
      <dgm:prSet presAssocID="{1DA239F0-EFD9-44D3-80DD-0F254DBEE44B}" presName="rootComposite" presStyleCnt="0"/>
      <dgm:spPr/>
    </dgm:pt>
    <dgm:pt modelId="{33FEB952-38F5-4BFC-8C73-983F80C579A3}" type="pres">
      <dgm:prSet presAssocID="{1DA239F0-EFD9-44D3-80DD-0F254DBEE44B}" presName="rootText" presStyleLbl="node4" presStyleIdx="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7FAC2E5-9892-423D-89DE-FB30D44814B0}" type="pres">
      <dgm:prSet presAssocID="{1DA239F0-EFD9-44D3-80DD-0F254DBEE44B}" presName="rootConnector" presStyleLbl="node4" presStyleIdx="3" presStyleCnt="16"/>
      <dgm:spPr/>
      <dgm:t>
        <a:bodyPr/>
        <a:lstStyle/>
        <a:p>
          <a:endParaRPr lang="pt-BR"/>
        </a:p>
      </dgm:t>
    </dgm:pt>
    <dgm:pt modelId="{8A17B178-B176-4F4E-9D00-54B9F535C5AB}" type="pres">
      <dgm:prSet presAssocID="{1DA239F0-EFD9-44D3-80DD-0F254DBEE44B}" presName="hierChild4" presStyleCnt="0"/>
      <dgm:spPr/>
    </dgm:pt>
    <dgm:pt modelId="{5481C769-A2CE-4F9A-8E14-44BFF777B37A}" type="pres">
      <dgm:prSet presAssocID="{1DA239F0-EFD9-44D3-80DD-0F254DBEE44B}" presName="hierChild5" presStyleCnt="0"/>
      <dgm:spPr/>
    </dgm:pt>
    <dgm:pt modelId="{7B6C644D-C235-4269-9795-8905AE1D5C92}" type="pres">
      <dgm:prSet presAssocID="{0326012D-582F-43C5-B3B6-01C5B0264A62}" presName="hierChild5" presStyleCnt="0"/>
      <dgm:spPr/>
    </dgm:pt>
    <dgm:pt modelId="{76C871D4-7014-48DC-B1EE-0AA19BDF94EF}" type="pres">
      <dgm:prSet presAssocID="{FD7577E7-604A-41F2-9777-838D48D78B92}" presName="Name37" presStyleLbl="parChTrans1D3" presStyleIdx="11" presStyleCnt="14"/>
      <dgm:spPr/>
      <dgm:t>
        <a:bodyPr/>
        <a:lstStyle/>
        <a:p>
          <a:endParaRPr lang="pt-BR"/>
        </a:p>
      </dgm:t>
    </dgm:pt>
    <dgm:pt modelId="{3755B35C-517C-4624-888A-9F9CFB624AB3}" type="pres">
      <dgm:prSet presAssocID="{C5A12BFC-560E-4E39-9E75-7DF7BBE36504}" presName="hierRoot2" presStyleCnt="0">
        <dgm:presLayoutVars>
          <dgm:hierBranch val="init"/>
        </dgm:presLayoutVars>
      </dgm:prSet>
      <dgm:spPr/>
    </dgm:pt>
    <dgm:pt modelId="{9DF6C972-BE9F-4D92-9159-24655ACD4349}" type="pres">
      <dgm:prSet presAssocID="{C5A12BFC-560E-4E39-9E75-7DF7BBE36504}" presName="rootComposite" presStyleCnt="0"/>
      <dgm:spPr/>
    </dgm:pt>
    <dgm:pt modelId="{FE22B63A-466B-46D9-BD2A-295C18436E58}" type="pres">
      <dgm:prSet presAssocID="{C5A12BFC-560E-4E39-9E75-7DF7BBE36504}" presName="rootText" presStyleLbl="node3" presStyleIdx="11" presStyleCnt="1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A8A4D08-F797-4117-9E11-CCD4815900D1}" type="pres">
      <dgm:prSet presAssocID="{C5A12BFC-560E-4E39-9E75-7DF7BBE36504}" presName="rootConnector" presStyleLbl="node3" presStyleIdx="11" presStyleCnt="14"/>
      <dgm:spPr/>
      <dgm:t>
        <a:bodyPr/>
        <a:lstStyle/>
        <a:p>
          <a:endParaRPr lang="pt-BR"/>
        </a:p>
      </dgm:t>
    </dgm:pt>
    <dgm:pt modelId="{04A579AD-128F-4284-9695-633A695BC52A}" type="pres">
      <dgm:prSet presAssocID="{C5A12BFC-560E-4E39-9E75-7DF7BBE36504}" presName="hierChild4" presStyleCnt="0"/>
      <dgm:spPr/>
    </dgm:pt>
    <dgm:pt modelId="{C18D4C2B-4B91-4E34-89C6-430AA5BF1F2D}" type="pres">
      <dgm:prSet presAssocID="{C5A12BFC-560E-4E39-9E75-7DF7BBE36504}" presName="hierChild5" presStyleCnt="0"/>
      <dgm:spPr/>
    </dgm:pt>
    <dgm:pt modelId="{E92A27E1-5E17-4C58-9311-228DED71788E}" type="pres">
      <dgm:prSet presAssocID="{D57CD1C3-73C6-4975-92F3-F22EDD83299C}" presName="hierChild5" presStyleCnt="0"/>
      <dgm:spPr/>
    </dgm:pt>
    <dgm:pt modelId="{814FA515-C0C5-49C1-A3E0-E7AECB08FEAE}" type="pres">
      <dgm:prSet presAssocID="{B0A3BEAF-2841-4196-BA82-75E4CD1D2308}" presName="Name37" presStyleLbl="parChTrans1D2" presStyleIdx="5" presStyleCnt="10"/>
      <dgm:spPr/>
      <dgm:t>
        <a:bodyPr/>
        <a:lstStyle/>
        <a:p>
          <a:endParaRPr lang="pt-BR"/>
        </a:p>
      </dgm:t>
    </dgm:pt>
    <dgm:pt modelId="{63E7A4E3-4019-447F-B781-B5ADEB969924}" type="pres">
      <dgm:prSet presAssocID="{39C1D88C-16A1-41AD-9E0E-D99F05D9CA71}" presName="hierRoot2" presStyleCnt="0">
        <dgm:presLayoutVars>
          <dgm:hierBranch val="init"/>
        </dgm:presLayoutVars>
      </dgm:prSet>
      <dgm:spPr/>
    </dgm:pt>
    <dgm:pt modelId="{4F289186-5843-4D46-A1F8-3489706648EE}" type="pres">
      <dgm:prSet presAssocID="{39C1D88C-16A1-41AD-9E0E-D99F05D9CA71}" presName="rootComposite" presStyleCnt="0"/>
      <dgm:spPr/>
    </dgm:pt>
    <dgm:pt modelId="{F0B5164C-0A0D-4C9F-B0DE-F15A50A02902}" type="pres">
      <dgm:prSet presAssocID="{39C1D88C-16A1-41AD-9E0E-D99F05D9CA71}" presName="rootText" presStyleLbl="node2" presStyleIdx="5" presStyleCnt="1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97C92D6-3F44-4A86-BC2C-18172DA03F60}" type="pres">
      <dgm:prSet presAssocID="{39C1D88C-16A1-41AD-9E0E-D99F05D9CA71}" presName="rootConnector" presStyleLbl="node2" presStyleIdx="5" presStyleCnt="10"/>
      <dgm:spPr/>
      <dgm:t>
        <a:bodyPr/>
        <a:lstStyle/>
        <a:p>
          <a:endParaRPr lang="pt-BR"/>
        </a:p>
      </dgm:t>
    </dgm:pt>
    <dgm:pt modelId="{18AB2F20-6434-493B-A3DC-7C9786DEF655}" type="pres">
      <dgm:prSet presAssocID="{39C1D88C-16A1-41AD-9E0E-D99F05D9CA71}" presName="hierChild4" presStyleCnt="0"/>
      <dgm:spPr/>
    </dgm:pt>
    <dgm:pt modelId="{0ADBD501-27F6-4838-B991-1F46BFAA44F6}" type="pres">
      <dgm:prSet presAssocID="{39C1D88C-16A1-41AD-9E0E-D99F05D9CA71}" presName="hierChild5" presStyleCnt="0"/>
      <dgm:spPr/>
    </dgm:pt>
    <dgm:pt modelId="{7940D19A-7C67-40F2-BFB7-B5C0D934286E}" type="pres">
      <dgm:prSet presAssocID="{D7B30E5D-8AF7-452E-AB53-14E9A8A56BC0}" presName="Name37" presStyleLbl="parChTrans1D2" presStyleIdx="6" presStyleCnt="10"/>
      <dgm:spPr/>
      <dgm:t>
        <a:bodyPr/>
        <a:lstStyle/>
        <a:p>
          <a:endParaRPr lang="pt-BR"/>
        </a:p>
      </dgm:t>
    </dgm:pt>
    <dgm:pt modelId="{7F7EDD92-0F43-4CDE-9109-94AB3916D92C}" type="pres">
      <dgm:prSet presAssocID="{9A692511-1237-4BF0-994D-5BAD9CE66BFD}" presName="hierRoot2" presStyleCnt="0">
        <dgm:presLayoutVars>
          <dgm:hierBranch val="init"/>
        </dgm:presLayoutVars>
      </dgm:prSet>
      <dgm:spPr/>
    </dgm:pt>
    <dgm:pt modelId="{B0A14EAA-EF13-473B-A30D-497A8726CE16}" type="pres">
      <dgm:prSet presAssocID="{9A692511-1237-4BF0-994D-5BAD9CE66BFD}" presName="rootComposite" presStyleCnt="0"/>
      <dgm:spPr/>
    </dgm:pt>
    <dgm:pt modelId="{F52BED38-CDB1-4299-AE35-DEC34DE25B2C}" type="pres">
      <dgm:prSet presAssocID="{9A692511-1237-4BF0-994D-5BAD9CE66BFD}" presName="rootText" presStyleLbl="node2" presStyleIdx="6" presStyleCnt="1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1A7ACFA-DD33-4446-8F6B-C5640CD69FEA}" type="pres">
      <dgm:prSet presAssocID="{9A692511-1237-4BF0-994D-5BAD9CE66BFD}" presName="rootConnector" presStyleLbl="node2" presStyleIdx="6" presStyleCnt="10"/>
      <dgm:spPr/>
      <dgm:t>
        <a:bodyPr/>
        <a:lstStyle/>
        <a:p>
          <a:endParaRPr lang="pt-BR"/>
        </a:p>
      </dgm:t>
    </dgm:pt>
    <dgm:pt modelId="{041E2356-3B28-403B-BA37-DB8DEF1FC9D3}" type="pres">
      <dgm:prSet presAssocID="{9A692511-1237-4BF0-994D-5BAD9CE66BFD}" presName="hierChild4" presStyleCnt="0"/>
      <dgm:spPr/>
    </dgm:pt>
    <dgm:pt modelId="{203144D1-3BB9-46E2-B5C5-7E73188DDF1F}" type="pres">
      <dgm:prSet presAssocID="{9A692511-1237-4BF0-994D-5BAD9CE66BFD}" presName="hierChild5" presStyleCnt="0"/>
      <dgm:spPr/>
    </dgm:pt>
    <dgm:pt modelId="{C3B35CA9-658E-4222-ABE0-058FB05A7F2C}" type="pres">
      <dgm:prSet presAssocID="{2778749C-6D20-4D45-9021-6A7D16561005}" presName="Name37" presStyleLbl="parChTrans1D2" presStyleIdx="7" presStyleCnt="10"/>
      <dgm:spPr/>
      <dgm:t>
        <a:bodyPr/>
        <a:lstStyle/>
        <a:p>
          <a:endParaRPr lang="pt-BR"/>
        </a:p>
      </dgm:t>
    </dgm:pt>
    <dgm:pt modelId="{08D88A1A-0950-4DA8-8428-52EE8AC40BD2}" type="pres">
      <dgm:prSet presAssocID="{53E18B7C-EB9B-4870-86BA-CD70CE8DACCC}" presName="hierRoot2" presStyleCnt="0">
        <dgm:presLayoutVars>
          <dgm:hierBranch val="init"/>
        </dgm:presLayoutVars>
      </dgm:prSet>
      <dgm:spPr/>
    </dgm:pt>
    <dgm:pt modelId="{1B01BC87-C5C7-4655-8E1C-E3EEE94D75D1}" type="pres">
      <dgm:prSet presAssocID="{53E18B7C-EB9B-4870-86BA-CD70CE8DACCC}" presName="rootComposite" presStyleCnt="0"/>
      <dgm:spPr/>
    </dgm:pt>
    <dgm:pt modelId="{FB52297F-DE86-4116-AF5B-9B62F899F7CD}" type="pres">
      <dgm:prSet presAssocID="{53E18B7C-EB9B-4870-86BA-CD70CE8DACCC}" presName="rootText" presStyleLbl="node2" presStyleIdx="7" presStyleCnt="1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07D61D5F-CFE8-437C-B22D-6391E83E9E11}" type="pres">
      <dgm:prSet presAssocID="{53E18B7C-EB9B-4870-86BA-CD70CE8DACCC}" presName="rootConnector" presStyleLbl="node2" presStyleIdx="7" presStyleCnt="10"/>
      <dgm:spPr/>
      <dgm:t>
        <a:bodyPr/>
        <a:lstStyle/>
        <a:p>
          <a:endParaRPr lang="pt-BR"/>
        </a:p>
      </dgm:t>
    </dgm:pt>
    <dgm:pt modelId="{0797B722-88C4-4070-9DA6-659FADA659A7}" type="pres">
      <dgm:prSet presAssocID="{53E18B7C-EB9B-4870-86BA-CD70CE8DACCC}" presName="hierChild4" presStyleCnt="0"/>
      <dgm:spPr/>
    </dgm:pt>
    <dgm:pt modelId="{D485378E-5F60-4D66-8D91-3044FC809096}" type="pres">
      <dgm:prSet presAssocID="{53E18B7C-EB9B-4870-86BA-CD70CE8DACCC}" presName="hierChild5" presStyleCnt="0"/>
      <dgm:spPr/>
    </dgm:pt>
    <dgm:pt modelId="{29CF9E0D-5124-44DC-AAAC-981C070EFFE4}" type="pres">
      <dgm:prSet presAssocID="{624F78ED-4EBD-4AF1-8696-EFDF3AC65BB9}" presName="Name37" presStyleLbl="parChTrans1D2" presStyleIdx="8" presStyleCnt="10"/>
      <dgm:spPr/>
      <dgm:t>
        <a:bodyPr/>
        <a:lstStyle/>
        <a:p>
          <a:endParaRPr lang="pt-BR"/>
        </a:p>
      </dgm:t>
    </dgm:pt>
    <dgm:pt modelId="{80A3232F-045E-4DA7-82E5-C720F9A507A9}" type="pres">
      <dgm:prSet presAssocID="{5F5EBFB0-3CF6-445C-9C2E-85526DEA8FB3}" presName="hierRoot2" presStyleCnt="0">
        <dgm:presLayoutVars>
          <dgm:hierBranch val="init"/>
        </dgm:presLayoutVars>
      </dgm:prSet>
      <dgm:spPr/>
    </dgm:pt>
    <dgm:pt modelId="{E3B39A93-BFD8-4986-A6A3-D699EE9812A3}" type="pres">
      <dgm:prSet presAssocID="{5F5EBFB0-3CF6-445C-9C2E-85526DEA8FB3}" presName="rootComposite" presStyleCnt="0"/>
      <dgm:spPr/>
    </dgm:pt>
    <dgm:pt modelId="{A718179C-5129-4677-B2F2-9F53CD3B9A97}" type="pres">
      <dgm:prSet presAssocID="{5F5EBFB0-3CF6-445C-9C2E-85526DEA8FB3}" presName="rootText" presStyleLbl="node2" presStyleIdx="8" presStyleCnt="1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5C432DF-BA64-4B47-8A44-9C01081456B2}" type="pres">
      <dgm:prSet presAssocID="{5F5EBFB0-3CF6-445C-9C2E-85526DEA8FB3}" presName="rootConnector" presStyleLbl="node2" presStyleIdx="8" presStyleCnt="10"/>
      <dgm:spPr/>
      <dgm:t>
        <a:bodyPr/>
        <a:lstStyle/>
        <a:p>
          <a:endParaRPr lang="pt-BR"/>
        </a:p>
      </dgm:t>
    </dgm:pt>
    <dgm:pt modelId="{2B031276-B514-4F25-AD81-06FAC76D2F84}" type="pres">
      <dgm:prSet presAssocID="{5F5EBFB0-3CF6-445C-9C2E-85526DEA8FB3}" presName="hierChild4" presStyleCnt="0"/>
      <dgm:spPr/>
    </dgm:pt>
    <dgm:pt modelId="{D5040AD0-7DAE-4DC2-9A28-09A1E8FA9A4E}" type="pres">
      <dgm:prSet presAssocID="{11D7E61F-DA78-4151-978D-DAEB8CF3D4E3}" presName="Name37" presStyleLbl="parChTrans1D3" presStyleIdx="12" presStyleCnt="14"/>
      <dgm:spPr/>
      <dgm:t>
        <a:bodyPr/>
        <a:lstStyle/>
        <a:p>
          <a:endParaRPr lang="pt-BR"/>
        </a:p>
      </dgm:t>
    </dgm:pt>
    <dgm:pt modelId="{FDD55633-F54A-43D3-9DD8-C69772C65AAF}" type="pres">
      <dgm:prSet presAssocID="{E3977384-E02A-4C06-BDDC-A0BE7E658583}" presName="hierRoot2" presStyleCnt="0">
        <dgm:presLayoutVars>
          <dgm:hierBranch val="init"/>
        </dgm:presLayoutVars>
      </dgm:prSet>
      <dgm:spPr/>
    </dgm:pt>
    <dgm:pt modelId="{9B4FCDD4-0AA8-4730-AEB7-A8B6CDCCE828}" type="pres">
      <dgm:prSet presAssocID="{E3977384-E02A-4C06-BDDC-A0BE7E658583}" presName="rootComposite" presStyleCnt="0"/>
      <dgm:spPr/>
    </dgm:pt>
    <dgm:pt modelId="{FC0D1123-A01C-4B3E-8F9D-ACDA68BD792A}" type="pres">
      <dgm:prSet presAssocID="{E3977384-E02A-4C06-BDDC-A0BE7E658583}" presName="rootText" presStyleLbl="node3" presStyleIdx="12" presStyleCnt="1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23FEE94-F844-48C0-8434-DEFC4B90671A}" type="pres">
      <dgm:prSet presAssocID="{E3977384-E02A-4C06-BDDC-A0BE7E658583}" presName="rootConnector" presStyleLbl="node3" presStyleIdx="12" presStyleCnt="14"/>
      <dgm:spPr/>
      <dgm:t>
        <a:bodyPr/>
        <a:lstStyle/>
        <a:p>
          <a:endParaRPr lang="pt-BR"/>
        </a:p>
      </dgm:t>
    </dgm:pt>
    <dgm:pt modelId="{787D7F69-C3A9-470C-8628-EE164172CA83}" type="pres">
      <dgm:prSet presAssocID="{E3977384-E02A-4C06-BDDC-A0BE7E658583}" presName="hierChild4" presStyleCnt="0"/>
      <dgm:spPr/>
    </dgm:pt>
    <dgm:pt modelId="{102AE381-73B6-4211-8040-E8A9E7D61607}" type="pres">
      <dgm:prSet presAssocID="{8F4F6A97-4CB5-46E4-B7AE-2346C4BACD70}" presName="Name37" presStyleLbl="parChTrans1D4" presStyleIdx="4" presStyleCnt="16"/>
      <dgm:spPr/>
      <dgm:t>
        <a:bodyPr/>
        <a:lstStyle/>
        <a:p>
          <a:endParaRPr lang="pt-BR"/>
        </a:p>
      </dgm:t>
    </dgm:pt>
    <dgm:pt modelId="{5F041DA5-7DA9-49AF-9B6C-D9BAAA8E51FE}" type="pres">
      <dgm:prSet presAssocID="{17CD2715-FC82-41A2-AAD3-43B4A1652659}" presName="hierRoot2" presStyleCnt="0">
        <dgm:presLayoutVars>
          <dgm:hierBranch val="init"/>
        </dgm:presLayoutVars>
      </dgm:prSet>
      <dgm:spPr/>
    </dgm:pt>
    <dgm:pt modelId="{EDCF12AD-C9B1-4CE8-8439-3FB6DA43440A}" type="pres">
      <dgm:prSet presAssocID="{17CD2715-FC82-41A2-AAD3-43B4A1652659}" presName="rootComposite" presStyleCnt="0"/>
      <dgm:spPr/>
    </dgm:pt>
    <dgm:pt modelId="{AA3A8E05-7C75-4E99-BEE1-3E9C5A0E1FB8}" type="pres">
      <dgm:prSet presAssocID="{17CD2715-FC82-41A2-AAD3-43B4A1652659}" presName="rootText" presStyleLbl="node4" presStyleIdx="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B5A34D71-2309-477C-B0F5-155552B52BD5}" type="pres">
      <dgm:prSet presAssocID="{17CD2715-FC82-41A2-AAD3-43B4A1652659}" presName="rootConnector" presStyleLbl="node4" presStyleIdx="4" presStyleCnt="16"/>
      <dgm:spPr/>
      <dgm:t>
        <a:bodyPr/>
        <a:lstStyle/>
        <a:p>
          <a:endParaRPr lang="pt-BR"/>
        </a:p>
      </dgm:t>
    </dgm:pt>
    <dgm:pt modelId="{F55857C8-DC86-48AE-8C63-6F1492D83D36}" type="pres">
      <dgm:prSet presAssocID="{17CD2715-FC82-41A2-AAD3-43B4A1652659}" presName="hierChild4" presStyleCnt="0"/>
      <dgm:spPr/>
    </dgm:pt>
    <dgm:pt modelId="{49A2EBA9-8F94-4CB6-8633-AAB122DBE98B}" type="pres">
      <dgm:prSet presAssocID="{17CD2715-FC82-41A2-AAD3-43B4A1652659}" presName="hierChild5" presStyleCnt="0"/>
      <dgm:spPr/>
    </dgm:pt>
    <dgm:pt modelId="{BB8B4753-05D2-40A3-B424-D1EA91D212D9}" type="pres">
      <dgm:prSet presAssocID="{AABA31E7-C469-4938-B17A-FC51E3C16BCD}" presName="Name37" presStyleLbl="parChTrans1D4" presStyleIdx="5" presStyleCnt="16"/>
      <dgm:spPr/>
      <dgm:t>
        <a:bodyPr/>
        <a:lstStyle/>
        <a:p>
          <a:endParaRPr lang="pt-BR"/>
        </a:p>
      </dgm:t>
    </dgm:pt>
    <dgm:pt modelId="{5AE163B3-11E4-4B20-B81C-CABA04045072}" type="pres">
      <dgm:prSet presAssocID="{05A28C08-D1A9-437C-92FA-4CF61090F815}" presName="hierRoot2" presStyleCnt="0">
        <dgm:presLayoutVars>
          <dgm:hierBranch val="init"/>
        </dgm:presLayoutVars>
      </dgm:prSet>
      <dgm:spPr/>
    </dgm:pt>
    <dgm:pt modelId="{909D70CE-3552-4176-9EF1-BEF627C64571}" type="pres">
      <dgm:prSet presAssocID="{05A28C08-D1A9-437C-92FA-4CF61090F815}" presName="rootComposite" presStyleCnt="0"/>
      <dgm:spPr/>
    </dgm:pt>
    <dgm:pt modelId="{597F6891-52CB-4925-ACD3-2C186E1A2DD6}" type="pres">
      <dgm:prSet presAssocID="{05A28C08-D1A9-437C-92FA-4CF61090F815}" presName="rootText" presStyleLbl="node4" presStyleIdx="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EFD8087C-5839-4B7E-969A-5A1E7D865190}" type="pres">
      <dgm:prSet presAssocID="{05A28C08-D1A9-437C-92FA-4CF61090F815}" presName="rootConnector" presStyleLbl="node4" presStyleIdx="5" presStyleCnt="16"/>
      <dgm:spPr/>
      <dgm:t>
        <a:bodyPr/>
        <a:lstStyle/>
        <a:p>
          <a:endParaRPr lang="pt-BR"/>
        </a:p>
      </dgm:t>
    </dgm:pt>
    <dgm:pt modelId="{8DE3D41E-0CF4-4329-8714-DCAD89085987}" type="pres">
      <dgm:prSet presAssocID="{05A28C08-D1A9-437C-92FA-4CF61090F815}" presName="hierChild4" presStyleCnt="0"/>
      <dgm:spPr/>
    </dgm:pt>
    <dgm:pt modelId="{7E85AA18-83A3-4623-A85D-CFF21B33454E}" type="pres">
      <dgm:prSet presAssocID="{05A28C08-D1A9-437C-92FA-4CF61090F815}" presName="hierChild5" presStyleCnt="0"/>
      <dgm:spPr/>
    </dgm:pt>
    <dgm:pt modelId="{EE8A1245-E776-4AEF-9BAF-E2C7FCA5540D}" type="pres">
      <dgm:prSet presAssocID="{C57F26A4-2E75-4692-BF86-E3B8001B355D}" presName="Name37" presStyleLbl="parChTrans1D4" presStyleIdx="6" presStyleCnt="16"/>
      <dgm:spPr/>
      <dgm:t>
        <a:bodyPr/>
        <a:lstStyle/>
        <a:p>
          <a:endParaRPr lang="pt-BR"/>
        </a:p>
      </dgm:t>
    </dgm:pt>
    <dgm:pt modelId="{85D83FC8-AFD0-4803-804A-492407F067DF}" type="pres">
      <dgm:prSet presAssocID="{BB69735C-13E1-4489-85CE-04B5D3B40CAF}" presName="hierRoot2" presStyleCnt="0">
        <dgm:presLayoutVars>
          <dgm:hierBranch val="init"/>
        </dgm:presLayoutVars>
      </dgm:prSet>
      <dgm:spPr/>
    </dgm:pt>
    <dgm:pt modelId="{EAB8ED8E-8ECA-4E5E-81D5-07C119655966}" type="pres">
      <dgm:prSet presAssocID="{BB69735C-13E1-4489-85CE-04B5D3B40CAF}" presName="rootComposite" presStyleCnt="0"/>
      <dgm:spPr/>
    </dgm:pt>
    <dgm:pt modelId="{497F76A8-476C-40F1-85D5-DA5CB4314DF5}" type="pres">
      <dgm:prSet presAssocID="{BB69735C-13E1-4489-85CE-04B5D3B40CAF}" presName="rootText" presStyleLbl="node4" presStyleIdx="6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FEDF05E-9858-46F2-A4ED-3F833F586943}" type="pres">
      <dgm:prSet presAssocID="{BB69735C-13E1-4489-85CE-04B5D3B40CAF}" presName="rootConnector" presStyleLbl="node4" presStyleIdx="6" presStyleCnt="16"/>
      <dgm:spPr/>
      <dgm:t>
        <a:bodyPr/>
        <a:lstStyle/>
        <a:p>
          <a:endParaRPr lang="pt-BR"/>
        </a:p>
      </dgm:t>
    </dgm:pt>
    <dgm:pt modelId="{54BFBF38-41AD-4EE2-A7BC-2F1FFFA2BE11}" type="pres">
      <dgm:prSet presAssocID="{BB69735C-13E1-4489-85CE-04B5D3B40CAF}" presName="hierChild4" presStyleCnt="0"/>
      <dgm:spPr/>
    </dgm:pt>
    <dgm:pt modelId="{A39A6967-1B48-4823-B485-FF18B090B62E}" type="pres">
      <dgm:prSet presAssocID="{BB69735C-13E1-4489-85CE-04B5D3B40CAF}" presName="hierChild5" presStyleCnt="0"/>
      <dgm:spPr/>
    </dgm:pt>
    <dgm:pt modelId="{C6662F6D-D484-4162-A48E-711DE4F2E899}" type="pres">
      <dgm:prSet presAssocID="{63495F12-F9B6-49BC-B3B6-3044F3D46A37}" presName="Name37" presStyleLbl="parChTrans1D4" presStyleIdx="7" presStyleCnt="16"/>
      <dgm:spPr/>
      <dgm:t>
        <a:bodyPr/>
        <a:lstStyle/>
        <a:p>
          <a:endParaRPr lang="pt-BR"/>
        </a:p>
      </dgm:t>
    </dgm:pt>
    <dgm:pt modelId="{76563C76-55F0-4CE4-8B9D-57902DB8CEBC}" type="pres">
      <dgm:prSet presAssocID="{97B6493E-DD19-42EE-805F-5652C60D49B4}" presName="hierRoot2" presStyleCnt="0">
        <dgm:presLayoutVars>
          <dgm:hierBranch val="init"/>
        </dgm:presLayoutVars>
      </dgm:prSet>
      <dgm:spPr/>
    </dgm:pt>
    <dgm:pt modelId="{B9C7711F-F9A4-4A7F-8177-ADECCEF1FDFF}" type="pres">
      <dgm:prSet presAssocID="{97B6493E-DD19-42EE-805F-5652C60D49B4}" presName="rootComposite" presStyleCnt="0"/>
      <dgm:spPr/>
    </dgm:pt>
    <dgm:pt modelId="{5902D5E8-F8BB-4585-BF95-3E3505A0C14B}" type="pres">
      <dgm:prSet presAssocID="{97B6493E-DD19-42EE-805F-5652C60D49B4}" presName="rootText" presStyleLbl="node4" presStyleIdx="7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C5BAC33-D634-425D-8677-61CD8BBC7DDD}" type="pres">
      <dgm:prSet presAssocID="{97B6493E-DD19-42EE-805F-5652C60D49B4}" presName="rootConnector" presStyleLbl="node4" presStyleIdx="7" presStyleCnt="16"/>
      <dgm:spPr/>
      <dgm:t>
        <a:bodyPr/>
        <a:lstStyle/>
        <a:p>
          <a:endParaRPr lang="pt-BR"/>
        </a:p>
      </dgm:t>
    </dgm:pt>
    <dgm:pt modelId="{9CB1CDDD-E981-4B04-9EF3-866C017FCA43}" type="pres">
      <dgm:prSet presAssocID="{97B6493E-DD19-42EE-805F-5652C60D49B4}" presName="hierChild4" presStyleCnt="0"/>
      <dgm:spPr/>
    </dgm:pt>
    <dgm:pt modelId="{4E5DE3AE-5F48-4172-A39B-D22EE8231C72}" type="pres">
      <dgm:prSet presAssocID="{97B6493E-DD19-42EE-805F-5652C60D49B4}" presName="hierChild5" presStyleCnt="0"/>
      <dgm:spPr/>
    </dgm:pt>
    <dgm:pt modelId="{823983B4-3863-4998-87CA-B44F6BBB4E85}" type="pres">
      <dgm:prSet presAssocID="{D831602B-50B3-4A79-BE73-7B0587840106}" presName="Name37" presStyleLbl="parChTrans1D4" presStyleIdx="8" presStyleCnt="16"/>
      <dgm:spPr/>
      <dgm:t>
        <a:bodyPr/>
        <a:lstStyle/>
        <a:p>
          <a:endParaRPr lang="pt-BR"/>
        </a:p>
      </dgm:t>
    </dgm:pt>
    <dgm:pt modelId="{FB6F7C91-ACDD-4AE0-8EA8-A46921194ECF}" type="pres">
      <dgm:prSet presAssocID="{FD5D69B9-49A7-422B-AD18-921F686A04C8}" presName="hierRoot2" presStyleCnt="0">
        <dgm:presLayoutVars>
          <dgm:hierBranch val="init"/>
        </dgm:presLayoutVars>
      </dgm:prSet>
      <dgm:spPr/>
    </dgm:pt>
    <dgm:pt modelId="{E0A97430-AFDB-4B0B-B1CD-B17D8390451C}" type="pres">
      <dgm:prSet presAssocID="{FD5D69B9-49A7-422B-AD18-921F686A04C8}" presName="rootComposite" presStyleCnt="0"/>
      <dgm:spPr/>
    </dgm:pt>
    <dgm:pt modelId="{7A51C3BB-F602-4933-AD70-9B6BCB833760}" type="pres">
      <dgm:prSet presAssocID="{FD5D69B9-49A7-422B-AD18-921F686A04C8}" presName="rootText" presStyleLbl="node4" presStyleIdx="8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7B64045F-0F92-4EB9-BA3A-FB90D3BE3B95}" type="pres">
      <dgm:prSet presAssocID="{FD5D69B9-49A7-422B-AD18-921F686A04C8}" presName="rootConnector" presStyleLbl="node4" presStyleIdx="8" presStyleCnt="16"/>
      <dgm:spPr/>
      <dgm:t>
        <a:bodyPr/>
        <a:lstStyle/>
        <a:p>
          <a:endParaRPr lang="pt-BR"/>
        </a:p>
      </dgm:t>
    </dgm:pt>
    <dgm:pt modelId="{93B7E2DE-99AD-40D9-A3BA-C0D41801EF56}" type="pres">
      <dgm:prSet presAssocID="{FD5D69B9-49A7-422B-AD18-921F686A04C8}" presName="hierChild4" presStyleCnt="0"/>
      <dgm:spPr/>
    </dgm:pt>
    <dgm:pt modelId="{28722544-044F-4A21-9D3E-5BE0C0DF515E}" type="pres">
      <dgm:prSet presAssocID="{FD5D69B9-49A7-422B-AD18-921F686A04C8}" presName="hierChild5" presStyleCnt="0"/>
      <dgm:spPr/>
    </dgm:pt>
    <dgm:pt modelId="{C5860195-3FB1-4F7E-9205-D24ACF4830EC}" type="pres">
      <dgm:prSet presAssocID="{07D5663F-3C42-40DE-9112-2971A581DD6D}" presName="Name37" presStyleLbl="parChTrans1D4" presStyleIdx="9" presStyleCnt="16"/>
      <dgm:spPr/>
      <dgm:t>
        <a:bodyPr/>
        <a:lstStyle/>
        <a:p>
          <a:endParaRPr lang="pt-BR"/>
        </a:p>
      </dgm:t>
    </dgm:pt>
    <dgm:pt modelId="{A5AC085C-24D8-40BB-BE82-5772FB311951}" type="pres">
      <dgm:prSet presAssocID="{B0583F0B-DB35-431F-9D22-2FBE1E90A048}" presName="hierRoot2" presStyleCnt="0">
        <dgm:presLayoutVars>
          <dgm:hierBranch val="init"/>
        </dgm:presLayoutVars>
      </dgm:prSet>
      <dgm:spPr/>
    </dgm:pt>
    <dgm:pt modelId="{0E7DA8E4-8672-4B6B-B778-D01AE702FADB}" type="pres">
      <dgm:prSet presAssocID="{B0583F0B-DB35-431F-9D22-2FBE1E90A048}" presName="rootComposite" presStyleCnt="0"/>
      <dgm:spPr/>
    </dgm:pt>
    <dgm:pt modelId="{736A6F9E-AB1F-4F04-8576-199A5858511A}" type="pres">
      <dgm:prSet presAssocID="{B0583F0B-DB35-431F-9D22-2FBE1E90A048}" presName="rootText" presStyleLbl="node4" presStyleIdx="9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6305EF8-C480-49FC-A3E4-4F3BADD832A5}" type="pres">
      <dgm:prSet presAssocID="{B0583F0B-DB35-431F-9D22-2FBE1E90A048}" presName="rootConnector" presStyleLbl="node4" presStyleIdx="9" presStyleCnt="16"/>
      <dgm:spPr/>
      <dgm:t>
        <a:bodyPr/>
        <a:lstStyle/>
        <a:p>
          <a:endParaRPr lang="pt-BR"/>
        </a:p>
      </dgm:t>
    </dgm:pt>
    <dgm:pt modelId="{D78F9C75-5840-4A6A-A965-65F0C3D7858D}" type="pres">
      <dgm:prSet presAssocID="{B0583F0B-DB35-431F-9D22-2FBE1E90A048}" presName="hierChild4" presStyleCnt="0"/>
      <dgm:spPr/>
    </dgm:pt>
    <dgm:pt modelId="{B45F587D-1E4C-455E-A3C9-8184D3E547B9}" type="pres">
      <dgm:prSet presAssocID="{B0583F0B-DB35-431F-9D22-2FBE1E90A048}" presName="hierChild5" presStyleCnt="0"/>
      <dgm:spPr/>
    </dgm:pt>
    <dgm:pt modelId="{A430141D-7C35-41DC-9205-896956A1AD6E}" type="pres">
      <dgm:prSet presAssocID="{B91E4A10-A724-4FFF-A225-A3A2F34CF465}" presName="Name37" presStyleLbl="parChTrans1D4" presStyleIdx="10" presStyleCnt="16"/>
      <dgm:spPr/>
      <dgm:t>
        <a:bodyPr/>
        <a:lstStyle/>
        <a:p>
          <a:endParaRPr lang="pt-BR"/>
        </a:p>
      </dgm:t>
    </dgm:pt>
    <dgm:pt modelId="{5AD8B9F8-431B-4183-B05E-39FB94675DF1}" type="pres">
      <dgm:prSet presAssocID="{08E7B69B-48A7-4093-9FCA-F88FE291B1E7}" presName="hierRoot2" presStyleCnt="0">
        <dgm:presLayoutVars>
          <dgm:hierBranch val="init"/>
        </dgm:presLayoutVars>
      </dgm:prSet>
      <dgm:spPr/>
    </dgm:pt>
    <dgm:pt modelId="{DB9A1C01-370F-4274-A09B-8D5D34BDDBC4}" type="pres">
      <dgm:prSet presAssocID="{08E7B69B-48A7-4093-9FCA-F88FE291B1E7}" presName="rootComposite" presStyleCnt="0"/>
      <dgm:spPr/>
    </dgm:pt>
    <dgm:pt modelId="{493E8833-48A3-48D5-B871-42F21457C66A}" type="pres">
      <dgm:prSet presAssocID="{08E7B69B-48A7-4093-9FCA-F88FE291B1E7}" presName="rootText" presStyleLbl="node4" presStyleIdx="1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62EA171-D2D4-46B6-98AD-B9E75B7E7FE2}" type="pres">
      <dgm:prSet presAssocID="{08E7B69B-48A7-4093-9FCA-F88FE291B1E7}" presName="rootConnector" presStyleLbl="node4" presStyleIdx="10" presStyleCnt="16"/>
      <dgm:spPr/>
      <dgm:t>
        <a:bodyPr/>
        <a:lstStyle/>
        <a:p>
          <a:endParaRPr lang="pt-BR"/>
        </a:p>
      </dgm:t>
    </dgm:pt>
    <dgm:pt modelId="{5DEC7289-B556-4903-859F-E35B83D48F2B}" type="pres">
      <dgm:prSet presAssocID="{08E7B69B-48A7-4093-9FCA-F88FE291B1E7}" presName="hierChild4" presStyleCnt="0"/>
      <dgm:spPr/>
    </dgm:pt>
    <dgm:pt modelId="{54E974F5-5D59-4BEC-9235-3584772E9EE8}" type="pres">
      <dgm:prSet presAssocID="{08E7B69B-48A7-4093-9FCA-F88FE291B1E7}" presName="hierChild5" presStyleCnt="0"/>
      <dgm:spPr/>
    </dgm:pt>
    <dgm:pt modelId="{EF6C6713-B9AA-4764-9CD9-75701C105066}" type="pres">
      <dgm:prSet presAssocID="{04657AF1-DBA1-4236-A28C-712D3A945AB5}" presName="Name37" presStyleLbl="parChTrans1D4" presStyleIdx="11" presStyleCnt="16"/>
      <dgm:spPr/>
      <dgm:t>
        <a:bodyPr/>
        <a:lstStyle/>
        <a:p>
          <a:endParaRPr lang="pt-BR"/>
        </a:p>
      </dgm:t>
    </dgm:pt>
    <dgm:pt modelId="{EDC28A70-4C82-4AF3-BC39-B7E88062D21A}" type="pres">
      <dgm:prSet presAssocID="{94D64BE2-F0BC-4037-B7E0-971DA4ACAAA8}" presName="hierRoot2" presStyleCnt="0">
        <dgm:presLayoutVars>
          <dgm:hierBranch val="init"/>
        </dgm:presLayoutVars>
      </dgm:prSet>
      <dgm:spPr/>
    </dgm:pt>
    <dgm:pt modelId="{0E23BC8D-EB05-4386-B71F-E1AC05C91484}" type="pres">
      <dgm:prSet presAssocID="{94D64BE2-F0BC-4037-B7E0-971DA4ACAAA8}" presName="rootComposite" presStyleCnt="0"/>
      <dgm:spPr/>
    </dgm:pt>
    <dgm:pt modelId="{C470DCF2-E2BA-4B39-94B2-1DBA4B784136}" type="pres">
      <dgm:prSet presAssocID="{94D64BE2-F0BC-4037-B7E0-971DA4ACAAA8}" presName="rootText" presStyleLbl="node4" presStyleIdx="1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BDB096D6-3617-4959-A9E3-6BFC0637FE01}" type="pres">
      <dgm:prSet presAssocID="{94D64BE2-F0BC-4037-B7E0-971DA4ACAAA8}" presName="rootConnector" presStyleLbl="node4" presStyleIdx="11" presStyleCnt="16"/>
      <dgm:spPr/>
      <dgm:t>
        <a:bodyPr/>
        <a:lstStyle/>
        <a:p>
          <a:endParaRPr lang="pt-BR"/>
        </a:p>
      </dgm:t>
    </dgm:pt>
    <dgm:pt modelId="{0A78200E-E77C-49B7-9546-BD5BC2EF0068}" type="pres">
      <dgm:prSet presAssocID="{94D64BE2-F0BC-4037-B7E0-971DA4ACAAA8}" presName="hierChild4" presStyleCnt="0"/>
      <dgm:spPr/>
    </dgm:pt>
    <dgm:pt modelId="{E9AA4DF1-7953-4A50-9838-851D48076641}" type="pres">
      <dgm:prSet presAssocID="{94D64BE2-F0BC-4037-B7E0-971DA4ACAAA8}" presName="hierChild5" presStyleCnt="0"/>
      <dgm:spPr/>
    </dgm:pt>
    <dgm:pt modelId="{8A02B7E3-3101-4B22-B6B2-CD0A34E10556}" type="pres">
      <dgm:prSet presAssocID="{DFE3B539-4ABA-4730-84C7-19B8669EA283}" presName="Name37" presStyleLbl="parChTrans1D4" presStyleIdx="12" presStyleCnt="16"/>
      <dgm:spPr/>
      <dgm:t>
        <a:bodyPr/>
        <a:lstStyle/>
        <a:p>
          <a:endParaRPr lang="pt-BR"/>
        </a:p>
      </dgm:t>
    </dgm:pt>
    <dgm:pt modelId="{7115B938-62B7-4B63-AFC0-8A551AC6583A}" type="pres">
      <dgm:prSet presAssocID="{0C9E9296-B564-4A94-BB70-2E799CD46F54}" presName="hierRoot2" presStyleCnt="0">
        <dgm:presLayoutVars>
          <dgm:hierBranch val="init"/>
        </dgm:presLayoutVars>
      </dgm:prSet>
      <dgm:spPr/>
    </dgm:pt>
    <dgm:pt modelId="{09A4B23C-2FF5-4130-A239-398A2215F895}" type="pres">
      <dgm:prSet presAssocID="{0C9E9296-B564-4A94-BB70-2E799CD46F54}" presName="rootComposite" presStyleCnt="0"/>
      <dgm:spPr/>
    </dgm:pt>
    <dgm:pt modelId="{7BE53A70-384C-423E-8F77-89E4DFD3946E}" type="pres">
      <dgm:prSet presAssocID="{0C9E9296-B564-4A94-BB70-2E799CD46F54}" presName="rootText" presStyleLbl="node4" presStyleIdx="12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0A54C16-F53B-44A8-9400-4485BCCE8041}" type="pres">
      <dgm:prSet presAssocID="{0C9E9296-B564-4A94-BB70-2E799CD46F54}" presName="rootConnector" presStyleLbl="node4" presStyleIdx="12" presStyleCnt="16"/>
      <dgm:spPr/>
      <dgm:t>
        <a:bodyPr/>
        <a:lstStyle/>
        <a:p>
          <a:endParaRPr lang="pt-BR"/>
        </a:p>
      </dgm:t>
    </dgm:pt>
    <dgm:pt modelId="{F802D8A6-D3EB-478D-ABD4-9BA2192CC0E8}" type="pres">
      <dgm:prSet presAssocID="{0C9E9296-B564-4A94-BB70-2E799CD46F54}" presName="hierChild4" presStyleCnt="0"/>
      <dgm:spPr/>
    </dgm:pt>
    <dgm:pt modelId="{406C3F2A-C616-4197-BADD-188131086D28}" type="pres">
      <dgm:prSet presAssocID="{0C9E9296-B564-4A94-BB70-2E799CD46F54}" presName="hierChild5" presStyleCnt="0"/>
      <dgm:spPr/>
    </dgm:pt>
    <dgm:pt modelId="{8ACBAFF1-509E-4F8B-9146-A72C7A24FD1A}" type="pres">
      <dgm:prSet presAssocID="{E3977384-E02A-4C06-BDDC-A0BE7E658583}" presName="hierChild5" presStyleCnt="0"/>
      <dgm:spPr/>
    </dgm:pt>
    <dgm:pt modelId="{7F5223A9-F461-4C39-9054-5D3ABB6BCFB3}" type="pres">
      <dgm:prSet presAssocID="{5320AE4A-D884-41D6-996A-268C5DCC26AB}" presName="Name37" presStyleLbl="parChTrans1D3" presStyleIdx="13" presStyleCnt="14"/>
      <dgm:spPr/>
      <dgm:t>
        <a:bodyPr/>
        <a:lstStyle/>
        <a:p>
          <a:endParaRPr lang="pt-BR"/>
        </a:p>
      </dgm:t>
    </dgm:pt>
    <dgm:pt modelId="{B0AAA252-A9B5-40A6-AA5D-C7DF2FA4946F}" type="pres">
      <dgm:prSet presAssocID="{62A13868-10E0-4F4C-A85B-E161115CFB4A}" presName="hierRoot2" presStyleCnt="0">
        <dgm:presLayoutVars>
          <dgm:hierBranch val="init"/>
        </dgm:presLayoutVars>
      </dgm:prSet>
      <dgm:spPr/>
    </dgm:pt>
    <dgm:pt modelId="{D03340F9-DEE7-44C3-A6C2-7DED6B24F842}" type="pres">
      <dgm:prSet presAssocID="{62A13868-10E0-4F4C-A85B-E161115CFB4A}" presName="rootComposite" presStyleCnt="0"/>
      <dgm:spPr/>
    </dgm:pt>
    <dgm:pt modelId="{2E3A5987-DA24-4E5F-B3E3-746D26A224CE}" type="pres">
      <dgm:prSet presAssocID="{62A13868-10E0-4F4C-A85B-E161115CFB4A}" presName="rootText" presStyleLbl="node3" presStyleIdx="13" presStyleCnt="1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F07E484-731E-4B81-B0DD-0A916351892B}" type="pres">
      <dgm:prSet presAssocID="{62A13868-10E0-4F4C-A85B-E161115CFB4A}" presName="rootConnector" presStyleLbl="node3" presStyleIdx="13" presStyleCnt="14"/>
      <dgm:spPr/>
      <dgm:t>
        <a:bodyPr/>
        <a:lstStyle/>
        <a:p>
          <a:endParaRPr lang="pt-BR"/>
        </a:p>
      </dgm:t>
    </dgm:pt>
    <dgm:pt modelId="{122FBAB5-B4FA-47E3-A6E1-8DC15EB2B175}" type="pres">
      <dgm:prSet presAssocID="{62A13868-10E0-4F4C-A85B-E161115CFB4A}" presName="hierChild4" presStyleCnt="0"/>
      <dgm:spPr/>
    </dgm:pt>
    <dgm:pt modelId="{747A5C5F-3814-412B-81BB-76602A1F1D12}" type="pres">
      <dgm:prSet presAssocID="{2FC6BBBD-5F87-4105-9930-AE8794F0D9BA}" presName="Name37" presStyleLbl="parChTrans1D4" presStyleIdx="13" presStyleCnt="16"/>
      <dgm:spPr/>
      <dgm:t>
        <a:bodyPr/>
        <a:lstStyle/>
        <a:p>
          <a:endParaRPr lang="pt-BR"/>
        </a:p>
      </dgm:t>
    </dgm:pt>
    <dgm:pt modelId="{B0F12C3B-A2C9-4130-999E-E84036B6F1E9}" type="pres">
      <dgm:prSet presAssocID="{E156E9CE-4B02-4F89-B59C-B4AD89A7E34C}" presName="hierRoot2" presStyleCnt="0">
        <dgm:presLayoutVars>
          <dgm:hierBranch val="init"/>
        </dgm:presLayoutVars>
      </dgm:prSet>
      <dgm:spPr/>
    </dgm:pt>
    <dgm:pt modelId="{8EE6FFA4-3E87-4881-9D81-310E30E17065}" type="pres">
      <dgm:prSet presAssocID="{E156E9CE-4B02-4F89-B59C-B4AD89A7E34C}" presName="rootComposite" presStyleCnt="0"/>
      <dgm:spPr/>
    </dgm:pt>
    <dgm:pt modelId="{A2CF0AEB-60F2-4DCF-A885-E48EEC37EF8B}" type="pres">
      <dgm:prSet presAssocID="{E156E9CE-4B02-4F89-B59C-B4AD89A7E34C}" presName="rootText" presStyleLbl="node4" presStyleIdx="1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040F330-2560-4D1E-8AC7-AFF64E4D9034}" type="pres">
      <dgm:prSet presAssocID="{E156E9CE-4B02-4F89-B59C-B4AD89A7E34C}" presName="rootConnector" presStyleLbl="node4" presStyleIdx="13" presStyleCnt="16"/>
      <dgm:spPr/>
      <dgm:t>
        <a:bodyPr/>
        <a:lstStyle/>
        <a:p>
          <a:endParaRPr lang="pt-BR"/>
        </a:p>
      </dgm:t>
    </dgm:pt>
    <dgm:pt modelId="{9095513E-199F-42E4-8413-172A966352CA}" type="pres">
      <dgm:prSet presAssocID="{E156E9CE-4B02-4F89-B59C-B4AD89A7E34C}" presName="hierChild4" presStyleCnt="0"/>
      <dgm:spPr/>
    </dgm:pt>
    <dgm:pt modelId="{A10B1E76-06B9-48DC-A441-4A22E35429D1}" type="pres">
      <dgm:prSet presAssocID="{E156E9CE-4B02-4F89-B59C-B4AD89A7E34C}" presName="hierChild5" presStyleCnt="0"/>
      <dgm:spPr/>
    </dgm:pt>
    <dgm:pt modelId="{9D5E96BC-4270-4FC9-8544-DD45DB77CEB0}" type="pres">
      <dgm:prSet presAssocID="{1586D933-768B-461B-80D4-C421D40D5CE0}" presName="Name37" presStyleLbl="parChTrans1D4" presStyleIdx="14" presStyleCnt="16"/>
      <dgm:spPr/>
      <dgm:t>
        <a:bodyPr/>
        <a:lstStyle/>
        <a:p>
          <a:endParaRPr lang="pt-BR"/>
        </a:p>
      </dgm:t>
    </dgm:pt>
    <dgm:pt modelId="{5C746FCC-EE00-4D56-BB32-EFBE4FA98146}" type="pres">
      <dgm:prSet presAssocID="{8F36BF88-3CB0-4ECC-87FB-61FEBEF92A80}" presName="hierRoot2" presStyleCnt="0">
        <dgm:presLayoutVars>
          <dgm:hierBranch val="init"/>
        </dgm:presLayoutVars>
      </dgm:prSet>
      <dgm:spPr/>
    </dgm:pt>
    <dgm:pt modelId="{0A022D67-6196-4530-AA2C-2CA2CAC360FA}" type="pres">
      <dgm:prSet presAssocID="{8F36BF88-3CB0-4ECC-87FB-61FEBEF92A80}" presName="rootComposite" presStyleCnt="0"/>
      <dgm:spPr/>
    </dgm:pt>
    <dgm:pt modelId="{BEA367F1-4541-460D-BE7F-E7FDD49C6828}" type="pres">
      <dgm:prSet presAssocID="{8F36BF88-3CB0-4ECC-87FB-61FEBEF92A80}" presName="rootText" presStyleLbl="node4" presStyleIdx="1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95F7786-26FE-49E7-809B-4182D2B5B122}" type="pres">
      <dgm:prSet presAssocID="{8F36BF88-3CB0-4ECC-87FB-61FEBEF92A80}" presName="rootConnector" presStyleLbl="node4" presStyleIdx="14" presStyleCnt="16"/>
      <dgm:spPr/>
      <dgm:t>
        <a:bodyPr/>
        <a:lstStyle/>
        <a:p>
          <a:endParaRPr lang="pt-BR"/>
        </a:p>
      </dgm:t>
    </dgm:pt>
    <dgm:pt modelId="{21000A20-A0AF-45F4-9F47-E8A81864D2C4}" type="pres">
      <dgm:prSet presAssocID="{8F36BF88-3CB0-4ECC-87FB-61FEBEF92A80}" presName="hierChild4" presStyleCnt="0"/>
      <dgm:spPr/>
    </dgm:pt>
    <dgm:pt modelId="{CBD50569-1747-4638-8109-933CAA471768}" type="pres">
      <dgm:prSet presAssocID="{8F36BF88-3CB0-4ECC-87FB-61FEBEF92A80}" presName="hierChild5" presStyleCnt="0"/>
      <dgm:spPr/>
    </dgm:pt>
    <dgm:pt modelId="{BB7B65BB-DA39-4368-ADB7-58CC90A33BCF}" type="pres">
      <dgm:prSet presAssocID="{1974B3DB-1D78-4D7A-866C-CCF2F87C066A}" presName="Name37" presStyleLbl="parChTrans1D4" presStyleIdx="15" presStyleCnt="16"/>
      <dgm:spPr/>
      <dgm:t>
        <a:bodyPr/>
        <a:lstStyle/>
        <a:p>
          <a:endParaRPr lang="pt-BR"/>
        </a:p>
      </dgm:t>
    </dgm:pt>
    <dgm:pt modelId="{B6177411-7D24-4CAF-9C13-15DCFD013E6A}" type="pres">
      <dgm:prSet presAssocID="{8C94125E-D215-4E71-99D7-1B0491BE00D6}" presName="hierRoot2" presStyleCnt="0">
        <dgm:presLayoutVars>
          <dgm:hierBranch val="init"/>
        </dgm:presLayoutVars>
      </dgm:prSet>
      <dgm:spPr/>
    </dgm:pt>
    <dgm:pt modelId="{39198913-0F58-44CE-8BFA-621E08FC8C3B}" type="pres">
      <dgm:prSet presAssocID="{8C94125E-D215-4E71-99D7-1B0491BE00D6}" presName="rootComposite" presStyleCnt="0"/>
      <dgm:spPr/>
    </dgm:pt>
    <dgm:pt modelId="{065B7704-41EA-4B90-A8A0-887592548639}" type="pres">
      <dgm:prSet presAssocID="{8C94125E-D215-4E71-99D7-1B0491BE00D6}" presName="rootText" presStyleLbl="node4" presStyleIdx="1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BC09C184-F4B7-4B1A-AE93-6A6974EF8DF8}" type="pres">
      <dgm:prSet presAssocID="{8C94125E-D215-4E71-99D7-1B0491BE00D6}" presName="rootConnector" presStyleLbl="node4" presStyleIdx="15" presStyleCnt="16"/>
      <dgm:spPr/>
      <dgm:t>
        <a:bodyPr/>
        <a:lstStyle/>
        <a:p>
          <a:endParaRPr lang="pt-BR"/>
        </a:p>
      </dgm:t>
    </dgm:pt>
    <dgm:pt modelId="{919CEA60-C19F-4959-B29D-C60034BBA185}" type="pres">
      <dgm:prSet presAssocID="{8C94125E-D215-4E71-99D7-1B0491BE00D6}" presName="hierChild4" presStyleCnt="0"/>
      <dgm:spPr/>
    </dgm:pt>
    <dgm:pt modelId="{DA0BE6B6-00C3-44D3-A205-41C284E2750B}" type="pres">
      <dgm:prSet presAssocID="{8C94125E-D215-4E71-99D7-1B0491BE00D6}" presName="hierChild5" presStyleCnt="0"/>
      <dgm:spPr/>
    </dgm:pt>
    <dgm:pt modelId="{3CE465F0-A9C0-4FB0-80BD-D4341A080511}" type="pres">
      <dgm:prSet presAssocID="{62A13868-10E0-4F4C-A85B-E161115CFB4A}" presName="hierChild5" presStyleCnt="0"/>
      <dgm:spPr/>
    </dgm:pt>
    <dgm:pt modelId="{87B8291C-54FD-418B-A589-ED7AC44F10E5}" type="pres">
      <dgm:prSet presAssocID="{5F5EBFB0-3CF6-445C-9C2E-85526DEA8FB3}" presName="hierChild5" presStyleCnt="0"/>
      <dgm:spPr/>
    </dgm:pt>
    <dgm:pt modelId="{F80B9A5B-EAA9-443A-95B3-37610F10D01D}" type="pres">
      <dgm:prSet presAssocID="{E40A4AA5-96A9-4345-9DAB-BBEDE32024A1}" presName="Name37" presStyleLbl="parChTrans1D2" presStyleIdx="9" presStyleCnt="10"/>
      <dgm:spPr/>
      <dgm:t>
        <a:bodyPr/>
        <a:lstStyle/>
        <a:p>
          <a:endParaRPr lang="pt-BR"/>
        </a:p>
      </dgm:t>
    </dgm:pt>
    <dgm:pt modelId="{3A377DBA-E78D-4584-84CF-0E7B610E8EFB}" type="pres">
      <dgm:prSet presAssocID="{9471FE76-1F2B-4800-8691-8955B784F75B}" presName="hierRoot2" presStyleCnt="0">
        <dgm:presLayoutVars>
          <dgm:hierBranch val="init"/>
        </dgm:presLayoutVars>
      </dgm:prSet>
      <dgm:spPr/>
    </dgm:pt>
    <dgm:pt modelId="{17412340-8E4D-4596-92D1-3340EEEC894F}" type="pres">
      <dgm:prSet presAssocID="{9471FE76-1F2B-4800-8691-8955B784F75B}" presName="rootComposite" presStyleCnt="0"/>
      <dgm:spPr/>
    </dgm:pt>
    <dgm:pt modelId="{1F5BF162-143A-4B7F-B3FE-5CB0B5D141DB}" type="pres">
      <dgm:prSet presAssocID="{9471FE76-1F2B-4800-8691-8955B784F75B}" presName="rootText" presStyleLbl="node2" presStyleIdx="9" presStyleCnt="1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E618AC09-9CD4-4191-8932-DF95FDEC9E00}" type="pres">
      <dgm:prSet presAssocID="{9471FE76-1F2B-4800-8691-8955B784F75B}" presName="rootConnector" presStyleLbl="node2" presStyleIdx="9" presStyleCnt="10"/>
      <dgm:spPr/>
      <dgm:t>
        <a:bodyPr/>
        <a:lstStyle/>
        <a:p>
          <a:endParaRPr lang="pt-BR"/>
        </a:p>
      </dgm:t>
    </dgm:pt>
    <dgm:pt modelId="{86011132-C402-4C85-ABFE-D360DCEFB326}" type="pres">
      <dgm:prSet presAssocID="{9471FE76-1F2B-4800-8691-8955B784F75B}" presName="hierChild4" presStyleCnt="0"/>
      <dgm:spPr/>
    </dgm:pt>
    <dgm:pt modelId="{FB7F5A59-22C3-4EBD-A2F3-799C6C0636F9}" type="pres">
      <dgm:prSet presAssocID="{9471FE76-1F2B-4800-8691-8955B784F75B}" presName="hierChild5" presStyleCnt="0"/>
      <dgm:spPr/>
    </dgm:pt>
    <dgm:pt modelId="{9CC879E3-E760-431E-A32E-2676DE0CDF85}" type="pres">
      <dgm:prSet presAssocID="{9E8F14F0-4A74-44D1-856B-F0E96FA9DDA3}" presName="hierChild3" presStyleCnt="0"/>
      <dgm:spPr/>
    </dgm:pt>
  </dgm:ptLst>
  <dgm:cxnLst>
    <dgm:cxn modelId="{BE5675AB-EFE2-4C7D-9B9E-20E8A131DC4C}" type="presOf" srcId="{DFE3B539-4ABA-4730-84C7-19B8669EA283}" destId="{8A02B7E3-3101-4B22-B6B2-CD0A34E10556}" srcOrd="0" destOrd="0" presId="urn:microsoft.com/office/officeart/2005/8/layout/orgChart1"/>
    <dgm:cxn modelId="{2D81FB96-D6DC-4F72-8FBE-97D0F6D1D9BC}" srcId="{D57CD1C3-73C6-4975-92F3-F22EDD83299C}" destId="{C5A12BFC-560E-4E39-9E75-7DF7BBE36504}" srcOrd="1" destOrd="0" parTransId="{FD7577E7-604A-41F2-9777-838D48D78B92}" sibTransId="{169B2CE4-BD74-44A1-9392-6701E698C4C0}"/>
    <dgm:cxn modelId="{3E2570A6-67A7-4840-92E9-1D301E74E7D3}" srcId="{85B19B56-0897-4071-98D3-BEB04702A72B}" destId="{F16E1AE2-997E-4C0D-98F4-4D427559FDAA}" srcOrd="0" destOrd="0" parTransId="{585BFB79-0A47-41CC-8E55-89562F5F4017}" sibTransId="{E4EF5051-AFE5-4E5E-9425-6120785E1933}"/>
    <dgm:cxn modelId="{F2DB7416-B2D5-437C-8B61-0AEDBA527F92}" type="presOf" srcId="{85B19B56-0897-4071-98D3-BEB04702A72B}" destId="{82FEFA24-F4E4-4508-8361-9C0F9EBC2604}" srcOrd="0" destOrd="0" presId="urn:microsoft.com/office/officeart/2005/8/layout/orgChart1"/>
    <dgm:cxn modelId="{200E8753-7CD4-48B1-B379-ADD3DC40B9A9}" type="presOf" srcId="{B082F568-0299-4428-BC20-53B9BA7353BB}" destId="{8CB8B191-E241-4563-95AC-E7A48A80E9A5}" srcOrd="1" destOrd="0" presId="urn:microsoft.com/office/officeart/2005/8/layout/orgChart1"/>
    <dgm:cxn modelId="{F2DABB2F-B8BD-4F39-BC0F-A80BA27E0F09}" type="presOf" srcId="{4077FBC4-91EF-4110-91DC-8FC62D621DDB}" destId="{6E8AF177-A21D-4279-B006-A7E19C7B2867}" srcOrd="1" destOrd="0" presId="urn:microsoft.com/office/officeart/2005/8/layout/orgChart1"/>
    <dgm:cxn modelId="{4C631281-D50B-4C11-B7FD-8D42F6C1E7E0}" srcId="{D57CD1C3-73C6-4975-92F3-F22EDD83299C}" destId="{0326012D-582F-43C5-B3B6-01C5B0264A62}" srcOrd="0" destOrd="0" parTransId="{C6D06A66-3D43-42C2-BB66-64A4E06A45C5}" sibTransId="{2C1E21E2-0DC3-40C4-9024-3C75836DD025}"/>
    <dgm:cxn modelId="{C12FCC12-5A18-4EFB-A6E2-7FD5B984BEAA}" type="presOf" srcId="{11D7E61F-DA78-4151-978D-DAEB8CF3D4E3}" destId="{D5040AD0-7DAE-4DC2-9A28-09A1E8FA9A4E}" srcOrd="0" destOrd="0" presId="urn:microsoft.com/office/officeart/2005/8/layout/orgChart1"/>
    <dgm:cxn modelId="{072C0740-B962-4536-9BA1-D77E6BCB789B}" type="presOf" srcId="{C57F26A4-2E75-4692-BF86-E3B8001B355D}" destId="{EE8A1245-E776-4AEF-9BAF-E2C7FCA5540D}" srcOrd="0" destOrd="0" presId="urn:microsoft.com/office/officeart/2005/8/layout/orgChart1"/>
    <dgm:cxn modelId="{1C1CA288-6F23-413D-B9F8-08DE8F3DB225}" srcId="{609D9B13-1E54-41FA-9E3A-4A8B8CC8A33F}" destId="{9E8F14F0-4A74-44D1-856B-F0E96FA9DDA3}" srcOrd="0" destOrd="0" parTransId="{24A2AEE0-96E4-485A-A6EC-C336DE43BAEC}" sibTransId="{F4645DBC-CD15-4A59-B35A-495D32523A41}"/>
    <dgm:cxn modelId="{9C58E1CB-81AF-45EE-867B-07C105C07C36}" type="presOf" srcId="{08E7B69B-48A7-4093-9FCA-F88FE291B1E7}" destId="{362EA171-D2D4-46B6-98AD-B9E75B7E7FE2}" srcOrd="1" destOrd="0" presId="urn:microsoft.com/office/officeart/2005/8/layout/orgChart1"/>
    <dgm:cxn modelId="{0EF5A399-3EB9-45D6-A386-54307F91ADDF}" srcId="{4077FBC4-91EF-4110-91DC-8FC62D621DDB}" destId="{161F899B-612E-4E10-BE80-F769623E5CA2}" srcOrd="2" destOrd="0" parTransId="{2E1B4C1F-4918-472F-A318-EACC423ECB9F}" sibTransId="{FB08C5C2-B4D4-46F7-A107-196F68BF51D7}"/>
    <dgm:cxn modelId="{174C78AF-4158-4392-804D-1C02476CC882}" type="presOf" srcId="{F01F0E1E-ED90-493B-8007-1F5C41C16C40}" destId="{DB26E12E-7916-49F6-AF13-7974481C7065}" srcOrd="1" destOrd="0" presId="urn:microsoft.com/office/officeart/2005/8/layout/orgChart1"/>
    <dgm:cxn modelId="{4E733C27-550A-4F7F-BB66-178D358D2E91}" type="presOf" srcId="{F16E1AE2-997E-4C0D-98F4-4D427559FDAA}" destId="{DC5BEAFB-3218-4B8A-BAAA-D7098F6B573D}" srcOrd="1" destOrd="0" presId="urn:microsoft.com/office/officeart/2005/8/layout/orgChart1"/>
    <dgm:cxn modelId="{B65266AD-BBBC-4C62-B287-276FA3976857}" type="presOf" srcId="{7E43ADC9-2788-4EA0-9BAE-46294E221200}" destId="{442E8E18-619B-4E33-8204-5F6D674D933A}" srcOrd="0" destOrd="0" presId="urn:microsoft.com/office/officeart/2005/8/layout/orgChart1"/>
    <dgm:cxn modelId="{27090A7D-5CB9-4397-AAA2-EE2D15CEBDD1}" srcId="{62A13868-10E0-4F4C-A85B-E161115CFB4A}" destId="{8F36BF88-3CB0-4ECC-87FB-61FEBEF92A80}" srcOrd="1" destOrd="0" parTransId="{1586D933-768B-461B-80D4-C421D40D5CE0}" sibTransId="{26B621BA-6E51-467D-94DD-6095EFFD8C93}"/>
    <dgm:cxn modelId="{DC3BF767-F363-4E8E-8A23-BAB75E7F7B29}" type="presOf" srcId="{8F36BF88-3CB0-4ECC-87FB-61FEBEF92A80}" destId="{C95F7786-26FE-49E7-809B-4182D2B5B122}" srcOrd="1" destOrd="0" presId="urn:microsoft.com/office/officeart/2005/8/layout/orgChart1"/>
    <dgm:cxn modelId="{A66EFD9C-814D-4788-9E7F-A65CB171CBA5}" type="presOf" srcId="{20D6864C-FEC4-48E3-AF28-0D1B332C99CD}" destId="{EAACCAEF-CA14-4D14-8446-4693A7A363FA}" srcOrd="0" destOrd="0" presId="urn:microsoft.com/office/officeart/2005/8/layout/orgChart1"/>
    <dgm:cxn modelId="{7AF35A94-11EF-4DA4-AA3A-E54CA848B62D}" type="presOf" srcId="{0C9E9296-B564-4A94-BB70-2E799CD46F54}" destId="{C0A54C16-F53B-44A8-9400-4485BCCE8041}" srcOrd="1" destOrd="0" presId="urn:microsoft.com/office/officeart/2005/8/layout/orgChart1"/>
    <dgm:cxn modelId="{E13DA79D-F9FB-4786-91B8-76F7DC7D5504}" srcId="{E3977384-E02A-4C06-BDDC-A0BE7E658583}" destId="{B0583F0B-DB35-431F-9D22-2FBE1E90A048}" srcOrd="5" destOrd="0" parTransId="{07D5663F-3C42-40DE-9112-2971A581DD6D}" sibTransId="{AF30B193-B45F-4A52-9C0B-3B4CE1519B72}"/>
    <dgm:cxn modelId="{8E02ADEE-7E4C-4191-BBDB-DEC4EB2D73C2}" srcId="{E3977384-E02A-4C06-BDDC-A0BE7E658583}" destId="{FD5D69B9-49A7-422B-AD18-921F686A04C8}" srcOrd="4" destOrd="0" parTransId="{D831602B-50B3-4A79-BE73-7B0587840106}" sibTransId="{2EAEF48B-4A24-42E6-8C26-D75C8FA4C95F}"/>
    <dgm:cxn modelId="{2A13BBA5-1FBF-4EFD-BB01-DAC1681CD7A4}" type="presOf" srcId="{D57CD1C3-73C6-4975-92F3-F22EDD83299C}" destId="{16B269AB-23A2-41B6-B934-42FB1300B8F1}" srcOrd="1" destOrd="0" presId="urn:microsoft.com/office/officeart/2005/8/layout/orgChart1"/>
    <dgm:cxn modelId="{3A886081-2F38-439E-B602-48F9850651C0}" type="presOf" srcId="{08E7B69B-48A7-4093-9FCA-F88FE291B1E7}" destId="{493E8833-48A3-48D5-B871-42F21457C66A}" srcOrd="0" destOrd="0" presId="urn:microsoft.com/office/officeart/2005/8/layout/orgChart1"/>
    <dgm:cxn modelId="{D935495B-158B-4355-95C1-1603664EE65B}" type="presOf" srcId="{5F5EBFB0-3CF6-445C-9C2E-85526DEA8FB3}" destId="{A718179C-5129-4677-B2F2-9F53CD3B9A97}" srcOrd="0" destOrd="0" presId="urn:microsoft.com/office/officeart/2005/8/layout/orgChart1"/>
    <dgm:cxn modelId="{75DEBAD6-137D-4F50-9A58-943D4FE11163}" type="presOf" srcId="{D7B30E5D-8AF7-452E-AB53-14E9A8A56BC0}" destId="{7940D19A-7C67-40F2-BFB7-B5C0D934286E}" srcOrd="0" destOrd="0" presId="urn:microsoft.com/office/officeart/2005/8/layout/orgChart1"/>
    <dgm:cxn modelId="{430D442F-8832-4AA7-A03B-187D6A1F32A0}" type="presOf" srcId="{2DCDF9FB-467F-4FA0-8A95-318E14013259}" destId="{74C96913-A434-4EE8-A7A7-AD4B8B42E644}" srcOrd="0" destOrd="0" presId="urn:microsoft.com/office/officeart/2005/8/layout/orgChart1"/>
    <dgm:cxn modelId="{5F890EA7-17F8-4E12-A3D2-13C8DA8E9FE0}" type="presOf" srcId="{94D64BE2-F0BC-4037-B7E0-971DA4ACAAA8}" destId="{BDB096D6-3617-4959-A9E3-6BFC0637FE01}" srcOrd="1" destOrd="0" presId="urn:microsoft.com/office/officeart/2005/8/layout/orgChart1"/>
    <dgm:cxn modelId="{526DC3C0-8666-4814-8D81-3BE81F5FF7F6}" srcId="{E3977384-E02A-4C06-BDDC-A0BE7E658583}" destId="{94D64BE2-F0BC-4037-B7E0-971DA4ACAAA8}" srcOrd="7" destOrd="0" parTransId="{04657AF1-DBA1-4236-A28C-712D3A945AB5}" sibTransId="{0E6774B7-29E4-4F7B-A19F-E732E08548E1}"/>
    <dgm:cxn modelId="{2831CC35-1011-4573-8289-854AF850C276}" type="presOf" srcId="{C6D06A66-3D43-42C2-BB66-64A4E06A45C5}" destId="{E0CD7F29-5A44-4AD6-8BA1-81292E63F56E}" srcOrd="0" destOrd="0" presId="urn:microsoft.com/office/officeart/2005/8/layout/orgChart1"/>
    <dgm:cxn modelId="{BD73C7B7-1B97-46DA-93F3-8BB9A26BF159}" srcId="{E3977384-E02A-4C06-BDDC-A0BE7E658583}" destId="{17CD2715-FC82-41A2-AAD3-43B4A1652659}" srcOrd="0" destOrd="0" parTransId="{8F4F6A97-4CB5-46E4-B7AE-2346C4BACD70}" sibTransId="{220D6772-A6CA-4C56-BB7E-68A27FBD278C}"/>
    <dgm:cxn modelId="{ABDB099D-D081-4816-9D28-B247CEB0E9D1}" srcId="{E1AABF41-2F7C-459F-AC8F-233C556005FE}" destId="{B234A3D5-B639-4C3D-A49D-2ADE9A8EBF07}" srcOrd="0" destOrd="0" parTransId="{9B4B49B1-9C7C-4FB4-8A5D-1E1159E951DB}" sibTransId="{83307434-BE0E-4CA2-A604-E0E0E94BBF7A}"/>
    <dgm:cxn modelId="{A82BB7A7-5C89-4176-A3C7-0C443E7118C7}" type="presOf" srcId="{585BFB79-0A47-41CC-8E55-89562F5F4017}" destId="{0E403645-A692-4B12-B430-AEC8278DFC63}" srcOrd="0" destOrd="0" presId="urn:microsoft.com/office/officeart/2005/8/layout/orgChart1"/>
    <dgm:cxn modelId="{95D46EB7-1DE8-4D2F-84B6-4C9E9E46CF56}" type="presOf" srcId="{B234A3D5-B639-4C3D-A49D-2ADE9A8EBF07}" destId="{44CB2E50-C493-458B-B367-FF35D2E6CB25}" srcOrd="0" destOrd="0" presId="urn:microsoft.com/office/officeart/2005/8/layout/orgChart1"/>
    <dgm:cxn modelId="{E53E12F9-4AD8-4452-8A87-4149D46A5020}" type="presOf" srcId="{17723ECB-0745-48CA-ACEF-1C2EBC5164A7}" destId="{C030E5C0-B85A-40F4-8E4A-679F9642B84C}" srcOrd="0" destOrd="0" presId="urn:microsoft.com/office/officeart/2005/8/layout/orgChart1"/>
    <dgm:cxn modelId="{8BFEF179-BACF-467D-ABEC-B8F71AF6A3E9}" type="presOf" srcId="{F583157F-4AE1-4D26-B01C-74F779051490}" destId="{67E1B4F2-7E8B-44A5-B4A7-3FF4EC26E9BD}" srcOrd="0" destOrd="0" presId="urn:microsoft.com/office/officeart/2005/8/layout/orgChart1"/>
    <dgm:cxn modelId="{B9EB9722-6890-41AE-AFBC-8851ECC9A9BF}" srcId="{E3977384-E02A-4C06-BDDC-A0BE7E658583}" destId="{0C9E9296-B564-4A94-BB70-2E799CD46F54}" srcOrd="8" destOrd="0" parTransId="{DFE3B539-4ABA-4730-84C7-19B8669EA283}" sibTransId="{430C52AF-D8E9-4CF9-B93E-807460D2F755}"/>
    <dgm:cxn modelId="{3107F920-9AFA-43B8-9E43-A3ED79E4F6F3}" type="presOf" srcId="{39C1D88C-16A1-41AD-9E0E-D99F05D9CA71}" destId="{F0B5164C-0A0D-4C9F-B0DE-F15A50A02902}" srcOrd="0" destOrd="0" presId="urn:microsoft.com/office/officeart/2005/8/layout/orgChart1"/>
    <dgm:cxn modelId="{E2777C86-7AFF-4580-9257-E986552B480A}" srcId="{0326012D-582F-43C5-B3B6-01C5B0264A62}" destId="{1DA239F0-EFD9-44D3-80DD-0F254DBEE44B}" srcOrd="1" destOrd="0" parTransId="{03858BFF-0488-455F-935D-DA662AA05D3B}" sibTransId="{0F2631CB-2FA8-4D80-822C-F9C03FF991E8}"/>
    <dgm:cxn modelId="{76724D1E-1788-4DD3-BF5B-297BE1389292}" type="presOf" srcId="{C5A12BFC-560E-4E39-9E75-7DF7BBE36504}" destId="{FE22B63A-466B-46D9-BD2A-295C18436E58}" srcOrd="0" destOrd="0" presId="urn:microsoft.com/office/officeart/2005/8/layout/orgChart1"/>
    <dgm:cxn modelId="{D3265F2C-E305-47F3-968C-343B65FCA569}" type="presOf" srcId="{B082F568-0299-4428-BC20-53B9BA7353BB}" destId="{299A9280-5220-4941-8251-D1383D5638AF}" srcOrd="0" destOrd="0" presId="urn:microsoft.com/office/officeart/2005/8/layout/orgChart1"/>
    <dgm:cxn modelId="{26167C2A-9EA8-4802-8F38-74765566F36E}" type="presOf" srcId="{1DA239F0-EFD9-44D3-80DD-0F254DBEE44B}" destId="{17FAC2E5-9892-423D-89DE-FB30D44814B0}" srcOrd="1" destOrd="0" presId="urn:microsoft.com/office/officeart/2005/8/layout/orgChart1"/>
    <dgm:cxn modelId="{60FC0755-8736-4B65-B77D-693D892384FF}" type="presOf" srcId="{17CD2715-FC82-41A2-AAD3-43B4A1652659}" destId="{B5A34D71-2309-477C-B0F5-155552B52BD5}" srcOrd="1" destOrd="0" presId="urn:microsoft.com/office/officeart/2005/8/layout/orgChart1"/>
    <dgm:cxn modelId="{1D5ABBDC-F022-4BE3-A9FB-A4DCDA8576AE}" type="presOf" srcId="{F01F0E1E-ED90-493B-8007-1F5C41C16C40}" destId="{F1F60DA7-8DB8-41B6-912B-571124003D48}" srcOrd="0" destOrd="0" presId="urn:microsoft.com/office/officeart/2005/8/layout/orgChart1"/>
    <dgm:cxn modelId="{CE2A7F42-46A0-4FFD-A651-517E04B02F67}" type="presOf" srcId="{17723ECB-0745-48CA-ACEF-1C2EBC5164A7}" destId="{A262BBAA-10FE-4CE7-A173-88AF2AB71A48}" srcOrd="1" destOrd="0" presId="urn:microsoft.com/office/officeart/2005/8/layout/orgChart1"/>
    <dgm:cxn modelId="{73109CCA-2B52-45A9-98D3-6F21E09DA42A}" type="presOf" srcId="{5320AE4A-D884-41D6-996A-268C5DCC26AB}" destId="{7F5223A9-F461-4C39-9054-5D3ABB6BCFB3}" srcOrd="0" destOrd="0" presId="urn:microsoft.com/office/officeart/2005/8/layout/orgChart1"/>
    <dgm:cxn modelId="{5E5A010F-5AE1-48D3-A9E0-983FC82890DF}" srcId="{5F5EBFB0-3CF6-445C-9C2E-85526DEA8FB3}" destId="{E3977384-E02A-4C06-BDDC-A0BE7E658583}" srcOrd="0" destOrd="0" parTransId="{11D7E61F-DA78-4151-978D-DAEB8CF3D4E3}" sibTransId="{8F0F2E0C-520B-4D6D-AB50-25FE6816EEE7}"/>
    <dgm:cxn modelId="{78F210F6-051B-41F0-A1E3-98FCFD646E49}" type="presOf" srcId="{D57CD1C3-73C6-4975-92F3-F22EDD83299C}" destId="{EE2AC3D0-A776-4909-9A9F-2728038F716C}" srcOrd="0" destOrd="0" presId="urn:microsoft.com/office/officeart/2005/8/layout/orgChart1"/>
    <dgm:cxn modelId="{843456C8-F56A-461E-93CE-5A202DEBA333}" type="presOf" srcId="{E40A4AA5-96A9-4345-9DAB-BBEDE32024A1}" destId="{F80B9A5B-EAA9-443A-95B3-37610F10D01D}" srcOrd="0" destOrd="0" presId="urn:microsoft.com/office/officeart/2005/8/layout/orgChart1"/>
    <dgm:cxn modelId="{01E4B32E-0D29-4857-9837-3AAF0F56E65B}" type="presOf" srcId="{63495F12-F9B6-49BC-B3B6-3044F3D46A37}" destId="{C6662F6D-D484-4162-A48E-711DE4F2E899}" srcOrd="0" destOrd="0" presId="urn:microsoft.com/office/officeart/2005/8/layout/orgChart1"/>
    <dgm:cxn modelId="{25C2815E-7E09-4032-8525-E1046A9C3161}" type="presOf" srcId="{E3977384-E02A-4C06-BDDC-A0BE7E658583}" destId="{FC0D1123-A01C-4B3E-8F9D-ACDA68BD792A}" srcOrd="0" destOrd="0" presId="urn:microsoft.com/office/officeart/2005/8/layout/orgChart1"/>
    <dgm:cxn modelId="{91B56459-D535-4A56-BF25-77B69310826D}" type="presOf" srcId="{C5A12BFC-560E-4E39-9E75-7DF7BBE36504}" destId="{6A8A4D08-F797-4117-9E11-CCD4815900D1}" srcOrd="1" destOrd="0" presId="urn:microsoft.com/office/officeart/2005/8/layout/orgChart1"/>
    <dgm:cxn modelId="{F37D5F72-B5B7-4E8A-85F0-0FB25A64D071}" srcId="{E1AABF41-2F7C-459F-AC8F-233C556005FE}" destId="{97FACFFD-6C51-45CB-8418-2715B1B1C43A}" srcOrd="1" destOrd="0" parTransId="{83E701AE-C0AA-46FB-BCA4-0113A10B48D6}" sibTransId="{AE011125-A933-45E9-8343-124240430A57}"/>
    <dgm:cxn modelId="{CFF83025-06A3-448D-9E09-E3D7C3F2D008}" type="presOf" srcId="{0C9E9296-B564-4A94-BB70-2E799CD46F54}" destId="{7BE53A70-384C-423E-8F77-89E4DFD3946E}" srcOrd="0" destOrd="0" presId="urn:microsoft.com/office/officeart/2005/8/layout/orgChart1"/>
    <dgm:cxn modelId="{5C06DE68-FA1F-4048-9A78-9B3DB29751D7}" type="presOf" srcId="{E1AABF41-2F7C-459F-AC8F-233C556005FE}" destId="{3B569E7F-BA18-4751-8567-4F41E0BDC8A6}" srcOrd="1" destOrd="0" presId="urn:microsoft.com/office/officeart/2005/8/layout/orgChart1"/>
    <dgm:cxn modelId="{E9936F43-6A75-44C5-B505-8EB67312F501}" type="presOf" srcId="{1586D933-768B-461B-80D4-C421D40D5CE0}" destId="{9D5E96BC-4270-4FC9-8544-DD45DB77CEB0}" srcOrd="0" destOrd="0" presId="urn:microsoft.com/office/officeart/2005/8/layout/orgChart1"/>
    <dgm:cxn modelId="{83B7F449-C613-4B3B-92F5-2EEEE8124A30}" type="presOf" srcId="{FD5D69B9-49A7-422B-AD18-921F686A04C8}" destId="{7B64045F-0F92-4EB9-BA3A-FB90D3BE3B95}" srcOrd="1" destOrd="0" presId="urn:microsoft.com/office/officeart/2005/8/layout/orgChart1"/>
    <dgm:cxn modelId="{61DC1E22-A867-4C51-ACBC-0A512D8FF959}" srcId="{17723ECB-0745-48CA-ACEF-1C2EBC5164A7}" destId="{7E43ADC9-2788-4EA0-9BAE-46294E221200}" srcOrd="2" destOrd="0" parTransId="{57E61C0E-0FCB-4133-B5ED-4E94DA2B13DA}" sibTransId="{B286202C-2299-4CE8-BFAB-58DF29BC2021}"/>
    <dgm:cxn modelId="{F2511FAB-2FEB-49A0-A12A-B8ECA28EE620}" srcId="{4077FBC4-91EF-4110-91DC-8FC62D621DDB}" destId="{F01F0E1E-ED90-493B-8007-1F5C41C16C40}" srcOrd="0" destOrd="0" parTransId="{4A456E27-DB6B-4B4F-B190-D6F74A0AB56A}" sibTransId="{07EAB953-59D2-4C67-8512-30C9138D4B40}"/>
    <dgm:cxn modelId="{8C3EFE70-70E3-4942-B626-AFAAA65126FC}" type="presOf" srcId="{15D0CE57-7B8D-43D5-8761-4413220959E0}" destId="{ED71B90E-658C-4B71-A9F3-1551739AC48D}" srcOrd="0" destOrd="0" presId="urn:microsoft.com/office/officeart/2005/8/layout/orgChart1"/>
    <dgm:cxn modelId="{C8B474D2-0034-4A38-8558-53A4F8E432A4}" type="presOf" srcId="{D831602B-50B3-4A79-BE73-7B0587840106}" destId="{823983B4-3863-4998-87CA-B44F6BBB4E85}" srcOrd="0" destOrd="0" presId="urn:microsoft.com/office/officeart/2005/8/layout/orgChart1"/>
    <dgm:cxn modelId="{486094F4-D419-4BA0-978B-A0105CFFBC67}" type="presOf" srcId="{97FACFFD-6C51-45CB-8418-2715B1B1C43A}" destId="{589AA57A-0650-4E3C-9196-857DA0E63509}" srcOrd="1" destOrd="0" presId="urn:microsoft.com/office/officeart/2005/8/layout/orgChart1"/>
    <dgm:cxn modelId="{0C7D4BD6-A7E3-4BBA-B62D-FA3C7A82A8CF}" type="presOf" srcId="{8F4F6A97-4CB5-46E4-B7AE-2346C4BACD70}" destId="{102AE381-73B6-4211-8040-E8A9E7D61607}" srcOrd="0" destOrd="0" presId="urn:microsoft.com/office/officeart/2005/8/layout/orgChart1"/>
    <dgm:cxn modelId="{DF77CD57-8DA5-48BE-BBF1-EDD5C10E9C7D}" type="presOf" srcId="{E156E9CE-4B02-4F89-B59C-B4AD89A7E34C}" destId="{A2CF0AEB-60F2-4DCF-A885-E48EEC37EF8B}" srcOrd="0" destOrd="0" presId="urn:microsoft.com/office/officeart/2005/8/layout/orgChart1"/>
    <dgm:cxn modelId="{CCF72292-746E-477C-8D31-E7E04CEA46B7}" srcId="{9E8F14F0-4A74-44D1-856B-F0E96FA9DDA3}" destId="{4077FBC4-91EF-4110-91DC-8FC62D621DDB}" srcOrd="1" destOrd="0" parTransId="{3280335A-5645-4E6E-B2D2-A75D5C79F226}" sibTransId="{F60C4E72-C4B4-4526-A428-6E959FE42333}"/>
    <dgm:cxn modelId="{2D89DB25-4FD2-455E-A297-411777072B88}" type="presOf" srcId="{E952BCE2-544F-4EF9-91E4-959CF216AA5B}" destId="{A1112F7E-651E-4391-9947-61BBDAAFEA01}" srcOrd="1" destOrd="0" presId="urn:microsoft.com/office/officeart/2005/8/layout/orgChart1"/>
    <dgm:cxn modelId="{0A1AC088-CF18-4F3F-9509-B013BDD32C37}" srcId="{E3977384-E02A-4C06-BDDC-A0BE7E658583}" destId="{BB69735C-13E1-4489-85CE-04B5D3B40CAF}" srcOrd="2" destOrd="0" parTransId="{C57F26A4-2E75-4692-BF86-E3B8001B355D}" sibTransId="{72399D1E-EC66-4FCA-AFC9-C15FA337E234}"/>
    <dgm:cxn modelId="{AFE9543E-3A98-4B56-822A-91CE775AD5E5}" type="presOf" srcId="{05A28C08-D1A9-437C-92FA-4CF61090F815}" destId="{EFD8087C-5839-4B7E-969A-5A1E7D865190}" srcOrd="1" destOrd="0" presId="urn:microsoft.com/office/officeart/2005/8/layout/orgChart1"/>
    <dgm:cxn modelId="{804FA52D-FC34-463B-AD3C-20A8680602FB}" type="presOf" srcId="{161F899B-612E-4E10-BE80-F769623E5CA2}" destId="{0FCB91D8-27EF-4E27-A422-5B8DF660FD47}" srcOrd="1" destOrd="0" presId="urn:microsoft.com/office/officeart/2005/8/layout/orgChart1"/>
    <dgm:cxn modelId="{602D0430-F8FA-4B9F-8F6F-90EBE8D7148C}" type="presOf" srcId="{BB69735C-13E1-4489-85CE-04B5D3B40CAF}" destId="{497F76A8-476C-40F1-85D5-DA5CB4314DF5}" srcOrd="0" destOrd="0" presId="urn:microsoft.com/office/officeart/2005/8/layout/orgChart1"/>
    <dgm:cxn modelId="{482AD57A-20D5-4A06-B484-DBE6CC75AF33}" type="presOf" srcId="{69E2D085-5925-483D-9B6C-6D95D45875DD}" destId="{1D2FA35F-26A3-4CD1-8AE0-66599235B6E4}" srcOrd="0" destOrd="0" presId="urn:microsoft.com/office/officeart/2005/8/layout/orgChart1"/>
    <dgm:cxn modelId="{678D8B2D-2385-4289-801B-D08C7D662B0C}" srcId="{9E8F14F0-4A74-44D1-856B-F0E96FA9DDA3}" destId="{9A692511-1237-4BF0-994D-5BAD9CE66BFD}" srcOrd="6" destOrd="0" parTransId="{D7B30E5D-8AF7-452E-AB53-14E9A8A56BC0}" sibTransId="{D4826965-D333-49CB-971A-5D2A8005FE8F}"/>
    <dgm:cxn modelId="{5793501C-4094-4638-B4E4-F44071AD3EC9}" srcId="{9E8F14F0-4A74-44D1-856B-F0E96FA9DDA3}" destId="{85B19B56-0897-4071-98D3-BEB04702A72B}" srcOrd="2" destOrd="0" parTransId="{15D0CE57-7B8D-43D5-8761-4413220959E0}" sibTransId="{76048132-A831-4520-A000-8E3B876EBFA2}"/>
    <dgm:cxn modelId="{D6AF3E51-4BB9-4566-B076-235C007FE94B}" type="presOf" srcId="{99AFD9B8-BF64-4566-91A2-C6EBEBF2CACF}" destId="{503B824C-EFF6-4078-8C54-ECFDD60AAE62}" srcOrd="0" destOrd="0" presId="urn:microsoft.com/office/officeart/2005/8/layout/orgChart1"/>
    <dgm:cxn modelId="{13704BB5-40F4-4D2C-9D1E-84316CFD7BDB}" type="presOf" srcId="{B0583F0B-DB35-431F-9D22-2FBE1E90A048}" destId="{736A6F9E-AB1F-4F04-8576-199A5858511A}" srcOrd="0" destOrd="0" presId="urn:microsoft.com/office/officeart/2005/8/layout/orgChart1"/>
    <dgm:cxn modelId="{8B2CAB01-EAF2-4FA2-9A2A-30D58E1E89E9}" type="presOf" srcId="{E3977384-E02A-4C06-BDDC-A0BE7E658583}" destId="{D23FEE94-F844-48C0-8434-DEFC4B90671A}" srcOrd="1" destOrd="0" presId="urn:microsoft.com/office/officeart/2005/8/layout/orgChart1"/>
    <dgm:cxn modelId="{4CBD6E14-01A4-4643-9B3F-F40FAD7B3465}" type="presOf" srcId="{97B6493E-DD19-42EE-805F-5652C60D49B4}" destId="{5902D5E8-F8BB-4585-BF95-3E3505A0C14B}" srcOrd="0" destOrd="0" presId="urn:microsoft.com/office/officeart/2005/8/layout/orgChart1"/>
    <dgm:cxn modelId="{A2DD1D49-7F9F-4557-BA8C-9F77B8040F9D}" type="presOf" srcId="{2778749C-6D20-4D45-9021-6A7D16561005}" destId="{C3B35CA9-658E-4222-ABE0-058FB05A7F2C}" srcOrd="0" destOrd="0" presId="urn:microsoft.com/office/officeart/2005/8/layout/orgChart1"/>
    <dgm:cxn modelId="{3D165D09-1C26-48E5-A951-A241394DECB5}" type="presOf" srcId="{161F899B-612E-4E10-BE80-F769623E5CA2}" destId="{0386D17E-0D5B-43AB-9835-F33F6DFDC4E4}" srcOrd="0" destOrd="0" presId="urn:microsoft.com/office/officeart/2005/8/layout/orgChart1"/>
    <dgm:cxn modelId="{43CDC1F3-C1A9-4BD4-952C-F9831FCA8983}" type="presOf" srcId="{FD7577E7-604A-41F2-9777-838D48D78B92}" destId="{76C871D4-7014-48DC-B1EE-0AA19BDF94EF}" srcOrd="0" destOrd="0" presId="urn:microsoft.com/office/officeart/2005/8/layout/orgChart1"/>
    <dgm:cxn modelId="{5A8CFB2F-7DE3-4325-8F4C-E2595376CEE1}" type="presOf" srcId="{04657AF1-DBA1-4236-A28C-712D3A945AB5}" destId="{EF6C6713-B9AA-4764-9CD9-75701C105066}" srcOrd="0" destOrd="0" presId="urn:microsoft.com/office/officeart/2005/8/layout/orgChart1"/>
    <dgm:cxn modelId="{379A72FC-0072-4017-AD8D-8EBCC11027A4}" type="presOf" srcId="{AC5D108C-F55F-40CA-B7AA-282092FAFF28}" destId="{313AB575-9BC3-4F5B-9B45-AB97D1904D30}" srcOrd="0" destOrd="0" presId="urn:microsoft.com/office/officeart/2005/8/layout/orgChart1"/>
    <dgm:cxn modelId="{DD480850-679E-44D4-8BE4-EBFB2894B3A8}" type="presOf" srcId="{B234A3D5-B639-4C3D-A49D-2ADE9A8EBF07}" destId="{125C34F0-81BB-422D-8D3D-7E3FF8312D52}" srcOrd="1" destOrd="0" presId="urn:microsoft.com/office/officeart/2005/8/layout/orgChart1"/>
    <dgm:cxn modelId="{5656F547-BB76-43BB-B03A-A78428ACB7D2}" type="presOf" srcId="{AC5D108C-F55F-40CA-B7AA-282092FAFF28}" destId="{8440AFE0-AEA8-4BA1-A9F1-98E9510A851D}" srcOrd="1" destOrd="0" presId="urn:microsoft.com/office/officeart/2005/8/layout/orgChart1"/>
    <dgm:cxn modelId="{1694D7A5-82CC-42CB-A17E-0CC7EC0FDF92}" type="presOf" srcId="{9E8F14F0-4A74-44D1-856B-F0E96FA9DDA3}" destId="{200D116C-4687-4B10-8922-EE2600997459}" srcOrd="1" destOrd="0" presId="urn:microsoft.com/office/officeart/2005/8/layout/orgChart1"/>
    <dgm:cxn modelId="{568320E1-E459-4809-A833-883C8738A26B}" type="presOf" srcId="{53E18B7C-EB9B-4870-86BA-CD70CE8DACCC}" destId="{FB52297F-DE86-4116-AF5B-9B62F899F7CD}" srcOrd="0" destOrd="0" presId="urn:microsoft.com/office/officeart/2005/8/layout/orgChart1"/>
    <dgm:cxn modelId="{740675FB-60CA-4E56-9E0D-C77DA3DB6DC5}" type="presOf" srcId="{609D9B13-1E54-41FA-9E3A-4A8B8CC8A33F}" destId="{0756EED0-645D-482D-868F-47A55534C235}" srcOrd="0" destOrd="0" presId="urn:microsoft.com/office/officeart/2005/8/layout/orgChart1"/>
    <dgm:cxn modelId="{954D3F79-7224-43A7-B16B-44523B69701B}" type="presOf" srcId="{97FACFFD-6C51-45CB-8418-2715B1B1C43A}" destId="{17877D26-1646-4C5A-B253-C6F7E12E936B}" srcOrd="0" destOrd="0" presId="urn:microsoft.com/office/officeart/2005/8/layout/orgChart1"/>
    <dgm:cxn modelId="{FC5E8383-D1AC-4386-9AB5-B6981A9732AF}" type="presOf" srcId="{B91E4A10-A724-4FFF-A225-A3A2F34CF465}" destId="{A430141D-7C35-41DC-9205-896956A1AD6E}" srcOrd="0" destOrd="0" presId="urn:microsoft.com/office/officeart/2005/8/layout/orgChart1"/>
    <dgm:cxn modelId="{5A36B096-66BF-42EC-9172-351315BCCAF8}" type="presOf" srcId="{17CD2715-FC82-41A2-AAD3-43B4A1652659}" destId="{AA3A8E05-7C75-4E99-BEE1-3E9C5A0E1FB8}" srcOrd="0" destOrd="0" presId="urn:microsoft.com/office/officeart/2005/8/layout/orgChart1"/>
    <dgm:cxn modelId="{FB590779-ED20-4C13-84EA-C612A8A5A325}" type="presOf" srcId="{94D64BE2-F0BC-4037-B7E0-971DA4ACAAA8}" destId="{C470DCF2-E2BA-4B39-94B2-1DBA4B784136}" srcOrd="0" destOrd="0" presId="urn:microsoft.com/office/officeart/2005/8/layout/orgChart1"/>
    <dgm:cxn modelId="{F87F8E62-1136-42F0-981F-C16B04AFF71E}" type="presOf" srcId="{0326012D-582F-43C5-B3B6-01C5B0264A62}" destId="{5E0C1E6E-9376-4EA1-8167-3FFBB01FFB51}" srcOrd="0" destOrd="0" presId="urn:microsoft.com/office/officeart/2005/8/layout/orgChart1"/>
    <dgm:cxn modelId="{2A5A1125-4CBB-420A-91B0-C6E847EDEDD1}" type="presOf" srcId="{9A692511-1237-4BF0-994D-5BAD9CE66BFD}" destId="{F52BED38-CDB1-4299-AE35-DEC34DE25B2C}" srcOrd="0" destOrd="0" presId="urn:microsoft.com/office/officeart/2005/8/layout/orgChart1"/>
    <dgm:cxn modelId="{877E9FB1-7914-41E3-B9B2-45270387F640}" type="presOf" srcId="{89BCFCBE-31BA-401A-893C-9233AD852B4F}" destId="{9027ABB9-FC4C-4588-8B35-FEC40AC9698A}" srcOrd="0" destOrd="0" presId="urn:microsoft.com/office/officeart/2005/8/layout/orgChart1"/>
    <dgm:cxn modelId="{4442E4CD-D1DB-40EB-B873-28D5FC6EC9FE}" srcId="{17723ECB-0745-48CA-ACEF-1C2EBC5164A7}" destId="{A3545DED-6790-476D-8FEE-D781F22FD8B7}" srcOrd="1" destOrd="0" parTransId="{7A8BCF80-BF0E-4B02-A01D-0B1E49C351C7}" sibTransId="{4CC7C126-3C79-47AC-B21F-EB28FBB98031}"/>
    <dgm:cxn modelId="{BA1E43FC-D939-45A8-BD52-E8B558AC65EC}" type="presOf" srcId="{3280335A-5645-4E6E-B2D2-A75D5C79F226}" destId="{D66F117B-83B6-40FB-B03B-C2E2D52A3908}" srcOrd="0" destOrd="0" presId="urn:microsoft.com/office/officeart/2005/8/layout/orgChart1"/>
    <dgm:cxn modelId="{1F15BCE1-2399-49D9-8253-E56BEF605DD7}" srcId="{62A13868-10E0-4F4C-A85B-E161115CFB4A}" destId="{E156E9CE-4B02-4F89-B59C-B4AD89A7E34C}" srcOrd="0" destOrd="0" parTransId="{2FC6BBBD-5F87-4105-9930-AE8794F0D9BA}" sibTransId="{AD05F61C-04B4-4C4E-90F3-48AA3B924CE0}"/>
    <dgm:cxn modelId="{30FC4A45-5DCE-424E-8376-C8E84CEC83F7}" srcId="{17723ECB-0745-48CA-ACEF-1C2EBC5164A7}" destId="{AC5D108C-F55F-40CA-B7AA-282092FAFF28}" srcOrd="0" destOrd="0" parTransId="{5D3C4D95-FDC2-4290-9BED-C46307FBE6B3}" sibTransId="{384B14D6-3044-421B-99CC-DF9E611A203B}"/>
    <dgm:cxn modelId="{EC663689-F823-4A81-B310-9A97B0CB9DDE}" srcId="{62A13868-10E0-4F4C-A85B-E161115CFB4A}" destId="{8C94125E-D215-4E71-99D7-1B0491BE00D6}" srcOrd="2" destOrd="0" parTransId="{1974B3DB-1D78-4D7A-866C-CCF2F87C066A}" sibTransId="{A1679E22-F017-40C9-BC07-8A7FCE446018}"/>
    <dgm:cxn modelId="{00353A09-C73F-466F-AAA3-2DA96FA0B06A}" srcId="{EA67F30B-4D7C-49AC-A4E6-7EF1582D8B5D}" destId="{B082F568-0299-4428-BC20-53B9BA7353BB}" srcOrd="0" destOrd="0" parTransId="{26DE996E-EF29-4F8F-BAC4-F90B15B8675C}" sibTransId="{6CF00D2A-7DB0-4675-A64D-57D9F4F05F98}"/>
    <dgm:cxn modelId="{E4E90291-D871-4F3C-A521-FEA00F5EC019}" type="presOf" srcId="{E952BCE2-544F-4EF9-91E4-959CF216AA5B}" destId="{997BE0A5-2413-4182-8ED0-C3B372A3853F}" srcOrd="0" destOrd="0" presId="urn:microsoft.com/office/officeart/2005/8/layout/orgChart1"/>
    <dgm:cxn modelId="{7C5B15A5-BE78-43DF-8ABA-D8A0E12F884D}" srcId="{9E8F14F0-4A74-44D1-856B-F0E96FA9DDA3}" destId="{17723ECB-0745-48CA-ACEF-1C2EBC5164A7}" srcOrd="3" destOrd="0" parTransId="{20D6864C-FEC4-48E3-AF28-0D1B332C99CD}" sibTransId="{ADAE2379-E90B-491D-8E89-3E9EC4F11F51}"/>
    <dgm:cxn modelId="{852965DF-201A-4DCB-8FC1-B40D54C1FA73}" type="presOf" srcId="{7E43ADC9-2788-4EA0-9BAE-46294E221200}" destId="{DC89824C-3E8A-402F-A983-DA5B239D9BCD}" srcOrd="1" destOrd="0" presId="urn:microsoft.com/office/officeart/2005/8/layout/orgChart1"/>
    <dgm:cxn modelId="{295FB560-F688-496D-9BE1-66BAB96E3A2F}" type="presOf" srcId="{8C94125E-D215-4E71-99D7-1B0491BE00D6}" destId="{BC09C184-F4B7-4B1A-AE93-6A6974EF8DF8}" srcOrd="1" destOrd="0" presId="urn:microsoft.com/office/officeart/2005/8/layout/orgChart1"/>
    <dgm:cxn modelId="{65302B24-FD6F-4426-9AAB-65EBE960D6E1}" type="presOf" srcId="{B0A3BEAF-2841-4196-BA82-75E4CD1D2308}" destId="{814FA515-C0C5-49C1-A3E0-E7AECB08FEAE}" srcOrd="0" destOrd="0" presId="urn:microsoft.com/office/officeart/2005/8/layout/orgChart1"/>
    <dgm:cxn modelId="{97A53207-DC7C-42EB-87DD-52092320DC58}" type="presOf" srcId="{FD5D69B9-49A7-422B-AD18-921F686A04C8}" destId="{7A51C3BB-F602-4933-AD70-9B6BCB833760}" srcOrd="0" destOrd="0" presId="urn:microsoft.com/office/officeart/2005/8/layout/orgChart1"/>
    <dgm:cxn modelId="{F9095637-72E2-498A-AC44-95CC7BE6B0B3}" type="presOf" srcId="{7A8BCF80-BF0E-4B02-A01D-0B1E49C351C7}" destId="{A7C5CD5D-BAE6-4F5D-88B2-09BF72F03224}" srcOrd="0" destOrd="0" presId="urn:microsoft.com/office/officeart/2005/8/layout/orgChart1"/>
    <dgm:cxn modelId="{0B0A0C45-9730-4A37-8266-BCC058878E14}" srcId="{9E8F14F0-4A74-44D1-856B-F0E96FA9DDA3}" destId="{5F5EBFB0-3CF6-445C-9C2E-85526DEA8FB3}" srcOrd="8" destOrd="0" parTransId="{624F78ED-4EBD-4AF1-8696-EFDF3AC65BB9}" sibTransId="{5F046507-60EB-464A-8BE1-5821598DDA75}"/>
    <dgm:cxn modelId="{9EF6A75D-47A0-4B1F-ACAD-E066B71BB741}" type="presOf" srcId="{53E18B7C-EB9B-4870-86BA-CD70CE8DACCC}" destId="{07D61D5F-CFE8-437C-B22D-6391E83E9E11}" srcOrd="1" destOrd="0" presId="urn:microsoft.com/office/officeart/2005/8/layout/orgChart1"/>
    <dgm:cxn modelId="{EC2B6657-16CA-4593-BD3D-E41C9F2F6783}" srcId="{0326012D-582F-43C5-B3B6-01C5B0264A62}" destId="{89BCFCBE-31BA-401A-893C-9233AD852B4F}" srcOrd="0" destOrd="0" parTransId="{BBDD1509-9A1B-453D-A016-20E891036BD8}" sibTransId="{F35D86B6-BE62-467A-9E03-4A12CADA7559}"/>
    <dgm:cxn modelId="{9C288B54-BA91-433E-A585-7F8137BD2204}" type="presOf" srcId="{A3545DED-6790-476D-8FEE-D781F22FD8B7}" destId="{8E468736-B735-440C-A41B-2A7A8692B992}" srcOrd="1" destOrd="0" presId="urn:microsoft.com/office/officeart/2005/8/layout/orgChart1"/>
    <dgm:cxn modelId="{B6A83034-4DFC-4CEC-9667-32C460300F2F}" type="presOf" srcId="{2E1B4C1F-4918-472F-A318-EACC423ECB9F}" destId="{690EF903-2D30-4138-BE61-83B0E4F7F59F}" srcOrd="0" destOrd="0" presId="urn:microsoft.com/office/officeart/2005/8/layout/orgChart1"/>
    <dgm:cxn modelId="{5F94A125-C0A0-470E-ABDA-58713D14322F}" type="presOf" srcId="{97B6493E-DD19-42EE-805F-5652C60D49B4}" destId="{CC5BAC33-D634-425D-8677-61CD8BBC7DDD}" srcOrd="1" destOrd="0" presId="urn:microsoft.com/office/officeart/2005/8/layout/orgChart1"/>
    <dgm:cxn modelId="{6A1C4DB4-4EB6-43FA-9ED6-59E1FD72D7D6}" type="presOf" srcId="{5F5EBFB0-3CF6-445C-9C2E-85526DEA8FB3}" destId="{C5C432DF-BA64-4B47-8A44-9C01081456B2}" srcOrd="1" destOrd="0" presId="urn:microsoft.com/office/officeart/2005/8/layout/orgChart1"/>
    <dgm:cxn modelId="{11908C0F-96BF-414E-941B-453454AC7F78}" type="presOf" srcId="{9E8F14F0-4A74-44D1-856B-F0E96FA9DDA3}" destId="{3B5E2F5E-EC3B-4EEA-B8FF-AFB09D9DCAC3}" srcOrd="0" destOrd="0" presId="urn:microsoft.com/office/officeart/2005/8/layout/orgChart1"/>
    <dgm:cxn modelId="{5909F776-6225-423E-A56A-0A708BD2CB62}" type="presOf" srcId="{AABA31E7-C469-4938-B17A-FC51E3C16BCD}" destId="{BB8B4753-05D2-40A3-B424-D1EA91D212D9}" srcOrd="0" destOrd="0" presId="urn:microsoft.com/office/officeart/2005/8/layout/orgChart1"/>
    <dgm:cxn modelId="{F9EFE2B1-FC71-4A2F-8FA2-17DA04EECBB8}" type="presOf" srcId="{83E701AE-C0AA-46FB-BCA4-0113A10B48D6}" destId="{74DBE115-F975-45E0-935A-6318A7024E42}" srcOrd="0" destOrd="0" presId="urn:microsoft.com/office/officeart/2005/8/layout/orgChart1"/>
    <dgm:cxn modelId="{0129EF7A-87F4-4890-98C5-47F155F9165C}" type="presOf" srcId="{B0583F0B-DB35-431F-9D22-2FBE1E90A048}" destId="{86305EF8-C480-49FC-A3E4-4F3BADD832A5}" srcOrd="1" destOrd="0" presId="urn:microsoft.com/office/officeart/2005/8/layout/orgChart1"/>
    <dgm:cxn modelId="{3FD5DFDB-3927-4547-A5E1-24C547060CBB}" type="presOf" srcId="{62A13868-10E0-4F4C-A85B-E161115CFB4A}" destId="{DF07E484-731E-4B81-B0DD-0A916351892B}" srcOrd="1" destOrd="0" presId="urn:microsoft.com/office/officeart/2005/8/layout/orgChart1"/>
    <dgm:cxn modelId="{8C38514B-627E-4711-8448-153259B90D23}" srcId="{9E8F14F0-4A74-44D1-856B-F0E96FA9DDA3}" destId="{9471FE76-1F2B-4800-8691-8955B784F75B}" srcOrd="9" destOrd="0" parTransId="{E40A4AA5-96A9-4345-9DAB-BBEDE32024A1}" sibTransId="{01A7E677-F67C-454D-85CD-FCF83D4BC6D8}"/>
    <dgm:cxn modelId="{43E64C2C-5648-4C66-B6F9-41957514485E}" type="presOf" srcId="{03858BFF-0488-455F-935D-DA662AA05D3B}" destId="{D93CC409-21BE-41B7-A026-A6659E49B75A}" srcOrd="0" destOrd="0" presId="urn:microsoft.com/office/officeart/2005/8/layout/orgChart1"/>
    <dgm:cxn modelId="{829CFABE-BC01-499F-B809-D1AF7D558A46}" type="presOf" srcId="{624F78ED-4EBD-4AF1-8696-EFDF3AC65BB9}" destId="{29CF9E0D-5124-44DC-AAAC-981C070EFFE4}" srcOrd="0" destOrd="0" presId="urn:microsoft.com/office/officeart/2005/8/layout/orgChart1"/>
    <dgm:cxn modelId="{D2135822-419C-4C54-A045-3E4B707659AA}" type="presOf" srcId="{E156E9CE-4B02-4F89-B59C-B4AD89A7E34C}" destId="{5040F330-2560-4D1E-8AC7-AFF64E4D9034}" srcOrd="1" destOrd="0" presId="urn:microsoft.com/office/officeart/2005/8/layout/orgChart1"/>
    <dgm:cxn modelId="{0448FDCF-96E7-4EDB-B812-B30F11E188CC}" srcId="{EA67F30B-4D7C-49AC-A4E6-7EF1582D8B5D}" destId="{E952BCE2-544F-4EF9-91E4-959CF216AA5B}" srcOrd="1" destOrd="0" parTransId="{99AFD9B8-BF64-4566-91A2-C6EBEBF2CACF}" sibTransId="{D1AED262-FF02-456C-B1E8-5FB5D2C79B9F}"/>
    <dgm:cxn modelId="{62F66BD3-D162-4B36-B16B-BF50E77B7C60}" srcId="{85B19B56-0897-4071-98D3-BEB04702A72B}" destId="{E1AABF41-2F7C-459F-AC8F-233C556005FE}" srcOrd="1" destOrd="0" parTransId="{856A9D2E-CC51-47F5-851F-112D543170B1}" sibTransId="{B019C77C-69C6-4ECE-A86C-27A61281ACE7}"/>
    <dgm:cxn modelId="{7259AC57-BC4A-4C19-9458-80188ED7B677}" type="presOf" srcId="{BBDD1509-9A1B-453D-A016-20E891036BD8}" destId="{98202019-650A-4E4D-9628-1ACA0EDD9817}" srcOrd="0" destOrd="0" presId="urn:microsoft.com/office/officeart/2005/8/layout/orgChart1"/>
    <dgm:cxn modelId="{BE6066E8-451A-4978-8E5E-5BA9FB0CE66F}" type="presOf" srcId="{69E2D085-5925-483D-9B6C-6D95D45875DD}" destId="{0A51C824-D3B3-489C-A008-DC8FBBE6F028}" srcOrd="1" destOrd="0" presId="urn:microsoft.com/office/officeart/2005/8/layout/orgChart1"/>
    <dgm:cxn modelId="{7984B2C3-8FF3-424E-9467-4708DED4BB79}" srcId="{E3977384-E02A-4C06-BDDC-A0BE7E658583}" destId="{05A28C08-D1A9-437C-92FA-4CF61090F815}" srcOrd="1" destOrd="0" parTransId="{AABA31E7-C469-4938-B17A-FC51E3C16BCD}" sibTransId="{D2583BFF-364D-42C7-A078-8ECFB5F9C348}"/>
    <dgm:cxn modelId="{E97C751F-7AFE-4DE0-B0D9-F6DB360DD9C3}" type="presOf" srcId="{1DA239F0-EFD9-44D3-80DD-0F254DBEE44B}" destId="{33FEB952-38F5-4BFC-8C73-983F80C579A3}" srcOrd="0" destOrd="0" presId="urn:microsoft.com/office/officeart/2005/8/layout/orgChart1"/>
    <dgm:cxn modelId="{8D3FED71-B56C-42E9-986C-EB6A89F38FDC}" type="presOf" srcId="{EA67F30B-4D7C-49AC-A4E6-7EF1582D8B5D}" destId="{9AA8A531-89AD-42FD-AEF5-E92608640C55}" srcOrd="1" destOrd="0" presId="urn:microsoft.com/office/officeart/2005/8/layout/orgChart1"/>
    <dgm:cxn modelId="{C73931E6-129A-419E-B1B9-28DC1E180759}" type="presOf" srcId="{89BCFCBE-31BA-401A-893C-9233AD852B4F}" destId="{2E2A77D8-B3CB-40AE-98A6-2E933930F825}" srcOrd="1" destOrd="0" presId="urn:microsoft.com/office/officeart/2005/8/layout/orgChart1"/>
    <dgm:cxn modelId="{A0716FC6-7E3E-4C68-8F48-E3C79A9E50CD}" srcId="{9E8F14F0-4A74-44D1-856B-F0E96FA9DDA3}" destId="{D57CD1C3-73C6-4975-92F3-F22EDD83299C}" srcOrd="4" destOrd="0" parTransId="{F583157F-4AE1-4D26-B01C-74F779051490}" sibTransId="{318635F8-9F2E-4621-AAD0-87506830EFDC}"/>
    <dgm:cxn modelId="{B199CFE1-C1D6-45A4-9C7F-6929644FBA81}" type="presOf" srcId="{0326012D-582F-43C5-B3B6-01C5B0264A62}" destId="{32B86A47-2238-42CD-A73E-F3563D604068}" srcOrd="1" destOrd="0" presId="urn:microsoft.com/office/officeart/2005/8/layout/orgChart1"/>
    <dgm:cxn modelId="{7E1A2CEF-7E3D-49CF-A7AE-F56E7AC5AE96}" type="presOf" srcId="{4A456E27-DB6B-4B4F-B190-D6F74A0AB56A}" destId="{F3089156-7711-44EF-9E8B-B8FDE370102C}" srcOrd="0" destOrd="0" presId="urn:microsoft.com/office/officeart/2005/8/layout/orgChart1"/>
    <dgm:cxn modelId="{9D56C670-9CAE-4ED7-9560-AD503B498D9C}" type="presOf" srcId="{2FC6BBBD-5F87-4105-9930-AE8794F0D9BA}" destId="{747A5C5F-3814-412B-81BB-76602A1F1D12}" srcOrd="0" destOrd="0" presId="urn:microsoft.com/office/officeart/2005/8/layout/orgChart1"/>
    <dgm:cxn modelId="{7E26545D-31EB-4C2F-A3DB-6D474F71D09B}" srcId="{4077FBC4-91EF-4110-91DC-8FC62D621DDB}" destId="{69E2D085-5925-483D-9B6C-6D95D45875DD}" srcOrd="1" destOrd="0" parTransId="{648A8444-C8F5-4ACF-8C64-053FA161D147}" sibTransId="{80FF85F4-65D1-401A-9F57-D99F22BA0165}"/>
    <dgm:cxn modelId="{5F66724C-3F64-41E3-847B-4FA685077E32}" srcId="{9E8F14F0-4A74-44D1-856B-F0E96FA9DDA3}" destId="{53E18B7C-EB9B-4870-86BA-CD70CE8DACCC}" srcOrd="7" destOrd="0" parTransId="{2778749C-6D20-4D45-9021-6A7D16561005}" sibTransId="{A7FDC553-0C4C-48D7-9A79-9116C550932E}"/>
    <dgm:cxn modelId="{8AE682EB-AE07-48F1-820C-80C84870C584}" srcId="{9E8F14F0-4A74-44D1-856B-F0E96FA9DDA3}" destId="{39C1D88C-16A1-41AD-9E0E-D99F05D9CA71}" srcOrd="5" destOrd="0" parTransId="{B0A3BEAF-2841-4196-BA82-75E4CD1D2308}" sibTransId="{755A7C3F-F721-476B-A7E8-0CEAF3067E96}"/>
    <dgm:cxn modelId="{DC4CBBBE-512D-46D4-999A-EF6306713DEB}" type="presOf" srcId="{8C94125E-D215-4E71-99D7-1B0491BE00D6}" destId="{065B7704-41EA-4B90-A8A0-887592548639}" srcOrd="0" destOrd="0" presId="urn:microsoft.com/office/officeart/2005/8/layout/orgChart1"/>
    <dgm:cxn modelId="{A81132A1-D037-4F19-B47E-7BF6EA3AF0AF}" type="presOf" srcId="{07D5663F-3C42-40DE-9112-2971A581DD6D}" destId="{C5860195-3FB1-4F7E-9205-D24ACF4830EC}" srcOrd="0" destOrd="0" presId="urn:microsoft.com/office/officeart/2005/8/layout/orgChart1"/>
    <dgm:cxn modelId="{3BD52688-C5A3-45B6-BB15-05826D8DCD07}" type="presOf" srcId="{856A9D2E-CC51-47F5-851F-112D543170B1}" destId="{CE8221DC-552C-4369-95AE-915590C88192}" srcOrd="0" destOrd="0" presId="urn:microsoft.com/office/officeart/2005/8/layout/orgChart1"/>
    <dgm:cxn modelId="{DC338AC0-20B3-4969-9A7B-816853681679}" type="presOf" srcId="{05A28C08-D1A9-437C-92FA-4CF61090F815}" destId="{597F6891-52CB-4925-ACD3-2C186E1A2DD6}" srcOrd="0" destOrd="0" presId="urn:microsoft.com/office/officeart/2005/8/layout/orgChart1"/>
    <dgm:cxn modelId="{BE795D59-8FF1-492A-B533-8D3A1BB2C5C3}" srcId="{5F5EBFB0-3CF6-445C-9C2E-85526DEA8FB3}" destId="{62A13868-10E0-4F4C-A85B-E161115CFB4A}" srcOrd="1" destOrd="0" parTransId="{5320AE4A-D884-41D6-996A-268C5DCC26AB}" sibTransId="{6994B13B-C78A-4F79-94EE-AC576DE05286}"/>
    <dgm:cxn modelId="{E0247BED-2E48-4030-9CAA-9EC8A47CCCA6}" type="presOf" srcId="{9471FE76-1F2B-4800-8691-8955B784F75B}" destId="{1F5BF162-143A-4B7F-B3FE-5CB0B5D141DB}" srcOrd="0" destOrd="0" presId="urn:microsoft.com/office/officeart/2005/8/layout/orgChart1"/>
    <dgm:cxn modelId="{21D29028-EB3D-4FCB-8A15-DB4FEE8701AD}" type="presOf" srcId="{4077FBC4-91EF-4110-91DC-8FC62D621DDB}" destId="{789A5C3D-D447-4B67-88BE-7B89B8C85B5C}" srcOrd="0" destOrd="0" presId="urn:microsoft.com/office/officeart/2005/8/layout/orgChart1"/>
    <dgm:cxn modelId="{9EF71053-9C57-44D8-A564-5E6BE499958E}" type="presOf" srcId="{648A8444-C8F5-4ACF-8C64-053FA161D147}" destId="{4E1DAC4D-8D89-40EA-AD8F-CA976C31068F}" srcOrd="0" destOrd="0" presId="urn:microsoft.com/office/officeart/2005/8/layout/orgChart1"/>
    <dgm:cxn modelId="{E6CD4B3A-54CB-4A75-B8CB-A1DAE8714254}" type="presOf" srcId="{A3545DED-6790-476D-8FEE-D781F22FD8B7}" destId="{71390F8D-9B4C-4A83-A7F0-5635E228EAB5}" srcOrd="0" destOrd="0" presId="urn:microsoft.com/office/officeart/2005/8/layout/orgChart1"/>
    <dgm:cxn modelId="{919F5BF6-A76C-4C6E-B553-6B2FA8398C68}" type="presOf" srcId="{9471FE76-1F2B-4800-8691-8955B784F75B}" destId="{E618AC09-9CD4-4191-8932-DF95FDEC9E00}" srcOrd="1" destOrd="0" presId="urn:microsoft.com/office/officeart/2005/8/layout/orgChart1"/>
    <dgm:cxn modelId="{03B9EF54-985E-49CE-9B25-787DAA7674D3}" type="presOf" srcId="{5D3C4D95-FDC2-4290-9BED-C46307FBE6B3}" destId="{53250EAF-4C80-4825-928D-E8732635F631}" srcOrd="0" destOrd="0" presId="urn:microsoft.com/office/officeart/2005/8/layout/orgChart1"/>
    <dgm:cxn modelId="{5F22DA6C-92C4-4663-BD29-3494A5A359EE}" type="presOf" srcId="{BB69735C-13E1-4489-85CE-04B5D3B40CAF}" destId="{9FEDF05E-9858-46F2-A4ED-3F833F586943}" srcOrd="1" destOrd="0" presId="urn:microsoft.com/office/officeart/2005/8/layout/orgChart1"/>
    <dgm:cxn modelId="{B944B518-6149-47F3-8E50-A41ECA557C6E}" srcId="{9E8F14F0-4A74-44D1-856B-F0E96FA9DDA3}" destId="{EA67F30B-4D7C-49AC-A4E6-7EF1582D8B5D}" srcOrd="0" destOrd="0" parTransId="{2DCDF9FB-467F-4FA0-8A95-318E14013259}" sibTransId="{7D35F058-B83B-4125-B260-AA007C3C0E21}"/>
    <dgm:cxn modelId="{973A1776-17B6-4A8A-B13D-3E2BF0F3CF0D}" type="presOf" srcId="{26DE996E-EF29-4F8F-BAC4-F90B15B8675C}" destId="{33B97FD9-0B20-45B1-A6B0-C0E7002ADA31}" srcOrd="0" destOrd="0" presId="urn:microsoft.com/office/officeart/2005/8/layout/orgChart1"/>
    <dgm:cxn modelId="{020D08BF-697F-4D2B-970F-F60642BE060E}" type="presOf" srcId="{9B4B49B1-9C7C-4FB4-8A5D-1E1159E951DB}" destId="{1CA37115-CD59-4083-8E14-4E36D265A6DD}" srcOrd="0" destOrd="0" presId="urn:microsoft.com/office/officeart/2005/8/layout/orgChart1"/>
    <dgm:cxn modelId="{8872E6AF-8759-474E-AEE2-579A7443456E}" type="presOf" srcId="{EA67F30B-4D7C-49AC-A4E6-7EF1582D8B5D}" destId="{DD262585-60C9-44C9-B017-D533BFA7CE9E}" srcOrd="0" destOrd="0" presId="urn:microsoft.com/office/officeart/2005/8/layout/orgChart1"/>
    <dgm:cxn modelId="{E54C41E5-C15C-4FC5-86EA-063681B9BABA}" type="presOf" srcId="{8F36BF88-3CB0-4ECC-87FB-61FEBEF92A80}" destId="{BEA367F1-4541-460D-BE7F-E7FDD49C6828}" srcOrd="0" destOrd="0" presId="urn:microsoft.com/office/officeart/2005/8/layout/orgChart1"/>
    <dgm:cxn modelId="{924AC760-71CC-4084-A21F-9485D3C4BC2D}" srcId="{E3977384-E02A-4C06-BDDC-A0BE7E658583}" destId="{08E7B69B-48A7-4093-9FCA-F88FE291B1E7}" srcOrd="6" destOrd="0" parTransId="{B91E4A10-A724-4FFF-A225-A3A2F34CF465}" sibTransId="{37BA5638-D109-4171-9725-C28C591E2D8C}"/>
    <dgm:cxn modelId="{2E807B0F-6B64-4D35-9DAB-EBFDB159A306}" type="presOf" srcId="{1974B3DB-1D78-4D7A-866C-CCF2F87C066A}" destId="{BB7B65BB-DA39-4368-ADB7-58CC90A33BCF}" srcOrd="0" destOrd="0" presId="urn:microsoft.com/office/officeart/2005/8/layout/orgChart1"/>
    <dgm:cxn modelId="{03D736F8-BA35-4823-8C10-319006DDB209}" srcId="{E3977384-E02A-4C06-BDDC-A0BE7E658583}" destId="{97B6493E-DD19-42EE-805F-5652C60D49B4}" srcOrd="3" destOrd="0" parTransId="{63495F12-F9B6-49BC-B3B6-3044F3D46A37}" sibTransId="{C1FDAC86-A425-4DF9-B990-2ED1AFB468F1}"/>
    <dgm:cxn modelId="{33F37897-6D0B-4F8A-8AB7-9E8F1F13906C}" type="presOf" srcId="{F16E1AE2-997E-4C0D-98F4-4D427559FDAA}" destId="{7DF176D3-D3E6-4CC2-9AF4-1F3B4BFBB795}" srcOrd="0" destOrd="0" presId="urn:microsoft.com/office/officeart/2005/8/layout/orgChart1"/>
    <dgm:cxn modelId="{BB52A061-07E3-4C74-9A09-270CE6C02C70}" type="presOf" srcId="{39C1D88C-16A1-41AD-9E0E-D99F05D9CA71}" destId="{897C92D6-3F44-4A86-BC2C-18172DA03F60}" srcOrd="1" destOrd="0" presId="urn:microsoft.com/office/officeart/2005/8/layout/orgChart1"/>
    <dgm:cxn modelId="{9BF8ADEF-DFCF-4F91-AEB6-FCC47299BF63}" type="presOf" srcId="{57E61C0E-0FCB-4133-B5ED-4E94DA2B13DA}" destId="{D27115C4-040D-4B18-92A2-243CC1B0FD8C}" srcOrd="0" destOrd="0" presId="urn:microsoft.com/office/officeart/2005/8/layout/orgChart1"/>
    <dgm:cxn modelId="{438CE135-3084-4106-BCC2-393A5F10C1B7}" type="presOf" srcId="{E1AABF41-2F7C-459F-AC8F-233C556005FE}" destId="{38B123DF-53A8-428C-ADBA-00ECF195004A}" srcOrd="0" destOrd="0" presId="urn:microsoft.com/office/officeart/2005/8/layout/orgChart1"/>
    <dgm:cxn modelId="{836774CF-753E-4664-B74E-24AAC2E45CC8}" type="presOf" srcId="{85B19B56-0897-4071-98D3-BEB04702A72B}" destId="{B2D4CD08-47DE-4521-8CDF-90141446A2AF}" srcOrd="1" destOrd="0" presId="urn:microsoft.com/office/officeart/2005/8/layout/orgChart1"/>
    <dgm:cxn modelId="{599C11AD-BB1B-4626-9D3A-08FF04FAD541}" type="presOf" srcId="{9A692511-1237-4BF0-994D-5BAD9CE66BFD}" destId="{61A7ACFA-DD33-4446-8F6B-C5640CD69FEA}" srcOrd="1" destOrd="0" presId="urn:microsoft.com/office/officeart/2005/8/layout/orgChart1"/>
    <dgm:cxn modelId="{6C17C5D9-5B5F-47FC-A540-0CAF605B843E}" type="presOf" srcId="{62A13868-10E0-4F4C-A85B-E161115CFB4A}" destId="{2E3A5987-DA24-4E5F-B3E3-746D26A224CE}" srcOrd="0" destOrd="0" presId="urn:microsoft.com/office/officeart/2005/8/layout/orgChart1"/>
    <dgm:cxn modelId="{4A75F240-9F0A-4A55-B4C2-C3C3DABF0F6C}" type="presParOf" srcId="{0756EED0-645D-482D-868F-47A55534C235}" destId="{86B56A7B-C0F3-4285-A331-6D780560BF96}" srcOrd="0" destOrd="0" presId="urn:microsoft.com/office/officeart/2005/8/layout/orgChart1"/>
    <dgm:cxn modelId="{B8773A73-7D84-4705-AD23-5664A2E2E434}" type="presParOf" srcId="{86B56A7B-C0F3-4285-A331-6D780560BF96}" destId="{84A33984-1015-4D40-873C-7497DDE7EDB3}" srcOrd="0" destOrd="0" presId="urn:microsoft.com/office/officeart/2005/8/layout/orgChart1"/>
    <dgm:cxn modelId="{148F7EC3-2734-491F-A613-66A87A1C632A}" type="presParOf" srcId="{84A33984-1015-4D40-873C-7497DDE7EDB3}" destId="{3B5E2F5E-EC3B-4EEA-B8FF-AFB09D9DCAC3}" srcOrd="0" destOrd="0" presId="urn:microsoft.com/office/officeart/2005/8/layout/orgChart1"/>
    <dgm:cxn modelId="{395A4C57-AD5C-4514-B1E9-ED5C9B98C093}" type="presParOf" srcId="{84A33984-1015-4D40-873C-7497DDE7EDB3}" destId="{200D116C-4687-4B10-8922-EE2600997459}" srcOrd="1" destOrd="0" presId="urn:microsoft.com/office/officeart/2005/8/layout/orgChart1"/>
    <dgm:cxn modelId="{9A1A6B2C-EEFB-43DE-BFF0-1E36FD7EDF55}" type="presParOf" srcId="{86B56A7B-C0F3-4285-A331-6D780560BF96}" destId="{6FDDBFB6-260C-4293-B4C1-D1F3943AB20E}" srcOrd="1" destOrd="0" presId="urn:microsoft.com/office/officeart/2005/8/layout/orgChart1"/>
    <dgm:cxn modelId="{A0DE3623-4A6A-4B71-BAD4-0896E6FC2C52}" type="presParOf" srcId="{6FDDBFB6-260C-4293-B4C1-D1F3943AB20E}" destId="{74C96913-A434-4EE8-A7A7-AD4B8B42E644}" srcOrd="0" destOrd="0" presId="urn:microsoft.com/office/officeart/2005/8/layout/orgChart1"/>
    <dgm:cxn modelId="{D0478B78-8730-4763-891F-99BA05DBA30D}" type="presParOf" srcId="{6FDDBFB6-260C-4293-B4C1-D1F3943AB20E}" destId="{EBA42504-C60E-4533-AB6A-02C99A653A09}" srcOrd="1" destOrd="0" presId="urn:microsoft.com/office/officeart/2005/8/layout/orgChart1"/>
    <dgm:cxn modelId="{E3A422A1-10F9-4E16-81E6-38C04640DB76}" type="presParOf" srcId="{EBA42504-C60E-4533-AB6A-02C99A653A09}" destId="{F9BAC299-E5F6-4914-BC7C-6688AB88411A}" srcOrd="0" destOrd="0" presId="urn:microsoft.com/office/officeart/2005/8/layout/orgChart1"/>
    <dgm:cxn modelId="{5263C060-ED9E-40D0-924E-E36193383580}" type="presParOf" srcId="{F9BAC299-E5F6-4914-BC7C-6688AB88411A}" destId="{DD262585-60C9-44C9-B017-D533BFA7CE9E}" srcOrd="0" destOrd="0" presId="urn:microsoft.com/office/officeart/2005/8/layout/orgChart1"/>
    <dgm:cxn modelId="{9AEBA6A5-D814-4ACE-A677-5B05B48D680E}" type="presParOf" srcId="{F9BAC299-E5F6-4914-BC7C-6688AB88411A}" destId="{9AA8A531-89AD-42FD-AEF5-E92608640C55}" srcOrd="1" destOrd="0" presId="urn:microsoft.com/office/officeart/2005/8/layout/orgChart1"/>
    <dgm:cxn modelId="{BC6666F5-084F-4918-84D4-1F43A3FD55A3}" type="presParOf" srcId="{EBA42504-C60E-4533-AB6A-02C99A653A09}" destId="{9F997203-019C-465E-A48E-E906F1CD1501}" srcOrd="1" destOrd="0" presId="urn:microsoft.com/office/officeart/2005/8/layout/orgChart1"/>
    <dgm:cxn modelId="{59F8B344-9F6F-4E53-AD97-CFD3552A305D}" type="presParOf" srcId="{9F997203-019C-465E-A48E-E906F1CD1501}" destId="{33B97FD9-0B20-45B1-A6B0-C0E7002ADA31}" srcOrd="0" destOrd="0" presId="urn:microsoft.com/office/officeart/2005/8/layout/orgChart1"/>
    <dgm:cxn modelId="{461C9F7A-1BD1-4CA4-ABDC-909C0438AF0F}" type="presParOf" srcId="{9F997203-019C-465E-A48E-E906F1CD1501}" destId="{B98A3B50-2FE6-43A8-B5EE-6512D9A35D59}" srcOrd="1" destOrd="0" presId="urn:microsoft.com/office/officeart/2005/8/layout/orgChart1"/>
    <dgm:cxn modelId="{876FC972-9650-4DE4-96F9-4F264D2F9E1D}" type="presParOf" srcId="{B98A3B50-2FE6-43A8-B5EE-6512D9A35D59}" destId="{DC93AD9F-D33B-4744-B1FB-8819863307E9}" srcOrd="0" destOrd="0" presId="urn:microsoft.com/office/officeart/2005/8/layout/orgChart1"/>
    <dgm:cxn modelId="{01F448B8-FC84-4DD4-BFA9-0C2888BA2A03}" type="presParOf" srcId="{DC93AD9F-D33B-4744-B1FB-8819863307E9}" destId="{299A9280-5220-4941-8251-D1383D5638AF}" srcOrd="0" destOrd="0" presId="urn:microsoft.com/office/officeart/2005/8/layout/orgChart1"/>
    <dgm:cxn modelId="{549559E4-5172-4573-A598-51AF637FA865}" type="presParOf" srcId="{DC93AD9F-D33B-4744-B1FB-8819863307E9}" destId="{8CB8B191-E241-4563-95AC-E7A48A80E9A5}" srcOrd="1" destOrd="0" presId="urn:microsoft.com/office/officeart/2005/8/layout/orgChart1"/>
    <dgm:cxn modelId="{A5B434EA-78C2-481A-A306-B96A7B52FE96}" type="presParOf" srcId="{B98A3B50-2FE6-43A8-B5EE-6512D9A35D59}" destId="{C74DA0E5-6E28-4F22-A7F0-861477DAA917}" srcOrd="1" destOrd="0" presId="urn:microsoft.com/office/officeart/2005/8/layout/orgChart1"/>
    <dgm:cxn modelId="{2DDB9EAA-C70F-4EDB-B4CF-EE28412EA089}" type="presParOf" srcId="{B98A3B50-2FE6-43A8-B5EE-6512D9A35D59}" destId="{AE1721C6-57E4-4E0A-9320-8C8E674F6F69}" srcOrd="2" destOrd="0" presId="urn:microsoft.com/office/officeart/2005/8/layout/orgChart1"/>
    <dgm:cxn modelId="{0334C9F4-0390-48A2-95DA-50EE1062BF6C}" type="presParOf" srcId="{9F997203-019C-465E-A48E-E906F1CD1501}" destId="{503B824C-EFF6-4078-8C54-ECFDD60AAE62}" srcOrd="2" destOrd="0" presId="urn:microsoft.com/office/officeart/2005/8/layout/orgChart1"/>
    <dgm:cxn modelId="{4B9F8F34-69BE-47AE-8277-A481DCAC8A64}" type="presParOf" srcId="{9F997203-019C-465E-A48E-E906F1CD1501}" destId="{3D5A33AD-0C49-4168-ADBE-B5D658E16C94}" srcOrd="3" destOrd="0" presId="urn:microsoft.com/office/officeart/2005/8/layout/orgChart1"/>
    <dgm:cxn modelId="{DD1BF9BA-5770-4CB8-B2FD-65D87957E035}" type="presParOf" srcId="{3D5A33AD-0C49-4168-ADBE-B5D658E16C94}" destId="{15E60A93-4DF6-430D-8BEA-DD00189A57AE}" srcOrd="0" destOrd="0" presId="urn:microsoft.com/office/officeart/2005/8/layout/orgChart1"/>
    <dgm:cxn modelId="{9D4F6964-8C1B-4F20-B4A4-737347E6A4F7}" type="presParOf" srcId="{15E60A93-4DF6-430D-8BEA-DD00189A57AE}" destId="{997BE0A5-2413-4182-8ED0-C3B372A3853F}" srcOrd="0" destOrd="0" presId="urn:microsoft.com/office/officeart/2005/8/layout/orgChart1"/>
    <dgm:cxn modelId="{69BE2947-E4A6-482D-AEA2-2B7CDB070BB6}" type="presParOf" srcId="{15E60A93-4DF6-430D-8BEA-DD00189A57AE}" destId="{A1112F7E-651E-4391-9947-61BBDAAFEA01}" srcOrd="1" destOrd="0" presId="urn:microsoft.com/office/officeart/2005/8/layout/orgChart1"/>
    <dgm:cxn modelId="{CA875913-E1CB-4F78-9900-AD24E39081B8}" type="presParOf" srcId="{3D5A33AD-0C49-4168-ADBE-B5D658E16C94}" destId="{BA781A1F-5AA1-4C39-895E-13D34DFE5083}" srcOrd="1" destOrd="0" presId="urn:microsoft.com/office/officeart/2005/8/layout/orgChart1"/>
    <dgm:cxn modelId="{2E72CB2F-AA07-404F-89BC-F0127A5B8BB8}" type="presParOf" srcId="{3D5A33AD-0C49-4168-ADBE-B5D658E16C94}" destId="{927C68A8-C8CA-4D32-9A6E-ED40C30793A4}" srcOrd="2" destOrd="0" presId="urn:microsoft.com/office/officeart/2005/8/layout/orgChart1"/>
    <dgm:cxn modelId="{18A558DD-0593-4FC4-89CA-84894A4DDB61}" type="presParOf" srcId="{EBA42504-C60E-4533-AB6A-02C99A653A09}" destId="{455BD22A-5CB8-45B2-BF36-E66153ED59E1}" srcOrd="2" destOrd="0" presId="urn:microsoft.com/office/officeart/2005/8/layout/orgChart1"/>
    <dgm:cxn modelId="{519A98CE-DC44-4A5A-90C2-C845AA76FEC4}" type="presParOf" srcId="{6FDDBFB6-260C-4293-B4C1-D1F3943AB20E}" destId="{D66F117B-83B6-40FB-B03B-C2E2D52A3908}" srcOrd="2" destOrd="0" presId="urn:microsoft.com/office/officeart/2005/8/layout/orgChart1"/>
    <dgm:cxn modelId="{CF3B588D-D500-4BB5-8A03-B34A15CF0A1F}" type="presParOf" srcId="{6FDDBFB6-260C-4293-B4C1-D1F3943AB20E}" destId="{2DE802FA-5648-44FA-859B-655A8DB32FAB}" srcOrd="3" destOrd="0" presId="urn:microsoft.com/office/officeart/2005/8/layout/orgChart1"/>
    <dgm:cxn modelId="{2054901C-B850-4C51-874E-DEDABDFDD547}" type="presParOf" srcId="{2DE802FA-5648-44FA-859B-655A8DB32FAB}" destId="{65B7C9EC-F7F7-4152-90A4-C08C3B542569}" srcOrd="0" destOrd="0" presId="urn:microsoft.com/office/officeart/2005/8/layout/orgChart1"/>
    <dgm:cxn modelId="{5B7C638C-9602-4579-BA20-D4A5187C2114}" type="presParOf" srcId="{65B7C9EC-F7F7-4152-90A4-C08C3B542569}" destId="{789A5C3D-D447-4B67-88BE-7B89B8C85B5C}" srcOrd="0" destOrd="0" presId="urn:microsoft.com/office/officeart/2005/8/layout/orgChart1"/>
    <dgm:cxn modelId="{50EF5B4A-688B-4436-91FE-975A0754AE6D}" type="presParOf" srcId="{65B7C9EC-F7F7-4152-90A4-C08C3B542569}" destId="{6E8AF177-A21D-4279-B006-A7E19C7B2867}" srcOrd="1" destOrd="0" presId="urn:microsoft.com/office/officeart/2005/8/layout/orgChart1"/>
    <dgm:cxn modelId="{275A5AA5-F4FC-4ECD-A3B2-9534AE8B581B}" type="presParOf" srcId="{2DE802FA-5648-44FA-859B-655A8DB32FAB}" destId="{9CA300FA-789C-4335-A1D9-32B3AFF8F421}" srcOrd="1" destOrd="0" presId="urn:microsoft.com/office/officeart/2005/8/layout/orgChart1"/>
    <dgm:cxn modelId="{917E1542-C3C5-49E4-B132-BBEA250C4158}" type="presParOf" srcId="{9CA300FA-789C-4335-A1D9-32B3AFF8F421}" destId="{F3089156-7711-44EF-9E8B-B8FDE370102C}" srcOrd="0" destOrd="0" presId="urn:microsoft.com/office/officeart/2005/8/layout/orgChart1"/>
    <dgm:cxn modelId="{3F618E37-EB04-4478-B697-CB364DD6482C}" type="presParOf" srcId="{9CA300FA-789C-4335-A1D9-32B3AFF8F421}" destId="{BACD06CA-A968-4400-87CD-242F98BF1D0C}" srcOrd="1" destOrd="0" presId="urn:microsoft.com/office/officeart/2005/8/layout/orgChart1"/>
    <dgm:cxn modelId="{60B2FEB9-E19F-469B-B3FE-62EAD9999172}" type="presParOf" srcId="{BACD06CA-A968-4400-87CD-242F98BF1D0C}" destId="{C98C7D40-B730-433D-B68F-3D7109C7847F}" srcOrd="0" destOrd="0" presId="urn:microsoft.com/office/officeart/2005/8/layout/orgChart1"/>
    <dgm:cxn modelId="{3FC6AE33-E27B-4E5E-B43D-40FDA1585A4D}" type="presParOf" srcId="{C98C7D40-B730-433D-B68F-3D7109C7847F}" destId="{F1F60DA7-8DB8-41B6-912B-571124003D48}" srcOrd="0" destOrd="0" presId="urn:microsoft.com/office/officeart/2005/8/layout/orgChart1"/>
    <dgm:cxn modelId="{255CF7B8-2BA6-445F-95C5-7BF7FF58EA59}" type="presParOf" srcId="{C98C7D40-B730-433D-B68F-3D7109C7847F}" destId="{DB26E12E-7916-49F6-AF13-7974481C7065}" srcOrd="1" destOrd="0" presId="urn:microsoft.com/office/officeart/2005/8/layout/orgChart1"/>
    <dgm:cxn modelId="{AD0D4DF4-4A3D-448B-96A1-9AF73CF4B867}" type="presParOf" srcId="{BACD06CA-A968-4400-87CD-242F98BF1D0C}" destId="{332A7F9F-52C9-4A10-90AD-8E769BCE6F3B}" srcOrd="1" destOrd="0" presId="urn:microsoft.com/office/officeart/2005/8/layout/orgChart1"/>
    <dgm:cxn modelId="{55EB2CC4-7C0F-46E2-9128-E54019C640BA}" type="presParOf" srcId="{BACD06CA-A968-4400-87CD-242F98BF1D0C}" destId="{4AF55FC1-C994-4F09-BA1E-F305396F9021}" srcOrd="2" destOrd="0" presId="urn:microsoft.com/office/officeart/2005/8/layout/orgChart1"/>
    <dgm:cxn modelId="{96A0CCD3-D0F7-41E1-B3A3-7944C168F772}" type="presParOf" srcId="{9CA300FA-789C-4335-A1D9-32B3AFF8F421}" destId="{4E1DAC4D-8D89-40EA-AD8F-CA976C31068F}" srcOrd="2" destOrd="0" presId="urn:microsoft.com/office/officeart/2005/8/layout/orgChart1"/>
    <dgm:cxn modelId="{2D20428A-D8E7-4CB2-AD11-AF6750A0EA86}" type="presParOf" srcId="{9CA300FA-789C-4335-A1D9-32B3AFF8F421}" destId="{0FBB3AD7-A711-4385-A529-AA0632FF10CF}" srcOrd="3" destOrd="0" presId="urn:microsoft.com/office/officeart/2005/8/layout/orgChart1"/>
    <dgm:cxn modelId="{5EBB4A36-1FDE-49F7-852E-DE87B1BE28B8}" type="presParOf" srcId="{0FBB3AD7-A711-4385-A529-AA0632FF10CF}" destId="{0D7A5CED-9939-4916-82FF-EFB535F6ED6B}" srcOrd="0" destOrd="0" presId="urn:microsoft.com/office/officeart/2005/8/layout/orgChart1"/>
    <dgm:cxn modelId="{4CFD70A3-4D8C-426C-8D0E-495DF7A1C4C1}" type="presParOf" srcId="{0D7A5CED-9939-4916-82FF-EFB535F6ED6B}" destId="{1D2FA35F-26A3-4CD1-8AE0-66599235B6E4}" srcOrd="0" destOrd="0" presId="urn:microsoft.com/office/officeart/2005/8/layout/orgChart1"/>
    <dgm:cxn modelId="{2205F0ED-2DC7-411C-9E2E-516D0EB1C3B9}" type="presParOf" srcId="{0D7A5CED-9939-4916-82FF-EFB535F6ED6B}" destId="{0A51C824-D3B3-489C-A008-DC8FBBE6F028}" srcOrd="1" destOrd="0" presId="urn:microsoft.com/office/officeart/2005/8/layout/orgChart1"/>
    <dgm:cxn modelId="{7E3B14B6-F47A-4FBA-949B-19F3A7AC6F04}" type="presParOf" srcId="{0FBB3AD7-A711-4385-A529-AA0632FF10CF}" destId="{817C20AE-9362-46A8-9B90-9E89CD73BDAE}" srcOrd="1" destOrd="0" presId="urn:microsoft.com/office/officeart/2005/8/layout/orgChart1"/>
    <dgm:cxn modelId="{0381C9EB-CE50-4115-9901-A2957B6A997C}" type="presParOf" srcId="{0FBB3AD7-A711-4385-A529-AA0632FF10CF}" destId="{A2EC4DA9-B22E-4C3A-860F-30C926BCE51B}" srcOrd="2" destOrd="0" presId="urn:microsoft.com/office/officeart/2005/8/layout/orgChart1"/>
    <dgm:cxn modelId="{EDC3B8DA-8EE8-4F59-BC97-C2542861FF9C}" type="presParOf" srcId="{9CA300FA-789C-4335-A1D9-32B3AFF8F421}" destId="{690EF903-2D30-4138-BE61-83B0E4F7F59F}" srcOrd="4" destOrd="0" presId="urn:microsoft.com/office/officeart/2005/8/layout/orgChart1"/>
    <dgm:cxn modelId="{CF7082FA-BC92-4EF7-BE85-08338B5D1742}" type="presParOf" srcId="{9CA300FA-789C-4335-A1D9-32B3AFF8F421}" destId="{FD54F664-8797-4033-A3F5-9FB76D0D53C2}" srcOrd="5" destOrd="0" presId="urn:microsoft.com/office/officeart/2005/8/layout/orgChart1"/>
    <dgm:cxn modelId="{E4F4F783-11B8-416B-85CA-2203EFF07E7C}" type="presParOf" srcId="{FD54F664-8797-4033-A3F5-9FB76D0D53C2}" destId="{32681D37-1C0B-442F-BEBD-A4459EA71B67}" srcOrd="0" destOrd="0" presId="urn:microsoft.com/office/officeart/2005/8/layout/orgChart1"/>
    <dgm:cxn modelId="{A54301A2-558F-4CF4-AA00-838B05E6CCA4}" type="presParOf" srcId="{32681D37-1C0B-442F-BEBD-A4459EA71B67}" destId="{0386D17E-0D5B-43AB-9835-F33F6DFDC4E4}" srcOrd="0" destOrd="0" presId="urn:microsoft.com/office/officeart/2005/8/layout/orgChart1"/>
    <dgm:cxn modelId="{F9A35EC1-B42D-4145-94C1-71514F7C3868}" type="presParOf" srcId="{32681D37-1C0B-442F-BEBD-A4459EA71B67}" destId="{0FCB91D8-27EF-4E27-A422-5B8DF660FD47}" srcOrd="1" destOrd="0" presId="urn:microsoft.com/office/officeart/2005/8/layout/orgChart1"/>
    <dgm:cxn modelId="{BB0ACB38-77BA-4A55-BE9B-2F7A7B6BAD25}" type="presParOf" srcId="{FD54F664-8797-4033-A3F5-9FB76D0D53C2}" destId="{15E39526-4710-488D-BC46-3EB4A120D8D8}" srcOrd="1" destOrd="0" presId="urn:microsoft.com/office/officeart/2005/8/layout/orgChart1"/>
    <dgm:cxn modelId="{90FCC718-D253-4B39-9368-367F5EF5FCE2}" type="presParOf" srcId="{FD54F664-8797-4033-A3F5-9FB76D0D53C2}" destId="{84F40ADC-8E0A-4C98-AC51-EBFCBE1A78EE}" srcOrd="2" destOrd="0" presId="urn:microsoft.com/office/officeart/2005/8/layout/orgChart1"/>
    <dgm:cxn modelId="{8FF2828B-F3F6-4936-BD2F-65B9A2D3905D}" type="presParOf" srcId="{2DE802FA-5648-44FA-859B-655A8DB32FAB}" destId="{06A1DE05-48D5-4EE4-B5D9-A0F6D8973C08}" srcOrd="2" destOrd="0" presId="urn:microsoft.com/office/officeart/2005/8/layout/orgChart1"/>
    <dgm:cxn modelId="{94A7D87C-71EF-440F-8B60-444BAEFB3DD1}" type="presParOf" srcId="{6FDDBFB6-260C-4293-B4C1-D1F3943AB20E}" destId="{ED71B90E-658C-4B71-A9F3-1551739AC48D}" srcOrd="4" destOrd="0" presId="urn:microsoft.com/office/officeart/2005/8/layout/orgChart1"/>
    <dgm:cxn modelId="{79C6376B-3B27-4937-B4F0-C55A9B7381E0}" type="presParOf" srcId="{6FDDBFB6-260C-4293-B4C1-D1F3943AB20E}" destId="{F924CE23-8735-4B4B-B937-DCAB21E5EF65}" srcOrd="5" destOrd="0" presId="urn:microsoft.com/office/officeart/2005/8/layout/orgChart1"/>
    <dgm:cxn modelId="{3838E023-43D3-49B7-9354-8FFF2E74668E}" type="presParOf" srcId="{F924CE23-8735-4B4B-B937-DCAB21E5EF65}" destId="{F651C1B0-CCA0-4371-A90B-A2EEF00D1EF8}" srcOrd="0" destOrd="0" presId="urn:microsoft.com/office/officeart/2005/8/layout/orgChart1"/>
    <dgm:cxn modelId="{908EC648-9E95-48CD-BC83-A2A866ECAFD6}" type="presParOf" srcId="{F651C1B0-CCA0-4371-A90B-A2EEF00D1EF8}" destId="{82FEFA24-F4E4-4508-8361-9C0F9EBC2604}" srcOrd="0" destOrd="0" presId="urn:microsoft.com/office/officeart/2005/8/layout/orgChart1"/>
    <dgm:cxn modelId="{0818FD18-0CB1-438D-8713-DD9DD91F2F4A}" type="presParOf" srcId="{F651C1B0-CCA0-4371-A90B-A2EEF00D1EF8}" destId="{B2D4CD08-47DE-4521-8CDF-90141446A2AF}" srcOrd="1" destOrd="0" presId="urn:microsoft.com/office/officeart/2005/8/layout/orgChart1"/>
    <dgm:cxn modelId="{18B6C820-3904-4071-BC92-FC537F96D087}" type="presParOf" srcId="{F924CE23-8735-4B4B-B937-DCAB21E5EF65}" destId="{213078B9-F9AC-45BA-8DA4-1EC6D760F3D3}" srcOrd="1" destOrd="0" presId="urn:microsoft.com/office/officeart/2005/8/layout/orgChart1"/>
    <dgm:cxn modelId="{CE86F02E-6E7E-4DE5-923C-312A12E8CA5A}" type="presParOf" srcId="{213078B9-F9AC-45BA-8DA4-1EC6D760F3D3}" destId="{0E403645-A692-4B12-B430-AEC8278DFC63}" srcOrd="0" destOrd="0" presId="urn:microsoft.com/office/officeart/2005/8/layout/orgChart1"/>
    <dgm:cxn modelId="{DD0991EC-5283-44AE-B960-990DDDBBA41C}" type="presParOf" srcId="{213078B9-F9AC-45BA-8DA4-1EC6D760F3D3}" destId="{AA3F13C8-22BD-405A-9B71-FF8DF4B0ABB9}" srcOrd="1" destOrd="0" presId="urn:microsoft.com/office/officeart/2005/8/layout/orgChart1"/>
    <dgm:cxn modelId="{2220BF9B-19E5-4F3F-95D6-86B28BB992DB}" type="presParOf" srcId="{AA3F13C8-22BD-405A-9B71-FF8DF4B0ABB9}" destId="{D0066AA2-5223-4B8A-9E2D-8F71506B0C09}" srcOrd="0" destOrd="0" presId="urn:microsoft.com/office/officeart/2005/8/layout/orgChart1"/>
    <dgm:cxn modelId="{55138BC5-562E-4FC4-8F6A-D246E196CAFC}" type="presParOf" srcId="{D0066AA2-5223-4B8A-9E2D-8F71506B0C09}" destId="{7DF176D3-D3E6-4CC2-9AF4-1F3B4BFBB795}" srcOrd="0" destOrd="0" presId="urn:microsoft.com/office/officeart/2005/8/layout/orgChart1"/>
    <dgm:cxn modelId="{46302068-AC4A-4EB4-A0AC-5378CB2234B0}" type="presParOf" srcId="{D0066AA2-5223-4B8A-9E2D-8F71506B0C09}" destId="{DC5BEAFB-3218-4B8A-BAAA-D7098F6B573D}" srcOrd="1" destOrd="0" presId="urn:microsoft.com/office/officeart/2005/8/layout/orgChart1"/>
    <dgm:cxn modelId="{D5615B91-08A6-4BDF-ADA8-CDAC67D9F070}" type="presParOf" srcId="{AA3F13C8-22BD-405A-9B71-FF8DF4B0ABB9}" destId="{DDDE6AF6-3822-42B8-BEC9-8AF112149654}" srcOrd="1" destOrd="0" presId="urn:microsoft.com/office/officeart/2005/8/layout/orgChart1"/>
    <dgm:cxn modelId="{AF652602-8D25-4908-B46A-DDD5B8DF8CBA}" type="presParOf" srcId="{AA3F13C8-22BD-405A-9B71-FF8DF4B0ABB9}" destId="{1768F108-9769-4029-8BD2-B2F986F54B20}" srcOrd="2" destOrd="0" presId="urn:microsoft.com/office/officeart/2005/8/layout/orgChart1"/>
    <dgm:cxn modelId="{D9553731-53A4-4E63-8DC4-1A71C3C1F0EE}" type="presParOf" srcId="{213078B9-F9AC-45BA-8DA4-1EC6D760F3D3}" destId="{CE8221DC-552C-4369-95AE-915590C88192}" srcOrd="2" destOrd="0" presId="urn:microsoft.com/office/officeart/2005/8/layout/orgChart1"/>
    <dgm:cxn modelId="{CB77AC41-E469-46BD-8BD5-6059C1C8CBF7}" type="presParOf" srcId="{213078B9-F9AC-45BA-8DA4-1EC6D760F3D3}" destId="{FD15C2BC-0B03-4F52-AEAC-CA727DC2D4B3}" srcOrd="3" destOrd="0" presId="urn:microsoft.com/office/officeart/2005/8/layout/orgChart1"/>
    <dgm:cxn modelId="{EAE81F25-DF63-4D5A-8A48-FA8AB124159E}" type="presParOf" srcId="{FD15C2BC-0B03-4F52-AEAC-CA727DC2D4B3}" destId="{BB20D8C1-F5A2-4F12-AE60-11F069C01E33}" srcOrd="0" destOrd="0" presId="urn:microsoft.com/office/officeart/2005/8/layout/orgChart1"/>
    <dgm:cxn modelId="{0071FA8C-AFA3-472F-A8F4-98D37B85E4AC}" type="presParOf" srcId="{BB20D8C1-F5A2-4F12-AE60-11F069C01E33}" destId="{38B123DF-53A8-428C-ADBA-00ECF195004A}" srcOrd="0" destOrd="0" presId="urn:microsoft.com/office/officeart/2005/8/layout/orgChart1"/>
    <dgm:cxn modelId="{DD558BB5-2529-4B18-ACB1-72A4BEB9874A}" type="presParOf" srcId="{BB20D8C1-F5A2-4F12-AE60-11F069C01E33}" destId="{3B569E7F-BA18-4751-8567-4F41E0BDC8A6}" srcOrd="1" destOrd="0" presId="urn:microsoft.com/office/officeart/2005/8/layout/orgChart1"/>
    <dgm:cxn modelId="{E8CB3F20-995F-44D6-9F04-982509AD821A}" type="presParOf" srcId="{FD15C2BC-0B03-4F52-AEAC-CA727DC2D4B3}" destId="{263066C4-2160-47D5-B97B-72B686742EFD}" srcOrd="1" destOrd="0" presId="urn:microsoft.com/office/officeart/2005/8/layout/orgChart1"/>
    <dgm:cxn modelId="{0B55504F-FF8D-40C7-A0C0-BF36724ABB73}" type="presParOf" srcId="{263066C4-2160-47D5-B97B-72B686742EFD}" destId="{1CA37115-CD59-4083-8E14-4E36D265A6DD}" srcOrd="0" destOrd="0" presId="urn:microsoft.com/office/officeart/2005/8/layout/orgChart1"/>
    <dgm:cxn modelId="{0353A339-E975-494F-9B94-69D1994C02C1}" type="presParOf" srcId="{263066C4-2160-47D5-B97B-72B686742EFD}" destId="{F3E2D6F4-5261-42F9-80AB-4E0747B0C304}" srcOrd="1" destOrd="0" presId="urn:microsoft.com/office/officeart/2005/8/layout/orgChart1"/>
    <dgm:cxn modelId="{6F7560D5-E34B-4B3C-A292-D0644BE4704A}" type="presParOf" srcId="{F3E2D6F4-5261-42F9-80AB-4E0747B0C304}" destId="{756D741C-0573-4182-947A-0B5E6F835106}" srcOrd="0" destOrd="0" presId="urn:microsoft.com/office/officeart/2005/8/layout/orgChart1"/>
    <dgm:cxn modelId="{68635D19-D262-4E70-891D-0ECC7BB71FD7}" type="presParOf" srcId="{756D741C-0573-4182-947A-0B5E6F835106}" destId="{44CB2E50-C493-458B-B367-FF35D2E6CB25}" srcOrd="0" destOrd="0" presId="urn:microsoft.com/office/officeart/2005/8/layout/orgChart1"/>
    <dgm:cxn modelId="{3E859320-EA17-43F9-80F1-D8AC0070F621}" type="presParOf" srcId="{756D741C-0573-4182-947A-0B5E6F835106}" destId="{125C34F0-81BB-422D-8D3D-7E3FF8312D52}" srcOrd="1" destOrd="0" presId="urn:microsoft.com/office/officeart/2005/8/layout/orgChart1"/>
    <dgm:cxn modelId="{097CD814-9C71-4D53-A1C8-752DCDEAA0E8}" type="presParOf" srcId="{F3E2D6F4-5261-42F9-80AB-4E0747B0C304}" destId="{F247228A-7F6D-4B4D-A9AE-388B0B3DBE54}" srcOrd="1" destOrd="0" presId="urn:microsoft.com/office/officeart/2005/8/layout/orgChart1"/>
    <dgm:cxn modelId="{FFE01F8E-9029-4422-B82D-01294D576D88}" type="presParOf" srcId="{F3E2D6F4-5261-42F9-80AB-4E0747B0C304}" destId="{35EC1663-5F1B-43E1-AF4C-D55ADC8092F7}" srcOrd="2" destOrd="0" presId="urn:microsoft.com/office/officeart/2005/8/layout/orgChart1"/>
    <dgm:cxn modelId="{BACD8CC5-6F7F-43BD-A1C6-CBB83A42D0AA}" type="presParOf" srcId="{263066C4-2160-47D5-B97B-72B686742EFD}" destId="{74DBE115-F975-45E0-935A-6318A7024E42}" srcOrd="2" destOrd="0" presId="urn:microsoft.com/office/officeart/2005/8/layout/orgChart1"/>
    <dgm:cxn modelId="{E48B90B1-1F74-4C4C-939F-F295802DEA2A}" type="presParOf" srcId="{263066C4-2160-47D5-B97B-72B686742EFD}" destId="{89788749-1DE7-4D5E-967A-D16E1B4080E7}" srcOrd="3" destOrd="0" presId="urn:microsoft.com/office/officeart/2005/8/layout/orgChart1"/>
    <dgm:cxn modelId="{A0A12DCC-289E-4979-B0D3-E9B5174AFC04}" type="presParOf" srcId="{89788749-1DE7-4D5E-967A-D16E1B4080E7}" destId="{93DEA029-9433-4AD0-A9E7-5FA64F16EC0B}" srcOrd="0" destOrd="0" presId="urn:microsoft.com/office/officeart/2005/8/layout/orgChart1"/>
    <dgm:cxn modelId="{A8EDA4C9-EEF3-4510-B25C-AF6B43DEA787}" type="presParOf" srcId="{93DEA029-9433-4AD0-A9E7-5FA64F16EC0B}" destId="{17877D26-1646-4C5A-B253-C6F7E12E936B}" srcOrd="0" destOrd="0" presId="urn:microsoft.com/office/officeart/2005/8/layout/orgChart1"/>
    <dgm:cxn modelId="{6EAC3264-0234-42FF-9A66-FCF20D3F4EB2}" type="presParOf" srcId="{93DEA029-9433-4AD0-A9E7-5FA64F16EC0B}" destId="{589AA57A-0650-4E3C-9196-857DA0E63509}" srcOrd="1" destOrd="0" presId="urn:microsoft.com/office/officeart/2005/8/layout/orgChart1"/>
    <dgm:cxn modelId="{BB48BA67-9BFC-4B76-9464-0FCE2005CC64}" type="presParOf" srcId="{89788749-1DE7-4D5E-967A-D16E1B4080E7}" destId="{1E13C119-6BB9-468C-84AA-19D5C159E9D6}" srcOrd="1" destOrd="0" presId="urn:microsoft.com/office/officeart/2005/8/layout/orgChart1"/>
    <dgm:cxn modelId="{EC2C830D-F135-455D-B30D-AE7638DBD432}" type="presParOf" srcId="{89788749-1DE7-4D5E-967A-D16E1B4080E7}" destId="{4B97A56E-8B6D-4E24-A50A-15195F1B1A43}" srcOrd="2" destOrd="0" presId="urn:microsoft.com/office/officeart/2005/8/layout/orgChart1"/>
    <dgm:cxn modelId="{777B8A25-3EAC-4C28-8734-0F5BE77AEEBE}" type="presParOf" srcId="{FD15C2BC-0B03-4F52-AEAC-CA727DC2D4B3}" destId="{85D1F92F-1383-4CA3-952B-FD18103CEE9B}" srcOrd="2" destOrd="0" presId="urn:microsoft.com/office/officeart/2005/8/layout/orgChart1"/>
    <dgm:cxn modelId="{CC08DE3C-638C-41B7-9292-7C6B936748D9}" type="presParOf" srcId="{F924CE23-8735-4B4B-B937-DCAB21E5EF65}" destId="{F20976FD-63C4-4DD7-ADD3-0470B6B8C875}" srcOrd="2" destOrd="0" presId="urn:microsoft.com/office/officeart/2005/8/layout/orgChart1"/>
    <dgm:cxn modelId="{DDC77990-AEF5-48C4-AD6E-218BB28A5D92}" type="presParOf" srcId="{6FDDBFB6-260C-4293-B4C1-D1F3943AB20E}" destId="{EAACCAEF-CA14-4D14-8446-4693A7A363FA}" srcOrd="6" destOrd="0" presId="urn:microsoft.com/office/officeart/2005/8/layout/orgChart1"/>
    <dgm:cxn modelId="{377DB83B-FB9B-45B8-9F68-4A6340975CA7}" type="presParOf" srcId="{6FDDBFB6-260C-4293-B4C1-D1F3943AB20E}" destId="{A67C042D-3320-48C9-BF65-77BAA4BA8399}" srcOrd="7" destOrd="0" presId="urn:microsoft.com/office/officeart/2005/8/layout/orgChart1"/>
    <dgm:cxn modelId="{3940C3DD-86A9-4E89-85D9-DE0FE798860C}" type="presParOf" srcId="{A67C042D-3320-48C9-BF65-77BAA4BA8399}" destId="{C315FC2A-1352-441B-9D3F-5877C49E28A4}" srcOrd="0" destOrd="0" presId="urn:microsoft.com/office/officeart/2005/8/layout/orgChart1"/>
    <dgm:cxn modelId="{5A16D661-4310-473A-A063-34171CA069BE}" type="presParOf" srcId="{C315FC2A-1352-441B-9D3F-5877C49E28A4}" destId="{C030E5C0-B85A-40F4-8E4A-679F9642B84C}" srcOrd="0" destOrd="0" presId="urn:microsoft.com/office/officeart/2005/8/layout/orgChart1"/>
    <dgm:cxn modelId="{99AA3DB3-E656-4DAB-A2B7-B2754B6C633E}" type="presParOf" srcId="{C315FC2A-1352-441B-9D3F-5877C49E28A4}" destId="{A262BBAA-10FE-4CE7-A173-88AF2AB71A48}" srcOrd="1" destOrd="0" presId="urn:microsoft.com/office/officeart/2005/8/layout/orgChart1"/>
    <dgm:cxn modelId="{269337BA-2032-4549-85AF-E7ECD9316C3C}" type="presParOf" srcId="{A67C042D-3320-48C9-BF65-77BAA4BA8399}" destId="{8593A491-3537-4604-8FE2-AE356C75C763}" srcOrd="1" destOrd="0" presId="urn:microsoft.com/office/officeart/2005/8/layout/orgChart1"/>
    <dgm:cxn modelId="{BE78BCE3-3309-44CF-8737-12140548C2B4}" type="presParOf" srcId="{8593A491-3537-4604-8FE2-AE356C75C763}" destId="{53250EAF-4C80-4825-928D-E8732635F631}" srcOrd="0" destOrd="0" presId="urn:microsoft.com/office/officeart/2005/8/layout/orgChart1"/>
    <dgm:cxn modelId="{1132B554-C13B-47BC-BAA9-2CE58066EF7F}" type="presParOf" srcId="{8593A491-3537-4604-8FE2-AE356C75C763}" destId="{E553A0C0-3C80-4899-9721-6B7F792DCDDA}" srcOrd="1" destOrd="0" presId="urn:microsoft.com/office/officeart/2005/8/layout/orgChart1"/>
    <dgm:cxn modelId="{35F77102-F78F-4207-8246-3A65559E6D11}" type="presParOf" srcId="{E553A0C0-3C80-4899-9721-6B7F792DCDDA}" destId="{B8DF08C7-8401-499D-80DF-48D67340CABC}" srcOrd="0" destOrd="0" presId="urn:microsoft.com/office/officeart/2005/8/layout/orgChart1"/>
    <dgm:cxn modelId="{E867A58E-158A-424E-9809-1C29AA75968F}" type="presParOf" srcId="{B8DF08C7-8401-499D-80DF-48D67340CABC}" destId="{313AB575-9BC3-4F5B-9B45-AB97D1904D30}" srcOrd="0" destOrd="0" presId="urn:microsoft.com/office/officeart/2005/8/layout/orgChart1"/>
    <dgm:cxn modelId="{88873AE7-8FDB-4FF9-A801-36BE9C9DC1F1}" type="presParOf" srcId="{B8DF08C7-8401-499D-80DF-48D67340CABC}" destId="{8440AFE0-AEA8-4BA1-A9F1-98E9510A851D}" srcOrd="1" destOrd="0" presId="urn:microsoft.com/office/officeart/2005/8/layout/orgChart1"/>
    <dgm:cxn modelId="{3FB975F7-E0D5-4A06-BBBB-4C8CF3CA6DFD}" type="presParOf" srcId="{E553A0C0-3C80-4899-9721-6B7F792DCDDA}" destId="{D68444A9-3B75-4A47-BA55-21071F43A207}" srcOrd="1" destOrd="0" presId="urn:microsoft.com/office/officeart/2005/8/layout/orgChart1"/>
    <dgm:cxn modelId="{EAA36C17-E896-4E34-BF15-10BBD2C28D72}" type="presParOf" srcId="{E553A0C0-3C80-4899-9721-6B7F792DCDDA}" destId="{56E85EE9-75D6-4DDB-83B1-5F77706E8F83}" srcOrd="2" destOrd="0" presId="urn:microsoft.com/office/officeart/2005/8/layout/orgChart1"/>
    <dgm:cxn modelId="{F8545B85-1D38-4E23-8A0A-A55E98D9B279}" type="presParOf" srcId="{8593A491-3537-4604-8FE2-AE356C75C763}" destId="{A7C5CD5D-BAE6-4F5D-88B2-09BF72F03224}" srcOrd="2" destOrd="0" presId="urn:microsoft.com/office/officeart/2005/8/layout/orgChart1"/>
    <dgm:cxn modelId="{6D131641-B7B3-4059-989E-B87969B7125D}" type="presParOf" srcId="{8593A491-3537-4604-8FE2-AE356C75C763}" destId="{4A2ECBF1-EBF6-4D27-B60F-D08CCD67DA03}" srcOrd="3" destOrd="0" presId="urn:microsoft.com/office/officeart/2005/8/layout/orgChart1"/>
    <dgm:cxn modelId="{A7557097-A4FA-4D0A-9482-F467072BD719}" type="presParOf" srcId="{4A2ECBF1-EBF6-4D27-B60F-D08CCD67DA03}" destId="{0CAAA9C6-3D59-4E04-9A44-84E74909E3B4}" srcOrd="0" destOrd="0" presId="urn:microsoft.com/office/officeart/2005/8/layout/orgChart1"/>
    <dgm:cxn modelId="{C6606018-38F4-49B7-8BE7-6C678587AF0E}" type="presParOf" srcId="{0CAAA9C6-3D59-4E04-9A44-84E74909E3B4}" destId="{71390F8D-9B4C-4A83-A7F0-5635E228EAB5}" srcOrd="0" destOrd="0" presId="urn:microsoft.com/office/officeart/2005/8/layout/orgChart1"/>
    <dgm:cxn modelId="{2E8C86D4-E4D6-4860-84A0-19ED59895FF3}" type="presParOf" srcId="{0CAAA9C6-3D59-4E04-9A44-84E74909E3B4}" destId="{8E468736-B735-440C-A41B-2A7A8692B992}" srcOrd="1" destOrd="0" presId="urn:microsoft.com/office/officeart/2005/8/layout/orgChart1"/>
    <dgm:cxn modelId="{B3E03864-4B94-4D05-866B-77A6543294D3}" type="presParOf" srcId="{4A2ECBF1-EBF6-4D27-B60F-D08CCD67DA03}" destId="{186E20EE-DB10-49DA-83CC-5E963B679251}" srcOrd="1" destOrd="0" presId="urn:microsoft.com/office/officeart/2005/8/layout/orgChart1"/>
    <dgm:cxn modelId="{9E380105-7F3F-4535-B9C0-22DCA43287BB}" type="presParOf" srcId="{4A2ECBF1-EBF6-4D27-B60F-D08CCD67DA03}" destId="{87EEF64C-8BF9-4EDB-95EF-D03E7D7A5801}" srcOrd="2" destOrd="0" presId="urn:microsoft.com/office/officeart/2005/8/layout/orgChart1"/>
    <dgm:cxn modelId="{60916736-EEFB-42C2-8748-C68E6C5B363D}" type="presParOf" srcId="{8593A491-3537-4604-8FE2-AE356C75C763}" destId="{D27115C4-040D-4B18-92A2-243CC1B0FD8C}" srcOrd="4" destOrd="0" presId="urn:microsoft.com/office/officeart/2005/8/layout/orgChart1"/>
    <dgm:cxn modelId="{D3FE6CB4-3C62-488E-A707-A58DCED58F16}" type="presParOf" srcId="{8593A491-3537-4604-8FE2-AE356C75C763}" destId="{6FFAF739-3775-4552-B793-FD44CB49B638}" srcOrd="5" destOrd="0" presId="urn:microsoft.com/office/officeart/2005/8/layout/orgChart1"/>
    <dgm:cxn modelId="{2671BADB-5B15-4E22-B012-368EE1442839}" type="presParOf" srcId="{6FFAF739-3775-4552-B793-FD44CB49B638}" destId="{72CA2AAC-A484-420E-9037-E6E4E3848532}" srcOrd="0" destOrd="0" presId="urn:microsoft.com/office/officeart/2005/8/layout/orgChart1"/>
    <dgm:cxn modelId="{0F11D603-0FF7-4CA3-9AEF-89598B3DA113}" type="presParOf" srcId="{72CA2AAC-A484-420E-9037-E6E4E3848532}" destId="{442E8E18-619B-4E33-8204-5F6D674D933A}" srcOrd="0" destOrd="0" presId="urn:microsoft.com/office/officeart/2005/8/layout/orgChart1"/>
    <dgm:cxn modelId="{6302D662-8872-409E-B468-A09B89B5633B}" type="presParOf" srcId="{72CA2AAC-A484-420E-9037-E6E4E3848532}" destId="{DC89824C-3E8A-402F-A983-DA5B239D9BCD}" srcOrd="1" destOrd="0" presId="urn:microsoft.com/office/officeart/2005/8/layout/orgChart1"/>
    <dgm:cxn modelId="{E092971C-E89B-49B5-9C2B-ACB552925CC1}" type="presParOf" srcId="{6FFAF739-3775-4552-B793-FD44CB49B638}" destId="{E5510051-A1A0-4112-8AA2-09566D8429EE}" srcOrd="1" destOrd="0" presId="urn:microsoft.com/office/officeart/2005/8/layout/orgChart1"/>
    <dgm:cxn modelId="{4E3B1F04-9DA1-42DD-9602-5F8F0B6D9A6E}" type="presParOf" srcId="{6FFAF739-3775-4552-B793-FD44CB49B638}" destId="{C9C2EA05-13F3-47DD-9FEC-C20501E2E331}" srcOrd="2" destOrd="0" presId="urn:microsoft.com/office/officeart/2005/8/layout/orgChart1"/>
    <dgm:cxn modelId="{A6F29639-D08A-466F-8D5E-56FAD9D94F98}" type="presParOf" srcId="{A67C042D-3320-48C9-BF65-77BAA4BA8399}" destId="{73208E69-F00B-4978-9F00-2807F1A79986}" srcOrd="2" destOrd="0" presId="urn:microsoft.com/office/officeart/2005/8/layout/orgChart1"/>
    <dgm:cxn modelId="{7F149755-2C1F-47E1-89DA-5C070F4A4ABE}" type="presParOf" srcId="{6FDDBFB6-260C-4293-B4C1-D1F3943AB20E}" destId="{67E1B4F2-7E8B-44A5-B4A7-3FF4EC26E9BD}" srcOrd="8" destOrd="0" presId="urn:microsoft.com/office/officeart/2005/8/layout/orgChart1"/>
    <dgm:cxn modelId="{3E7749C4-1728-4D8F-8650-EA9859238105}" type="presParOf" srcId="{6FDDBFB6-260C-4293-B4C1-D1F3943AB20E}" destId="{F07441F7-D67F-44EC-A9D9-249B3BF9EF0F}" srcOrd="9" destOrd="0" presId="urn:microsoft.com/office/officeart/2005/8/layout/orgChart1"/>
    <dgm:cxn modelId="{81811B5B-D80B-4323-B32C-FB5541258E7B}" type="presParOf" srcId="{F07441F7-D67F-44EC-A9D9-249B3BF9EF0F}" destId="{3E2964F5-5847-423C-A73E-4DF8EF7DD2CB}" srcOrd="0" destOrd="0" presId="urn:microsoft.com/office/officeart/2005/8/layout/orgChart1"/>
    <dgm:cxn modelId="{7D9FAF55-EA0A-4B45-B24C-FF4EB9BDB243}" type="presParOf" srcId="{3E2964F5-5847-423C-A73E-4DF8EF7DD2CB}" destId="{EE2AC3D0-A776-4909-9A9F-2728038F716C}" srcOrd="0" destOrd="0" presId="urn:microsoft.com/office/officeart/2005/8/layout/orgChart1"/>
    <dgm:cxn modelId="{29C99E09-E3EE-4632-A116-2DB528847786}" type="presParOf" srcId="{3E2964F5-5847-423C-A73E-4DF8EF7DD2CB}" destId="{16B269AB-23A2-41B6-B934-42FB1300B8F1}" srcOrd="1" destOrd="0" presId="urn:microsoft.com/office/officeart/2005/8/layout/orgChart1"/>
    <dgm:cxn modelId="{28E88F9A-F7F0-4B7C-A3B1-BB2BB31E66B4}" type="presParOf" srcId="{F07441F7-D67F-44EC-A9D9-249B3BF9EF0F}" destId="{26C1642B-6496-43FE-878A-04AEDCB86E82}" srcOrd="1" destOrd="0" presId="urn:microsoft.com/office/officeart/2005/8/layout/orgChart1"/>
    <dgm:cxn modelId="{C580D95D-2766-4572-9CF3-2E32E80447EE}" type="presParOf" srcId="{26C1642B-6496-43FE-878A-04AEDCB86E82}" destId="{E0CD7F29-5A44-4AD6-8BA1-81292E63F56E}" srcOrd="0" destOrd="0" presId="urn:microsoft.com/office/officeart/2005/8/layout/orgChart1"/>
    <dgm:cxn modelId="{03694CD3-96BF-4D28-B4D1-17C8D0228131}" type="presParOf" srcId="{26C1642B-6496-43FE-878A-04AEDCB86E82}" destId="{821CAD43-5227-4437-8444-68E8709F6E5B}" srcOrd="1" destOrd="0" presId="urn:microsoft.com/office/officeart/2005/8/layout/orgChart1"/>
    <dgm:cxn modelId="{97911ADB-5A28-42EC-B689-53E582EB6D6D}" type="presParOf" srcId="{821CAD43-5227-4437-8444-68E8709F6E5B}" destId="{DEB0C23B-FC5D-43ED-BFB3-A9CE6F7DD9A1}" srcOrd="0" destOrd="0" presId="urn:microsoft.com/office/officeart/2005/8/layout/orgChart1"/>
    <dgm:cxn modelId="{8364C07E-2EC8-4E43-94EF-516C313736E4}" type="presParOf" srcId="{DEB0C23B-FC5D-43ED-BFB3-A9CE6F7DD9A1}" destId="{5E0C1E6E-9376-4EA1-8167-3FFBB01FFB51}" srcOrd="0" destOrd="0" presId="urn:microsoft.com/office/officeart/2005/8/layout/orgChart1"/>
    <dgm:cxn modelId="{C5A7243A-EB3B-407F-9A54-2919CCDFBD7D}" type="presParOf" srcId="{DEB0C23B-FC5D-43ED-BFB3-A9CE6F7DD9A1}" destId="{32B86A47-2238-42CD-A73E-F3563D604068}" srcOrd="1" destOrd="0" presId="urn:microsoft.com/office/officeart/2005/8/layout/orgChart1"/>
    <dgm:cxn modelId="{889221E5-2C9B-4B8F-8F49-2B2003AB58C8}" type="presParOf" srcId="{821CAD43-5227-4437-8444-68E8709F6E5B}" destId="{D8C85773-B4AB-4F13-A6D2-154A8331B0C5}" srcOrd="1" destOrd="0" presId="urn:microsoft.com/office/officeart/2005/8/layout/orgChart1"/>
    <dgm:cxn modelId="{1E435481-1929-48B8-AA9E-0A1FB3AB1171}" type="presParOf" srcId="{D8C85773-B4AB-4F13-A6D2-154A8331B0C5}" destId="{98202019-650A-4E4D-9628-1ACA0EDD9817}" srcOrd="0" destOrd="0" presId="urn:microsoft.com/office/officeart/2005/8/layout/orgChart1"/>
    <dgm:cxn modelId="{D1114924-49CE-4CD8-8579-2163576BA9E5}" type="presParOf" srcId="{D8C85773-B4AB-4F13-A6D2-154A8331B0C5}" destId="{59A68313-A8B0-4729-B261-87468CF414D9}" srcOrd="1" destOrd="0" presId="urn:microsoft.com/office/officeart/2005/8/layout/orgChart1"/>
    <dgm:cxn modelId="{0DB08C07-2D17-429F-9584-754BD1EB8F03}" type="presParOf" srcId="{59A68313-A8B0-4729-B261-87468CF414D9}" destId="{1B64941A-7971-4792-9121-4A0FB6EF60C6}" srcOrd="0" destOrd="0" presId="urn:microsoft.com/office/officeart/2005/8/layout/orgChart1"/>
    <dgm:cxn modelId="{6A064737-0B43-43BC-9BDE-5D2960BD90D7}" type="presParOf" srcId="{1B64941A-7971-4792-9121-4A0FB6EF60C6}" destId="{9027ABB9-FC4C-4588-8B35-FEC40AC9698A}" srcOrd="0" destOrd="0" presId="urn:microsoft.com/office/officeart/2005/8/layout/orgChart1"/>
    <dgm:cxn modelId="{7B0E9C40-7AC0-42BA-B8FC-BDB0B51802AF}" type="presParOf" srcId="{1B64941A-7971-4792-9121-4A0FB6EF60C6}" destId="{2E2A77D8-B3CB-40AE-98A6-2E933930F825}" srcOrd="1" destOrd="0" presId="urn:microsoft.com/office/officeart/2005/8/layout/orgChart1"/>
    <dgm:cxn modelId="{AA428911-231B-441C-8C9C-4DD2EDAD6E87}" type="presParOf" srcId="{59A68313-A8B0-4729-B261-87468CF414D9}" destId="{3442B55B-A193-431B-B3D8-3FFE954BC35D}" srcOrd="1" destOrd="0" presId="urn:microsoft.com/office/officeart/2005/8/layout/orgChart1"/>
    <dgm:cxn modelId="{37683AF7-1F8C-407B-A4FA-3F7ACC492374}" type="presParOf" srcId="{59A68313-A8B0-4729-B261-87468CF414D9}" destId="{4BE5706C-4D31-480F-8F14-58A439BD97C5}" srcOrd="2" destOrd="0" presId="urn:microsoft.com/office/officeart/2005/8/layout/orgChart1"/>
    <dgm:cxn modelId="{FC1E2FE9-3D61-46AF-A8D8-8DE53E6232D9}" type="presParOf" srcId="{D8C85773-B4AB-4F13-A6D2-154A8331B0C5}" destId="{D93CC409-21BE-41B7-A026-A6659E49B75A}" srcOrd="2" destOrd="0" presId="urn:microsoft.com/office/officeart/2005/8/layout/orgChart1"/>
    <dgm:cxn modelId="{DEAB0048-6D2B-49E8-B6D8-58EC9EF1630B}" type="presParOf" srcId="{D8C85773-B4AB-4F13-A6D2-154A8331B0C5}" destId="{FFADB09D-8923-4F35-A010-4B7329A5C59F}" srcOrd="3" destOrd="0" presId="urn:microsoft.com/office/officeart/2005/8/layout/orgChart1"/>
    <dgm:cxn modelId="{37C545D0-7600-4546-99B2-3B94F2077D36}" type="presParOf" srcId="{FFADB09D-8923-4F35-A010-4B7329A5C59F}" destId="{ED1DF46C-220C-4A0A-9C13-B5D25D94CF5C}" srcOrd="0" destOrd="0" presId="urn:microsoft.com/office/officeart/2005/8/layout/orgChart1"/>
    <dgm:cxn modelId="{DBC53A13-B577-430C-A6D4-E6A259C6B681}" type="presParOf" srcId="{ED1DF46C-220C-4A0A-9C13-B5D25D94CF5C}" destId="{33FEB952-38F5-4BFC-8C73-983F80C579A3}" srcOrd="0" destOrd="0" presId="urn:microsoft.com/office/officeart/2005/8/layout/orgChart1"/>
    <dgm:cxn modelId="{F935864A-9C13-4F88-87C1-B0AB842613FC}" type="presParOf" srcId="{ED1DF46C-220C-4A0A-9C13-B5D25D94CF5C}" destId="{17FAC2E5-9892-423D-89DE-FB30D44814B0}" srcOrd="1" destOrd="0" presId="urn:microsoft.com/office/officeart/2005/8/layout/orgChart1"/>
    <dgm:cxn modelId="{73F90F36-1514-478F-A96E-E493CF5A5C73}" type="presParOf" srcId="{FFADB09D-8923-4F35-A010-4B7329A5C59F}" destId="{8A17B178-B176-4F4E-9D00-54B9F535C5AB}" srcOrd="1" destOrd="0" presId="urn:microsoft.com/office/officeart/2005/8/layout/orgChart1"/>
    <dgm:cxn modelId="{7AA8B7D2-0143-4FF2-8A77-76348CE5AC92}" type="presParOf" srcId="{FFADB09D-8923-4F35-A010-4B7329A5C59F}" destId="{5481C769-A2CE-4F9A-8E14-44BFF777B37A}" srcOrd="2" destOrd="0" presId="urn:microsoft.com/office/officeart/2005/8/layout/orgChart1"/>
    <dgm:cxn modelId="{2EC58DBF-B515-4B47-BDFB-80D52FADCA88}" type="presParOf" srcId="{821CAD43-5227-4437-8444-68E8709F6E5B}" destId="{7B6C644D-C235-4269-9795-8905AE1D5C92}" srcOrd="2" destOrd="0" presId="urn:microsoft.com/office/officeart/2005/8/layout/orgChart1"/>
    <dgm:cxn modelId="{9A59AE21-2F67-4DE2-ABC6-D566805E163A}" type="presParOf" srcId="{26C1642B-6496-43FE-878A-04AEDCB86E82}" destId="{76C871D4-7014-48DC-B1EE-0AA19BDF94EF}" srcOrd="2" destOrd="0" presId="urn:microsoft.com/office/officeart/2005/8/layout/orgChart1"/>
    <dgm:cxn modelId="{28A39626-E6D4-4CAE-81AB-132C7C69CF1F}" type="presParOf" srcId="{26C1642B-6496-43FE-878A-04AEDCB86E82}" destId="{3755B35C-517C-4624-888A-9F9CFB624AB3}" srcOrd="3" destOrd="0" presId="urn:microsoft.com/office/officeart/2005/8/layout/orgChart1"/>
    <dgm:cxn modelId="{FD2CCFC6-CB9D-4DB3-BAEF-604B575C3F8E}" type="presParOf" srcId="{3755B35C-517C-4624-888A-9F9CFB624AB3}" destId="{9DF6C972-BE9F-4D92-9159-24655ACD4349}" srcOrd="0" destOrd="0" presId="urn:microsoft.com/office/officeart/2005/8/layout/orgChart1"/>
    <dgm:cxn modelId="{CD60A70C-B1D4-4BC3-8537-0E9C05487F90}" type="presParOf" srcId="{9DF6C972-BE9F-4D92-9159-24655ACD4349}" destId="{FE22B63A-466B-46D9-BD2A-295C18436E58}" srcOrd="0" destOrd="0" presId="urn:microsoft.com/office/officeart/2005/8/layout/orgChart1"/>
    <dgm:cxn modelId="{40B41AFC-2F74-45D7-9BA7-C8717AE4955D}" type="presParOf" srcId="{9DF6C972-BE9F-4D92-9159-24655ACD4349}" destId="{6A8A4D08-F797-4117-9E11-CCD4815900D1}" srcOrd="1" destOrd="0" presId="urn:microsoft.com/office/officeart/2005/8/layout/orgChart1"/>
    <dgm:cxn modelId="{39B19722-E2D5-46A8-8B09-103486612A19}" type="presParOf" srcId="{3755B35C-517C-4624-888A-9F9CFB624AB3}" destId="{04A579AD-128F-4284-9695-633A695BC52A}" srcOrd="1" destOrd="0" presId="urn:microsoft.com/office/officeart/2005/8/layout/orgChart1"/>
    <dgm:cxn modelId="{023DADD6-09E2-4B69-81DF-CC52AD6B6589}" type="presParOf" srcId="{3755B35C-517C-4624-888A-9F9CFB624AB3}" destId="{C18D4C2B-4B91-4E34-89C6-430AA5BF1F2D}" srcOrd="2" destOrd="0" presId="urn:microsoft.com/office/officeart/2005/8/layout/orgChart1"/>
    <dgm:cxn modelId="{29998008-6EC6-4146-9709-EE80B41D4AE6}" type="presParOf" srcId="{F07441F7-D67F-44EC-A9D9-249B3BF9EF0F}" destId="{E92A27E1-5E17-4C58-9311-228DED71788E}" srcOrd="2" destOrd="0" presId="urn:microsoft.com/office/officeart/2005/8/layout/orgChart1"/>
    <dgm:cxn modelId="{D0BD38B3-5BB9-4FF7-B8DB-6625AC90EC07}" type="presParOf" srcId="{6FDDBFB6-260C-4293-B4C1-D1F3943AB20E}" destId="{814FA515-C0C5-49C1-A3E0-E7AECB08FEAE}" srcOrd="10" destOrd="0" presId="urn:microsoft.com/office/officeart/2005/8/layout/orgChart1"/>
    <dgm:cxn modelId="{3272ECFD-AE98-4DD6-9C77-3A3D01CFABFF}" type="presParOf" srcId="{6FDDBFB6-260C-4293-B4C1-D1F3943AB20E}" destId="{63E7A4E3-4019-447F-B781-B5ADEB969924}" srcOrd="11" destOrd="0" presId="urn:microsoft.com/office/officeart/2005/8/layout/orgChart1"/>
    <dgm:cxn modelId="{F52CE4D2-F737-4309-B52C-46E068193149}" type="presParOf" srcId="{63E7A4E3-4019-447F-B781-B5ADEB969924}" destId="{4F289186-5843-4D46-A1F8-3489706648EE}" srcOrd="0" destOrd="0" presId="urn:microsoft.com/office/officeart/2005/8/layout/orgChart1"/>
    <dgm:cxn modelId="{AE256598-BA62-4501-8F93-28904292E22C}" type="presParOf" srcId="{4F289186-5843-4D46-A1F8-3489706648EE}" destId="{F0B5164C-0A0D-4C9F-B0DE-F15A50A02902}" srcOrd="0" destOrd="0" presId="urn:microsoft.com/office/officeart/2005/8/layout/orgChart1"/>
    <dgm:cxn modelId="{80D83067-5EBC-4438-8A8D-085277F6AB0A}" type="presParOf" srcId="{4F289186-5843-4D46-A1F8-3489706648EE}" destId="{897C92D6-3F44-4A86-BC2C-18172DA03F60}" srcOrd="1" destOrd="0" presId="urn:microsoft.com/office/officeart/2005/8/layout/orgChart1"/>
    <dgm:cxn modelId="{83C7C981-C600-4DF3-9AF9-223D37DC7E49}" type="presParOf" srcId="{63E7A4E3-4019-447F-B781-B5ADEB969924}" destId="{18AB2F20-6434-493B-A3DC-7C9786DEF655}" srcOrd="1" destOrd="0" presId="urn:microsoft.com/office/officeart/2005/8/layout/orgChart1"/>
    <dgm:cxn modelId="{6FAF9DC5-2AA6-475C-9BA7-F8234E58E39D}" type="presParOf" srcId="{63E7A4E3-4019-447F-B781-B5ADEB969924}" destId="{0ADBD501-27F6-4838-B991-1F46BFAA44F6}" srcOrd="2" destOrd="0" presId="urn:microsoft.com/office/officeart/2005/8/layout/orgChart1"/>
    <dgm:cxn modelId="{5876A04B-257E-4E15-B506-7EB80CBC777D}" type="presParOf" srcId="{6FDDBFB6-260C-4293-B4C1-D1F3943AB20E}" destId="{7940D19A-7C67-40F2-BFB7-B5C0D934286E}" srcOrd="12" destOrd="0" presId="urn:microsoft.com/office/officeart/2005/8/layout/orgChart1"/>
    <dgm:cxn modelId="{77E1B5F8-CFCE-48E8-9C44-74B7E7A2C98E}" type="presParOf" srcId="{6FDDBFB6-260C-4293-B4C1-D1F3943AB20E}" destId="{7F7EDD92-0F43-4CDE-9109-94AB3916D92C}" srcOrd="13" destOrd="0" presId="urn:microsoft.com/office/officeart/2005/8/layout/orgChart1"/>
    <dgm:cxn modelId="{B5BE0080-F6EB-4752-9527-5BCD89A6CBE4}" type="presParOf" srcId="{7F7EDD92-0F43-4CDE-9109-94AB3916D92C}" destId="{B0A14EAA-EF13-473B-A30D-497A8726CE16}" srcOrd="0" destOrd="0" presId="urn:microsoft.com/office/officeart/2005/8/layout/orgChart1"/>
    <dgm:cxn modelId="{56D64EE3-83D5-410E-9317-F01400BA7F30}" type="presParOf" srcId="{B0A14EAA-EF13-473B-A30D-497A8726CE16}" destId="{F52BED38-CDB1-4299-AE35-DEC34DE25B2C}" srcOrd="0" destOrd="0" presId="urn:microsoft.com/office/officeart/2005/8/layout/orgChart1"/>
    <dgm:cxn modelId="{A9DA4F79-9FF6-4BCA-B8A6-624798458F06}" type="presParOf" srcId="{B0A14EAA-EF13-473B-A30D-497A8726CE16}" destId="{61A7ACFA-DD33-4446-8F6B-C5640CD69FEA}" srcOrd="1" destOrd="0" presId="urn:microsoft.com/office/officeart/2005/8/layout/orgChart1"/>
    <dgm:cxn modelId="{6820D4AB-678D-455C-866C-78329989CE2C}" type="presParOf" srcId="{7F7EDD92-0F43-4CDE-9109-94AB3916D92C}" destId="{041E2356-3B28-403B-BA37-DB8DEF1FC9D3}" srcOrd="1" destOrd="0" presId="urn:microsoft.com/office/officeart/2005/8/layout/orgChart1"/>
    <dgm:cxn modelId="{2E89BCA8-706E-4D10-BFCC-336452D1A95D}" type="presParOf" srcId="{7F7EDD92-0F43-4CDE-9109-94AB3916D92C}" destId="{203144D1-3BB9-46E2-B5C5-7E73188DDF1F}" srcOrd="2" destOrd="0" presId="urn:microsoft.com/office/officeart/2005/8/layout/orgChart1"/>
    <dgm:cxn modelId="{3EB02CA5-D0B1-4C36-9814-3A343A1CE2D0}" type="presParOf" srcId="{6FDDBFB6-260C-4293-B4C1-D1F3943AB20E}" destId="{C3B35CA9-658E-4222-ABE0-058FB05A7F2C}" srcOrd="14" destOrd="0" presId="urn:microsoft.com/office/officeart/2005/8/layout/orgChart1"/>
    <dgm:cxn modelId="{B8E14CE7-8C87-43EB-B19F-B320DED10D09}" type="presParOf" srcId="{6FDDBFB6-260C-4293-B4C1-D1F3943AB20E}" destId="{08D88A1A-0950-4DA8-8428-52EE8AC40BD2}" srcOrd="15" destOrd="0" presId="urn:microsoft.com/office/officeart/2005/8/layout/orgChart1"/>
    <dgm:cxn modelId="{677D6F4D-6C03-42E2-ACD9-6CEAD4094A90}" type="presParOf" srcId="{08D88A1A-0950-4DA8-8428-52EE8AC40BD2}" destId="{1B01BC87-C5C7-4655-8E1C-E3EEE94D75D1}" srcOrd="0" destOrd="0" presId="urn:microsoft.com/office/officeart/2005/8/layout/orgChart1"/>
    <dgm:cxn modelId="{A12FB33B-1C58-4C1F-A041-36641FEAE4C6}" type="presParOf" srcId="{1B01BC87-C5C7-4655-8E1C-E3EEE94D75D1}" destId="{FB52297F-DE86-4116-AF5B-9B62F899F7CD}" srcOrd="0" destOrd="0" presId="urn:microsoft.com/office/officeart/2005/8/layout/orgChart1"/>
    <dgm:cxn modelId="{73A2F113-F13C-471F-A2BB-25BDBA0C08FD}" type="presParOf" srcId="{1B01BC87-C5C7-4655-8E1C-E3EEE94D75D1}" destId="{07D61D5F-CFE8-437C-B22D-6391E83E9E11}" srcOrd="1" destOrd="0" presId="urn:microsoft.com/office/officeart/2005/8/layout/orgChart1"/>
    <dgm:cxn modelId="{FFC7F8D1-CA8C-4633-89C1-E57DD93A2BCE}" type="presParOf" srcId="{08D88A1A-0950-4DA8-8428-52EE8AC40BD2}" destId="{0797B722-88C4-4070-9DA6-659FADA659A7}" srcOrd="1" destOrd="0" presId="urn:microsoft.com/office/officeart/2005/8/layout/orgChart1"/>
    <dgm:cxn modelId="{526B80C8-E698-4CFF-BCAC-D3DA1AB8AE68}" type="presParOf" srcId="{08D88A1A-0950-4DA8-8428-52EE8AC40BD2}" destId="{D485378E-5F60-4D66-8D91-3044FC809096}" srcOrd="2" destOrd="0" presId="urn:microsoft.com/office/officeart/2005/8/layout/orgChart1"/>
    <dgm:cxn modelId="{7469BA02-EC1F-4438-87E4-5F55D4EA1605}" type="presParOf" srcId="{6FDDBFB6-260C-4293-B4C1-D1F3943AB20E}" destId="{29CF9E0D-5124-44DC-AAAC-981C070EFFE4}" srcOrd="16" destOrd="0" presId="urn:microsoft.com/office/officeart/2005/8/layout/orgChart1"/>
    <dgm:cxn modelId="{756184B1-A0E9-4DBC-8F26-EDE6CCDA3AAA}" type="presParOf" srcId="{6FDDBFB6-260C-4293-B4C1-D1F3943AB20E}" destId="{80A3232F-045E-4DA7-82E5-C720F9A507A9}" srcOrd="17" destOrd="0" presId="urn:microsoft.com/office/officeart/2005/8/layout/orgChart1"/>
    <dgm:cxn modelId="{381DE183-B45A-40A2-A3AD-309752878C97}" type="presParOf" srcId="{80A3232F-045E-4DA7-82E5-C720F9A507A9}" destId="{E3B39A93-BFD8-4986-A6A3-D699EE9812A3}" srcOrd="0" destOrd="0" presId="urn:microsoft.com/office/officeart/2005/8/layout/orgChart1"/>
    <dgm:cxn modelId="{0E26E930-998C-4110-82D0-41FBCD562914}" type="presParOf" srcId="{E3B39A93-BFD8-4986-A6A3-D699EE9812A3}" destId="{A718179C-5129-4677-B2F2-9F53CD3B9A97}" srcOrd="0" destOrd="0" presId="urn:microsoft.com/office/officeart/2005/8/layout/orgChart1"/>
    <dgm:cxn modelId="{4B96A4FE-56F1-4D32-B3BE-754B9F3167DA}" type="presParOf" srcId="{E3B39A93-BFD8-4986-A6A3-D699EE9812A3}" destId="{C5C432DF-BA64-4B47-8A44-9C01081456B2}" srcOrd="1" destOrd="0" presId="urn:microsoft.com/office/officeart/2005/8/layout/orgChart1"/>
    <dgm:cxn modelId="{5D1BA0BC-1A06-4CD3-B3C9-3A8101693062}" type="presParOf" srcId="{80A3232F-045E-4DA7-82E5-C720F9A507A9}" destId="{2B031276-B514-4F25-AD81-06FAC76D2F84}" srcOrd="1" destOrd="0" presId="urn:microsoft.com/office/officeart/2005/8/layout/orgChart1"/>
    <dgm:cxn modelId="{BABAE4BA-23A8-40C3-BA94-EC314E7D98FF}" type="presParOf" srcId="{2B031276-B514-4F25-AD81-06FAC76D2F84}" destId="{D5040AD0-7DAE-4DC2-9A28-09A1E8FA9A4E}" srcOrd="0" destOrd="0" presId="urn:microsoft.com/office/officeart/2005/8/layout/orgChart1"/>
    <dgm:cxn modelId="{1D7688BE-C029-49EC-94A4-0435E140436C}" type="presParOf" srcId="{2B031276-B514-4F25-AD81-06FAC76D2F84}" destId="{FDD55633-F54A-43D3-9DD8-C69772C65AAF}" srcOrd="1" destOrd="0" presId="urn:microsoft.com/office/officeart/2005/8/layout/orgChart1"/>
    <dgm:cxn modelId="{B973130C-B8B5-43E1-B916-AB1D24F16DE9}" type="presParOf" srcId="{FDD55633-F54A-43D3-9DD8-C69772C65AAF}" destId="{9B4FCDD4-0AA8-4730-AEB7-A8B6CDCCE828}" srcOrd="0" destOrd="0" presId="urn:microsoft.com/office/officeart/2005/8/layout/orgChart1"/>
    <dgm:cxn modelId="{29FF9BE1-CB3F-4871-ABE1-BCECC4FB6A37}" type="presParOf" srcId="{9B4FCDD4-0AA8-4730-AEB7-A8B6CDCCE828}" destId="{FC0D1123-A01C-4B3E-8F9D-ACDA68BD792A}" srcOrd="0" destOrd="0" presId="urn:microsoft.com/office/officeart/2005/8/layout/orgChart1"/>
    <dgm:cxn modelId="{65AB77A5-3E9B-4B64-9231-DCCFD533F91E}" type="presParOf" srcId="{9B4FCDD4-0AA8-4730-AEB7-A8B6CDCCE828}" destId="{D23FEE94-F844-48C0-8434-DEFC4B90671A}" srcOrd="1" destOrd="0" presId="urn:microsoft.com/office/officeart/2005/8/layout/orgChart1"/>
    <dgm:cxn modelId="{BB868ED4-9916-4BC3-B089-221F7BC72918}" type="presParOf" srcId="{FDD55633-F54A-43D3-9DD8-C69772C65AAF}" destId="{787D7F69-C3A9-470C-8628-EE164172CA83}" srcOrd="1" destOrd="0" presId="urn:microsoft.com/office/officeart/2005/8/layout/orgChart1"/>
    <dgm:cxn modelId="{918A2E73-8ECB-45D3-B32C-6A8074AFFC9F}" type="presParOf" srcId="{787D7F69-C3A9-470C-8628-EE164172CA83}" destId="{102AE381-73B6-4211-8040-E8A9E7D61607}" srcOrd="0" destOrd="0" presId="urn:microsoft.com/office/officeart/2005/8/layout/orgChart1"/>
    <dgm:cxn modelId="{4BF2A101-6E32-455A-9DD8-AE674897019C}" type="presParOf" srcId="{787D7F69-C3A9-470C-8628-EE164172CA83}" destId="{5F041DA5-7DA9-49AF-9B6C-D9BAAA8E51FE}" srcOrd="1" destOrd="0" presId="urn:microsoft.com/office/officeart/2005/8/layout/orgChart1"/>
    <dgm:cxn modelId="{E26071B8-22CE-4B2F-A021-26982E4FF83A}" type="presParOf" srcId="{5F041DA5-7DA9-49AF-9B6C-D9BAAA8E51FE}" destId="{EDCF12AD-C9B1-4CE8-8439-3FB6DA43440A}" srcOrd="0" destOrd="0" presId="urn:microsoft.com/office/officeart/2005/8/layout/orgChart1"/>
    <dgm:cxn modelId="{C1E26263-8948-4B3C-BCA3-6A7C893CC8B2}" type="presParOf" srcId="{EDCF12AD-C9B1-4CE8-8439-3FB6DA43440A}" destId="{AA3A8E05-7C75-4E99-BEE1-3E9C5A0E1FB8}" srcOrd="0" destOrd="0" presId="urn:microsoft.com/office/officeart/2005/8/layout/orgChart1"/>
    <dgm:cxn modelId="{EF8E00FB-CFB7-4938-965F-3EFC0F379914}" type="presParOf" srcId="{EDCF12AD-C9B1-4CE8-8439-3FB6DA43440A}" destId="{B5A34D71-2309-477C-B0F5-155552B52BD5}" srcOrd="1" destOrd="0" presId="urn:microsoft.com/office/officeart/2005/8/layout/orgChart1"/>
    <dgm:cxn modelId="{101BCE20-F41B-4253-88C3-201471941022}" type="presParOf" srcId="{5F041DA5-7DA9-49AF-9B6C-D9BAAA8E51FE}" destId="{F55857C8-DC86-48AE-8C63-6F1492D83D36}" srcOrd="1" destOrd="0" presId="urn:microsoft.com/office/officeart/2005/8/layout/orgChart1"/>
    <dgm:cxn modelId="{7A05657B-C293-4C7F-A08B-762F2F407007}" type="presParOf" srcId="{5F041DA5-7DA9-49AF-9B6C-D9BAAA8E51FE}" destId="{49A2EBA9-8F94-4CB6-8633-AAB122DBE98B}" srcOrd="2" destOrd="0" presId="urn:microsoft.com/office/officeart/2005/8/layout/orgChart1"/>
    <dgm:cxn modelId="{A34A0877-E594-4D42-BDBB-7017D2A098C9}" type="presParOf" srcId="{787D7F69-C3A9-470C-8628-EE164172CA83}" destId="{BB8B4753-05D2-40A3-B424-D1EA91D212D9}" srcOrd="2" destOrd="0" presId="urn:microsoft.com/office/officeart/2005/8/layout/orgChart1"/>
    <dgm:cxn modelId="{E676CBD0-3DAF-448F-BDF2-820B64A20407}" type="presParOf" srcId="{787D7F69-C3A9-470C-8628-EE164172CA83}" destId="{5AE163B3-11E4-4B20-B81C-CABA04045072}" srcOrd="3" destOrd="0" presId="urn:microsoft.com/office/officeart/2005/8/layout/orgChart1"/>
    <dgm:cxn modelId="{8F920F51-F7CA-4088-AEE8-95DCCD3CCB9A}" type="presParOf" srcId="{5AE163B3-11E4-4B20-B81C-CABA04045072}" destId="{909D70CE-3552-4176-9EF1-BEF627C64571}" srcOrd="0" destOrd="0" presId="urn:microsoft.com/office/officeart/2005/8/layout/orgChart1"/>
    <dgm:cxn modelId="{2DE31B9B-7744-4634-BFE8-4FAC2DBC9C57}" type="presParOf" srcId="{909D70CE-3552-4176-9EF1-BEF627C64571}" destId="{597F6891-52CB-4925-ACD3-2C186E1A2DD6}" srcOrd="0" destOrd="0" presId="urn:microsoft.com/office/officeart/2005/8/layout/orgChart1"/>
    <dgm:cxn modelId="{EF2C507A-5F31-4301-AEB8-07CAE503DD84}" type="presParOf" srcId="{909D70CE-3552-4176-9EF1-BEF627C64571}" destId="{EFD8087C-5839-4B7E-969A-5A1E7D865190}" srcOrd="1" destOrd="0" presId="urn:microsoft.com/office/officeart/2005/8/layout/orgChart1"/>
    <dgm:cxn modelId="{455313C5-58A6-4646-B00B-09061137D592}" type="presParOf" srcId="{5AE163B3-11E4-4B20-B81C-CABA04045072}" destId="{8DE3D41E-0CF4-4329-8714-DCAD89085987}" srcOrd="1" destOrd="0" presId="urn:microsoft.com/office/officeart/2005/8/layout/orgChart1"/>
    <dgm:cxn modelId="{2860B0C1-200F-4C42-A094-B8989C101D9B}" type="presParOf" srcId="{5AE163B3-11E4-4B20-B81C-CABA04045072}" destId="{7E85AA18-83A3-4623-A85D-CFF21B33454E}" srcOrd="2" destOrd="0" presId="urn:microsoft.com/office/officeart/2005/8/layout/orgChart1"/>
    <dgm:cxn modelId="{05118207-2CFC-48D1-BE3D-5A5E937EA0CA}" type="presParOf" srcId="{787D7F69-C3A9-470C-8628-EE164172CA83}" destId="{EE8A1245-E776-4AEF-9BAF-E2C7FCA5540D}" srcOrd="4" destOrd="0" presId="urn:microsoft.com/office/officeart/2005/8/layout/orgChart1"/>
    <dgm:cxn modelId="{35631AF1-6234-43F3-87E8-ACD4D3AA52DD}" type="presParOf" srcId="{787D7F69-C3A9-470C-8628-EE164172CA83}" destId="{85D83FC8-AFD0-4803-804A-492407F067DF}" srcOrd="5" destOrd="0" presId="urn:microsoft.com/office/officeart/2005/8/layout/orgChart1"/>
    <dgm:cxn modelId="{E3BE2F2F-9C74-4B81-A491-FB695BE022C5}" type="presParOf" srcId="{85D83FC8-AFD0-4803-804A-492407F067DF}" destId="{EAB8ED8E-8ECA-4E5E-81D5-07C119655966}" srcOrd="0" destOrd="0" presId="urn:microsoft.com/office/officeart/2005/8/layout/orgChart1"/>
    <dgm:cxn modelId="{1483B64B-BB75-41EA-ABBE-330D87CD4620}" type="presParOf" srcId="{EAB8ED8E-8ECA-4E5E-81D5-07C119655966}" destId="{497F76A8-476C-40F1-85D5-DA5CB4314DF5}" srcOrd="0" destOrd="0" presId="urn:microsoft.com/office/officeart/2005/8/layout/orgChart1"/>
    <dgm:cxn modelId="{29578D6D-8AC5-482D-B78C-7B6B3BE7CA1E}" type="presParOf" srcId="{EAB8ED8E-8ECA-4E5E-81D5-07C119655966}" destId="{9FEDF05E-9858-46F2-A4ED-3F833F586943}" srcOrd="1" destOrd="0" presId="urn:microsoft.com/office/officeart/2005/8/layout/orgChart1"/>
    <dgm:cxn modelId="{5CDBCF34-C72C-41D9-8860-0926B31EF1CC}" type="presParOf" srcId="{85D83FC8-AFD0-4803-804A-492407F067DF}" destId="{54BFBF38-41AD-4EE2-A7BC-2F1FFFA2BE11}" srcOrd="1" destOrd="0" presId="urn:microsoft.com/office/officeart/2005/8/layout/orgChart1"/>
    <dgm:cxn modelId="{81E140FD-D444-4ABB-AFF7-F3E3D3420BD0}" type="presParOf" srcId="{85D83FC8-AFD0-4803-804A-492407F067DF}" destId="{A39A6967-1B48-4823-B485-FF18B090B62E}" srcOrd="2" destOrd="0" presId="urn:microsoft.com/office/officeart/2005/8/layout/orgChart1"/>
    <dgm:cxn modelId="{7D989EA1-DA02-4413-ACB9-AD5D1B273DC7}" type="presParOf" srcId="{787D7F69-C3A9-470C-8628-EE164172CA83}" destId="{C6662F6D-D484-4162-A48E-711DE4F2E899}" srcOrd="6" destOrd="0" presId="urn:microsoft.com/office/officeart/2005/8/layout/orgChart1"/>
    <dgm:cxn modelId="{255E7D8A-FDAF-4F6C-8DD4-BE741059C47B}" type="presParOf" srcId="{787D7F69-C3A9-470C-8628-EE164172CA83}" destId="{76563C76-55F0-4CE4-8B9D-57902DB8CEBC}" srcOrd="7" destOrd="0" presId="urn:microsoft.com/office/officeart/2005/8/layout/orgChart1"/>
    <dgm:cxn modelId="{043B2C4F-4AEF-40BD-8DAA-6D80E704B897}" type="presParOf" srcId="{76563C76-55F0-4CE4-8B9D-57902DB8CEBC}" destId="{B9C7711F-F9A4-4A7F-8177-ADECCEF1FDFF}" srcOrd="0" destOrd="0" presId="urn:microsoft.com/office/officeart/2005/8/layout/orgChart1"/>
    <dgm:cxn modelId="{45D3CACD-9DCE-4256-951F-BA3C3C858DBB}" type="presParOf" srcId="{B9C7711F-F9A4-4A7F-8177-ADECCEF1FDFF}" destId="{5902D5E8-F8BB-4585-BF95-3E3505A0C14B}" srcOrd="0" destOrd="0" presId="urn:microsoft.com/office/officeart/2005/8/layout/orgChart1"/>
    <dgm:cxn modelId="{9FAF4806-FB56-463F-8EA2-5370BF8F92BB}" type="presParOf" srcId="{B9C7711F-F9A4-4A7F-8177-ADECCEF1FDFF}" destId="{CC5BAC33-D634-425D-8677-61CD8BBC7DDD}" srcOrd="1" destOrd="0" presId="urn:microsoft.com/office/officeart/2005/8/layout/orgChart1"/>
    <dgm:cxn modelId="{7A437523-88F9-4374-8DFB-E515C757DDDD}" type="presParOf" srcId="{76563C76-55F0-4CE4-8B9D-57902DB8CEBC}" destId="{9CB1CDDD-E981-4B04-9EF3-866C017FCA43}" srcOrd="1" destOrd="0" presId="urn:microsoft.com/office/officeart/2005/8/layout/orgChart1"/>
    <dgm:cxn modelId="{94D38194-C168-4100-94A5-AAC4F06045C4}" type="presParOf" srcId="{76563C76-55F0-4CE4-8B9D-57902DB8CEBC}" destId="{4E5DE3AE-5F48-4172-A39B-D22EE8231C72}" srcOrd="2" destOrd="0" presId="urn:microsoft.com/office/officeart/2005/8/layout/orgChart1"/>
    <dgm:cxn modelId="{7DF0B13E-926D-4454-B996-595117BF1EF0}" type="presParOf" srcId="{787D7F69-C3A9-470C-8628-EE164172CA83}" destId="{823983B4-3863-4998-87CA-B44F6BBB4E85}" srcOrd="8" destOrd="0" presId="urn:microsoft.com/office/officeart/2005/8/layout/orgChart1"/>
    <dgm:cxn modelId="{8BA0C03C-25B3-4925-B7A6-97406F140233}" type="presParOf" srcId="{787D7F69-C3A9-470C-8628-EE164172CA83}" destId="{FB6F7C91-ACDD-4AE0-8EA8-A46921194ECF}" srcOrd="9" destOrd="0" presId="urn:microsoft.com/office/officeart/2005/8/layout/orgChart1"/>
    <dgm:cxn modelId="{A126F18F-5E8A-48AD-B177-89E86F342AEA}" type="presParOf" srcId="{FB6F7C91-ACDD-4AE0-8EA8-A46921194ECF}" destId="{E0A97430-AFDB-4B0B-B1CD-B17D8390451C}" srcOrd="0" destOrd="0" presId="urn:microsoft.com/office/officeart/2005/8/layout/orgChart1"/>
    <dgm:cxn modelId="{134627BA-0EAC-41A9-A8EF-440101261DB4}" type="presParOf" srcId="{E0A97430-AFDB-4B0B-B1CD-B17D8390451C}" destId="{7A51C3BB-F602-4933-AD70-9B6BCB833760}" srcOrd="0" destOrd="0" presId="urn:microsoft.com/office/officeart/2005/8/layout/orgChart1"/>
    <dgm:cxn modelId="{3914B017-E93C-4913-852F-209F3D09D83F}" type="presParOf" srcId="{E0A97430-AFDB-4B0B-B1CD-B17D8390451C}" destId="{7B64045F-0F92-4EB9-BA3A-FB90D3BE3B95}" srcOrd="1" destOrd="0" presId="urn:microsoft.com/office/officeart/2005/8/layout/orgChart1"/>
    <dgm:cxn modelId="{F7EAAC98-38A7-4B0D-8616-DF1A2DB8F50D}" type="presParOf" srcId="{FB6F7C91-ACDD-4AE0-8EA8-A46921194ECF}" destId="{93B7E2DE-99AD-40D9-A3BA-C0D41801EF56}" srcOrd="1" destOrd="0" presId="urn:microsoft.com/office/officeart/2005/8/layout/orgChart1"/>
    <dgm:cxn modelId="{56BCB5B0-52C8-4362-9830-4BCCB0985277}" type="presParOf" srcId="{FB6F7C91-ACDD-4AE0-8EA8-A46921194ECF}" destId="{28722544-044F-4A21-9D3E-5BE0C0DF515E}" srcOrd="2" destOrd="0" presId="urn:microsoft.com/office/officeart/2005/8/layout/orgChart1"/>
    <dgm:cxn modelId="{2633AB80-76E6-438F-A235-9234BC2051DF}" type="presParOf" srcId="{787D7F69-C3A9-470C-8628-EE164172CA83}" destId="{C5860195-3FB1-4F7E-9205-D24ACF4830EC}" srcOrd="10" destOrd="0" presId="urn:microsoft.com/office/officeart/2005/8/layout/orgChart1"/>
    <dgm:cxn modelId="{46FF1FF0-B5CD-4E07-A3E6-69602786A111}" type="presParOf" srcId="{787D7F69-C3A9-470C-8628-EE164172CA83}" destId="{A5AC085C-24D8-40BB-BE82-5772FB311951}" srcOrd="11" destOrd="0" presId="urn:microsoft.com/office/officeart/2005/8/layout/orgChart1"/>
    <dgm:cxn modelId="{B02BCB77-EBE3-487D-90DE-91682AEBC337}" type="presParOf" srcId="{A5AC085C-24D8-40BB-BE82-5772FB311951}" destId="{0E7DA8E4-8672-4B6B-B778-D01AE702FADB}" srcOrd="0" destOrd="0" presId="urn:microsoft.com/office/officeart/2005/8/layout/orgChart1"/>
    <dgm:cxn modelId="{36A10CE4-EA1E-40E4-964E-CD0A45BB765D}" type="presParOf" srcId="{0E7DA8E4-8672-4B6B-B778-D01AE702FADB}" destId="{736A6F9E-AB1F-4F04-8576-199A5858511A}" srcOrd="0" destOrd="0" presId="urn:microsoft.com/office/officeart/2005/8/layout/orgChart1"/>
    <dgm:cxn modelId="{82427D76-FA15-4DC9-ADE2-FB63B95DE64B}" type="presParOf" srcId="{0E7DA8E4-8672-4B6B-B778-D01AE702FADB}" destId="{86305EF8-C480-49FC-A3E4-4F3BADD832A5}" srcOrd="1" destOrd="0" presId="urn:microsoft.com/office/officeart/2005/8/layout/orgChart1"/>
    <dgm:cxn modelId="{ED05CCEF-BFE9-4776-AC3C-A4CC030AFC5B}" type="presParOf" srcId="{A5AC085C-24D8-40BB-BE82-5772FB311951}" destId="{D78F9C75-5840-4A6A-A965-65F0C3D7858D}" srcOrd="1" destOrd="0" presId="urn:microsoft.com/office/officeart/2005/8/layout/orgChart1"/>
    <dgm:cxn modelId="{3AD8CAC4-4526-46B4-B65F-1B28BF8CCF6A}" type="presParOf" srcId="{A5AC085C-24D8-40BB-BE82-5772FB311951}" destId="{B45F587D-1E4C-455E-A3C9-8184D3E547B9}" srcOrd="2" destOrd="0" presId="urn:microsoft.com/office/officeart/2005/8/layout/orgChart1"/>
    <dgm:cxn modelId="{05086F2B-3590-4F33-9857-F56F5B4E380F}" type="presParOf" srcId="{787D7F69-C3A9-470C-8628-EE164172CA83}" destId="{A430141D-7C35-41DC-9205-896956A1AD6E}" srcOrd="12" destOrd="0" presId="urn:microsoft.com/office/officeart/2005/8/layout/orgChart1"/>
    <dgm:cxn modelId="{382E44EA-6349-41E0-886D-23543255BA04}" type="presParOf" srcId="{787D7F69-C3A9-470C-8628-EE164172CA83}" destId="{5AD8B9F8-431B-4183-B05E-39FB94675DF1}" srcOrd="13" destOrd="0" presId="urn:microsoft.com/office/officeart/2005/8/layout/orgChart1"/>
    <dgm:cxn modelId="{510D875F-EE5B-4FAB-9659-C4E5C48D15B2}" type="presParOf" srcId="{5AD8B9F8-431B-4183-B05E-39FB94675DF1}" destId="{DB9A1C01-370F-4274-A09B-8D5D34BDDBC4}" srcOrd="0" destOrd="0" presId="urn:microsoft.com/office/officeart/2005/8/layout/orgChart1"/>
    <dgm:cxn modelId="{D1F9C85C-28F4-4A9E-8694-66ACAF615DE4}" type="presParOf" srcId="{DB9A1C01-370F-4274-A09B-8D5D34BDDBC4}" destId="{493E8833-48A3-48D5-B871-42F21457C66A}" srcOrd="0" destOrd="0" presId="urn:microsoft.com/office/officeart/2005/8/layout/orgChart1"/>
    <dgm:cxn modelId="{A80BC739-9518-4097-B842-5BF4A18446AE}" type="presParOf" srcId="{DB9A1C01-370F-4274-A09B-8D5D34BDDBC4}" destId="{362EA171-D2D4-46B6-98AD-B9E75B7E7FE2}" srcOrd="1" destOrd="0" presId="urn:microsoft.com/office/officeart/2005/8/layout/orgChart1"/>
    <dgm:cxn modelId="{984AEB7B-A28B-422A-B8D7-6491DFD9C79D}" type="presParOf" srcId="{5AD8B9F8-431B-4183-B05E-39FB94675DF1}" destId="{5DEC7289-B556-4903-859F-E35B83D48F2B}" srcOrd="1" destOrd="0" presId="urn:microsoft.com/office/officeart/2005/8/layout/orgChart1"/>
    <dgm:cxn modelId="{BBD74388-E617-4CC7-ABA8-3F1C84D150D5}" type="presParOf" srcId="{5AD8B9F8-431B-4183-B05E-39FB94675DF1}" destId="{54E974F5-5D59-4BEC-9235-3584772E9EE8}" srcOrd="2" destOrd="0" presId="urn:microsoft.com/office/officeart/2005/8/layout/orgChart1"/>
    <dgm:cxn modelId="{0C2F9F3C-C726-4236-8F84-301FFC0552AB}" type="presParOf" srcId="{787D7F69-C3A9-470C-8628-EE164172CA83}" destId="{EF6C6713-B9AA-4764-9CD9-75701C105066}" srcOrd="14" destOrd="0" presId="urn:microsoft.com/office/officeart/2005/8/layout/orgChart1"/>
    <dgm:cxn modelId="{486E4B8A-B279-4B73-AAB2-872523911166}" type="presParOf" srcId="{787D7F69-C3A9-470C-8628-EE164172CA83}" destId="{EDC28A70-4C82-4AF3-BC39-B7E88062D21A}" srcOrd="15" destOrd="0" presId="urn:microsoft.com/office/officeart/2005/8/layout/orgChart1"/>
    <dgm:cxn modelId="{0BC13D60-BD65-441A-BD9F-146D6CCF38A0}" type="presParOf" srcId="{EDC28A70-4C82-4AF3-BC39-B7E88062D21A}" destId="{0E23BC8D-EB05-4386-B71F-E1AC05C91484}" srcOrd="0" destOrd="0" presId="urn:microsoft.com/office/officeart/2005/8/layout/orgChart1"/>
    <dgm:cxn modelId="{B66AB3F0-9BAC-45B4-97C3-8B38936B7E5E}" type="presParOf" srcId="{0E23BC8D-EB05-4386-B71F-E1AC05C91484}" destId="{C470DCF2-E2BA-4B39-94B2-1DBA4B784136}" srcOrd="0" destOrd="0" presId="urn:microsoft.com/office/officeart/2005/8/layout/orgChart1"/>
    <dgm:cxn modelId="{E5932BB6-CB87-4CE7-A714-2D4925F507A7}" type="presParOf" srcId="{0E23BC8D-EB05-4386-B71F-E1AC05C91484}" destId="{BDB096D6-3617-4959-A9E3-6BFC0637FE01}" srcOrd="1" destOrd="0" presId="urn:microsoft.com/office/officeart/2005/8/layout/orgChart1"/>
    <dgm:cxn modelId="{028A1B68-BB17-4F81-B384-223E2F6B9191}" type="presParOf" srcId="{EDC28A70-4C82-4AF3-BC39-B7E88062D21A}" destId="{0A78200E-E77C-49B7-9546-BD5BC2EF0068}" srcOrd="1" destOrd="0" presId="urn:microsoft.com/office/officeart/2005/8/layout/orgChart1"/>
    <dgm:cxn modelId="{DD110689-EA7E-46DA-9C9A-3E5C0441D138}" type="presParOf" srcId="{EDC28A70-4C82-4AF3-BC39-B7E88062D21A}" destId="{E9AA4DF1-7953-4A50-9838-851D48076641}" srcOrd="2" destOrd="0" presId="urn:microsoft.com/office/officeart/2005/8/layout/orgChart1"/>
    <dgm:cxn modelId="{8A3C1547-1BBA-4856-8C51-AC35A9A0899D}" type="presParOf" srcId="{787D7F69-C3A9-470C-8628-EE164172CA83}" destId="{8A02B7E3-3101-4B22-B6B2-CD0A34E10556}" srcOrd="16" destOrd="0" presId="urn:microsoft.com/office/officeart/2005/8/layout/orgChart1"/>
    <dgm:cxn modelId="{20E69205-6AB3-4A7A-9E70-F2C7DDFECFA7}" type="presParOf" srcId="{787D7F69-C3A9-470C-8628-EE164172CA83}" destId="{7115B938-62B7-4B63-AFC0-8A551AC6583A}" srcOrd="17" destOrd="0" presId="urn:microsoft.com/office/officeart/2005/8/layout/orgChart1"/>
    <dgm:cxn modelId="{36FE0755-01FD-4BE1-83E6-06F925251D5D}" type="presParOf" srcId="{7115B938-62B7-4B63-AFC0-8A551AC6583A}" destId="{09A4B23C-2FF5-4130-A239-398A2215F895}" srcOrd="0" destOrd="0" presId="urn:microsoft.com/office/officeart/2005/8/layout/orgChart1"/>
    <dgm:cxn modelId="{43E2F5CF-B302-49B5-B895-5CEF78D4328B}" type="presParOf" srcId="{09A4B23C-2FF5-4130-A239-398A2215F895}" destId="{7BE53A70-384C-423E-8F77-89E4DFD3946E}" srcOrd="0" destOrd="0" presId="urn:microsoft.com/office/officeart/2005/8/layout/orgChart1"/>
    <dgm:cxn modelId="{8152B667-FA86-440D-8051-71F62173B71C}" type="presParOf" srcId="{09A4B23C-2FF5-4130-A239-398A2215F895}" destId="{C0A54C16-F53B-44A8-9400-4485BCCE8041}" srcOrd="1" destOrd="0" presId="urn:microsoft.com/office/officeart/2005/8/layout/orgChart1"/>
    <dgm:cxn modelId="{2EC9B387-46AC-43E8-881B-11273D791FEF}" type="presParOf" srcId="{7115B938-62B7-4B63-AFC0-8A551AC6583A}" destId="{F802D8A6-D3EB-478D-ABD4-9BA2192CC0E8}" srcOrd="1" destOrd="0" presId="urn:microsoft.com/office/officeart/2005/8/layout/orgChart1"/>
    <dgm:cxn modelId="{F9C47761-4FD1-404B-8D64-97BBE828B06F}" type="presParOf" srcId="{7115B938-62B7-4B63-AFC0-8A551AC6583A}" destId="{406C3F2A-C616-4197-BADD-188131086D28}" srcOrd="2" destOrd="0" presId="urn:microsoft.com/office/officeart/2005/8/layout/orgChart1"/>
    <dgm:cxn modelId="{1A728E2A-7A58-41C6-BC78-735115478708}" type="presParOf" srcId="{FDD55633-F54A-43D3-9DD8-C69772C65AAF}" destId="{8ACBAFF1-509E-4F8B-9146-A72C7A24FD1A}" srcOrd="2" destOrd="0" presId="urn:microsoft.com/office/officeart/2005/8/layout/orgChart1"/>
    <dgm:cxn modelId="{1FDFBB7B-18AA-462D-9FF8-AD7ED989D68D}" type="presParOf" srcId="{2B031276-B514-4F25-AD81-06FAC76D2F84}" destId="{7F5223A9-F461-4C39-9054-5D3ABB6BCFB3}" srcOrd="2" destOrd="0" presId="urn:microsoft.com/office/officeart/2005/8/layout/orgChart1"/>
    <dgm:cxn modelId="{5827AAD8-1870-4E40-8446-2833FF60AC7B}" type="presParOf" srcId="{2B031276-B514-4F25-AD81-06FAC76D2F84}" destId="{B0AAA252-A9B5-40A6-AA5D-C7DF2FA4946F}" srcOrd="3" destOrd="0" presId="urn:microsoft.com/office/officeart/2005/8/layout/orgChart1"/>
    <dgm:cxn modelId="{FF61CF2C-6AB0-4524-A8CD-180AD1D39B9D}" type="presParOf" srcId="{B0AAA252-A9B5-40A6-AA5D-C7DF2FA4946F}" destId="{D03340F9-DEE7-44C3-A6C2-7DED6B24F842}" srcOrd="0" destOrd="0" presId="urn:microsoft.com/office/officeart/2005/8/layout/orgChart1"/>
    <dgm:cxn modelId="{2068AE35-9399-4A89-BC44-AC733847921E}" type="presParOf" srcId="{D03340F9-DEE7-44C3-A6C2-7DED6B24F842}" destId="{2E3A5987-DA24-4E5F-B3E3-746D26A224CE}" srcOrd="0" destOrd="0" presId="urn:microsoft.com/office/officeart/2005/8/layout/orgChart1"/>
    <dgm:cxn modelId="{2A7FF488-68E0-43B6-8D79-31A99B0A9299}" type="presParOf" srcId="{D03340F9-DEE7-44C3-A6C2-7DED6B24F842}" destId="{DF07E484-731E-4B81-B0DD-0A916351892B}" srcOrd="1" destOrd="0" presId="urn:microsoft.com/office/officeart/2005/8/layout/orgChart1"/>
    <dgm:cxn modelId="{DDD814BB-A348-41C3-8D11-707B7FC97A2D}" type="presParOf" srcId="{B0AAA252-A9B5-40A6-AA5D-C7DF2FA4946F}" destId="{122FBAB5-B4FA-47E3-A6E1-8DC15EB2B175}" srcOrd="1" destOrd="0" presId="urn:microsoft.com/office/officeart/2005/8/layout/orgChart1"/>
    <dgm:cxn modelId="{EF388DE2-DB40-4244-8694-10BC2DF05188}" type="presParOf" srcId="{122FBAB5-B4FA-47E3-A6E1-8DC15EB2B175}" destId="{747A5C5F-3814-412B-81BB-76602A1F1D12}" srcOrd="0" destOrd="0" presId="urn:microsoft.com/office/officeart/2005/8/layout/orgChart1"/>
    <dgm:cxn modelId="{1313C0C3-1F0E-45F6-9037-FBAFF49E3A54}" type="presParOf" srcId="{122FBAB5-B4FA-47E3-A6E1-8DC15EB2B175}" destId="{B0F12C3B-A2C9-4130-999E-E84036B6F1E9}" srcOrd="1" destOrd="0" presId="urn:microsoft.com/office/officeart/2005/8/layout/orgChart1"/>
    <dgm:cxn modelId="{A00FB68C-F5CD-440C-8A60-016FF28D74B1}" type="presParOf" srcId="{B0F12C3B-A2C9-4130-999E-E84036B6F1E9}" destId="{8EE6FFA4-3E87-4881-9D81-310E30E17065}" srcOrd="0" destOrd="0" presId="urn:microsoft.com/office/officeart/2005/8/layout/orgChart1"/>
    <dgm:cxn modelId="{3DA078BF-1479-45A6-BE89-232C273C5C07}" type="presParOf" srcId="{8EE6FFA4-3E87-4881-9D81-310E30E17065}" destId="{A2CF0AEB-60F2-4DCF-A885-E48EEC37EF8B}" srcOrd="0" destOrd="0" presId="urn:microsoft.com/office/officeart/2005/8/layout/orgChart1"/>
    <dgm:cxn modelId="{EDB62D84-F6D8-4F8D-9BBE-66C39DCAF366}" type="presParOf" srcId="{8EE6FFA4-3E87-4881-9D81-310E30E17065}" destId="{5040F330-2560-4D1E-8AC7-AFF64E4D9034}" srcOrd="1" destOrd="0" presId="urn:microsoft.com/office/officeart/2005/8/layout/orgChart1"/>
    <dgm:cxn modelId="{11CAD49A-D795-42C9-A96A-0305762BDA42}" type="presParOf" srcId="{B0F12C3B-A2C9-4130-999E-E84036B6F1E9}" destId="{9095513E-199F-42E4-8413-172A966352CA}" srcOrd="1" destOrd="0" presId="urn:microsoft.com/office/officeart/2005/8/layout/orgChart1"/>
    <dgm:cxn modelId="{1383845A-1097-4262-B9D9-E2F05F18CA38}" type="presParOf" srcId="{B0F12C3B-A2C9-4130-999E-E84036B6F1E9}" destId="{A10B1E76-06B9-48DC-A441-4A22E35429D1}" srcOrd="2" destOrd="0" presId="urn:microsoft.com/office/officeart/2005/8/layout/orgChart1"/>
    <dgm:cxn modelId="{8D868875-C2F0-4572-8135-57D27358F746}" type="presParOf" srcId="{122FBAB5-B4FA-47E3-A6E1-8DC15EB2B175}" destId="{9D5E96BC-4270-4FC9-8544-DD45DB77CEB0}" srcOrd="2" destOrd="0" presId="urn:microsoft.com/office/officeart/2005/8/layout/orgChart1"/>
    <dgm:cxn modelId="{6EA671B2-B360-4A80-B5D8-ED98973A887A}" type="presParOf" srcId="{122FBAB5-B4FA-47E3-A6E1-8DC15EB2B175}" destId="{5C746FCC-EE00-4D56-BB32-EFBE4FA98146}" srcOrd="3" destOrd="0" presId="urn:microsoft.com/office/officeart/2005/8/layout/orgChart1"/>
    <dgm:cxn modelId="{701B0D14-9A7B-42DB-A061-A44662D71FF0}" type="presParOf" srcId="{5C746FCC-EE00-4D56-BB32-EFBE4FA98146}" destId="{0A022D67-6196-4530-AA2C-2CA2CAC360FA}" srcOrd="0" destOrd="0" presId="urn:microsoft.com/office/officeart/2005/8/layout/orgChart1"/>
    <dgm:cxn modelId="{8813FA77-8352-48BB-BC73-A5397B8F87B6}" type="presParOf" srcId="{0A022D67-6196-4530-AA2C-2CA2CAC360FA}" destId="{BEA367F1-4541-460D-BE7F-E7FDD49C6828}" srcOrd="0" destOrd="0" presId="urn:microsoft.com/office/officeart/2005/8/layout/orgChart1"/>
    <dgm:cxn modelId="{664DA726-334F-4422-AB77-9396B9FE6E5E}" type="presParOf" srcId="{0A022D67-6196-4530-AA2C-2CA2CAC360FA}" destId="{C95F7786-26FE-49E7-809B-4182D2B5B122}" srcOrd="1" destOrd="0" presId="urn:microsoft.com/office/officeart/2005/8/layout/orgChart1"/>
    <dgm:cxn modelId="{8DF03720-7631-4408-B9F0-3B719BF39FCF}" type="presParOf" srcId="{5C746FCC-EE00-4D56-BB32-EFBE4FA98146}" destId="{21000A20-A0AF-45F4-9F47-E8A81864D2C4}" srcOrd="1" destOrd="0" presId="urn:microsoft.com/office/officeart/2005/8/layout/orgChart1"/>
    <dgm:cxn modelId="{1A15CB42-D391-4B73-B08E-CA7D75B5A7B0}" type="presParOf" srcId="{5C746FCC-EE00-4D56-BB32-EFBE4FA98146}" destId="{CBD50569-1747-4638-8109-933CAA471768}" srcOrd="2" destOrd="0" presId="urn:microsoft.com/office/officeart/2005/8/layout/orgChart1"/>
    <dgm:cxn modelId="{B65216FC-7704-4BD8-B132-3AEDDBB33840}" type="presParOf" srcId="{122FBAB5-B4FA-47E3-A6E1-8DC15EB2B175}" destId="{BB7B65BB-DA39-4368-ADB7-58CC90A33BCF}" srcOrd="4" destOrd="0" presId="urn:microsoft.com/office/officeart/2005/8/layout/orgChart1"/>
    <dgm:cxn modelId="{13F9A5B4-75CF-4C85-9DF4-FD7EF80CE33C}" type="presParOf" srcId="{122FBAB5-B4FA-47E3-A6E1-8DC15EB2B175}" destId="{B6177411-7D24-4CAF-9C13-15DCFD013E6A}" srcOrd="5" destOrd="0" presId="urn:microsoft.com/office/officeart/2005/8/layout/orgChart1"/>
    <dgm:cxn modelId="{DC5B7FB4-4CD7-4588-80CD-B3395F83E590}" type="presParOf" srcId="{B6177411-7D24-4CAF-9C13-15DCFD013E6A}" destId="{39198913-0F58-44CE-8BFA-621E08FC8C3B}" srcOrd="0" destOrd="0" presId="urn:microsoft.com/office/officeart/2005/8/layout/orgChart1"/>
    <dgm:cxn modelId="{F4906DD3-8B95-4607-8320-E723DC1BDA4F}" type="presParOf" srcId="{39198913-0F58-44CE-8BFA-621E08FC8C3B}" destId="{065B7704-41EA-4B90-A8A0-887592548639}" srcOrd="0" destOrd="0" presId="urn:microsoft.com/office/officeart/2005/8/layout/orgChart1"/>
    <dgm:cxn modelId="{149BE9A3-692A-445F-9733-4E92BCD25C07}" type="presParOf" srcId="{39198913-0F58-44CE-8BFA-621E08FC8C3B}" destId="{BC09C184-F4B7-4B1A-AE93-6A6974EF8DF8}" srcOrd="1" destOrd="0" presId="urn:microsoft.com/office/officeart/2005/8/layout/orgChart1"/>
    <dgm:cxn modelId="{131D0592-6CDC-4081-8506-4E95C1649D47}" type="presParOf" srcId="{B6177411-7D24-4CAF-9C13-15DCFD013E6A}" destId="{919CEA60-C19F-4959-B29D-C60034BBA185}" srcOrd="1" destOrd="0" presId="urn:microsoft.com/office/officeart/2005/8/layout/orgChart1"/>
    <dgm:cxn modelId="{46C1F334-792E-4FDB-BBCC-C3526EBA0A9B}" type="presParOf" srcId="{B6177411-7D24-4CAF-9C13-15DCFD013E6A}" destId="{DA0BE6B6-00C3-44D3-A205-41C284E2750B}" srcOrd="2" destOrd="0" presId="urn:microsoft.com/office/officeart/2005/8/layout/orgChart1"/>
    <dgm:cxn modelId="{64548114-6663-475E-B108-327C01AEFBDB}" type="presParOf" srcId="{B0AAA252-A9B5-40A6-AA5D-C7DF2FA4946F}" destId="{3CE465F0-A9C0-4FB0-80BD-D4341A080511}" srcOrd="2" destOrd="0" presId="urn:microsoft.com/office/officeart/2005/8/layout/orgChart1"/>
    <dgm:cxn modelId="{95AF7538-A7D7-45DE-BACF-BF5C23719531}" type="presParOf" srcId="{80A3232F-045E-4DA7-82E5-C720F9A507A9}" destId="{87B8291C-54FD-418B-A589-ED7AC44F10E5}" srcOrd="2" destOrd="0" presId="urn:microsoft.com/office/officeart/2005/8/layout/orgChart1"/>
    <dgm:cxn modelId="{CE9860A1-049A-44BF-94AB-022DB93EC03F}" type="presParOf" srcId="{6FDDBFB6-260C-4293-B4C1-D1F3943AB20E}" destId="{F80B9A5B-EAA9-443A-95B3-37610F10D01D}" srcOrd="18" destOrd="0" presId="urn:microsoft.com/office/officeart/2005/8/layout/orgChart1"/>
    <dgm:cxn modelId="{B48AF8FA-C9E2-4E32-B928-CC4B304849ED}" type="presParOf" srcId="{6FDDBFB6-260C-4293-B4C1-D1F3943AB20E}" destId="{3A377DBA-E78D-4584-84CF-0E7B610E8EFB}" srcOrd="19" destOrd="0" presId="urn:microsoft.com/office/officeart/2005/8/layout/orgChart1"/>
    <dgm:cxn modelId="{11499454-39B7-4644-AE81-B624795D4F69}" type="presParOf" srcId="{3A377DBA-E78D-4584-84CF-0E7B610E8EFB}" destId="{17412340-8E4D-4596-92D1-3340EEEC894F}" srcOrd="0" destOrd="0" presId="urn:microsoft.com/office/officeart/2005/8/layout/orgChart1"/>
    <dgm:cxn modelId="{2CFD9262-18DA-48B8-81DD-56A6E8C97561}" type="presParOf" srcId="{17412340-8E4D-4596-92D1-3340EEEC894F}" destId="{1F5BF162-143A-4B7F-B3FE-5CB0B5D141DB}" srcOrd="0" destOrd="0" presId="urn:microsoft.com/office/officeart/2005/8/layout/orgChart1"/>
    <dgm:cxn modelId="{6014D36E-4A77-4326-8497-24EA6A3ED320}" type="presParOf" srcId="{17412340-8E4D-4596-92D1-3340EEEC894F}" destId="{E618AC09-9CD4-4191-8932-DF95FDEC9E00}" srcOrd="1" destOrd="0" presId="urn:microsoft.com/office/officeart/2005/8/layout/orgChart1"/>
    <dgm:cxn modelId="{3F2506E3-362E-406F-AEB4-3870B6D54A18}" type="presParOf" srcId="{3A377DBA-E78D-4584-84CF-0E7B610E8EFB}" destId="{86011132-C402-4C85-ABFE-D360DCEFB326}" srcOrd="1" destOrd="0" presId="urn:microsoft.com/office/officeart/2005/8/layout/orgChart1"/>
    <dgm:cxn modelId="{EE2F7EE0-C39A-4F50-BEFE-F8D4148B5257}" type="presParOf" srcId="{3A377DBA-E78D-4584-84CF-0E7B610E8EFB}" destId="{FB7F5A59-22C3-4EBD-A2F3-799C6C0636F9}" srcOrd="2" destOrd="0" presId="urn:microsoft.com/office/officeart/2005/8/layout/orgChart1"/>
    <dgm:cxn modelId="{95376F4D-1A38-4329-BA88-572EF4190E7D}" type="presParOf" srcId="{86B56A7B-C0F3-4285-A331-6D780560BF96}" destId="{9CC879E3-E760-431E-A32E-2676DE0CDF8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628650</xdr:colOff>
      <xdr:row>0</xdr:row>
      <xdr:rowOff>19050</xdr:rowOff>
    </xdr:from>
    <xdr:to>
      <xdr:col>6</xdr:col>
      <xdr:colOff>628650</xdr:colOff>
      <xdr:row>2</xdr:row>
      <xdr:rowOff>117475</xdr:rowOff>
    </xdr:to>
    <xdr:pic>
      <xdr:nvPicPr>
        <xdr:cNvPr id="3" name="Rectangle 10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4725" y="19050"/>
          <a:ext cx="0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0</xdr:row>
      <xdr:rowOff>0</xdr:rowOff>
    </xdr:from>
    <xdr:to>
      <xdr:col>4</xdr:col>
      <xdr:colOff>760412</xdr:colOff>
      <xdr:row>2</xdr:row>
      <xdr:rowOff>79375</xdr:rowOff>
    </xdr:to>
    <xdr:pic>
      <xdr:nvPicPr>
        <xdr:cNvPr id="4" name="Rectangle 103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0"/>
          <a:ext cx="1427162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114300</xdr:rowOff>
    </xdr:from>
    <xdr:to>
      <xdr:col>3</xdr:col>
      <xdr:colOff>0</xdr:colOff>
      <xdr:row>2</xdr:row>
      <xdr:rowOff>533400</xdr:rowOff>
    </xdr:to>
    <xdr:pic>
      <xdr:nvPicPr>
        <xdr:cNvPr id="5" name="Picture 1" descr="Restrit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542925"/>
          <a:ext cx="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0</xdr:row>
      <xdr:rowOff>19050</xdr:rowOff>
    </xdr:from>
    <xdr:to>
      <xdr:col>6</xdr:col>
      <xdr:colOff>0</xdr:colOff>
      <xdr:row>2</xdr:row>
      <xdr:rowOff>50800</xdr:rowOff>
    </xdr:to>
    <xdr:pic>
      <xdr:nvPicPr>
        <xdr:cNvPr id="3" name="Rectangle 10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19050"/>
          <a:ext cx="0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514350</xdr:colOff>
      <xdr:row>0</xdr:row>
      <xdr:rowOff>0</xdr:rowOff>
    </xdr:from>
    <xdr:to>
      <xdr:col>10</xdr:col>
      <xdr:colOff>14287</xdr:colOff>
      <xdr:row>2</xdr:row>
      <xdr:rowOff>79375</xdr:rowOff>
    </xdr:to>
    <xdr:pic>
      <xdr:nvPicPr>
        <xdr:cNvPr id="5" name="Rectangle 10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0"/>
          <a:ext cx="1938337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981075</xdr:colOff>
      <xdr:row>0</xdr:row>
      <xdr:rowOff>0</xdr:rowOff>
    </xdr:from>
    <xdr:to>
      <xdr:col>6</xdr:col>
      <xdr:colOff>23812</xdr:colOff>
      <xdr:row>2</xdr:row>
      <xdr:rowOff>79375</xdr:rowOff>
    </xdr:to>
    <xdr:pic>
      <xdr:nvPicPr>
        <xdr:cNvPr id="3" name="Rectangle 10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0"/>
          <a:ext cx="1938337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0</xdr:row>
      <xdr:rowOff>19050</xdr:rowOff>
    </xdr:from>
    <xdr:to>
      <xdr:col>5</xdr:col>
      <xdr:colOff>628650</xdr:colOff>
      <xdr:row>2</xdr:row>
      <xdr:rowOff>50800</xdr:rowOff>
    </xdr:to>
    <xdr:pic>
      <xdr:nvPicPr>
        <xdr:cNvPr id="3" name="Rectangle 10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19050"/>
          <a:ext cx="0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542925</xdr:colOff>
      <xdr:row>0</xdr:row>
      <xdr:rowOff>0</xdr:rowOff>
    </xdr:from>
    <xdr:to>
      <xdr:col>10</xdr:col>
      <xdr:colOff>0</xdr:colOff>
      <xdr:row>2</xdr:row>
      <xdr:rowOff>31750</xdr:rowOff>
    </xdr:to>
    <xdr:pic>
      <xdr:nvPicPr>
        <xdr:cNvPr id="3" name="Rectangle 10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6275" y="0"/>
          <a:ext cx="981075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9</xdr:row>
      <xdr:rowOff>57151</xdr:rowOff>
    </xdr:from>
    <xdr:to>
      <xdr:col>8</xdr:col>
      <xdr:colOff>0</xdr:colOff>
      <xdr:row>9</xdr:row>
      <xdr:rowOff>228601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4448175" y="1724026"/>
          <a:ext cx="1714500" cy="17145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BR" sz="900" b="1" i="0" strike="noStrike">
              <a:solidFill>
                <a:srgbClr val="FFFFFF"/>
              </a:solidFill>
              <a:latin typeface="Arial"/>
              <a:cs typeface="Arial"/>
            </a:rPr>
            <a:t>Situação de perigo</a:t>
          </a:r>
          <a:endParaRPr lang="pt-BR" sz="900" b="0" i="0" strike="noStrike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pt-BR" sz="900" b="0" i="0" strike="noStrike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457201</xdr:colOff>
      <xdr:row>8</xdr:row>
      <xdr:rowOff>285750</xdr:rowOff>
    </xdr:from>
    <xdr:to>
      <xdr:col>10</xdr:col>
      <xdr:colOff>228600</xdr:colOff>
      <xdr:row>10</xdr:row>
      <xdr:rowOff>19050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6048376" y="1895475"/>
          <a:ext cx="2085974" cy="32385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BR" sz="900" b="0" i="0" strike="noStrike">
              <a:solidFill>
                <a:srgbClr val="0000FF"/>
              </a:solidFill>
              <a:latin typeface="Arial"/>
              <a:cs typeface="Arial"/>
            </a:rPr>
            <a:t>Medidas devem ser tomadas imediatamente ou em curto prazo</a:t>
          </a:r>
        </a:p>
      </xdr:txBody>
    </xdr:sp>
    <xdr:clientData/>
  </xdr:twoCellAnchor>
  <xdr:twoCellAnchor>
    <xdr:from>
      <xdr:col>6</xdr:col>
      <xdr:colOff>28575</xdr:colOff>
      <xdr:row>9</xdr:row>
      <xdr:rowOff>142875</xdr:rowOff>
    </xdr:from>
    <xdr:to>
      <xdr:col>6</xdr:col>
      <xdr:colOff>390525</xdr:colOff>
      <xdr:row>9</xdr:row>
      <xdr:rowOff>142875</xdr:rowOff>
    </xdr:to>
    <xdr:sp macro="" textlink="">
      <xdr:nvSpPr>
        <xdr:cNvPr id="984830" name="Line 4"/>
        <xdr:cNvSpPr>
          <a:spLocks noChangeShapeType="1"/>
        </xdr:cNvSpPr>
      </xdr:nvSpPr>
      <xdr:spPr bwMode="auto">
        <a:xfrm flipV="1">
          <a:off x="3448050" y="1914525"/>
          <a:ext cx="361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428625</xdr:colOff>
      <xdr:row>11</xdr:row>
      <xdr:rowOff>66675</xdr:rowOff>
    </xdr:from>
    <xdr:to>
      <xdr:col>8</xdr:col>
      <xdr:colOff>0</xdr:colOff>
      <xdr:row>11</xdr:row>
      <xdr:rowOff>257175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3848100" y="2590800"/>
          <a:ext cx="1743075" cy="190500"/>
        </a:xfrm>
        <a:prstGeom prst="rect">
          <a:avLst/>
        </a:prstGeom>
        <a:solidFill>
          <a:srgbClr val="FF66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BR" sz="900" b="1" i="0" strike="noStrike">
              <a:solidFill>
                <a:srgbClr val="FFFFFF"/>
              </a:solidFill>
              <a:latin typeface="Arial"/>
              <a:cs typeface="Arial"/>
            </a:rPr>
            <a:t>Situação de preocupação</a:t>
          </a:r>
          <a:endParaRPr lang="pt-BR" sz="900" b="0" i="0" strike="noStrike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pt-BR" sz="900" b="0" i="0" strike="noStrike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0</xdr:colOff>
      <xdr:row>11</xdr:row>
      <xdr:rowOff>9525</xdr:rowOff>
    </xdr:from>
    <xdr:to>
      <xdr:col>10</xdr:col>
      <xdr:colOff>228600</xdr:colOff>
      <xdr:row>12</xdr:row>
      <xdr:rowOff>0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6057900" y="2533650"/>
          <a:ext cx="2076450" cy="28575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BR" sz="900" b="0" i="0" strike="noStrike">
              <a:solidFill>
                <a:srgbClr val="0000FF"/>
              </a:solidFill>
              <a:latin typeface="Arial"/>
              <a:cs typeface="Arial"/>
            </a:rPr>
            <a:t>Medidas devem ser tomadas</a:t>
          </a:r>
        </a:p>
        <a:p>
          <a:pPr algn="ctr" rtl="0">
            <a:defRPr sz="1000"/>
          </a:pPr>
          <a:r>
            <a:rPr lang="pt-BR" sz="900" b="0" i="0" strike="noStrike">
              <a:solidFill>
                <a:srgbClr val="0000FF"/>
              </a:solidFill>
              <a:latin typeface="Arial"/>
              <a:cs typeface="Arial"/>
            </a:rPr>
            <a:t> em curto ou médio prazo</a:t>
          </a:r>
        </a:p>
      </xdr:txBody>
    </xdr:sp>
    <xdr:clientData/>
  </xdr:twoCellAnchor>
  <xdr:twoCellAnchor>
    <xdr:from>
      <xdr:col>6</xdr:col>
      <xdr:colOff>28575</xdr:colOff>
      <xdr:row>11</xdr:row>
      <xdr:rowOff>161925</xdr:rowOff>
    </xdr:from>
    <xdr:to>
      <xdr:col>6</xdr:col>
      <xdr:colOff>390525</xdr:colOff>
      <xdr:row>11</xdr:row>
      <xdr:rowOff>161925</xdr:rowOff>
    </xdr:to>
    <xdr:sp macro="" textlink="">
      <xdr:nvSpPr>
        <xdr:cNvPr id="984833" name="Line 7"/>
        <xdr:cNvSpPr>
          <a:spLocks noChangeShapeType="1"/>
        </xdr:cNvSpPr>
      </xdr:nvSpPr>
      <xdr:spPr bwMode="auto">
        <a:xfrm flipV="1">
          <a:off x="3448050" y="2505075"/>
          <a:ext cx="361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438150</xdr:colOff>
      <xdr:row>13</xdr:row>
      <xdr:rowOff>95250</xdr:rowOff>
    </xdr:from>
    <xdr:to>
      <xdr:col>7</xdr:col>
      <xdr:colOff>0</xdr:colOff>
      <xdr:row>13</xdr:row>
      <xdr:rowOff>257175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2238375" y="3143250"/>
          <a:ext cx="1905000" cy="1619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BR" sz="900" b="1" i="0" strike="noStrike">
              <a:solidFill>
                <a:srgbClr val="FF0000"/>
              </a:solidFill>
              <a:latin typeface="Arial"/>
              <a:cs typeface="Arial"/>
            </a:rPr>
            <a:t>Situação de atenção</a:t>
          </a:r>
          <a:endParaRPr lang="pt-BR" sz="900" b="0" i="0" strike="noStrike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pt-BR" sz="900" b="0" i="0" strike="noStrike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438150</xdr:colOff>
      <xdr:row>15</xdr:row>
      <xdr:rowOff>171450</xdr:rowOff>
    </xdr:from>
    <xdr:to>
      <xdr:col>7</xdr:col>
      <xdr:colOff>9525</xdr:colOff>
      <xdr:row>16</xdr:row>
      <xdr:rowOff>152400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2238375" y="3829050"/>
          <a:ext cx="1914525" cy="28575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BR" sz="900" b="0" i="0" strike="noStrike">
              <a:solidFill>
                <a:srgbClr val="0000FF"/>
              </a:solidFill>
              <a:latin typeface="Arial"/>
              <a:cs typeface="Arial"/>
            </a:rPr>
            <a:t>Medidas devem ser tomadas </a:t>
          </a:r>
        </a:p>
        <a:p>
          <a:pPr algn="ctr" rtl="0">
            <a:defRPr sz="1000"/>
          </a:pPr>
          <a:r>
            <a:rPr lang="pt-BR" sz="900" b="0" i="0" strike="noStrike">
              <a:solidFill>
                <a:srgbClr val="0000FF"/>
              </a:solidFill>
              <a:latin typeface="Arial"/>
              <a:cs typeface="Arial"/>
            </a:rPr>
            <a:t>em médio ou longo prazo</a:t>
          </a:r>
        </a:p>
      </xdr:txBody>
    </xdr:sp>
    <xdr:clientData/>
  </xdr:twoCellAnchor>
  <xdr:twoCellAnchor>
    <xdr:from>
      <xdr:col>0</xdr:col>
      <xdr:colOff>104775</xdr:colOff>
      <xdr:row>13</xdr:row>
      <xdr:rowOff>104775</xdr:rowOff>
    </xdr:from>
    <xdr:to>
      <xdr:col>4</xdr:col>
      <xdr:colOff>190500</xdr:colOff>
      <xdr:row>13</xdr:row>
      <xdr:rowOff>266700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104775" y="3152775"/>
          <a:ext cx="1885950" cy="16192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BR" sz="900" b="1" i="0" strike="noStrike">
              <a:solidFill>
                <a:srgbClr val="0000FF"/>
              </a:solidFill>
              <a:latin typeface="Arial"/>
              <a:cs typeface="Arial"/>
            </a:rPr>
            <a:t>Situação de conforto </a:t>
          </a:r>
          <a:endParaRPr lang="pt-BR" sz="900" b="0" i="0" strike="noStrike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pt-BR" sz="900" b="0" i="0" strike="noStrike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76200</xdr:colOff>
      <xdr:row>15</xdr:row>
      <xdr:rowOff>152400</xdr:rowOff>
    </xdr:from>
    <xdr:to>
      <xdr:col>4</xdr:col>
      <xdr:colOff>161925</xdr:colOff>
      <xdr:row>16</xdr:row>
      <xdr:rowOff>114300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76200" y="3810000"/>
          <a:ext cx="1885950" cy="26670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900" b="0" i="0" strike="noStrike">
              <a:solidFill>
                <a:srgbClr val="0000FF"/>
              </a:solidFill>
              <a:latin typeface="Arial"/>
              <a:cs typeface="Arial"/>
            </a:rPr>
            <a:t>Nenhum ação precisa ser tomada.</a:t>
          </a:r>
        </a:p>
      </xdr:txBody>
    </xdr:sp>
    <xdr:clientData/>
  </xdr:twoCellAnchor>
  <xdr:twoCellAnchor>
    <xdr:from>
      <xdr:col>2</xdr:col>
      <xdr:colOff>657225</xdr:colOff>
      <xdr:row>12</xdr:row>
      <xdr:rowOff>19050</xdr:rowOff>
    </xdr:from>
    <xdr:to>
      <xdr:col>3</xdr:col>
      <xdr:colOff>200025</xdr:colOff>
      <xdr:row>13</xdr:row>
      <xdr:rowOff>66675</xdr:rowOff>
    </xdr:to>
    <xdr:sp macro="" textlink="">
      <xdr:nvSpPr>
        <xdr:cNvPr id="984840" name="Line 14"/>
        <xdr:cNvSpPr>
          <a:spLocks noChangeShapeType="1"/>
        </xdr:cNvSpPr>
      </xdr:nvSpPr>
      <xdr:spPr bwMode="auto">
        <a:xfrm flipH="1">
          <a:off x="1009650" y="2619375"/>
          <a:ext cx="26670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504825</xdr:colOff>
      <xdr:row>12</xdr:row>
      <xdr:rowOff>19050</xdr:rowOff>
    </xdr:from>
    <xdr:to>
      <xdr:col>5</xdr:col>
      <xdr:colOff>47625</xdr:colOff>
      <xdr:row>13</xdr:row>
      <xdr:rowOff>66675</xdr:rowOff>
    </xdr:to>
    <xdr:sp macro="" textlink="">
      <xdr:nvSpPr>
        <xdr:cNvPr id="984841" name="Line 15"/>
        <xdr:cNvSpPr>
          <a:spLocks noChangeShapeType="1"/>
        </xdr:cNvSpPr>
      </xdr:nvSpPr>
      <xdr:spPr bwMode="auto">
        <a:xfrm>
          <a:off x="2305050" y="2619375"/>
          <a:ext cx="26670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1419225</xdr:colOff>
      <xdr:row>9</xdr:row>
      <xdr:rowOff>142875</xdr:rowOff>
    </xdr:from>
    <xdr:to>
      <xdr:col>7</xdr:col>
      <xdr:colOff>1419225</xdr:colOff>
      <xdr:row>9</xdr:row>
      <xdr:rowOff>142875</xdr:rowOff>
    </xdr:to>
    <xdr:sp macro="" textlink="">
      <xdr:nvSpPr>
        <xdr:cNvPr id="984842" name="Line 16"/>
        <xdr:cNvSpPr>
          <a:spLocks noChangeShapeType="1"/>
        </xdr:cNvSpPr>
      </xdr:nvSpPr>
      <xdr:spPr bwMode="auto">
        <a:xfrm flipV="1">
          <a:off x="5562600" y="1914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1419225</xdr:colOff>
      <xdr:row>11</xdr:row>
      <xdr:rowOff>161925</xdr:rowOff>
    </xdr:from>
    <xdr:to>
      <xdr:col>7</xdr:col>
      <xdr:colOff>1419225</xdr:colOff>
      <xdr:row>11</xdr:row>
      <xdr:rowOff>161925</xdr:rowOff>
    </xdr:to>
    <xdr:sp macro="" textlink="">
      <xdr:nvSpPr>
        <xdr:cNvPr id="984843" name="Line 17"/>
        <xdr:cNvSpPr>
          <a:spLocks noChangeShapeType="1"/>
        </xdr:cNvSpPr>
      </xdr:nvSpPr>
      <xdr:spPr bwMode="auto">
        <a:xfrm flipV="1">
          <a:off x="5562600" y="2505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9</xdr:row>
      <xdr:rowOff>142875</xdr:rowOff>
    </xdr:from>
    <xdr:to>
      <xdr:col>8</xdr:col>
      <xdr:colOff>400050</xdr:colOff>
      <xdr:row>9</xdr:row>
      <xdr:rowOff>142875</xdr:rowOff>
    </xdr:to>
    <xdr:sp macro="" textlink="">
      <xdr:nvSpPr>
        <xdr:cNvPr id="20" name="Line 4"/>
        <xdr:cNvSpPr>
          <a:spLocks noChangeShapeType="1"/>
        </xdr:cNvSpPr>
      </xdr:nvSpPr>
      <xdr:spPr bwMode="auto">
        <a:xfrm flipV="1">
          <a:off x="5629275" y="1914525"/>
          <a:ext cx="361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</xdr:row>
      <xdr:rowOff>161925</xdr:rowOff>
    </xdr:from>
    <xdr:to>
      <xdr:col>8</xdr:col>
      <xdr:colOff>409575</xdr:colOff>
      <xdr:row>11</xdr:row>
      <xdr:rowOff>161925</xdr:rowOff>
    </xdr:to>
    <xdr:sp macro="" textlink="">
      <xdr:nvSpPr>
        <xdr:cNvPr id="21" name="Line 4"/>
        <xdr:cNvSpPr>
          <a:spLocks noChangeShapeType="1"/>
        </xdr:cNvSpPr>
      </xdr:nvSpPr>
      <xdr:spPr bwMode="auto">
        <a:xfrm flipV="1">
          <a:off x="5638800" y="2505075"/>
          <a:ext cx="361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14</xdr:row>
      <xdr:rowOff>9525</xdr:rowOff>
    </xdr:from>
    <xdr:to>
      <xdr:col>5</xdr:col>
      <xdr:colOff>600075</xdr:colOff>
      <xdr:row>15</xdr:row>
      <xdr:rowOff>57150</xdr:rowOff>
    </xdr:to>
    <xdr:sp macro="" textlink="">
      <xdr:nvSpPr>
        <xdr:cNvPr id="22" name="Line 13"/>
        <xdr:cNvSpPr>
          <a:spLocks noChangeShapeType="1"/>
        </xdr:cNvSpPr>
      </xdr:nvSpPr>
      <xdr:spPr bwMode="auto">
        <a:xfrm flipH="1">
          <a:off x="3124200" y="3362325"/>
          <a:ext cx="0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14</xdr:row>
      <xdr:rowOff>28575</xdr:rowOff>
    </xdr:from>
    <xdr:to>
      <xdr:col>2</xdr:col>
      <xdr:colOff>638175</xdr:colOff>
      <xdr:row>15</xdr:row>
      <xdr:rowOff>76200</xdr:rowOff>
    </xdr:to>
    <xdr:sp macro="" textlink="">
      <xdr:nvSpPr>
        <xdr:cNvPr id="23" name="Line 13"/>
        <xdr:cNvSpPr>
          <a:spLocks noChangeShapeType="1"/>
        </xdr:cNvSpPr>
      </xdr:nvSpPr>
      <xdr:spPr bwMode="auto">
        <a:xfrm flipH="1">
          <a:off x="990600" y="3381375"/>
          <a:ext cx="0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76199</xdr:colOff>
      <xdr:row>26</xdr:row>
      <xdr:rowOff>133350</xdr:rowOff>
    </xdr:from>
    <xdr:to>
      <xdr:col>9</xdr:col>
      <xdr:colOff>1428750</xdr:colOff>
      <xdr:row>49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1543050</xdr:colOff>
      <xdr:row>26</xdr:row>
      <xdr:rowOff>138111</xdr:rowOff>
    </xdr:from>
    <xdr:to>
      <xdr:col>18</xdr:col>
      <xdr:colOff>571500</xdr:colOff>
      <xdr:row>49</xdr:row>
      <xdr:rowOff>85725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981075</xdr:colOff>
      <xdr:row>0</xdr:row>
      <xdr:rowOff>0</xdr:rowOff>
    </xdr:from>
    <xdr:to>
      <xdr:col>6</xdr:col>
      <xdr:colOff>23812</xdr:colOff>
      <xdr:row>2</xdr:row>
      <xdr:rowOff>79375</xdr:rowOff>
    </xdr:to>
    <xdr:pic>
      <xdr:nvPicPr>
        <xdr:cNvPr id="24" name="Rectangle 103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0"/>
          <a:ext cx="1938337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0</xdr:row>
      <xdr:rowOff>19050</xdr:rowOff>
    </xdr:from>
    <xdr:to>
      <xdr:col>6</xdr:col>
      <xdr:colOff>0</xdr:colOff>
      <xdr:row>2</xdr:row>
      <xdr:rowOff>50800</xdr:rowOff>
    </xdr:to>
    <xdr:pic>
      <xdr:nvPicPr>
        <xdr:cNvPr id="2" name="Rectangle 10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5325" y="19050"/>
          <a:ext cx="0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42</xdr:col>
      <xdr:colOff>161925</xdr:colOff>
      <xdr:row>0</xdr:row>
      <xdr:rowOff>0</xdr:rowOff>
    </xdr:from>
    <xdr:to>
      <xdr:col>53</xdr:col>
      <xdr:colOff>4762</xdr:colOff>
      <xdr:row>2</xdr:row>
      <xdr:rowOff>79375</xdr:rowOff>
    </xdr:to>
    <xdr:pic>
      <xdr:nvPicPr>
        <xdr:cNvPr id="4" name="Rectangle 10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0"/>
          <a:ext cx="1938337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457200</xdr:colOff>
      <xdr:row>0</xdr:row>
      <xdr:rowOff>0</xdr:rowOff>
    </xdr:from>
    <xdr:to>
      <xdr:col>11</xdr:col>
      <xdr:colOff>2395537</xdr:colOff>
      <xdr:row>2</xdr:row>
      <xdr:rowOff>79375</xdr:rowOff>
    </xdr:to>
    <xdr:pic>
      <xdr:nvPicPr>
        <xdr:cNvPr id="4" name="Rectangle 10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0"/>
          <a:ext cx="1938337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0</xdr:rowOff>
    </xdr:from>
    <xdr:to>
      <xdr:col>17</xdr:col>
      <xdr:colOff>476250</xdr:colOff>
      <xdr:row>38</xdr:row>
      <xdr:rowOff>28575</xdr:rowOff>
    </xdr:to>
    <xdr:graphicFrame macro="">
      <xdr:nvGraphicFramePr>
        <xdr:cNvPr id="723710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38100</xdr:colOff>
      <xdr:row>0</xdr:row>
      <xdr:rowOff>0</xdr:rowOff>
    </xdr:from>
    <xdr:to>
      <xdr:col>18</xdr:col>
      <xdr:colOff>33337</xdr:colOff>
      <xdr:row>2</xdr:row>
      <xdr:rowOff>79375</xdr:rowOff>
    </xdr:to>
    <xdr:pic>
      <xdr:nvPicPr>
        <xdr:cNvPr id="5" name="Rectangle 10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0"/>
          <a:ext cx="1938337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657</xdr:colOff>
      <xdr:row>2</xdr:row>
      <xdr:rowOff>85725</xdr:rowOff>
    </xdr:to>
    <xdr:pic>
      <xdr:nvPicPr>
        <xdr:cNvPr id="2" name="Rectangle 10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0443" y="0"/>
          <a:ext cx="1277007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142875</xdr:colOff>
      <xdr:row>0</xdr:row>
      <xdr:rowOff>0</xdr:rowOff>
    </xdr:from>
    <xdr:to>
      <xdr:col>10</xdr:col>
      <xdr:colOff>690562</xdr:colOff>
      <xdr:row>2</xdr:row>
      <xdr:rowOff>79375</xdr:rowOff>
    </xdr:to>
    <xdr:pic>
      <xdr:nvPicPr>
        <xdr:cNvPr id="3" name="Rectangle 10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0"/>
          <a:ext cx="1938337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114300</xdr:rowOff>
    </xdr:from>
    <xdr:to>
      <xdr:col>4</xdr:col>
      <xdr:colOff>0</xdr:colOff>
      <xdr:row>2</xdr:row>
      <xdr:rowOff>533400</xdr:rowOff>
    </xdr:to>
    <xdr:pic>
      <xdr:nvPicPr>
        <xdr:cNvPr id="2" name="Picture 1" descr="Restrit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542925"/>
          <a:ext cx="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19050</xdr:rowOff>
    </xdr:from>
    <xdr:to>
      <xdr:col>6</xdr:col>
      <xdr:colOff>0</xdr:colOff>
      <xdr:row>2</xdr:row>
      <xdr:rowOff>117475</xdr:rowOff>
    </xdr:to>
    <xdr:pic>
      <xdr:nvPicPr>
        <xdr:cNvPr id="3" name="Rectangle 103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19050"/>
          <a:ext cx="0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0</xdr:colOff>
      <xdr:row>2</xdr:row>
      <xdr:rowOff>79375</xdr:rowOff>
    </xdr:to>
    <xdr:pic>
      <xdr:nvPicPr>
        <xdr:cNvPr id="4" name="Rectangle 10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0"/>
          <a:ext cx="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2133600</xdr:colOff>
      <xdr:row>0</xdr:row>
      <xdr:rowOff>0</xdr:rowOff>
    </xdr:from>
    <xdr:to>
      <xdr:col>6</xdr:col>
      <xdr:colOff>4762</xdr:colOff>
      <xdr:row>2</xdr:row>
      <xdr:rowOff>79375</xdr:rowOff>
    </xdr:to>
    <xdr:pic>
      <xdr:nvPicPr>
        <xdr:cNvPr id="5" name="Rectangle 10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0"/>
          <a:ext cx="1938337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7</xdr:col>
      <xdr:colOff>90487</xdr:colOff>
      <xdr:row>2</xdr:row>
      <xdr:rowOff>50800</xdr:rowOff>
    </xdr:to>
    <xdr:pic>
      <xdr:nvPicPr>
        <xdr:cNvPr id="3" name="Rectangle 10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0"/>
          <a:ext cx="1938337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114300</xdr:rowOff>
    </xdr:from>
    <xdr:to>
      <xdr:col>4</xdr:col>
      <xdr:colOff>0</xdr:colOff>
      <xdr:row>2</xdr:row>
      <xdr:rowOff>533400</xdr:rowOff>
    </xdr:to>
    <xdr:pic>
      <xdr:nvPicPr>
        <xdr:cNvPr id="2" name="Picture 1" descr="Restrit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542925"/>
          <a:ext cx="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19050</xdr:rowOff>
    </xdr:from>
    <xdr:to>
      <xdr:col>6</xdr:col>
      <xdr:colOff>0</xdr:colOff>
      <xdr:row>2</xdr:row>
      <xdr:rowOff>117475</xdr:rowOff>
    </xdr:to>
    <xdr:pic>
      <xdr:nvPicPr>
        <xdr:cNvPr id="3" name="Rectangle 103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19050"/>
          <a:ext cx="0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0</xdr:colOff>
      <xdr:row>2</xdr:row>
      <xdr:rowOff>79375</xdr:rowOff>
    </xdr:to>
    <xdr:pic>
      <xdr:nvPicPr>
        <xdr:cNvPr id="4" name="Rectangle 10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01675" y="0"/>
          <a:ext cx="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3952875</xdr:colOff>
      <xdr:row>0</xdr:row>
      <xdr:rowOff>0</xdr:rowOff>
    </xdr:from>
    <xdr:to>
      <xdr:col>6</xdr:col>
      <xdr:colOff>14287</xdr:colOff>
      <xdr:row>2</xdr:row>
      <xdr:rowOff>79375</xdr:rowOff>
    </xdr:to>
    <xdr:pic>
      <xdr:nvPicPr>
        <xdr:cNvPr id="5" name="Rectangle 10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5225" y="0"/>
          <a:ext cx="1938337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114300</xdr:rowOff>
    </xdr:from>
    <xdr:to>
      <xdr:col>4</xdr:col>
      <xdr:colOff>0</xdr:colOff>
      <xdr:row>2</xdr:row>
      <xdr:rowOff>533400</xdr:rowOff>
    </xdr:to>
    <xdr:pic>
      <xdr:nvPicPr>
        <xdr:cNvPr id="2" name="Picture 1" descr="Restrit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542925"/>
          <a:ext cx="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628650</xdr:colOff>
      <xdr:row>0</xdr:row>
      <xdr:rowOff>19050</xdr:rowOff>
    </xdr:from>
    <xdr:to>
      <xdr:col>7</xdr:col>
      <xdr:colOff>628650</xdr:colOff>
      <xdr:row>2</xdr:row>
      <xdr:rowOff>117475</xdr:rowOff>
    </xdr:to>
    <xdr:pic>
      <xdr:nvPicPr>
        <xdr:cNvPr id="3" name="Rectangle 103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9050"/>
          <a:ext cx="0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0</xdr:colOff>
      <xdr:row>2</xdr:row>
      <xdr:rowOff>79375</xdr:rowOff>
    </xdr:to>
    <xdr:pic>
      <xdr:nvPicPr>
        <xdr:cNvPr id="4" name="Rectangle 10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6254" y="0"/>
          <a:ext cx="1685395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1181100</xdr:colOff>
      <xdr:row>0</xdr:row>
      <xdr:rowOff>0</xdr:rowOff>
    </xdr:from>
    <xdr:to>
      <xdr:col>15</xdr:col>
      <xdr:colOff>14287</xdr:colOff>
      <xdr:row>2</xdr:row>
      <xdr:rowOff>79375</xdr:rowOff>
    </xdr:to>
    <xdr:pic>
      <xdr:nvPicPr>
        <xdr:cNvPr id="5" name="Rectangle 10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7625" y="0"/>
          <a:ext cx="1938337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114300</xdr:rowOff>
    </xdr:from>
    <xdr:to>
      <xdr:col>4</xdr:col>
      <xdr:colOff>0</xdr:colOff>
      <xdr:row>2</xdr:row>
      <xdr:rowOff>533400</xdr:rowOff>
    </xdr:to>
    <xdr:pic>
      <xdr:nvPicPr>
        <xdr:cNvPr id="2" name="Picture 1" descr="Restrit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542925"/>
          <a:ext cx="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628650</xdr:colOff>
      <xdr:row>0</xdr:row>
      <xdr:rowOff>19050</xdr:rowOff>
    </xdr:from>
    <xdr:to>
      <xdr:col>7</xdr:col>
      <xdr:colOff>628650</xdr:colOff>
      <xdr:row>2</xdr:row>
      <xdr:rowOff>117475</xdr:rowOff>
    </xdr:to>
    <xdr:pic>
      <xdr:nvPicPr>
        <xdr:cNvPr id="3" name="Rectangle 103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4725" y="19050"/>
          <a:ext cx="0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736504</xdr:colOff>
      <xdr:row>0</xdr:row>
      <xdr:rowOff>0</xdr:rowOff>
    </xdr:from>
    <xdr:to>
      <xdr:col>13</xdr:col>
      <xdr:colOff>1221749</xdr:colOff>
      <xdr:row>2</xdr:row>
      <xdr:rowOff>79375</xdr:rowOff>
    </xdr:to>
    <xdr:pic>
      <xdr:nvPicPr>
        <xdr:cNvPr id="4" name="Rectangle 10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9421" y="0"/>
          <a:ext cx="1681162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114300</xdr:rowOff>
    </xdr:from>
    <xdr:to>
      <xdr:col>3</xdr:col>
      <xdr:colOff>0</xdr:colOff>
      <xdr:row>2</xdr:row>
      <xdr:rowOff>533400</xdr:rowOff>
    </xdr:to>
    <xdr:pic>
      <xdr:nvPicPr>
        <xdr:cNvPr id="2" name="Picture 1" descr="Restrit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542925"/>
          <a:ext cx="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0</xdr:row>
      <xdr:rowOff>19050</xdr:rowOff>
    </xdr:from>
    <xdr:to>
      <xdr:col>5</xdr:col>
      <xdr:colOff>0</xdr:colOff>
      <xdr:row>2</xdr:row>
      <xdr:rowOff>117475</xdr:rowOff>
    </xdr:to>
    <xdr:pic>
      <xdr:nvPicPr>
        <xdr:cNvPr id="3" name="Rectangle 103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9050"/>
          <a:ext cx="0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1195969</xdr:colOff>
      <xdr:row>0</xdr:row>
      <xdr:rowOff>0</xdr:rowOff>
    </xdr:from>
    <xdr:to>
      <xdr:col>6</xdr:col>
      <xdr:colOff>2877131</xdr:colOff>
      <xdr:row>2</xdr:row>
      <xdr:rowOff>79375</xdr:rowOff>
    </xdr:to>
    <xdr:pic>
      <xdr:nvPicPr>
        <xdr:cNvPr id="4" name="Rectangle 10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21886" y="0"/>
          <a:ext cx="1681162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114300</xdr:rowOff>
    </xdr:from>
    <xdr:to>
      <xdr:col>3</xdr:col>
      <xdr:colOff>0</xdr:colOff>
      <xdr:row>2</xdr:row>
      <xdr:rowOff>533400</xdr:rowOff>
    </xdr:to>
    <xdr:pic>
      <xdr:nvPicPr>
        <xdr:cNvPr id="3" name="Picture 1" descr="Restrit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542925"/>
          <a:ext cx="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628650</xdr:colOff>
      <xdr:row>0</xdr:row>
      <xdr:rowOff>19050</xdr:rowOff>
    </xdr:from>
    <xdr:to>
      <xdr:col>6</xdr:col>
      <xdr:colOff>628650</xdr:colOff>
      <xdr:row>2</xdr:row>
      <xdr:rowOff>117475</xdr:rowOff>
    </xdr:to>
    <xdr:pic>
      <xdr:nvPicPr>
        <xdr:cNvPr id="4" name="Rectangle 103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4725" y="19050"/>
          <a:ext cx="0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179920</xdr:colOff>
      <xdr:row>0</xdr:row>
      <xdr:rowOff>0</xdr:rowOff>
    </xdr:from>
    <xdr:to>
      <xdr:col>5</xdr:col>
      <xdr:colOff>1591</xdr:colOff>
      <xdr:row>2</xdr:row>
      <xdr:rowOff>74083</xdr:rowOff>
    </xdr:to>
    <xdr:pic>
      <xdr:nvPicPr>
        <xdr:cNvPr id="6" name="Rectangle 10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1087" y="0"/>
          <a:ext cx="1938337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</xdr:row>
      <xdr:rowOff>157161</xdr:rowOff>
    </xdr:from>
    <xdr:to>
      <xdr:col>8</xdr:col>
      <xdr:colOff>180975</xdr:colOff>
      <xdr:row>29</xdr:row>
      <xdr:rowOff>76199</xdr:rowOff>
    </xdr:to>
    <xdr:graphicFrame macro="">
      <xdr:nvGraphicFramePr>
        <xdr:cNvPr id="5" name="Diagrama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6</xdr:col>
      <xdr:colOff>628650</xdr:colOff>
      <xdr:row>0</xdr:row>
      <xdr:rowOff>19050</xdr:rowOff>
    </xdr:from>
    <xdr:to>
      <xdr:col>6</xdr:col>
      <xdr:colOff>628650</xdr:colOff>
      <xdr:row>2</xdr:row>
      <xdr:rowOff>117475</xdr:rowOff>
    </xdr:to>
    <xdr:pic>
      <xdr:nvPicPr>
        <xdr:cNvPr id="6" name="Rectangle 103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4725" y="19050"/>
          <a:ext cx="0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1112886</xdr:colOff>
      <xdr:row>0</xdr:row>
      <xdr:rowOff>0</xdr:rowOff>
    </xdr:from>
    <xdr:to>
      <xdr:col>7</xdr:col>
      <xdr:colOff>1719</xdr:colOff>
      <xdr:row>2</xdr:row>
      <xdr:rowOff>82160</xdr:rowOff>
    </xdr:to>
    <xdr:pic>
      <xdr:nvPicPr>
        <xdr:cNvPr id="8" name="Rectangle 103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0504" y="0"/>
          <a:ext cx="1681162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114300</xdr:rowOff>
    </xdr:from>
    <xdr:to>
      <xdr:col>3</xdr:col>
      <xdr:colOff>0</xdr:colOff>
      <xdr:row>2</xdr:row>
      <xdr:rowOff>533400</xdr:rowOff>
    </xdr:to>
    <xdr:pic>
      <xdr:nvPicPr>
        <xdr:cNvPr id="3" name="Picture 1" descr="Restrit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542925"/>
          <a:ext cx="0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628650</xdr:colOff>
      <xdr:row>0</xdr:row>
      <xdr:rowOff>19050</xdr:rowOff>
    </xdr:from>
    <xdr:to>
      <xdr:col>6</xdr:col>
      <xdr:colOff>628650</xdr:colOff>
      <xdr:row>2</xdr:row>
      <xdr:rowOff>117475</xdr:rowOff>
    </xdr:to>
    <xdr:pic>
      <xdr:nvPicPr>
        <xdr:cNvPr id="4" name="Rectangle 103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4725" y="19050"/>
          <a:ext cx="0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1322917</xdr:colOff>
      <xdr:row>0</xdr:row>
      <xdr:rowOff>0</xdr:rowOff>
    </xdr:from>
    <xdr:to>
      <xdr:col>11</xdr:col>
      <xdr:colOff>65088</xdr:colOff>
      <xdr:row>2</xdr:row>
      <xdr:rowOff>74083</xdr:rowOff>
    </xdr:to>
    <xdr:pic>
      <xdr:nvPicPr>
        <xdr:cNvPr id="6" name="Rectangle 10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5084" y="0"/>
          <a:ext cx="1938337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628650</xdr:colOff>
      <xdr:row>0</xdr:row>
      <xdr:rowOff>19050</xdr:rowOff>
    </xdr:from>
    <xdr:to>
      <xdr:col>6</xdr:col>
      <xdr:colOff>628650</xdr:colOff>
      <xdr:row>2</xdr:row>
      <xdr:rowOff>50800</xdr:rowOff>
    </xdr:to>
    <xdr:pic>
      <xdr:nvPicPr>
        <xdr:cNvPr id="4" name="Rectangle 10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19050"/>
          <a:ext cx="0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447675</xdr:colOff>
      <xdr:row>0</xdr:row>
      <xdr:rowOff>0</xdr:rowOff>
    </xdr:from>
    <xdr:to>
      <xdr:col>7</xdr:col>
      <xdr:colOff>109537</xdr:colOff>
      <xdr:row>2</xdr:row>
      <xdr:rowOff>79375</xdr:rowOff>
    </xdr:to>
    <xdr:pic>
      <xdr:nvPicPr>
        <xdr:cNvPr id="5" name="Rectangle 10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0"/>
          <a:ext cx="1938337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0</xdr:row>
      <xdr:rowOff>19050</xdr:rowOff>
    </xdr:from>
    <xdr:to>
      <xdr:col>6</xdr:col>
      <xdr:colOff>0</xdr:colOff>
      <xdr:row>2</xdr:row>
      <xdr:rowOff>50800</xdr:rowOff>
    </xdr:to>
    <xdr:pic>
      <xdr:nvPicPr>
        <xdr:cNvPr id="3" name="Rectangle 10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19050"/>
          <a:ext cx="0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571501</xdr:colOff>
      <xdr:row>0</xdr:row>
      <xdr:rowOff>0</xdr:rowOff>
    </xdr:from>
    <xdr:to>
      <xdr:col>6</xdr:col>
      <xdr:colOff>1589</xdr:colOff>
      <xdr:row>2</xdr:row>
      <xdr:rowOff>84667</xdr:rowOff>
    </xdr:to>
    <xdr:pic>
      <xdr:nvPicPr>
        <xdr:cNvPr id="4" name="Rectangle 10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6" y="0"/>
          <a:ext cx="1008062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1447800</xdr:colOff>
      <xdr:row>0</xdr:row>
      <xdr:rowOff>0</xdr:rowOff>
    </xdr:from>
    <xdr:to>
      <xdr:col>10</xdr:col>
      <xdr:colOff>119062</xdr:colOff>
      <xdr:row>2</xdr:row>
      <xdr:rowOff>79375</xdr:rowOff>
    </xdr:to>
    <xdr:pic>
      <xdr:nvPicPr>
        <xdr:cNvPr id="5" name="Rectangle 10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0"/>
          <a:ext cx="1938337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628650</xdr:colOff>
      <xdr:row>4</xdr:row>
      <xdr:rowOff>0</xdr:rowOff>
    </xdr:from>
    <xdr:to>
      <xdr:col>6</xdr:col>
      <xdr:colOff>628650</xdr:colOff>
      <xdr:row>6</xdr:row>
      <xdr:rowOff>107950</xdr:rowOff>
    </xdr:to>
    <xdr:pic>
      <xdr:nvPicPr>
        <xdr:cNvPr id="3" name="Rectangle 10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9050"/>
          <a:ext cx="0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847725</xdr:colOff>
      <xdr:row>4</xdr:row>
      <xdr:rowOff>0</xdr:rowOff>
    </xdr:from>
    <xdr:to>
      <xdr:col>7</xdr:col>
      <xdr:colOff>7937</xdr:colOff>
      <xdr:row>6</xdr:row>
      <xdr:rowOff>160867</xdr:rowOff>
    </xdr:to>
    <xdr:pic>
      <xdr:nvPicPr>
        <xdr:cNvPr id="4" name="Rectangle 10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0"/>
          <a:ext cx="1436687" cy="5132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628650</xdr:colOff>
      <xdr:row>0</xdr:row>
      <xdr:rowOff>19050</xdr:rowOff>
    </xdr:from>
    <xdr:to>
      <xdr:col>5</xdr:col>
      <xdr:colOff>628650</xdr:colOff>
      <xdr:row>2</xdr:row>
      <xdr:rowOff>50800</xdr:rowOff>
    </xdr:to>
    <xdr:pic>
      <xdr:nvPicPr>
        <xdr:cNvPr id="5" name="Rectangle 10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19050"/>
          <a:ext cx="0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152400</xdr:colOff>
      <xdr:row>0</xdr:row>
      <xdr:rowOff>0</xdr:rowOff>
    </xdr:from>
    <xdr:to>
      <xdr:col>12</xdr:col>
      <xdr:colOff>71437</xdr:colOff>
      <xdr:row>2</xdr:row>
      <xdr:rowOff>79375</xdr:rowOff>
    </xdr:to>
    <xdr:pic>
      <xdr:nvPicPr>
        <xdr:cNvPr id="6" name="Rectangle 10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0" y="0"/>
          <a:ext cx="1938337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0</xdr:row>
      <xdr:rowOff>19050</xdr:rowOff>
    </xdr:from>
    <xdr:to>
      <xdr:col>5</xdr:col>
      <xdr:colOff>628650</xdr:colOff>
      <xdr:row>2</xdr:row>
      <xdr:rowOff>50800</xdr:rowOff>
    </xdr:to>
    <xdr:pic>
      <xdr:nvPicPr>
        <xdr:cNvPr id="2" name="Rectangle 103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9050"/>
          <a:ext cx="0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1114425</xdr:colOff>
      <xdr:row>0</xdr:row>
      <xdr:rowOff>0</xdr:rowOff>
    </xdr:from>
    <xdr:to>
      <xdr:col>6</xdr:col>
      <xdr:colOff>157162</xdr:colOff>
      <xdr:row>2</xdr:row>
      <xdr:rowOff>79375</xdr:rowOff>
    </xdr:to>
    <xdr:pic>
      <xdr:nvPicPr>
        <xdr:cNvPr id="4" name="Rectangle 10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0"/>
          <a:ext cx="1938337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.stefanini.com/Users/hlourenco/Documents/Rascunhos%20do%20SharePoint/gerenciamento-de-risc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cos"/>
      <sheetName val="Riscos - Acompanhamento"/>
      <sheetName val="Oportunidades"/>
      <sheetName val="Oportunidades - Acompanhamento"/>
      <sheetName val="Observações"/>
      <sheetName val="Dados Básic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">
          <cell r="D18" t="str">
            <v>Muito Baixa</v>
          </cell>
        </row>
        <row r="19">
          <cell r="D19" t="str">
            <v>Baixa</v>
          </cell>
        </row>
        <row r="20">
          <cell r="D20" t="str">
            <v>Média</v>
          </cell>
        </row>
        <row r="21">
          <cell r="D21" t="str">
            <v>Alta</v>
          </cell>
        </row>
        <row r="22">
          <cell r="D22" t="str">
            <v>Muito Alta</v>
          </cell>
        </row>
        <row r="26">
          <cell r="D26" t="str">
            <v>Muito Baixa</v>
          </cell>
        </row>
        <row r="27">
          <cell r="D27" t="str">
            <v>Baixa</v>
          </cell>
        </row>
        <row r="28">
          <cell r="D28" t="str">
            <v>Média</v>
          </cell>
        </row>
        <row r="29">
          <cell r="D29" t="str">
            <v>Alta</v>
          </cell>
        </row>
        <row r="30">
          <cell r="D30" t="str">
            <v>Muito Alta</v>
          </cell>
        </row>
        <row r="43">
          <cell r="E43" t="str">
            <v>Identificado</v>
          </cell>
        </row>
        <row r="44">
          <cell r="E44" t="str">
            <v>Ativo</v>
          </cell>
        </row>
        <row r="45">
          <cell r="E45" t="str">
            <v>Eliminado</v>
          </cell>
        </row>
        <row r="46">
          <cell r="E46" t="str">
            <v>Concretizado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AC32"/>
  <sheetViews>
    <sheetView showGridLines="0" zoomScaleNormal="100" workbookViewId="0"/>
  </sheetViews>
  <sheetFormatPr defaultColWidth="11.42578125" defaultRowHeight="12.75"/>
  <cols>
    <col min="1" max="1" width="2.140625" style="1" customWidth="1"/>
    <col min="2" max="2" width="85.42578125" style="1" customWidth="1"/>
    <col min="3" max="3" width="21.140625" style="1" customWidth="1"/>
    <col min="4" max="9" width="11.42578125" style="1" customWidth="1"/>
    <col min="10" max="10" width="9.7109375" style="1" customWidth="1"/>
    <col min="11" max="16384" width="11.42578125" style="1"/>
  </cols>
  <sheetData>
    <row r="1" spans="1:29" s="210" customFormat="1" ht="18">
      <c r="B1" s="211" t="s">
        <v>673</v>
      </c>
      <c r="D1" s="212"/>
      <c r="E1" s="212"/>
      <c r="F1" s="213"/>
      <c r="G1" s="213"/>
    </row>
    <row r="2" spans="1:29" s="214" customFormat="1" ht="15.75">
      <c r="C2" s="215"/>
      <c r="D2" s="215"/>
      <c r="E2" s="215"/>
      <c r="F2" s="215"/>
      <c r="G2" s="215"/>
    </row>
    <row r="3" spans="1:29" s="216" customFormat="1" ht="15.75">
      <c r="B3" s="282"/>
      <c r="C3" s="283"/>
      <c r="D3" s="283"/>
      <c r="E3" s="284"/>
      <c r="F3" s="162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</row>
    <row r="4" spans="1:29" s="216" customFormat="1" ht="15">
      <c r="B4" s="285"/>
      <c r="C4" s="286"/>
      <c r="D4" s="286"/>
      <c r="E4" s="287"/>
      <c r="F4" s="162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</row>
    <row r="5" spans="1:29" ht="12" customHeight="1">
      <c r="A5" s="6"/>
      <c r="B5" s="7"/>
      <c r="C5" s="2"/>
      <c r="D5" s="2"/>
      <c r="E5" s="2"/>
      <c r="F5" s="2"/>
      <c r="G5" s="2"/>
      <c r="H5" s="2"/>
      <c r="I5" s="2"/>
      <c r="J5" s="2"/>
      <c r="K5" s="3"/>
      <c r="L5" s="3"/>
      <c r="M5" s="4"/>
      <c r="N5" s="4"/>
      <c r="O5" s="4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45" customHeight="1">
      <c r="A6" s="6"/>
      <c r="B6" s="288" t="s">
        <v>104</v>
      </c>
      <c r="C6" s="289"/>
      <c r="D6" s="289"/>
      <c r="E6" s="289"/>
      <c r="F6" s="2"/>
      <c r="G6" s="2"/>
      <c r="H6" s="2"/>
      <c r="I6" s="2"/>
      <c r="J6" s="2"/>
      <c r="K6" s="3"/>
      <c r="L6" s="3"/>
      <c r="M6" s="4"/>
      <c r="N6" s="4"/>
      <c r="O6" s="4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5" customHeight="1">
      <c r="A7" s="6"/>
      <c r="B7" s="7"/>
      <c r="C7" s="2"/>
      <c r="D7" s="2"/>
      <c r="E7" s="2"/>
      <c r="F7" s="2"/>
      <c r="G7" s="2"/>
      <c r="H7" s="2"/>
      <c r="I7" s="2"/>
      <c r="J7" s="2"/>
      <c r="K7" s="3"/>
      <c r="L7" s="3"/>
      <c r="M7" s="4"/>
      <c r="N7" s="4"/>
      <c r="O7" s="4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5">
      <c r="B8" s="290" t="s">
        <v>53</v>
      </c>
      <c r="C8" s="291"/>
      <c r="D8" s="291"/>
      <c r="E8" s="291"/>
    </row>
    <row r="9" spans="1:29">
      <c r="B9" s="292" t="s">
        <v>674</v>
      </c>
      <c r="C9" s="292"/>
      <c r="D9" s="292"/>
      <c r="E9" s="292"/>
    </row>
    <row r="10" spans="1:29" ht="15">
      <c r="B10" s="281" t="s">
        <v>54</v>
      </c>
      <c r="C10" s="281"/>
      <c r="D10" s="281"/>
      <c r="E10" s="281"/>
    </row>
    <row r="11" spans="1:29" ht="15">
      <c r="B11" s="281" t="s">
        <v>384</v>
      </c>
      <c r="C11" s="281"/>
      <c r="D11" s="281"/>
      <c r="E11" s="281"/>
    </row>
    <row r="12" spans="1:29" ht="15">
      <c r="B12" s="281" t="s">
        <v>461</v>
      </c>
      <c r="C12" s="281"/>
      <c r="D12" s="281"/>
      <c r="E12" s="281"/>
    </row>
    <row r="13" spans="1:29" ht="15">
      <c r="B13" s="281" t="s">
        <v>462</v>
      </c>
      <c r="C13" s="281"/>
      <c r="D13" s="281"/>
      <c r="E13" s="281"/>
    </row>
    <row r="14" spans="1:29">
      <c r="B14" s="293" t="s">
        <v>728</v>
      </c>
      <c r="C14" s="293"/>
      <c r="D14" s="293"/>
      <c r="E14" s="293"/>
    </row>
    <row r="15" spans="1:29" ht="15">
      <c r="B15" s="281" t="s">
        <v>93</v>
      </c>
      <c r="C15" s="281"/>
      <c r="D15" s="281"/>
      <c r="E15" s="281"/>
    </row>
    <row r="16" spans="1:29" ht="15">
      <c r="B16" s="281" t="s">
        <v>227</v>
      </c>
      <c r="C16" s="281"/>
      <c r="D16" s="281"/>
      <c r="E16" s="281"/>
    </row>
    <row r="17" spans="2:5" ht="15">
      <c r="B17" s="281" t="s">
        <v>121</v>
      </c>
      <c r="C17" s="281"/>
      <c r="D17" s="281"/>
      <c r="E17" s="281"/>
    </row>
    <row r="18" spans="2:5" ht="15">
      <c r="B18" s="281" t="s">
        <v>123</v>
      </c>
      <c r="C18" s="281"/>
      <c r="D18" s="281"/>
      <c r="E18" s="281"/>
    </row>
    <row r="19" spans="2:5" ht="15">
      <c r="B19" s="281" t="s">
        <v>176</v>
      </c>
      <c r="C19" s="281"/>
      <c r="D19" s="281"/>
      <c r="E19" s="281"/>
    </row>
    <row r="20" spans="2:5" ht="15">
      <c r="B20" s="281" t="s">
        <v>52</v>
      </c>
      <c r="C20" s="281"/>
      <c r="D20" s="281"/>
      <c r="E20" s="281"/>
    </row>
    <row r="21" spans="2:5" ht="15">
      <c r="B21" s="281" t="s">
        <v>377</v>
      </c>
      <c r="C21" s="281"/>
      <c r="D21" s="281"/>
      <c r="E21" s="281"/>
    </row>
    <row r="22" spans="2:5" ht="15">
      <c r="B22" s="281" t="s">
        <v>398</v>
      </c>
      <c r="C22" s="281"/>
      <c r="D22" s="281"/>
      <c r="E22" s="281"/>
    </row>
    <row r="23" spans="2:5" ht="15">
      <c r="B23" s="281" t="s">
        <v>338</v>
      </c>
      <c r="C23" s="281"/>
      <c r="D23" s="281"/>
      <c r="E23" s="281"/>
    </row>
    <row r="24" spans="2:5" ht="15">
      <c r="B24" s="281" t="s">
        <v>213</v>
      </c>
      <c r="C24" s="281"/>
      <c r="D24" s="281"/>
      <c r="E24" s="281"/>
    </row>
    <row r="25" spans="2:5" ht="15">
      <c r="B25" s="281" t="s">
        <v>350</v>
      </c>
      <c r="C25" s="281"/>
      <c r="D25" s="281"/>
      <c r="E25" s="281"/>
    </row>
    <row r="26" spans="2:5" ht="15">
      <c r="B26" s="281" t="s">
        <v>366</v>
      </c>
      <c r="C26" s="281"/>
      <c r="D26" s="281"/>
      <c r="E26" s="281"/>
    </row>
    <row r="27" spans="2:5" ht="15">
      <c r="B27" s="281" t="s">
        <v>177</v>
      </c>
      <c r="C27" s="281"/>
      <c r="D27" s="281"/>
      <c r="E27" s="281"/>
    </row>
    <row r="28" spans="2:5" ht="15">
      <c r="B28" s="281" t="s">
        <v>415</v>
      </c>
      <c r="C28" s="281"/>
      <c r="D28" s="281"/>
      <c r="E28" s="281"/>
    </row>
    <row r="29" spans="2:5" ht="15">
      <c r="B29" s="281" t="s">
        <v>427</v>
      </c>
      <c r="C29" s="281"/>
      <c r="D29" s="281"/>
      <c r="E29" s="281"/>
    </row>
    <row r="30" spans="2:5" ht="15">
      <c r="B30" s="281" t="s">
        <v>428</v>
      </c>
      <c r="C30" s="281"/>
      <c r="D30" s="281"/>
      <c r="E30" s="281"/>
    </row>
    <row r="31" spans="2:5" ht="15">
      <c r="B31" s="281" t="s">
        <v>472</v>
      </c>
      <c r="C31" s="281"/>
      <c r="D31" s="281"/>
      <c r="E31" s="281"/>
    </row>
    <row r="32" spans="2:5">
      <c r="B32" s="292" t="s">
        <v>704</v>
      </c>
      <c r="C32" s="292"/>
      <c r="D32" s="292"/>
      <c r="E32" s="292"/>
    </row>
  </sheetData>
  <dataConsolidate/>
  <mergeCells count="28">
    <mergeCell ref="B32:E32"/>
    <mergeCell ref="B30:E30"/>
    <mergeCell ref="B31:E31"/>
    <mergeCell ref="B24:E24"/>
    <mergeCell ref="B25:E25"/>
    <mergeCell ref="B26:E26"/>
    <mergeCell ref="B27:E27"/>
    <mergeCell ref="B28:E28"/>
    <mergeCell ref="B29:E29"/>
    <mergeCell ref="B23:E23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11:E11"/>
    <mergeCell ref="B3:E3"/>
    <mergeCell ref="B4:E4"/>
    <mergeCell ref="B6:E6"/>
    <mergeCell ref="B8:E8"/>
    <mergeCell ref="B10:E10"/>
    <mergeCell ref="B9:E9"/>
  </mergeCells>
  <hyperlinks>
    <hyperlink ref="B10" location="'Dados do Projeto'!A1" display="Dados do Projeto"/>
    <hyperlink ref="B17" location="'Premissas e Restrições'!A1" display="Premissas e Restroções"/>
    <hyperlink ref="B16" location="'Plano de Comunicação'!A1" display="Plano de Comunicação"/>
    <hyperlink ref="B19" location="'Entregas e Critérios de Aceite'!A1" display="Entregas e Critérios de Aceite"/>
    <hyperlink ref="B23" location="'Riscos - Análise Quantitativa'!A1" display="Riscos Análise Quantitativa"/>
    <hyperlink ref="B15" location="Stakeholders!A1" display="Stakeholders"/>
    <hyperlink ref="B20" location="'Dependências Críticas'!A1" display="Dependências Críticas"/>
    <hyperlink ref="B21" location="'Gestão de Riscos e Issues'!A1" display="Gestão de Riscos e Issues"/>
    <hyperlink ref="B24" location="'Hist. Baseline'!A1" display="Histórico de Baselines"/>
    <hyperlink ref="B27" location="'Hist. Status Reports'!A1" display="Histórico de Status Report"/>
    <hyperlink ref="B11" location="Escopo!A1" display="Escopo"/>
    <hyperlink ref="B22" location="'Acomp. Riscos e Issues'!A1" display="Acompanhamento dos Riscos e Issues"/>
    <hyperlink ref="B26" location="'Curva S'!A1" display="Curva S"/>
    <hyperlink ref="B25" location="'Diário de Bordo'!A1" display="Diário de Bordo"/>
    <hyperlink ref="B28" location="'Operação Assistida'!A1" display="Operação Assistida"/>
    <hyperlink ref="B29" location="'Controle de Horas do Projeto'!A1" display="Controle de Horas do Projeto"/>
    <hyperlink ref="B30" location="'Gestão de Mudanças'!A1" display="Gestão de Mudanças"/>
    <hyperlink ref="B12" location="EAP!A1" display="EAP"/>
    <hyperlink ref="B13" location="'Dicionário da EAP'!A1" display="Dicionário da EAP"/>
    <hyperlink ref="B18" location="'Matriz Responsabilidade-Papeis'!A1" display="Matriz de Responsabilidades - Por Papéis"/>
    <hyperlink ref="B31" location="'Lições Aprendidas'!A1" display="Lições Aprendidas"/>
    <hyperlink ref="B9" location="'Dados do Projeto'!A1" display="Dados do Projeto"/>
    <hyperlink ref="B9:E9" location="'Controle de Versão'!A1" display="Controle de Versão"/>
    <hyperlink ref="B32" location="'Lições Aprendidas'!A1" display="Lições Aprendidas"/>
    <hyperlink ref="B32:E32" location="'Base de Conhecimento'!A1" display="Base de Conhecimento"/>
    <hyperlink ref="B14:E14" location="Equipe!A1" display="Equipe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7"/>
  <dimension ref="A1:N33"/>
  <sheetViews>
    <sheetView showGridLines="0" zoomScaleNormal="100" workbookViewId="0">
      <pane ySplit="6" topLeftCell="A7" activePane="bottomLeft" state="frozen"/>
      <selection pane="bottomLeft"/>
    </sheetView>
  </sheetViews>
  <sheetFormatPr defaultColWidth="10.85546875" defaultRowHeight="12.75"/>
  <cols>
    <col min="1" max="1" width="2.140625" style="16" customWidth="1"/>
    <col min="2" max="2" width="26.85546875" style="13" customWidth="1"/>
    <col min="3" max="3" width="12.7109375" style="8" customWidth="1"/>
    <col min="4" max="4" width="13" style="8" customWidth="1"/>
    <col min="5" max="5" width="60.85546875" style="8" bestFit="1" customWidth="1"/>
    <col min="6" max="10" width="9.140625" style="8" customWidth="1"/>
    <col min="11" max="16384" width="10.85546875" style="8"/>
  </cols>
  <sheetData>
    <row r="1" spans="1:14" s="210" customFormat="1" ht="18">
      <c r="B1" s="211" t="s">
        <v>748</v>
      </c>
      <c r="D1" s="212"/>
      <c r="E1" s="213"/>
      <c r="F1" s="213"/>
    </row>
    <row r="2" spans="1:14" s="214" customFormat="1" ht="15.75">
      <c r="C2" s="215"/>
      <c r="D2" s="215"/>
      <c r="E2" s="215"/>
      <c r="F2" s="215"/>
    </row>
    <row r="3" spans="1:14" customFormat="1">
      <c r="A3" s="251" t="s">
        <v>9</v>
      </c>
      <c r="B3" s="325"/>
      <c r="C3" s="325"/>
      <c r="D3" s="325"/>
      <c r="E3" s="325"/>
      <c r="F3" s="325"/>
      <c r="G3" s="325"/>
      <c r="H3" s="325"/>
      <c r="I3" s="325"/>
      <c r="J3" s="325"/>
    </row>
    <row r="4" spans="1:14" s="216" customFormat="1" ht="15" customHeight="1">
      <c r="B4" s="326"/>
      <c r="C4" s="326"/>
      <c r="D4" s="326"/>
      <c r="E4" s="326"/>
      <c r="F4" s="326"/>
      <c r="G4" s="326"/>
      <c r="H4" s="326"/>
      <c r="I4" s="326"/>
      <c r="J4" s="326"/>
      <c r="K4" s="163"/>
      <c r="L4" s="163"/>
      <c r="M4" s="163"/>
      <c r="N4" s="163"/>
    </row>
    <row r="5" spans="1:14" s="165" customFormat="1" ht="14.25">
      <c r="A5" s="268" t="s">
        <v>751</v>
      </c>
      <c r="B5" s="346"/>
      <c r="C5" s="346"/>
      <c r="D5" s="346"/>
      <c r="E5" s="346"/>
      <c r="F5" s="346"/>
    </row>
    <row r="6" spans="1:14" ht="15" customHeight="1">
      <c r="A6" s="19"/>
      <c r="B6" s="254" t="s">
        <v>147</v>
      </c>
      <c r="C6" s="254" t="s">
        <v>144</v>
      </c>
      <c r="D6" s="254" t="s">
        <v>149</v>
      </c>
      <c r="E6" s="254" t="s">
        <v>204</v>
      </c>
      <c r="F6" s="326" t="s">
        <v>148</v>
      </c>
      <c r="G6" s="326"/>
      <c r="H6" s="326"/>
      <c r="I6" s="326"/>
      <c r="J6" s="326"/>
    </row>
    <row r="7" spans="1:14" s="14" customFormat="1">
      <c r="A7" s="19"/>
      <c r="B7" s="326" t="s">
        <v>750</v>
      </c>
      <c r="C7" s="326"/>
      <c r="D7" s="326"/>
      <c r="E7" s="326"/>
      <c r="F7" s="326"/>
      <c r="G7" s="326"/>
      <c r="H7" s="326"/>
      <c r="I7" s="326"/>
      <c r="J7" s="326"/>
    </row>
    <row r="8" spans="1:14" s="14" customFormat="1">
      <c r="A8" s="19"/>
      <c r="B8" s="139"/>
      <c r="C8" s="137"/>
      <c r="D8" s="137"/>
      <c r="E8" s="91"/>
      <c r="F8" s="348"/>
      <c r="G8" s="348"/>
      <c r="H8" s="348"/>
      <c r="I8" s="348"/>
      <c r="J8" s="348"/>
    </row>
    <row r="9" spans="1:14" s="14" customFormat="1">
      <c r="A9" s="19"/>
      <c r="B9" s="139"/>
      <c r="C9" s="137"/>
      <c r="D9" s="138"/>
      <c r="E9" s="91"/>
      <c r="F9" s="347"/>
      <c r="G9" s="347"/>
      <c r="H9" s="347"/>
      <c r="I9" s="347"/>
      <c r="J9" s="347"/>
    </row>
    <row r="10" spans="1:14" s="14" customFormat="1" ht="15.6" customHeight="1">
      <c r="A10" s="19"/>
      <c r="B10" s="139"/>
      <c r="C10" s="137"/>
      <c r="D10" s="137"/>
      <c r="E10" s="91"/>
      <c r="F10" s="347"/>
      <c r="G10" s="347"/>
      <c r="H10" s="347"/>
      <c r="I10" s="347"/>
      <c r="J10" s="347"/>
    </row>
    <row r="11" spans="1:14" s="14" customFormat="1">
      <c r="A11" s="19"/>
      <c r="B11" s="139"/>
      <c r="C11" s="137"/>
      <c r="D11" s="137"/>
      <c r="E11" s="91"/>
      <c r="F11" s="347"/>
      <c r="G11" s="347"/>
      <c r="H11" s="347"/>
      <c r="I11" s="347"/>
      <c r="J11" s="347"/>
    </row>
    <row r="12" spans="1:14" s="14" customFormat="1">
      <c r="A12" s="19"/>
      <c r="B12" s="139"/>
      <c r="C12" s="137"/>
      <c r="D12" s="137"/>
      <c r="E12" s="91"/>
      <c r="F12" s="347"/>
      <c r="G12" s="347"/>
      <c r="H12" s="347"/>
      <c r="I12" s="347"/>
      <c r="J12" s="347"/>
    </row>
    <row r="13" spans="1:14" s="14" customFormat="1">
      <c r="A13" s="19"/>
      <c r="B13" s="139"/>
      <c r="C13" s="137"/>
      <c r="D13" s="137"/>
      <c r="E13" s="91"/>
      <c r="F13" s="347"/>
      <c r="G13" s="347"/>
      <c r="H13" s="347"/>
      <c r="I13" s="347"/>
      <c r="J13" s="347"/>
    </row>
    <row r="14" spans="1:14" s="14" customFormat="1">
      <c r="A14" s="19"/>
      <c r="B14" s="139"/>
      <c r="C14" s="137"/>
      <c r="D14" s="138"/>
      <c r="E14" s="91"/>
      <c r="F14" s="347"/>
      <c r="G14" s="347"/>
      <c r="H14" s="347"/>
      <c r="I14" s="347"/>
      <c r="J14" s="347"/>
    </row>
    <row r="15" spans="1:14" s="14" customFormat="1">
      <c r="A15" s="19"/>
      <c r="B15" s="139"/>
      <c r="C15" s="137"/>
      <c r="D15" s="138"/>
      <c r="E15" s="91"/>
      <c r="F15" s="347"/>
      <c r="G15" s="347"/>
      <c r="H15" s="347"/>
      <c r="I15" s="347"/>
      <c r="J15" s="347"/>
    </row>
    <row r="16" spans="1:14" s="14" customFormat="1">
      <c r="A16" s="19"/>
      <c r="B16" s="139"/>
      <c r="C16" s="137"/>
      <c r="D16" s="138"/>
      <c r="E16" s="91"/>
      <c r="F16" s="347"/>
      <c r="G16" s="347"/>
      <c r="H16" s="347"/>
      <c r="I16" s="347"/>
      <c r="J16" s="347"/>
    </row>
    <row r="17" spans="1:11" s="14" customFormat="1">
      <c r="A17" s="19"/>
      <c r="B17" s="139"/>
      <c r="C17" s="137"/>
      <c r="D17" s="138"/>
      <c r="E17" s="91"/>
      <c r="F17" s="347"/>
      <c r="G17" s="347"/>
      <c r="H17" s="347"/>
      <c r="I17" s="347"/>
      <c r="J17" s="347"/>
    </row>
    <row r="18" spans="1:11" s="14" customFormat="1">
      <c r="A18" s="19"/>
      <c r="B18" s="139"/>
      <c r="C18" s="137"/>
      <c r="D18" s="138"/>
      <c r="E18" s="92"/>
      <c r="F18" s="347"/>
      <c r="G18" s="347"/>
      <c r="H18" s="347"/>
      <c r="I18" s="347"/>
      <c r="J18" s="347"/>
    </row>
    <row r="19" spans="1:11" s="14" customFormat="1">
      <c r="A19" s="19"/>
      <c r="B19" s="139"/>
      <c r="C19" s="137"/>
      <c r="D19" s="138"/>
      <c r="E19" s="92"/>
      <c r="F19" s="347"/>
      <c r="G19" s="347"/>
      <c r="H19" s="347"/>
      <c r="I19" s="347"/>
      <c r="J19" s="347"/>
    </row>
    <row r="20" spans="1:11" s="14" customFormat="1">
      <c r="A20" s="134"/>
      <c r="B20" s="136"/>
      <c r="C20" s="136"/>
      <c r="D20" s="136"/>
      <c r="E20" s="136"/>
      <c r="F20" s="136"/>
      <c r="G20" s="136"/>
      <c r="H20" s="136"/>
      <c r="I20" s="136"/>
      <c r="J20" s="136"/>
      <c r="K20" s="135"/>
    </row>
    <row r="21" spans="1:11">
      <c r="B21" s="326" t="s">
        <v>749</v>
      </c>
      <c r="C21" s="326"/>
      <c r="D21" s="326"/>
      <c r="E21" s="326"/>
      <c r="F21" s="326"/>
      <c r="G21" s="326"/>
      <c r="H21" s="326"/>
      <c r="I21" s="326"/>
      <c r="J21" s="326"/>
    </row>
    <row r="22" spans="1:11">
      <c r="B22" s="139"/>
      <c r="C22" s="137"/>
      <c r="D22" s="137"/>
      <c r="E22" s="91"/>
      <c r="F22" s="348"/>
      <c r="G22" s="348"/>
      <c r="H22" s="348"/>
      <c r="I22" s="348"/>
      <c r="J22" s="348"/>
    </row>
    <row r="23" spans="1:11">
      <c r="B23" s="139"/>
      <c r="C23" s="137"/>
      <c r="D23" s="138"/>
      <c r="E23" s="91"/>
      <c r="F23" s="347"/>
      <c r="G23" s="347"/>
      <c r="H23" s="347"/>
      <c r="I23" s="347"/>
      <c r="J23" s="347"/>
    </row>
    <row r="24" spans="1:11">
      <c r="B24" s="139"/>
      <c r="C24" s="137"/>
      <c r="D24" s="137"/>
      <c r="E24" s="91"/>
      <c r="F24" s="347"/>
      <c r="G24" s="347"/>
      <c r="H24" s="347"/>
      <c r="I24" s="347"/>
      <c r="J24" s="347"/>
    </row>
    <row r="25" spans="1:11">
      <c r="B25" s="139"/>
      <c r="C25" s="137"/>
      <c r="D25" s="137"/>
      <c r="E25" s="91"/>
      <c r="F25" s="347"/>
      <c r="G25" s="347"/>
      <c r="H25" s="347"/>
      <c r="I25" s="347"/>
      <c r="J25" s="347"/>
    </row>
    <row r="26" spans="1:11">
      <c r="B26" s="139"/>
      <c r="C26" s="137"/>
      <c r="D26" s="137"/>
      <c r="E26" s="91"/>
      <c r="F26" s="347"/>
      <c r="G26" s="347"/>
      <c r="H26" s="347"/>
      <c r="I26" s="347"/>
      <c r="J26" s="347"/>
    </row>
    <row r="27" spans="1:11">
      <c r="B27" s="139"/>
      <c r="C27" s="137"/>
      <c r="D27" s="137"/>
      <c r="E27" s="91"/>
      <c r="F27" s="347"/>
      <c r="G27" s="347"/>
      <c r="H27" s="347"/>
      <c r="I27" s="347"/>
      <c r="J27" s="347"/>
    </row>
    <row r="28" spans="1:11">
      <c r="B28" s="139"/>
      <c r="C28" s="137"/>
      <c r="D28" s="138"/>
      <c r="E28" s="91"/>
      <c r="F28" s="347"/>
      <c r="G28" s="347"/>
      <c r="H28" s="347"/>
      <c r="I28" s="347"/>
      <c r="J28" s="347"/>
    </row>
    <row r="29" spans="1:11">
      <c r="B29" s="139"/>
      <c r="C29" s="137"/>
      <c r="D29" s="138"/>
      <c r="E29" s="91"/>
      <c r="F29" s="347"/>
      <c r="G29" s="347"/>
      <c r="H29" s="347"/>
      <c r="I29" s="347"/>
      <c r="J29" s="347"/>
    </row>
    <row r="30" spans="1:11">
      <c r="B30" s="139"/>
      <c r="C30" s="137"/>
      <c r="D30" s="138"/>
      <c r="E30" s="91"/>
      <c r="F30" s="347"/>
      <c r="G30" s="347"/>
      <c r="H30" s="347"/>
      <c r="I30" s="347"/>
      <c r="J30" s="347"/>
    </row>
    <row r="31" spans="1:11">
      <c r="B31" s="139"/>
      <c r="C31" s="137"/>
      <c r="D31" s="138"/>
      <c r="E31" s="91"/>
      <c r="F31" s="347"/>
      <c r="G31" s="347"/>
      <c r="H31" s="347"/>
      <c r="I31" s="347"/>
      <c r="J31" s="347"/>
    </row>
    <row r="32" spans="1:11">
      <c r="B32" s="139"/>
      <c r="C32" s="137"/>
      <c r="D32" s="138"/>
      <c r="E32" s="92"/>
      <c r="F32" s="347"/>
      <c r="G32" s="347"/>
      <c r="H32" s="347"/>
      <c r="I32" s="347"/>
      <c r="J32" s="347"/>
    </row>
    <row r="33" spans="2:10">
      <c r="B33" s="139"/>
      <c r="C33" s="137"/>
      <c r="D33" s="138"/>
      <c r="E33" s="92"/>
      <c r="F33" s="347"/>
      <c r="G33" s="347"/>
      <c r="H33" s="347"/>
      <c r="I33" s="347"/>
      <c r="J33" s="347"/>
    </row>
  </sheetData>
  <mergeCells count="30">
    <mergeCell ref="F17:J17"/>
    <mergeCell ref="F14:J14"/>
    <mergeCell ref="F15:J15"/>
    <mergeCell ref="F10:J10"/>
    <mergeCell ref="F6:J6"/>
    <mergeCell ref="F8:J8"/>
    <mergeCell ref="F9:J9"/>
    <mergeCell ref="B7:J7"/>
    <mergeCell ref="F33:J33"/>
    <mergeCell ref="F26:J26"/>
    <mergeCell ref="F27:J27"/>
    <mergeCell ref="F28:J28"/>
    <mergeCell ref="F29:J29"/>
    <mergeCell ref="F30:J30"/>
    <mergeCell ref="B5:F5"/>
    <mergeCell ref="B3:J3"/>
    <mergeCell ref="B4:J4"/>
    <mergeCell ref="F31:J31"/>
    <mergeCell ref="F32:J32"/>
    <mergeCell ref="B21:J21"/>
    <mergeCell ref="F22:J22"/>
    <mergeCell ref="F23:J23"/>
    <mergeCell ref="F24:J24"/>
    <mergeCell ref="F25:J25"/>
    <mergeCell ref="F19:J19"/>
    <mergeCell ref="F18:J18"/>
    <mergeCell ref="F11:J11"/>
    <mergeCell ref="F13:J13"/>
    <mergeCell ref="F12:J12"/>
    <mergeCell ref="F16:J16"/>
  </mergeCells>
  <hyperlinks>
    <hyperlink ref="A3" location="Menu!A1" display="Menu!A1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1"/>
  <dimension ref="A1:J40"/>
  <sheetViews>
    <sheetView showGridLines="0" workbookViewId="0">
      <selection sqref="A1:XFD5"/>
    </sheetView>
  </sheetViews>
  <sheetFormatPr defaultColWidth="11.42578125" defaultRowHeight="12.75"/>
  <cols>
    <col min="1" max="1" width="2.140625" style="17" bestFit="1" customWidth="1"/>
    <col min="2" max="2" width="22.42578125" style="17" customWidth="1"/>
    <col min="3" max="3" width="18.85546875" style="17" customWidth="1"/>
    <col min="4" max="4" width="48.7109375" style="17" customWidth="1"/>
    <col min="5" max="5" width="19.28515625" style="17" customWidth="1"/>
    <col min="6" max="6" width="24.140625" style="17" customWidth="1"/>
    <col min="7" max="16384" width="11.42578125" style="17"/>
  </cols>
  <sheetData>
    <row r="1" spans="1:10" s="210" customFormat="1" ht="18">
      <c r="B1" s="211" t="s">
        <v>748</v>
      </c>
      <c r="D1" s="212"/>
      <c r="E1" s="213"/>
      <c r="F1" s="213"/>
    </row>
    <row r="2" spans="1:10" s="214" customFormat="1" ht="15.75">
      <c r="C2" s="215"/>
      <c r="D2" s="215"/>
      <c r="E2" s="215"/>
      <c r="F2" s="215"/>
    </row>
    <row r="3" spans="1:10" customFormat="1">
      <c r="A3" s="251" t="s">
        <v>9</v>
      </c>
      <c r="B3" s="325"/>
      <c r="C3" s="325"/>
      <c r="D3" s="325"/>
      <c r="E3" s="325"/>
      <c r="F3" s="325"/>
    </row>
    <row r="4" spans="1:10" s="216" customFormat="1" ht="15" customHeight="1">
      <c r="B4" s="326"/>
      <c r="C4" s="326"/>
      <c r="D4" s="326"/>
      <c r="E4" s="326"/>
      <c r="F4" s="326"/>
      <c r="G4" s="163"/>
      <c r="H4" s="163"/>
      <c r="I4" s="163"/>
      <c r="J4" s="163"/>
    </row>
    <row r="5" spans="1:10" s="21" customFormat="1" ht="12.75" customHeight="1"/>
    <row r="6" spans="1:10" s="21" customFormat="1" ht="45" customHeight="1">
      <c r="B6" s="356" t="s">
        <v>218</v>
      </c>
      <c r="C6" s="356"/>
      <c r="D6" s="356"/>
      <c r="E6" s="356"/>
      <c r="F6" s="356"/>
    </row>
    <row r="7" spans="1:10" s="21" customFormat="1" ht="13.5" customHeight="1">
      <c r="B7" s="22"/>
      <c r="C7" s="22"/>
      <c r="D7" s="22"/>
      <c r="E7" s="22"/>
      <c r="F7" s="22"/>
    </row>
    <row r="8" spans="1:10" ht="15">
      <c r="A8" s="15" t="s">
        <v>9</v>
      </c>
      <c r="B8" s="355" t="s">
        <v>103</v>
      </c>
      <c r="C8" s="355"/>
      <c r="D8" s="355"/>
      <c r="E8" s="355"/>
      <c r="F8" s="355"/>
    </row>
    <row r="9" spans="1:10">
      <c r="B9" s="132" t="s">
        <v>2</v>
      </c>
      <c r="C9" s="349" t="s">
        <v>386</v>
      </c>
      <c r="D9" s="350"/>
      <c r="E9" s="350"/>
      <c r="F9" s="351"/>
    </row>
    <row r="10" spans="1:10">
      <c r="B10" s="132" t="s">
        <v>3</v>
      </c>
      <c r="C10" s="349" t="s">
        <v>219</v>
      </c>
      <c r="D10" s="350"/>
      <c r="E10" s="350"/>
      <c r="F10" s="351"/>
    </row>
    <row r="11" spans="1:10">
      <c r="B11" s="132" t="s">
        <v>4</v>
      </c>
      <c r="C11" s="349"/>
      <c r="D11" s="351"/>
      <c r="E11" s="132" t="s">
        <v>5</v>
      </c>
      <c r="F11" s="94"/>
    </row>
    <row r="12" spans="1:10">
      <c r="B12" s="132" t="s">
        <v>6</v>
      </c>
      <c r="C12" s="349" t="s">
        <v>387</v>
      </c>
      <c r="D12" s="350"/>
      <c r="E12" s="350"/>
      <c r="F12" s="351"/>
    </row>
    <row r="13" spans="1:10" ht="12.75" customHeight="1">
      <c r="B13" s="132" t="s">
        <v>85</v>
      </c>
      <c r="C13" s="349" t="s">
        <v>220</v>
      </c>
      <c r="D13" s="350"/>
      <c r="E13" s="350"/>
      <c r="F13" s="351"/>
    </row>
    <row r="14" spans="1:10">
      <c r="B14" s="132" t="s">
        <v>7</v>
      </c>
      <c r="C14" s="349" t="s">
        <v>388</v>
      </c>
      <c r="D14" s="350"/>
      <c r="E14" s="350"/>
      <c r="F14" s="351"/>
    </row>
    <row r="15" spans="1:10" ht="15">
      <c r="B15" s="352" t="s">
        <v>356</v>
      </c>
      <c r="C15" s="93" t="s">
        <v>55</v>
      </c>
      <c r="D15" s="93" t="s">
        <v>27</v>
      </c>
      <c r="E15" s="93" t="s">
        <v>8</v>
      </c>
      <c r="F15" s="93" t="s">
        <v>76</v>
      </c>
    </row>
    <row r="16" spans="1:10">
      <c r="B16" s="353"/>
      <c r="C16" s="95">
        <v>40909</v>
      </c>
      <c r="D16" s="96" t="s">
        <v>389</v>
      </c>
      <c r="E16" s="95">
        <v>40909</v>
      </c>
      <c r="F16" s="97" t="s">
        <v>390</v>
      </c>
    </row>
    <row r="17" spans="2:6" ht="12.75" customHeight="1">
      <c r="B17" s="354"/>
      <c r="C17" s="116"/>
      <c r="D17" s="116"/>
      <c r="E17" s="116"/>
      <c r="F17" s="116"/>
    </row>
    <row r="18" spans="2:6">
      <c r="B18" s="18"/>
      <c r="C18" s="18"/>
      <c r="D18" s="18"/>
      <c r="E18" s="18"/>
      <c r="F18" s="18"/>
    </row>
    <row r="19" spans="2:6" ht="15">
      <c r="B19" s="355" t="s">
        <v>105</v>
      </c>
      <c r="C19" s="355"/>
      <c r="D19" s="355"/>
      <c r="E19" s="355"/>
      <c r="F19" s="355"/>
    </row>
    <row r="20" spans="2:6">
      <c r="B20" s="132" t="s">
        <v>2</v>
      </c>
      <c r="C20" s="349"/>
      <c r="D20" s="350"/>
      <c r="E20" s="350"/>
      <c r="F20" s="351"/>
    </row>
    <row r="21" spans="2:6">
      <c r="B21" s="132" t="s">
        <v>3</v>
      </c>
      <c r="C21" s="349"/>
      <c r="D21" s="350"/>
      <c r="E21" s="350"/>
      <c r="F21" s="351"/>
    </row>
    <row r="22" spans="2:6">
      <c r="B22" s="132" t="s">
        <v>4</v>
      </c>
      <c r="C22" s="349"/>
      <c r="D22" s="351"/>
      <c r="E22" s="132" t="s">
        <v>5</v>
      </c>
      <c r="F22" s="94"/>
    </row>
    <row r="23" spans="2:6">
      <c r="B23" s="132" t="s">
        <v>6</v>
      </c>
      <c r="C23" s="349"/>
      <c r="D23" s="350"/>
      <c r="E23" s="350"/>
      <c r="F23" s="351"/>
    </row>
    <row r="24" spans="2:6" ht="13.15" customHeight="1">
      <c r="B24" s="132" t="s">
        <v>85</v>
      </c>
      <c r="C24" s="349"/>
      <c r="D24" s="350"/>
      <c r="E24" s="350"/>
      <c r="F24" s="351"/>
    </row>
    <row r="25" spans="2:6">
      <c r="B25" s="132" t="s">
        <v>7</v>
      </c>
      <c r="C25" s="349"/>
      <c r="D25" s="350"/>
      <c r="E25" s="350"/>
      <c r="F25" s="351"/>
    </row>
    <row r="26" spans="2:6" ht="15">
      <c r="B26" s="352" t="s">
        <v>356</v>
      </c>
      <c r="C26" s="93" t="s">
        <v>55</v>
      </c>
      <c r="D26" s="93" t="s">
        <v>27</v>
      </c>
      <c r="E26" s="93" t="s">
        <v>8</v>
      </c>
      <c r="F26" s="93" t="s">
        <v>76</v>
      </c>
    </row>
    <row r="27" spans="2:6" ht="12.75" customHeight="1">
      <c r="B27" s="353"/>
      <c r="C27" s="95"/>
      <c r="D27" s="96"/>
      <c r="E27" s="95"/>
      <c r="F27" s="97"/>
    </row>
    <row r="28" spans="2:6" ht="12.75" customHeight="1">
      <c r="B28" s="354"/>
      <c r="C28" s="116"/>
      <c r="D28" s="116"/>
      <c r="E28" s="116"/>
      <c r="F28" s="116"/>
    </row>
    <row r="29" spans="2:6" ht="13.5" customHeight="1"/>
    <row r="30" spans="2:6" ht="13.5" customHeight="1">
      <c r="B30" s="355" t="s">
        <v>178</v>
      </c>
      <c r="C30" s="355"/>
      <c r="D30" s="355"/>
      <c r="E30" s="355"/>
      <c r="F30" s="355"/>
    </row>
    <row r="31" spans="2:6" ht="13.5" customHeight="1">
      <c r="B31" s="132" t="s">
        <v>2</v>
      </c>
      <c r="C31" s="349"/>
      <c r="D31" s="350"/>
      <c r="E31" s="350"/>
      <c r="F31" s="351"/>
    </row>
    <row r="32" spans="2:6" ht="13.5" customHeight="1">
      <c r="B32" s="132" t="s">
        <v>3</v>
      </c>
      <c r="C32" s="349"/>
      <c r="D32" s="350"/>
      <c r="E32" s="350"/>
      <c r="F32" s="351"/>
    </row>
    <row r="33" spans="2:6" ht="13.5" customHeight="1">
      <c r="B33" s="132" t="s">
        <v>4</v>
      </c>
      <c r="C33" s="349"/>
      <c r="D33" s="351"/>
      <c r="E33" s="132" t="s">
        <v>5</v>
      </c>
      <c r="F33" s="94"/>
    </row>
    <row r="34" spans="2:6" ht="13.5" customHeight="1">
      <c r="B34" s="132" t="s">
        <v>6</v>
      </c>
      <c r="C34" s="349"/>
      <c r="D34" s="350"/>
      <c r="E34" s="350"/>
      <c r="F34" s="351"/>
    </row>
    <row r="35" spans="2:6" ht="13.5" customHeight="1">
      <c r="B35" s="132" t="s">
        <v>85</v>
      </c>
      <c r="C35" s="349"/>
      <c r="D35" s="350"/>
      <c r="E35" s="350"/>
      <c r="F35" s="351"/>
    </row>
    <row r="36" spans="2:6" ht="13.5" customHeight="1">
      <c r="B36" s="132" t="s">
        <v>7</v>
      </c>
      <c r="C36" s="349"/>
      <c r="D36" s="350"/>
      <c r="E36" s="350"/>
      <c r="F36" s="351"/>
    </row>
    <row r="37" spans="2:6" ht="13.5" customHeight="1">
      <c r="B37" s="352" t="s">
        <v>356</v>
      </c>
      <c r="C37" s="93" t="s">
        <v>55</v>
      </c>
      <c r="D37" s="93" t="s">
        <v>27</v>
      </c>
      <c r="E37" s="93" t="s">
        <v>8</v>
      </c>
      <c r="F37" s="93" t="s">
        <v>76</v>
      </c>
    </row>
    <row r="38" spans="2:6" ht="13.5" customHeight="1">
      <c r="B38" s="353"/>
      <c r="C38" s="95"/>
      <c r="D38" s="96"/>
      <c r="E38" s="95"/>
      <c r="F38" s="97"/>
    </row>
    <row r="39" spans="2:6" ht="13.5" customHeight="1">
      <c r="B39" s="354"/>
      <c r="C39" s="116"/>
      <c r="D39" s="116"/>
      <c r="E39" s="116"/>
      <c r="F39" s="116"/>
    </row>
    <row r="40" spans="2:6" ht="13.5" customHeight="1"/>
  </sheetData>
  <mergeCells count="27">
    <mergeCell ref="B37:B39"/>
    <mergeCell ref="C23:F23"/>
    <mergeCell ref="C14:F14"/>
    <mergeCell ref="C21:F21"/>
    <mergeCell ref="B6:F6"/>
    <mergeCell ref="B8:F8"/>
    <mergeCell ref="B19:F19"/>
    <mergeCell ref="C13:F13"/>
    <mergeCell ref="C34:F34"/>
    <mergeCell ref="C9:F9"/>
    <mergeCell ref="C12:F12"/>
    <mergeCell ref="B26:B28"/>
    <mergeCell ref="C35:F35"/>
    <mergeCell ref="C36:F36"/>
    <mergeCell ref="C33:D33"/>
    <mergeCell ref="C32:F32"/>
    <mergeCell ref="C31:F31"/>
    <mergeCell ref="B3:F3"/>
    <mergeCell ref="B4:F4"/>
    <mergeCell ref="C10:F10"/>
    <mergeCell ref="C11:D11"/>
    <mergeCell ref="C22:D22"/>
    <mergeCell ref="B15:B17"/>
    <mergeCell ref="C20:F20"/>
    <mergeCell ref="C24:F24"/>
    <mergeCell ref="C25:F25"/>
    <mergeCell ref="B30:F30"/>
  </mergeCells>
  <hyperlinks>
    <hyperlink ref="A8" location="Menu!A1" display="Menu!A1"/>
    <hyperlink ref="A3" location="Menu!A1" display="Menu!A1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71">
    <pageSetUpPr fitToPage="1"/>
  </sheetPr>
  <dimension ref="A1:AE50"/>
  <sheetViews>
    <sheetView showGridLines="0" zoomScaleNormal="100" workbookViewId="0"/>
  </sheetViews>
  <sheetFormatPr defaultColWidth="11.42578125" defaultRowHeight="15"/>
  <cols>
    <col min="1" max="1" width="2.140625" style="52" customWidth="1"/>
    <col min="2" max="2" width="5.85546875" style="41" bestFit="1" customWidth="1"/>
    <col min="3" max="3" width="4.28515625" style="41" customWidth="1"/>
    <col min="4" max="4" width="10.140625" style="40" customWidth="1"/>
    <col min="5" max="5" width="16.42578125" style="40" customWidth="1"/>
    <col min="6" max="6" width="10.85546875" style="170" bestFit="1" customWidth="1"/>
    <col min="7" max="7" width="10.85546875" style="170" customWidth="1"/>
    <col min="8" max="8" width="28.7109375" style="40" customWidth="1"/>
    <col min="9" max="9" width="11.140625" style="40" customWidth="1"/>
    <col min="10" max="10" width="18.140625" style="40" customWidth="1"/>
    <col min="11" max="11" width="12.42578125" style="40" bestFit="1" customWidth="1"/>
    <col min="12" max="12" width="15.42578125" style="40" customWidth="1"/>
    <col min="13" max="13" width="11.28515625" style="40" customWidth="1"/>
    <col min="14" max="14" width="11.42578125" style="40" bestFit="1" customWidth="1"/>
    <col min="15" max="15" width="11.140625" style="40" customWidth="1"/>
    <col min="16" max="16" width="5.42578125" style="40" bestFit="1" customWidth="1"/>
    <col min="17" max="17" width="5.42578125" style="41" bestFit="1" customWidth="1"/>
    <col min="18" max="18" width="6" style="41" customWidth="1"/>
    <col min="19" max="19" width="5.140625" style="41" hidden="1" customWidth="1"/>
    <col min="20" max="20" width="17.7109375" style="41" customWidth="1"/>
    <col min="21" max="21" width="41.140625" style="40" customWidth="1"/>
    <col min="22" max="22" width="17.7109375" style="40" customWidth="1"/>
    <col min="23" max="23" width="41.140625" style="40" customWidth="1"/>
    <col min="24" max="24" width="13.7109375" style="40" customWidth="1"/>
    <col min="25" max="25" width="26.42578125" style="42" customWidth="1"/>
    <col min="26" max="26" width="20.7109375" style="142" bestFit="1" customWidth="1"/>
    <col min="27" max="27" width="9.85546875" style="40" hidden="1" customWidth="1"/>
    <col min="28" max="28" width="3.140625" style="40" hidden="1" customWidth="1"/>
    <col min="29" max="29" width="10" style="40" hidden="1" customWidth="1"/>
    <col min="30" max="30" width="18.140625" style="40" hidden="1" customWidth="1"/>
    <col min="31" max="31" width="4.140625" style="40" customWidth="1"/>
    <col min="32" max="16384" width="11.42578125" style="40"/>
  </cols>
  <sheetData>
    <row r="1" spans="1:31" s="210" customFormat="1" ht="18">
      <c r="B1" s="211" t="s">
        <v>377</v>
      </c>
      <c r="D1" s="212"/>
      <c r="E1" s="213"/>
      <c r="F1" s="213"/>
    </row>
    <row r="2" spans="1:31" s="214" customFormat="1" ht="15.75">
      <c r="C2" s="215"/>
      <c r="D2" s="215"/>
      <c r="E2" s="215"/>
      <c r="F2" s="215"/>
    </row>
    <row r="3" spans="1:31" customFormat="1" ht="12.75">
      <c r="A3" s="251" t="s">
        <v>9</v>
      </c>
      <c r="B3" s="325"/>
      <c r="C3" s="325"/>
      <c r="D3" s="325"/>
      <c r="E3" s="325"/>
      <c r="F3" s="325"/>
    </row>
    <row r="4" spans="1:31" s="216" customFormat="1" ht="15" customHeight="1">
      <c r="B4" s="326"/>
      <c r="C4" s="326"/>
      <c r="D4" s="326"/>
      <c r="E4" s="326"/>
      <c r="F4" s="326"/>
      <c r="G4" s="163"/>
      <c r="H4" s="163"/>
      <c r="I4" s="163"/>
      <c r="J4" s="163"/>
      <c r="K4" s="163"/>
      <c r="L4" s="163"/>
      <c r="M4" s="163"/>
      <c r="N4" s="163"/>
    </row>
    <row r="5" spans="1:31" ht="14.25" customHeight="1">
      <c r="A5" s="50"/>
      <c r="B5" s="25"/>
      <c r="C5" s="25"/>
      <c r="D5" s="25"/>
      <c r="E5" s="25"/>
      <c r="F5" s="168"/>
      <c r="G5" s="168"/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0"/>
      <c r="AA5" s="20"/>
      <c r="AB5" s="20"/>
      <c r="AC5" s="20"/>
      <c r="AD5" s="20"/>
      <c r="AE5" s="42"/>
    </row>
    <row r="6" spans="1:31" ht="69.75" customHeight="1">
      <c r="A6" s="51"/>
      <c r="B6" s="364" t="s">
        <v>671</v>
      </c>
      <c r="C6" s="365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5"/>
      <c r="Q6" s="365"/>
      <c r="R6" s="365"/>
      <c r="S6" s="365"/>
      <c r="T6" s="365"/>
      <c r="U6" s="365"/>
      <c r="V6" s="365"/>
      <c r="W6" s="365"/>
      <c r="X6" s="365"/>
      <c r="Y6" s="365"/>
      <c r="Z6" s="366"/>
      <c r="AA6" s="20"/>
      <c r="AB6" s="20"/>
      <c r="AC6" s="20"/>
      <c r="AD6" s="159" t="s">
        <v>440</v>
      </c>
      <c r="AE6" s="42"/>
    </row>
    <row r="7" spans="1:31" ht="6.75" customHeight="1">
      <c r="A7"/>
      <c r="B7" s="28"/>
      <c r="C7" s="28"/>
      <c r="D7" s="28"/>
      <c r="E7" s="28"/>
      <c r="F7" s="169"/>
      <c r="G7" s="169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0"/>
      <c r="AA7" s="20"/>
      <c r="AB7" s="20"/>
      <c r="AC7" s="20"/>
      <c r="AD7" s="160" t="s">
        <v>442</v>
      </c>
      <c r="AE7" s="42"/>
    </row>
    <row r="8" spans="1:31">
      <c r="A8" s="50"/>
      <c r="B8" s="28"/>
      <c r="C8" s="367" t="s">
        <v>56</v>
      </c>
      <c r="D8" s="368"/>
      <c r="E8" s="369"/>
      <c r="F8" s="179"/>
      <c r="G8" s="179"/>
      <c r="H8" s="28"/>
      <c r="I8" s="28"/>
      <c r="J8" s="28"/>
      <c r="K8" s="28"/>
      <c r="L8" s="28"/>
      <c r="M8" s="28"/>
      <c r="N8" s="28"/>
      <c r="O8" s="28"/>
      <c r="P8" s="29"/>
      <c r="Q8" s="29"/>
      <c r="R8" s="29"/>
      <c r="S8" s="29"/>
      <c r="T8" s="29"/>
      <c r="U8" s="29"/>
      <c r="V8" s="29"/>
      <c r="W8" s="29"/>
      <c r="X8" s="29"/>
      <c r="Y8" s="20"/>
      <c r="Z8" s="20"/>
      <c r="AA8" s="20"/>
      <c r="AB8" s="20"/>
      <c r="AC8" s="20"/>
      <c r="AD8" s="160" t="s">
        <v>443</v>
      </c>
      <c r="AE8" s="42"/>
    </row>
    <row r="9" spans="1:31">
      <c r="A9" s="50"/>
      <c r="B9" s="30"/>
      <c r="C9" s="357" t="s">
        <v>221</v>
      </c>
      <c r="D9" s="358"/>
      <c r="E9" s="359"/>
      <c r="F9" s="180"/>
      <c r="G9" s="180"/>
      <c r="H9" s="28"/>
      <c r="I9" s="28"/>
      <c r="J9" s="28"/>
      <c r="K9" s="28"/>
      <c r="L9" s="28"/>
      <c r="M9" s="28"/>
      <c r="N9" s="28"/>
      <c r="O9" s="28"/>
      <c r="P9" s="29"/>
      <c r="Q9" s="29"/>
      <c r="R9" s="29"/>
      <c r="S9" s="29"/>
      <c r="T9" s="29"/>
      <c r="U9" s="29"/>
      <c r="V9" s="29"/>
      <c r="W9" s="29"/>
      <c r="X9" s="29"/>
      <c r="Y9" s="20"/>
      <c r="Z9" s="20"/>
      <c r="AA9" s="20"/>
      <c r="AB9" s="20"/>
      <c r="AC9" s="20"/>
      <c r="AD9" s="160" t="s">
        <v>351</v>
      </c>
      <c r="AE9" s="42"/>
    </row>
    <row r="10" spans="1:31">
      <c r="A10" s="50"/>
      <c r="B10" s="31"/>
      <c r="C10" s="357" t="s">
        <v>395</v>
      </c>
      <c r="D10" s="358"/>
      <c r="E10" s="359"/>
      <c r="F10" s="180"/>
      <c r="G10" s="180"/>
      <c r="H10" s="28"/>
      <c r="I10" s="28"/>
      <c r="J10" s="28"/>
      <c r="K10" s="28"/>
      <c r="L10" s="28"/>
      <c r="M10" s="28"/>
      <c r="N10" s="28"/>
      <c r="O10" s="28"/>
      <c r="P10" s="29"/>
      <c r="Q10" s="29"/>
      <c r="R10" s="29"/>
      <c r="S10" s="29"/>
      <c r="T10" s="29"/>
      <c r="U10" s="29"/>
      <c r="V10" s="29"/>
      <c r="W10" s="29"/>
      <c r="X10" s="29"/>
      <c r="Y10" s="20"/>
      <c r="Z10" s="20"/>
      <c r="AA10" s="20"/>
      <c r="AB10" s="20"/>
      <c r="AC10" s="20"/>
      <c r="AD10" s="160" t="s">
        <v>441</v>
      </c>
      <c r="AE10" s="42"/>
    </row>
    <row r="11" spans="1:31">
      <c r="A11" s="50"/>
      <c r="B11" s="32"/>
      <c r="C11" s="357" t="s">
        <v>396</v>
      </c>
      <c r="D11" s="358"/>
      <c r="E11" s="359"/>
      <c r="F11" s="180"/>
      <c r="G11" s="180"/>
      <c r="H11" s="28"/>
      <c r="I11" s="28"/>
      <c r="J11" s="28"/>
      <c r="K11" s="28"/>
      <c r="L11" s="28"/>
      <c r="M11" s="28"/>
      <c r="N11" s="28"/>
      <c r="O11" s="28"/>
      <c r="P11" s="29"/>
      <c r="Q11" s="29"/>
      <c r="R11" s="29"/>
      <c r="S11" s="29"/>
      <c r="T11" s="29"/>
      <c r="U11" s="29"/>
      <c r="V11" s="29"/>
      <c r="W11" s="29"/>
      <c r="X11" s="29"/>
      <c r="Y11" s="20"/>
      <c r="Z11" s="20"/>
      <c r="AA11" s="20"/>
      <c r="AB11" s="20"/>
      <c r="AC11" s="20"/>
      <c r="AD11" s="160" t="s">
        <v>352</v>
      </c>
      <c r="AE11" s="42"/>
    </row>
    <row r="12" spans="1:31" ht="18">
      <c r="A12" s="50"/>
      <c r="B12" s="140"/>
      <c r="C12" s="357" t="s">
        <v>222</v>
      </c>
      <c r="D12" s="358"/>
      <c r="E12" s="359"/>
      <c r="F12" s="180"/>
      <c r="G12" s="180"/>
      <c r="H12" s="28"/>
      <c r="I12" s="21"/>
      <c r="J12" s="371"/>
      <c r="K12" s="371"/>
      <c r="L12" s="371"/>
      <c r="M12" s="371"/>
      <c r="N12" s="371"/>
      <c r="O12" s="371"/>
      <c r="P12" s="371"/>
      <c r="Q12" s="371"/>
      <c r="R12" s="371"/>
      <c r="S12" s="371"/>
      <c r="T12" s="371"/>
      <c r="U12" s="29"/>
      <c r="V12" s="29"/>
      <c r="W12" s="29"/>
      <c r="X12" s="29"/>
      <c r="Y12" s="20"/>
      <c r="Z12" s="20"/>
      <c r="AA12" s="20"/>
      <c r="AB12" s="20"/>
      <c r="AC12" s="20"/>
      <c r="AD12" s="160" t="s">
        <v>353</v>
      </c>
      <c r="AE12" s="42"/>
    </row>
    <row r="13" spans="1:31">
      <c r="A13" s="50"/>
      <c r="B13" s="360" t="s">
        <v>10</v>
      </c>
      <c r="C13" s="361"/>
      <c r="D13" s="361"/>
      <c r="E13" s="362"/>
      <c r="F13" s="181"/>
      <c r="G13" s="181"/>
      <c r="H13" s="28"/>
      <c r="I13" s="28"/>
      <c r="J13" s="28"/>
      <c r="K13" s="28"/>
      <c r="L13" s="28"/>
      <c r="M13" s="28"/>
      <c r="N13" s="28"/>
      <c r="O13" s="28"/>
      <c r="P13" s="33"/>
      <c r="Q13" s="29"/>
      <c r="R13" s="29"/>
      <c r="S13" s="29"/>
      <c r="T13" s="29"/>
      <c r="U13" s="29"/>
      <c r="V13" s="29"/>
      <c r="W13" s="29"/>
      <c r="X13" s="29"/>
      <c r="Y13" s="20"/>
      <c r="Z13" s="20"/>
      <c r="AA13" s="20"/>
      <c r="AB13" s="20"/>
      <c r="AC13" s="20"/>
      <c r="AD13" s="160" t="s">
        <v>354</v>
      </c>
      <c r="AE13" s="42"/>
    </row>
    <row r="14" spans="1:31" ht="6" customHeight="1" thickBot="1">
      <c r="A14" s="50"/>
      <c r="B14" s="28"/>
      <c r="C14" s="28"/>
      <c r="D14" s="21"/>
      <c r="E14" s="21"/>
      <c r="F14" s="167"/>
      <c r="G14" s="167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1"/>
      <c r="V14" s="21"/>
      <c r="W14" s="21"/>
      <c r="X14" s="21"/>
      <c r="Y14" s="20"/>
      <c r="Z14" s="21"/>
      <c r="AA14" s="21"/>
      <c r="AB14" s="21"/>
      <c r="AC14" s="21"/>
      <c r="AD14" s="160" t="s">
        <v>355</v>
      </c>
    </row>
    <row r="15" spans="1:31" ht="39.75" customHeight="1">
      <c r="A15" s="15" t="s">
        <v>9</v>
      </c>
      <c r="B15" s="28"/>
      <c r="C15" s="28"/>
      <c r="D15" s="21"/>
      <c r="E15" s="21"/>
      <c r="F15" s="167"/>
      <c r="G15" s="167"/>
      <c r="H15" s="101" t="s">
        <v>90</v>
      </c>
      <c r="I15" s="363" t="s">
        <v>89</v>
      </c>
      <c r="J15" s="363"/>
      <c r="K15" s="363"/>
      <c r="L15" s="363"/>
      <c r="M15" s="363"/>
      <c r="N15" s="363"/>
      <c r="O15" s="363"/>
      <c r="P15" s="363" t="s">
        <v>57</v>
      </c>
      <c r="Q15" s="363"/>
      <c r="R15" s="363"/>
      <c r="S15" s="102"/>
      <c r="T15" s="367" t="s">
        <v>58</v>
      </c>
      <c r="U15" s="368"/>
      <c r="V15" s="368"/>
      <c r="W15" s="368"/>
      <c r="X15" s="368"/>
      <c r="Y15" s="370"/>
      <c r="Z15" s="112" t="s">
        <v>349</v>
      </c>
      <c r="AA15" s="21"/>
      <c r="AB15" s="21"/>
      <c r="AC15" s="20"/>
      <c r="AD15" s="160" t="s">
        <v>456</v>
      </c>
    </row>
    <row r="16" spans="1:31" ht="45.75" customHeight="1">
      <c r="A16" s="50"/>
      <c r="B16" s="101" t="s">
        <v>59</v>
      </c>
      <c r="C16" s="156" t="s">
        <v>88</v>
      </c>
      <c r="D16" s="101" t="s">
        <v>60</v>
      </c>
      <c r="E16" s="101" t="s">
        <v>61</v>
      </c>
      <c r="F16" s="156" t="s">
        <v>440</v>
      </c>
      <c r="G16" s="187" t="s">
        <v>360</v>
      </c>
      <c r="H16" s="101" t="s">
        <v>11</v>
      </c>
      <c r="I16" s="156" t="s">
        <v>481</v>
      </c>
      <c r="J16" s="156" t="s">
        <v>482</v>
      </c>
      <c r="K16" s="156" t="s">
        <v>478</v>
      </c>
      <c r="L16" s="156" t="s">
        <v>479</v>
      </c>
      <c r="M16" s="156" t="s">
        <v>480</v>
      </c>
      <c r="N16" s="156" t="s">
        <v>12</v>
      </c>
      <c r="O16" s="156" t="s">
        <v>13</v>
      </c>
      <c r="P16" s="156" t="s">
        <v>62</v>
      </c>
      <c r="Q16" s="156" t="s">
        <v>63</v>
      </c>
      <c r="R16" s="156" t="s">
        <v>64</v>
      </c>
      <c r="S16" s="101"/>
      <c r="T16" s="101" t="s">
        <v>65</v>
      </c>
      <c r="U16" s="101" t="s">
        <v>66</v>
      </c>
      <c r="V16" s="101" t="s">
        <v>67</v>
      </c>
      <c r="W16" s="101" t="s">
        <v>68</v>
      </c>
      <c r="X16" s="101" t="s">
        <v>69</v>
      </c>
      <c r="Y16" s="101" t="s">
        <v>70</v>
      </c>
      <c r="Z16" s="101" t="s">
        <v>80</v>
      </c>
      <c r="AA16" s="34" t="s">
        <v>62</v>
      </c>
      <c r="AB16" s="34" t="s">
        <v>63</v>
      </c>
      <c r="AC16" s="34" t="s">
        <v>92</v>
      </c>
      <c r="AD16" s="34" t="s">
        <v>91</v>
      </c>
    </row>
    <row r="17" spans="1:30" ht="93" customHeight="1">
      <c r="A17" s="50"/>
      <c r="B17" s="103">
        <v>1</v>
      </c>
      <c r="C17" s="104" t="s">
        <v>81</v>
      </c>
      <c r="D17" s="105"/>
      <c r="E17" s="105" t="s">
        <v>40</v>
      </c>
      <c r="F17" s="176" t="s">
        <v>456</v>
      </c>
      <c r="G17" s="176"/>
      <c r="H17" s="89" t="s">
        <v>44</v>
      </c>
      <c r="I17" s="106" t="s">
        <v>14</v>
      </c>
      <c r="J17" s="90"/>
      <c r="K17" s="90"/>
      <c r="L17" s="90"/>
      <c r="M17" s="90" t="s">
        <v>14</v>
      </c>
      <c r="N17" s="90"/>
      <c r="O17" s="90"/>
      <c r="P17" s="90" t="s">
        <v>81</v>
      </c>
      <c r="Q17" s="90" t="s">
        <v>81</v>
      </c>
      <c r="R17" s="90" t="str">
        <f t="shared" ref="R17:R36" si="0">CONCATENATE(LEFT(P17),LEFT(Q17))</f>
        <v>AA</v>
      </c>
      <c r="S17" s="90" t="str">
        <f t="shared" ref="S17:S35" si="1">CONCATENATE(C17,R17)</f>
        <v>AAA</v>
      </c>
      <c r="T17" s="90" t="s">
        <v>15</v>
      </c>
      <c r="U17" s="89" t="s">
        <v>1</v>
      </c>
      <c r="V17" s="107" t="s">
        <v>84</v>
      </c>
      <c r="W17" s="89" t="s">
        <v>42</v>
      </c>
      <c r="X17" s="107" t="s">
        <v>101</v>
      </c>
      <c r="Y17" s="107" t="s">
        <v>286</v>
      </c>
      <c r="Z17" s="107"/>
      <c r="AA17" s="37">
        <f t="shared" ref="AA17:AA33" si="2">IF(P17 = "A",3,IF(P17 = "M",2,IF(P17 = "B",1,0)))</f>
        <v>3</v>
      </c>
      <c r="AB17" s="37">
        <f t="shared" ref="AB17:AB33" si="3">IF(Q17 = "A",3,IF(Q17 = "M",2,IF(Q17 = "B",1,0)))</f>
        <v>3</v>
      </c>
      <c r="AC17" s="37">
        <f t="shared" ref="AC17:AC33" si="4">IF(C17 = "C",0,AA17*AB17)</f>
        <v>9</v>
      </c>
      <c r="AD17" s="35">
        <f t="shared" ref="AD17:AD33" si="5">IF(P17="A",100,IF(P17="M",50,IF(P17="B",10,0)))</f>
        <v>100</v>
      </c>
    </row>
    <row r="18" spans="1:30" ht="63.75">
      <c r="A18" s="50"/>
      <c r="B18" s="103">
        <f>B17+1</f>
        <v>2</v>
      </c>
      <c r="C18" s="104" t="s">
        <v>81</v>
      </c>
      <c r="D18" s="105"/>
      <c r="E18" s="105" t="s">
        <v>40</v>
      </c>
      <c r="F18" s="176" t="s">
        <v>456</v>
      </c>
      <c r="G18" s="176"/>
      <c r="H18" s="89" t="s">
        <v>49</v>
      </c>
      <c r="I18" s="106" t="s">
        <v>14</v>
      </c>
      <c r="J18" s="90" t="s">
        <v>14</v>
      </c>
      <c r="K18" s="90"/>
      <c r="L18" s="90"/>
      <c r="M18" s="90"/>
      <c r="N18" s="90"/>
      <c r="O18" s="90" t="s">
        <v>14</v>
      </c>
      <c r="P18" s="90" t="s">
        <v>81</v>
      </c>
      <c r="Q18" s="90" t="s">
        <v>81</v>
      </c>
      <c r="R18" s="90" t="str">
        <f t="shared" si="0"/>
        <v>AA</v>
      </c>
      <c r="S18" s="90" t="str">
        <f t="shared" si="1"/>
        <v>AAA</v>
      </c>
      <c r="T18" s="90" t="s">
        <v>15</v>
      </c>
      <c r="U18" s="89" t="s">
        <v>41</v>
      </c>
      <c r="V18" s="107" t="s">
        <v>84</v>
      </c>
      <c r="W18" s="89" t="s">
        <v>42</v>
      </c>
      <c r="X18" s="107" t="s">
        <v>84</v>
      </c>
      <c r="Y18" s="107" t="s">
        <v>43</v>
      </c>
      <c r="Z18" s="107"/>
      <c r="AA18" s="37">
        <f t="shared" si="2"/>
        <v>3</v>
      </c>
      <c r="AB18" s="37">
        <f t="shared" si="3"/>
        <v>3</v>
      </c>
      <c r="AC18" s="37">
        <f t="shared" si="4"/>
        <v>9</v>
      </c>
      <c r="AD18" s="35">
        <f t="shared" si="5"/>
        <v>100</v>
      </c>
    </row>
    <row r="19" spans="1:30" ht="25.5">
      <c r="A19" s="50"/>
      <c r="B19" s="103">
        <f>B18+1</f>
        <v>3</v>
      </c>
      <c r="C19" s="104" t="s">
        <v>81</v>
      </c>
      <c r="D19" s="105"/>
      <c r="E19" s="105" t="s">
        <v>37</v>
      </c>
      <c r="F19" s="176" t="s">
        <v>456</v>
      </c>
      <c r="G19" s="176"/>
      <c r="H19" s="89" t="s">
        <v>39</v>
      </c>
      <c r="I19" s="106" t="s">
        <v>14</v>
      </c>
      <c r="J19" s="90" t="s">
        <v>14</v>
      </c>
      <c r="K19" s="90"/>
      <c r="L19" s="90"/>
      <c r="M19" s="90"/>
      <c r="N19" s="90"/>
      <c r="O19" s="90"/>
      <c r="P19" s="90" t="s">
        <v>87</v>
      </c>
      <c r="Q19" s="90" t="s">
        <v>81</v>
      </c>
      <c r="R19" s="90" t="str">
        <f t="shared" si="0"/>
        <v>MA</v>
      </c>
      <c r="S19" s="90" t="str">
        <f t="shared" si="1"/>
        <v>AMA</v>
      </c>
      <c r="T19" s="90" t="s">
        <v>33</v>
      </c>
      <c r="U19" s="89" t="s">
        <v>36</v>
      </c>
      <c r="V19" s="107" t="s">
        <v>83</v>
      </c>
      <c r="W19" s="89" t="s">
        <v>36</v>
      </c>
      <c r="X19" s="107" t="s">
        <v>36</v>
      </c>
      <c r="Y19" s="107"/>
      <c r="Z19" s="107"/>
      <c r="AA19" s="37">
        <f t="shared" si="2"/>
        <v>2</v>
      </c>
      <c r="AB19" s="37">
        <f t="shared" si="3"/>
        <v>3</v>
      </c>
      <c r="AC19" s="37">
        <f t="shared" si="4"/>
        <v>6</v>
      </c>
      <c r="AD19" s="35">
        <f t="shared" si="5"/>
        <v>50</v>
      </c>
    </row>
    <row r="20" spans="1:30" ht="153">
      <c r="A20" s="50"/>
      <c r="B20" s="103">
        <f t="shared" ref="B20:B49" si="6">B19+1</f>
        <v>4</v>
      </c>
      <c r="C20" s="104" t="s">
        <v>81</v>
      </c>
      <c r="D20" s="105"/>
      <c r="E20" s="105" t="s">
        <v>20</v>
      </c>
      <c r="F20" s="176" t="s">
        <v>352</v>
      </c>
      <c r="G20" s="176"/>
      <c r="H20" s="89" t="s">
        <v>24</v>
      </c>
      <c r="I20" s="106" t="s">
        <v>14</v>
      </c>
      <c r="J20" s="90" t="s">
        <v>14</v>
      </c>
      <c r="K20" s="90"/>
      <c r="L20" s="90" t="s">
        <v>14</v>
      </c>
      <c r="M20" s="90"/>
      <c r="N20" s="90"/>
      <c r="O20" s="90"/>
      <c r="P20" s="90" t="s">
        <v>87</v>
      </c>
      <c r="Q20" s="90" t="s">
        <v>81</v>
      </c>
      <c r="R20" s="90" t="str">
        <f t="shared" si="0"/>
        <v>MA</v>
      </c>
      <c r="S20" s="90" t="str">
        <f t="shared" si="1"/>
        <v>AMA</v>
      </c>
      <c r="T20" s="90" t="s">
        <v>15</v>
      </c>
      <c r="U20" s="89" t="s">
        <v>25</v>
      </c>
      <c r="V20" s="107" t="s">
        <v>84</v>
      </c>
      <c r="W20" s="89" t="s">
        <v>26</v>
      </c>
      <c r="X20" s="107" t="s">
        <v>84</v>
      </c>
      <c r="Y20" s="107" t="s">
        <v>28</v>
      </c>
      <c r="Z20" s="107" t="s">
        <v>391</v>
      </c>
      <c r="AA20" s="37">
        <f t="shared" si="2"/>
        <v>2</v>
      </c>
      <c r="AB20" s="37">
        <f t="shared" si="3"/>
        <v>3</v>
      </c>
      <c r="AC20" s="37">
        <f t="shared" si="4"/>
        <v>6</v>
      </c>
      <c r="AD20" s="35">
        <f t="shared" si="5"/>
        <v>50</v>
      </c>
    </row>
    <row r="21" spans="1:30" ht="38.25">
      <c r="A21" s="50"/>
      <c r="B21" s="103">
        <f t="shared" si="6"/>
        <v>5</v>
      </c>
      <c r="C21" s="104" t="s">
        <v>81</v>
      </c>
      <c r="D21" s="105"/>
      <c r="E21" s="107" t="s">
        <v>100</v>
      </c>
      <c r="F21" s="176" t="s">
        <v>456</v>
      </c>
      <c r="G21" s="176"/>
      <c r="H21" s="89" t="s">
        <v>18</v>
      </c>
      <c r="I21" s="106" t="s">
        <v>14</v>
      </c>
      <c r="J21" s="90" t="s">
        <v>14</v>
      </c>
      <c r="K21" s="90"/>
      <c r="L21" s="90"/>
      <c r="M21" s="90"/>
      <c r="N21" s="90"/>
      <c r="O21" s="90"/>
      <c r="P21" s="90" t="s">
        <v>87</v>
      </c>
      <c r="Q21" s="90" t="s">
        <v>87</v>
      </c>
      <c r="R21" s="90" t="str">
        <f t="shared" si="0"/>
        <v>MM</v>
      </c>
      <c r="S21" s="90" t="str">
        <f t="shared" si="1"/>
        <v>AMM</v>
      </c>
      <c r="T21" s="90" t="s">
        <v>15</v>
      </c>
      <c r="U21" s="89" t="s">
        <v>19</v>
      </c>
      <c r="V21" s="107" t="s">
        <v>84</v>
      </c>
      <c r="W21" s="89" t="s">
        <v>16</v>
      </c>
      <c r="X21" s="107" t="s">
        <v>83</v>
      </c>
      <c r="Y21" s="107" t="s">
        <v>17</v>
      </c>
      <c r="Z21" s="107"/>
      <c r="AA21" s="37">
        <f t="shared" si="2"/>
        <v>2</v>
      </c>
      <c r="AB21" s="37">
        <f t="shared" si="3"/>
        <v>2</v>
      </c>
      <c r="AC21" s="37">
        <f t="shared" si="4"/>
        <v>4</v>
      </c>
      <c r="AD21" s="35">
        <f t="shared" si="5"/>
        <v>50</v>
      </c>
    </row>
    <row r="22" spans="1:30" ht="51">
      <c r="A22" s="50"/>
      <c r="B22" s="103">
        <f t="shared" si="6"/>
        <v>6</v>
      </c>
      <c r="C22" s="104" t="s">
        <v>81</v>
      </c>
      <c r="D22" s="105"/>
      <c r="E22" s="105" t="s">
        <v>37</v>
      </c>
      <c r="F22" s="176" t="s">
        <v>456</v>
      </c>
      <c r="G22" s="176"/>
      <c r="H22" s="89" t="s">
        <v>38</v>
      </c>
      <c r="I22" s="106" t="s">
        <v>14</v>
      </c>
      <c r="J22" s="106"/>
      <c r="K22" s="106"/>
      <c r="L22" s="106"/>
      <c r="M22" s="106"/>
      <c r="N22" s="106" t="s">
        <v>14</v>
      </c>
      <c r="O22" s="106" t="s">
        <v>14</v>
      </c>
      <c r="P22" s="90" t="s">
        <v>81</v>
      </c>
      <c r="Q22" s="90" t="s">
        <v>87</v>
      </c>
      <c r="R22" s="90" t="str">
        <f t="shared" si="0"/>
        <v>AM</v>
      </c>
      <c r="S22" s="90" t="str">
        <f t="shared" si="1"/>
        <v>AAM</v>
      </c>
      <c r="T22" s="90" t="s">
        <v>15</v>
      </c>
      <c r="U22" s="89" t="s">
        <v>205</v>
      </c>
      <c r="V22" s="107" t="s">
        <v>151</v>
      </c>
      <c r="W22" s="89" t="s">
        <v>36</v>
      </c>
      <c r="X22" s="107" t="s">
        <v>83</v>
      </c>
      <c r="Y22" s="107"/>
      <c r="Z22" s="107"/>
      <c r="AA22" s="37">
        <f t="shared" si="2"/>
        <v>3</v>
      </c>
      <c r="AB22" s="37">
        <f t="shared" si="3"/>
        <v>2</v>
      </c>
      <c r="AC22" s="37">
        <f t="shared" si="4"/>
        <v>6</v>
      </c>
      <c r="AD22" s="35">
        <f t="shared" si="5"/>
        <v>100</v>
      </c>
    </row>
    <row r="23" spans="1:30" ht="38.25">
      <c r="A23" s="50"/>
      <c r="B23" s="103">
        <f t="shared" si="6"/>
        <v>7</v>
      </c>
      <c r="C23" s="104" t="s">
        <v>81</v>
      </c>
      <c r="D23" s="105"/>
      <c r="E23" s="105" t="s">
        <v>37</v>
      </c>
      <c r="F23" s="176" t="s">
        <v>456</v>
      </c>
      <c r="G23" s="176"/>
      <c r="H23" s="89" t="s">
        <v>29</v>
      </c>
      <c r="I23" s="106" t="s">
        <v>14</v>
      </c>
      <c r="J23" s="106" t="s">
        <v>14</v>
      </c>
      <c r="K23" s="106"/>
      <c r="L23" s="106"/>
      <c r="M23" s="106"/>
      <c r="N23" s="106"/>
      <c r="O23" s="106" t="s">
        <v>14</v>
      </c>
      <c r="P23" s="90" t="s">
        <v>87</v>
      </c>
      <c r="Q23" s="90" t="s">
        <v>87</v>
      </c>
      <c r="R23" s="90" t="str">
        <f t="shared" si="0"/>
        <v>MM</v>
      </c>
      <c r="S23" s="90" t="str">
        <f t="shared" si="1"/>
        <v>AMM</v>
      </c>
      <c r="T23" s="90" t="s">
        <v>30</v>
      </c>
      <c r="U23" s="89" t="s">
        <v>0</v>
      </c>
      <c r="V23" s="107" t="s">
        <v>84</v>
      </c>
      <c r="W23" s="89" t="s">
        <v>31</v>
      </c>
      <c r="X23" s="107" t="s">
        <v>83</v>
      </c>
      <c r="Y23" s="107" t="s">
        <v>17</v>
      </c>
      <c r="Z23" s="107"/>
      <c r="AA23" s="37">
        <f t="shared" si="2"/>
        <v>2</v>
      </c>
      <c r="AB23" s="37">
        <f t="shared" si="3"/>
        <v>2</v>
      </c>
      <c r="AC23" s="37">
        <f t="shared" si="4"/>
        <v>4</v>
      </c>
      <c r="AD23" s="35">
        <f t="shared" si="5"/>
        <v>50</v>
      </c>
    </row>
    <row r="24" spans="1:30" ht="76.5">
      <c r="A24" s="50"/>
      <c r="B24" s="103">
        <f t="shared" si="6"/>
        <v>8</v>
      </c>
      <c r="C24" s="104" t="s">
        <v>81</v>
      </c>
      <c r="D24" s="105"/>
      <c r="E24" s="105" t="s">
        <v>40</v>
      </c>
      <c r="F24" s="176" t="s">
        <v>443</v>
      </c>
      <c r="G24" s="176"/>
      <c r="H24" s="89" t="s">
        <v>45</v>
      </c>
      <c r="I24" s="106" t="s">
        <v>14</v>
      </c>
      <c r="J24" s="106" t="s">
        <v>14</v>
      </c>
      <c r="K24" s="106"/>
      <c r="L24" s="106"/>
      <c r="M24" s="106" t="s">
        <v>14</v>
      </c>
      <c r="N24" s="106"/>
      <c r="O24" s="106"/>
      <c r="P24" s="90" t="s">
        <v>86</v>
      </c>
      <c r="Q24" s="90" t="s">
        <v>81</v>
      </c>
      <c r="R24" s="90" t="str">
        <f t="shared" si="0"/>
        <v>BA</v>
      </c>
      <c r="S24" s="90" t="str">
        <f t="shared" si="1"/>
        <v>ABA</v>
      </c>
      <c r="T24" s="90" t="s">
        <v>15</v>
      </c>
      <c r="U24" s="89" t="s">
        <v>46</v>
      </c>
      <c r="V24" s="107" t="s">
        <v>84</v>
      </c>
      <c r="W24" s="89" t="s">
        <v>42</v>
      </c>
      <c r="X24" s="107" t="s">
        <v>84</v>
      </c>
      <c r="Y24" s="107" t="s">
        <v>43</v>
      </c>
      <c r="Z24" s="107"/>
      <c r="AA24" s="37">
        <f t="shared" si="2"/>
        <v>1</v>
      </c>
      <c r="AB24" s="37">
        <f t="shared" si="3"/>
        <v>3</v>
      </c>
      <c r="AC24" s="37">
        <f t="shared" si="4"/>
        <v>3</v>
      </c>
      <c r="AD24" s="35">
        <f t="shared" si="5"/>
        <v>10</v>
      </c>
    </row>
    <row r="25" spans="1:30" ht="38.25">
      <c r="A25" s="50"/>
      <c r="B25" s="103">
        <f t="shared" si="6"/>
        <v>9</v>
      </c>
      <c r="C25" s="104" t="s">
        <v>81</v>
      </c>
      <c r="D25" s="105"/>
      <c r="E25" s="105" t="s">
        <v>100</v>
      </c>
      <c r="F25" s="176" t="s">
        <v>456</v>
      </c>
      <c r="G25" s="176"/>
      <c r="H25" s="89" t="s">
        <v>47</v>
      </c>
      <c r="I25" s="106" t="s">
        <v>14</v>
      </c>
      <c r="J25" s="106" t="s">
        <v>14</v>
      </c>
      <c r="K25" s="106"/>
      <c r="L25" s="106"/>
      <c r="M25" s="106"/>
      <c r="N25" s="106"/>
      <c r="O25" s="106"/>
      <c r="P25" s="90" t="s">
        <v>86</v>
      </c>
      <c r="Q25" s="90" t="s">
        <v>81</v>
      </c>
      <c r="R25" s="90" t="str">
        <f t="shared" si="0"/>
        <v>BA</v>
      </c>
      <c r="S25" s="90" t="str">
        <f t="shared" si="1"/>
        <v>ABA</v>
      </c>
      <c r="T25" s="90" t="s">
        <v>33</v>
      </c>
      <c r="U25" s="89" t="s">
        <v>36</v>
      </c>
      <c r="V25" s="107" t="s">
        <v>83</v>
      </c>
      <c r="W25" s="89" t="s">
        <v>36</v>
      </c>
      <c r="X25" s="107" t="s">
        <v>36</v>
      </c>
      <c r="Y25" s="107" t="s">
        <v>17</v>
      </c>
      <c r="Z25" s="107"/>
      <c r="AA25" s="37">
        <f t="shared" si="2"/>
        <v>1</v>
      </c>
      <c r="AB25" s="37">
        <f t="shared" si="3"/>
        <v>3</v>
      </c>
      <c r="AC25" s="37">
        <f t="shared" si="4"/>
        <v>3</v>
      </c>
      <c r="AD25" s="35">
        <f t="shared" si="5"/>
        <v>10</v>
      </c>
    </row>
    <row r="26" spans="1:30" ht="25.5">
      <c r="A26" s="50"/>
      <c r="B26" s="103">
        <f t="shared" si="6"/>
        <v>10</v>
      </c>
      <c r="C26" s="104" t="s">
        <v>81</v>
      </c>
      <c r="D26" s="105"/>
      <c r="E26" s="105" t="s">
        <v>37</v>
      </c>
      <c r="F26" s="176" t="s">
        <v>456</v>
      </c>
      <c r="G26" s="176"/>
      <c r="H26" s="89" t="s">
        <v>48</v>
      </c>
      <c r="I26" s="106"/>
      <c r="J26" s="106" t="s">
        <v>14</v>
      </c>
      <c r="K26" s="106"/>
      <c r="L26" s="106"/>
      <c r="M26" s="106"/>
      <c r="N26" s="106" t="s">
        <v>14</v>
      </c>
      <c r="O26" s="106"/>
      <c r="P26" s="90" t="s">
        <v>86</v>
      </c>
      <c r="Q26" s="90" t="s">
        <v>87</v>
      </c>
      <c r="R26" s="90" t="str">
        <f t="shared" si="0"/>
        <v>BM</v>
      </c>
      <c r="S26" s="90" t="str">
        <f t="shared" si="1"/>
        <v>ABM</v>
      </c>
      <c r="T26" s="90" t="s">
        <v>33</v>
      </c>
      <c r="U26" s="89" t="s">
        <v>34</v>
      </c>
      <c r="V26" s="107" t="s">
        <v>35</v>
      </c>
      <c r="W26" s="89" t="s">
        <v>36</v>
      </c>
      <c r="X26" s="107" t="s">
        <v>36</v>
      </c>
      <c r="Y26" s="107"/>
      <c r="Z26" s="107"/>
      <c r="AA26" s="37">
        <f t="shared" si="2"/>
        <v>1</v>
      </c>
      <c r="AB26" s="37">
        <f t="shared" si="3"/>
        <v>2</v>
      </c>
      <c r="AC26" s="37">
        <f t="shared" si="4"/>
        <v>2</v>
      </c>
      <c r="AD26" s="35">
        <f t="shared" si="5"/>
        <v>10</v>
      </c>
    </row>
    <row r="27" spans="1:30" ht="63.75">
      <c r="A27" s="50"/>
      <c r="B27" s="103">
        <f t="shared" si="6"/>
        <v>11</v>
      </c>
      <c r="C27" s="104" t="s">
        <v>81</v>
      </c>
      <c r="D27" s="105"/>
      <c r="E27" s="105" t="s">
        <v>20</v>
      </c>
      <c r="F27" s="176" t="s">
        <v>352</v>
      </c>
      <c r="G27" s="176"/>
      <c r="H27" s="89" t="s">
        <v>51</v>
      </c>
      <c r="I27" s="106"/>
      <c r="J27" s="106" t="s">
        <v>14</v>
      </c>
      <c r="K27" s="106"/>
      <c r="L27" s="106"/>
      <c r="M27" s="106" t="s">
        <v>14</v>
      </c>
      <c r="N27" s="106"/>
      <c r="O27" s="106"/>
      <c r="P27" s="90" t="s">
        <v>86</v>
      </c>
      <c r="Q27" s="90" t="s">
        <v>87</v>
      </c>
      <c r="R27" s="90" t="str">
        <f t="shared" si="0"/>
        <v>BM</v>
      </c>
      <c r="S27" s="90" t="str">
        <f t="shared" si="1"/>
        <v>ABM</v>
      </c>
      <c r="T27" s="90" t="s">
        <v>15</v>
      </c>
      <c r="U27" s="89" t="s">
        <v>21</v>
      </c>
      <c r="V27" s="107" t="s">
        <v>84</v>
      </c>
      <c r="W27" s="89" t="s">
        <v>22</v>
      </c>
      <c r="X27" s="107" t="s">
        <v>84</v>
      </c>
      <c r="Y27" s="107" t="s">
        <v>23</v>
      </c>
      <c r="Z27" s="107"/>
      <c r="AA27" s="37">
        <f t="shared" si="2"/>
        <v>1</v>
      </c>
      <c r="AB27" s="37">
        <f t="shared" si="3"/>
        <v>2</v>
      </c>
      <c r="AC27" s="37">
        <f t="shared" si="4"/>
        <v>2</v>
      </c>
      <c r="AD27" s="35">
        <f t="shared" si="5"/>
        <v>10</v>
      </c>
    </row>
    <row r="28" spans="1:30" ht="63.75">
      <c r="A28" s="50"/>
      <c r="B28" s="103">
        <f t="shared" si="6"/>
        <v>12</v>
      </c>
      <c r="C28" s="104" t="s">
        <v>81</v>
      </c>
      <c r="D28" s="105"/>
      <c r="E28" s="105" t="s">
        <v>37</v>
      </c>
      <c r="F28" s="176" t="s">
        <v>456</v>
      </c>
      <c r="G28" s="176"/>
      <c r="H28" s="89" t="s">
        <v>50</v>
      </c>
      <c r="I28" s="106" t="s">
        <v>14</v>
      </c>
      <c r="J28" s="106"/>
      <c r="K28" s="106"/>
      <c r="L28" s="106"/>
      <c r="M28" s="106" t="s">
        <v>14</v>
      </c>
      <c r="N28" s="106" t="s">
        <v>14</v>
      </c>
      <c r="O28" s="106"/>
      <c r="P28" s="90" t="s">
        <v>86</v>
      </c>
      <c r="Q28" s="90" t="s">
        <v>86</v>
      </c>
      <c r="R28" s="90" t="str">
        <f t="shared" si="0"/>
        <v>BB</v>
      </c>
      <c r="S28" s="90" t="str">
        <f t="shared" si="1"/>
        <v>ABB</v>
      </c>
      <c r="T28" s="90" t="s">
        <v>15</v>
      </c>
      <c r="U28" s="89" t="s">
        <v>32</v>
      </c>
      <c r="V28" s="107" t="s">
        <v>84</v>
      </c>
      <c r="W28" s="89" t="s">
        <v>22</v>
      </c>
      <c r="X28" s="107" t="s">
        <v>84</v>
      </c>
      <c r="Y28" s="107" t="s">
        <v>23</v>
      </c>
      <c r="Z28" s="107"/>
      <c r="AA28" s="37">
        <f t="shared" si="2"/>
        <v>1</v>
      </c>
      <c r="AB28" s="37">
        <f t="shared" si="3"/>
        <v>1</v>
      </c>
      <c r="AC28" s="37">
        <f t="shared" si="4"/>
        <v>1</v>
      </c>
      <c r="AD28" s="35">
        <f t="shared" si="5"/>
        <v>10</v>
      </c>
    </row>
    <row r="29" spans="1:30" ht="51">
      <c r="A29" s="50"/>
      <c r="B29" s="103">
        <f t="shared" si="6"/>
        <v>13</v>
      </c>
      <c r="C29" s="104" t="s">
        <v>81</v>
      </c>
      <c r="D29" s="105"/>
      <c r="E29" s="105" t="s">
        <v>124</v>
      </c>
      <c r="F29" s="176" t="s">
        <v>352</v>
      </c>
      <c r="G29" s="176"/>
      <c r="H29" s="89" t="s">
        <v>154</v>
      </c>
      <c r="I29" s="106" t="s">
        <v>14</v>
      </c>
      <c r="J29" s="106" t="s">
        <v>14</v>
      </c>
      <c r="K29" s="106"/>
      <c r="L29" s="106" t="s">
        <v>14</v>
      </c>
      <c r="M29" s="106"/>
      <c r="N29" s="106" t="s">
        <v>14</v>
      </c>
      <c r="O29" s="106"/>
      <c r="P29" s="90" t="s">
        <v>86</v>
      </c>
      <c r="Q29" s="90" t="s">
        <v>87</v>
      </c>
      <c r="R29" s="90" t="str">
        <f t="shared" si="0"/>
        <v>BM</v>
      </c>
      <c r="S29" s="90" t="str">
        <f t="shared" si="1"/>
        <v>ABM</v>
      </c>
      <c r="T29" s="90" t="s">
        <v>15</v>
      </c>
      <c r="U29" s="89" t="s">
        <v>155</v>
      </c>
      <c r="V29" s="107" t="s">
        <v>151</v>
      </c>
      <c r="W29" s="89" t="s">
        <v>156</v>
      </c>
      <c r="X29" s="107" t="s">
        <v>152</v>
      </c>
      <c r="Y29" s="107" t="s">
        <v>153</v>
      </c>
      <c r="Z29" s="107"/>
      <c r="AA29" s="37">
        <f t="shared" si="2"/>
        <v>1</v>
      </c>
      <c r="AB29" s="37">
        <f t="shared" si="3"/>
        <v>2</v>
      </c>
      <c r="AC29" s="37">
        <f t="shared" si="4"/>
        <v>2</v>
      </c>
      <c r="AD29" s="35">
        <f t="shared" si="5"/>
        <v>10</v>
      </c>
    </row>
    <row r="30" spans="1:30" ht="38.25">
      <c r="A30" s="50"/>
      <c r="B30" s="103">
        <f t="shared" si="6"/>
        <v>14</v>
      </c>
      <c r="C30" s="104" t="s">
        <v>81</v>
      </c>
      <c r="D30" s="105"/>
      <c r="E30" s="105" t="s">
        <v>124</v>
      </c>
      <c r="F30" s="176" t="s">
        <v>441</v>
      </c>
      <c r="G30" s="176"/>
      <c r="H30" s="89" t="s">
        <v>157</v>
      </c>
      <c r="I30" s="106" t="s">
        <v>14</v>
      </c>
      <c r="J30" s="106"/>
      <c r="K30" s="106"/>
      <c r="L30" s="106" t="s">
        <v>14</v>
      </c>
      <c r="M30" s="106"/>
      <c r="N30" s="106" t="s">
        <v>14</v>
      </c>
      <c r="O30" s="106"/>
      <c r="P30" s="90" t="s">
        <v>86</v>
      </c>
      <c r="Q30" s="90" t="s">
        <v>87</v>
      </c>
      <c r="R30" s="90" t="str">
        <f t="shared" si="0"/>
        <v>BM</v>
      </c>
      <c r="S30" s="90" t="str">
        <f t="shared" si="1"/>
        <v>ABM</v>
      </c>
      <c r="T30" s="90" t="s">
        <v>15</v>
      </c>
      <c r="U30" s="89" t="s">
        <v>155</v>
      </c>
      <c r="V30" s="107" t="s">
        <v>151</v>
      </c>
      <c r="W30" s="89" t="s">
        <v>156</v>
      </c>
      <c r="X30" s="107" t="s">
        <v>152</v>
      </c>
      <c r="Y30" s="107" t="s">
        <v>153</v>
      </c>
      <c r="Z30" s="107"/>
      <c r="AA30" s="37">
        <f t="shared" si="2"/>
        <v>1</v>
      </c>
      <c r="AB30" s="37">
        <f t="shared" si="3"/>
        <v>2</v>
      </c>
      <c r="AC30" s="37">
        <f t="shared" si="4"/>
        <v>2</v>
      </c>
      <c r="AD30" s="35">
        <f t="shared" si="5"/>
        <v>10</v>
      </c>
    </row>
    <row r="31" spans="1:30" ht="25.5">
      <c r="A31" s="50"/>
      <c r="B31" s="103">
        <f t="shared" si="6"/>
        <v>15</v>
      </c>
      <c r="C31" s="104" t="s">
        <v>81</v>
      </c>
      <c r="D31" s="105"/>
      <c r="E31" s="105" t="s">
        <v>124</v>
      </c>
      <c r="F31" s="176" t="s">
        <v>441</v>
      </c>
      <c r="G31" s="176"/>
      <c r="H31" s="89" t="s">
        <v>158</v>
      </c>
      <c r="I31" s="106" t="s">
        <v>14</v>
      </c>
      <c r="J31" s="106"/>
      <c r="K31" s="106"/>
      <c r="L31" s="106" t="s">
        <v>14</v>
      </c>
      <c r="M31" s="106"/>
      <c r="N31" s="106" t="s">
        <v>14</v>
      </c>
      <c r="O31" s="106"/>
      <c r="P31" s="90" t="s">
        <v>86</v>
      </c>
      <c r="Q31" s="90" t="s">
        <v>81</v>
      </c>
      <c r="R31" s="90" t="str">
        <f t="shared" si="0"/>
        <v>BA</v>
      </c>
      <c r="S31" s="90" t="str">
        <f t="shared" si="1"/>
        <v>ABA</v>
      </c>
      <c r="T31" s="90" t="s">
        <v>33</v>
      </c>
      <c r="U31" s="89" t="s">
        <v>36</v>
      </c>
      <c r="V31" s="107" t="s">
        <v>151</v>
      </c>
      <c r="W31" s="89" t="s">
        <v>36</v>
      </c>
      <c r="X31" s="107" t="s">
        <v>36</v>
      </c>
      <c r="Y31" s="107"/>
      <c r="Z31" s="107"/>
      <c r="AA31" s="37">
        <f t="shared" si="2"/>
        <v>1</v>
      </c>
      <c r="AB31" s="37">
        <f t="shared" si="3"/>
        <v>3</v>
      </c>
      <c r="AC31" s="37">
        <f t="shared" si="4"/>
        <v>3</v>
      </c>
      <c r="AD31" s="35">
        <f t="shared" si="5"/>
        <v>10</v>
      </c>
    </row>
    <row r="32" spans="1:30" ht="51">
      <c r="A32" s="50"/>
      <c r="B32" s="103">
        <f t="shared" si="6"/>
        <v>16</v>
      </c>
      <c r="C32" s="104" t="s">
        <v>81</v>
      </c>
      <c r="D32" s="105"/>
      <c r="E32" s="105" t="s">
        <v>124</v>
      </c>
      <c r="F32" s="176" t="s">
        <v>352</v>
      </c>
      <c r="G32" s="176"/>
      <c r="H32" s="89" t="s">
        <v>159</v>
      </c>
      <c r="I32" s="106" t="s">
        <v>14</v>
      </c>
      <c r="J32" s="106"/>
      <c r="K32" s="106" t="s">
        <v>14</v>
      </c>
      <c r="L32" s="106"/>
      <c r="M32" s="106"/>
      <c r="N32" s="106"/>
      <c r="O32" s="106"/>
      <c r="P32" s="90" t="s">
        <v>87</v>
      </c>
      <c r="Q32" s="90" t="s">
        <v>87</v>
      </c>
      <c r="R32" s="90" t="str">
        <f t="shared" si="0"/>
        <v>MM</v>
      </c>
      <c r="S32" s="90" t="str">
        <f t="shared" si="1"/>
        <v>AMM</v>
      </c>
      <c r="T32" s="90" t="s">
        <v>15</v>
      </c>
      <c r="U32" s="89" t="s">
        <v>160</v>
      </c>
      <c r="V32" s="107" t="s">
        <v>151</v>
      </c>
      <c r="W32" s="89" t="s">
        <v>161</v>
      </c>
      <c r="X32" s="107" t="s">
        <v>152</v>
      </c>
      <c r="Y32" s="107" t="s">
        <v>400</v>
      </c>
      <c r="Z32" s="107"/>
      <c r="AA32" s="37">
        <f t="shared" si="2"/>
        <v>2</v>
      </c>
      <c r="AB32" s="37">
        <f t="shared" si="3"/>
        <v>2</v>
      </c>
      <c r="AC32" s="37">
        <f t="shared" si="4"/>
        <v>4</v>
      </c>
      <c r="AD32" s="35">
        <f t="shared" si="5"/>
        <v>50</v>
      </c>
    </row>
    <row r="33" spans="1:30" ht="51">
      <c r="A33" s="50"/>
      <c r="B33" s="103">
        <f t="shared" si="6"/>
        <v>17</v>
      </c>
      <c r="C33" s="104" t="s">
        <v>81</v>
      </c>
      <c r="D33" s="105"/>
      <c r="E33" s="105" t="s">
        <v>162</v>
      </c>
      <c r="F33" s="176" t="s">
        <v>352</v>
      </c>
      <c r="G33" s="176"/>
      <c r="H33" s="89" t="s">
        <v>344</v>
      </c>
      <c r="I33" s="106"/>
      <c r="J33" s="106" t="s">
        <v>14</v>
      </c>
      <c r="K33" s="106"/>
      <c r="L33" s="106" t="s">
        <v>14</v>
      </c>
      <c r="M33" s="106"/>
      <c r="N33" s="106" t="s">
        <v>14</v>
      </c>
      <c r="O33" s="106"/>
      <c r="P33" s="90" t="s">
        <v>86</v>
      </c>
      <c r="Q33" s="90" t="s">
        <v>87</v>
      </c>
      <c r="R33" s="90" t="str">
        <f t="shared" si="0"/>
        <v>BM</v>
      </c>
      <c r="S33" s="90" t="str">
        <f t="shared" si="1"/>
        <v>ABM</v>
      </c>
      <c r="T33" s="90" t="s">
        <v>15</v>
      </c>
      <c r="U33" s="89" t="s">
        <v>163</v>
      </c>
      <c r="V33" s="107" t="s">
        <v>151</v>
      </c>
      <c r="W33" s="89" t="s">
        <v>164</v>
      </c>
      <c r="X33" s="107" t="s">
        <v>152</v>
      </c>
      <c r="Y33" s="107" t="s">
        <v>401</v>
      </c>
      <c r="Z33" s="107" t="s">
        <v>392</v>
      </c>
      <c r="AA33" s="37">
        <f t="shared" si="2"/>
        <v>1</v>
      </c>
      <c r="AB33" s="37">
        <f t="shared" si="3"/>
        <v>2</v>
      </c>
      <c r="AC33" s="37">
        <f t="shared" si="4"/>
        <v>2</v>
      </c>
      <c r="AD33" s="35">
        <f t="shared" si="5"/>
        <v>10</v>
      </c>
    </row>
    <row r="34" spans="1:30" ht="38.25">
      <c r="A34" s="50"/>
      <c r="B34" s="103">
        <f t="shared" si="6"/>
        <v>18</v>
      </c>
      <c r="C34" s="104" t="s">
        <v>81</v>
      </c>
      <c r="D34" s="105"/>
      <c r="E34" s="105" t="s">
        <v>165</v>
      </c>
      <c r="F34" s="176" t="s">
        <v>456</v>
      </c>
      <c r="G34" s="176"/>
      <c r="H34" s="89" t="s">
        <v>166</v>
      </c>
      <c r="I34" s="106"/>
      <c r="J34" s="106"/>
      <c r="K34" s="106"/>
      <c r="L34" s="106"/>
      <c r="M34" s="106"/>
      <c r="N34" s="106"/>
      <c r="O34" s="106" t="s">
        <v>14</v>
      </c>
      <c r="P34" s="90" t="s">
        <v>86</v>
      </c>
      <c r="Q34" s="90" t="s">
        <v>81</v>
      </c>
      <c r="R34" s="90" t="str">
        <f t="shared" si="0"/>
        <v>BA</v>
      </c>
      <c r="S34" s="90" t="str">
        <f t="shared" si="1"/>
        <v>ABA</v>
      </c>
      <c r="T34" s="90" t="s">
        <v>15</v>
      </c>
      <c r="U34" s="89" t="s">
        <v>167</v>
      </c>
      <c r="V34" s="107" t="s">
        <v>151</v>
      </c>
      <c r="W34" s="89" t="s">
        <v>168</v>
      </c>
      <c r="X34" s="107" t="s">
        <v>151</v>
      </c>
      <c r="Y34" s="107" t="s">
        <v>402</v>
      </c>
      <c r="Z34" s="141"/>
      <c r="AA34" s="21"/>
      <c r="AB34" s="21"/>
      <c r="AC34" s="21"/>
      <c r="AD34" s="21"/>
    </row>
    <row r="35" spans="1:30" ht="38.25">
      <c r="A35" s="50"/>
      <c r="B35" s="103">
        <f t="shared" si="6"/>
        <v>19</v>
      </c>
      <c r="C35" s="104" t="s">
        <v>81</v>
      </c>
      <c r="D35" s="105"/>
      <c r="E35" s="105" t="s">
        <v>165</v>
      </c>
      <c r="F35" s="176" t="s">
        <v>456</v>
      </c>
      <c r="G35" s="176"/>
      <c r="H35" s="89" t="s">
        <v>169</v>
      </c>
      <c r="I35" s="106"/>
      <c r="J35" s="106"/>
      <c r="K35" s="106"/>
      <c r="L35" s="106"/>
      <c r="M35" s="106"/>
      <c r="N35" s="106"/>
      <c r="O35" s="106"/>
      <c r="P35" s="90" t="s">
        <v>86</v>
      </c>
      <c r="Q35" s="90" t="s">
        <v>81</v>
      </c>
      <c r="R35" s="90" t="str">
        <f t="shared" si="0"/>
        <v>BA</v>
      </c>
      <c r="S35" s="90" t="str">
        <f t="shared" si="1"/>
        <v>ABA</v>
      </c>
      <c r="T35" s="90" t="s">
        <v>15</v>
      </c>
      <c r="U35" s="89" t="s">
        <v>170</v>
      </c>
      <c r="V35" s="107" t="s">
        <v>151</v>
      </c>
      <c r="W35" s="89" t="s">
        <v>171</v>
      </c>
      <c r="X35" s="107" t="s">
        <v>151</v>
      </c>
      <c r="Y35" s="107" t="s">
        <v>403</v>
      </c>
      <c r="Z35" s="141"/>
      <c r="AA35" s="21"/>
      <c r="AB35" s="21"/>
      <c r="AC35" s="21"/>
      <c r="AD35" s="21"/>
    </row>
    <row r="36" spans="1:30" ht="63.75">
      <c r="A36" s="50"/>
      <c r="B36" s="103">
        <f t="shared" si="6"/>
        <v>20</v>
      </c>
      <c r="C36" s="104" t="s">
        <v>81</v>
      </c>
      <c r="D36" s="105"/>
      <c r="E36" s="105" t="s">
        <v>172</v>
      </c>
      <c r="F36" s="176" t="s">
        <v>456</v>
      </c>
      <c r="G36" s="176"/>
      <c r="H36" s="89" t="s">
        <v>173</v>
      </c>
      <c r="I36" s="106" t="s">
        <v>14</v>
      </c>
      <c r="J36" s="106"/>
      <c r="K36" s="106"/>
      <c r="L36" s="106" t="s">
        <v>14</v>
      </c>
      <c r="M36" s="106"/>
      <c r="N36" s="106"/>
      <c r="O36" s="106" t="s">
        <v>14</v>
      </c>
      <c r="P36" s="90" t="s">
        <v>86</v>
      </c>
      <c r="Q36" s="90" t="s">
        <v>87</v>
      </c>
      <c r="R36" s="90" t="str">
        <f t="shared" si="0"/>
        <v>BM</v>
      </c>
      <c r="S36" s="90" t="str">
        <f>CONCATENATE(C36,R36)</f>
        <v>ABM</v>
      </c>
      <c r="T36" s="90" t="s">
        <v>15</v>
      </c>
      <c r="U36" s="89" t="s">
        <v>174</v>
      </c>
      <c r="V36" s="107" t="s">
        <v>151</v>
      </c>
      <c r="W36" s="89" t="s">
        <v>175</v>
      </c>
      <c r="X36" s="107" t="s">
        <v>152</v>
      </c>
      <c r="Y36" s="107" t="s">
        <v>404</v>
      </c>
      <c r="Z36" s="141" t="s">
        <v>397</v>
      </c>
      <c r="AA36" s="21"/>
      <c r="AB36" s="21"/>
      <c r="AC36" s="21"/>
      <c r="AD36" s="21"/>
    </row>
    <row r="37" spans="1:30" ht="38.25">
      <c r="A37" s="50"/>
      <c r="B37" s="103">
        <f t="shared" si="6"/>
        <v>21</v>
      </c>
      <c r="C37" s="104" t="s">
        <v>81</v>
      </c>
      <c r="D37" s="105"/>
      <c r="E37" s="176" t="s">
        <v>124</v>
      </c>
      <c r="F37" s="176" t="s">
        <v>352</v>
      </c>
      <c r="G37" s="176"/>
      <c r="H37" s="89" t="s">
        <v>180</v>
      </c>
      <c r="I37" s="106" t="s">
        <v>14</v>
      </c>
      <c r="J37" s="106"/>
      <c r="K37" s="106"/>
      <c r="L37" s="106" t="s">
        <v>14</v>
      </c>
      <c r="M37" s="106"/>
      <c r="N37" s="106"/>
      <c r="O37" s="106" t="s">
        <v>14</v>
      </c>
      <c r="P37" s="90" t="s">
        <v>86</v>
      </c>
      <c r="Q37" s="90" t="s">
        <v>87</v>
      </c>
      <c r="R37" s="90" t="str">
        <f t="shared" ref="R37:R46" si="7">CONCATENATE(LEFT(P37),LEFT(Q37))</f>
        <v>BM</v>
      </c>
      <c r="S37" s="90" t="str">
        <f t="shared" ref="S37:S48" si="8">CONCATENATE(C37,R37)</f>
        <v>ABM</v>
      </c>
      <c r="T37" s="90" t="s">
        <v>15</v>
      </c>
      <c r="U37" s="89" t="s">
        <v>181</v>
      </c>
      <c r="V37" s="107" t="s">
        <v>151</v>
      </c>
      <c r="W37" s="89" t="s">
        <v>175</v>
      </c>
      <c r="X37" s="107" t="s">
        <v>152</v>
      </c>
      <c r="Y37" s="107" t="s">
        <v>404</v>
      </c>
      <c r="Z37" s="141"/>
      <c r="AA37" s="21"/>
      <c r="AB37" s="21"/>
      <c r="AC37" s="21"/>
      <c r="AD37" s="21"/>
    </row>
    <row r="38" spans="1:30" ht="51">
      <c r="A38" s="50"/>
      <c r="B38" s="103">
        <f t="shared" si="6"/>
        <v>22</v>
      </c>
      <c r="C38" s="104" t="s">
        <v>81</v>
      </c>
      <c r="D38" s="105"/>
      <c r="E38" s="105" t="s">
        <v>179</v>
      </c>
      <c r="F38" s="176" t="s">
        <v>441</v>
      </c>
      <c r="G38" s="176"/>
      <c r="H38" s="89" t="s">
        <v>182</v>
      </c>
      <c r="I38" s="106" t="s">
        <v>14</v>
      </c>
      <c r="J38" s="106" t="s">
        <v>14</v>
      </c>
      <c r="K38" s="106"/>
      <c r="L38" s="106"/>
      <c r="M38" s="106" t="s">
        <v>14</v>
      </c>
      <c r="N38" s="106"/>
      <c r="O38" s="106"/>
      <c r="P38" s="90" t="s">
        <v>86</v>
      </c>
      <c r="Q38" s="90" t="s">
        <v>81</v>
      </c>
      <c r="R38" s="90" t="str">
        <f t="shared" si="7"/>
        <v>BA</v>
      </c>
      <c r="S38" s="90" t="str">
        <f t="shared" si="8"/>
        <v>ABA</v>
      </c>
      <c r="T38" s="90" t="s">
        <v>30</v>
      </c>
      <c r="U38" s="89" t="s">
        <v>183</v>
      </c>
      <c r="V38" s="107" t="s">
        <v>283</v>
      </c>
      <c r="W38" s="89" t="s">
        <v>287</v>
      </c>
      <c r="X38" s="107" t="s">
        <v>288</v>
      </c>
      <c r="Y38" s="107" t="s">
        <v>405</v>
      </c>
      <c r="Z38" s="107"/>
      <c r="AA38" s="37">
        <f t="shared" ref="AA38:AA46" si="9">IF(P38 = "A",3,IF(P38 = "M",2,IF(P38 = "B",1,0)))</f>
        <v>1</v>
      </c>
      <c r="AB38" s="37">
        <f t="shared" ref="AB38:AB46" si="10">IF(Q38 = "A",3,IF(Q38 = "M",2,IF(Q38 = "B",1,0)))</f>
        <v>3</v>
      </c>
      <c r="AC38" s="37">
        <f t="shared" ref="AC38:AC46" si="11">IF(C38 = "C",0,AA38*AB38)</f>
        <v>3</v>
      </c>
      <c r="AD38" s="35">
        <f>IF(P38="A",100,IF(P38="M",50,IF(P38="B",10,0)))</f>
        <v>10</v>
      </c>
    </row>
    <row r="39" spans="1:30" ht="63.75">
      <c r="A39" s="50"/>
      <c r="B39" s="103">
        <f t="shared" si="6"/>
        <v>23</v>
      </c>
      <c r="C39" s="104" t="s">
        <v>81</v>
      </c>
      <c r="D39" s="105"/>
      <c r="E39" s="105" t="s">
        <v>179</v>
      </c>
      <c r="F39" s="176" t="s">
        <v>353</v>
      </c>
      <c r="G39" s="176"/>
      <c r="H39" s="89" t="s">
        <v>184</v>
      </c>
      <c r="I39" s="106" t="s">
        <v>14</v>
      </c>
      <c r="J39" s="106" t="s">
        <v>14</v>
      </c>
      <c r="K39" s="106" t="s">
        <v>14</v>
      </c>
      <c r="L39" s="106"/>
      <c r="M39" s="106" t="s">
        <v>14</v>
      </c>
      <c r="N39" s="106" t="s">
        <v>14</v>
      </c>
      <c r="O39" s="106" t="s">
        <v>14</v>
      </c>
      <c r="P39" s="90" t="s">
        <v>87</v>
      </c>
      <c r="Q39" s="90" t="s">
        <v>81</v>
      </c>
      <c r="R39" s="90" t="str">
        <f t="shared" si="7"/>
        <v>MA</v>
      </c>
      <c r="S39" s="90" t="str">
        <f t="shared" si="8"/>
        <v>AMA</v>
      </c>
      <c r="T39" s="90" t="s">
        <v>30</v>
      </c>
      <c r="U39" s="89" t="s">
        <v>289</v>
      </c>
      <c r="V39" s="107" t="s">
        <v>283</v>
      </c>
      <c r="W39" s="89" t="s">
        <v>290</v>
      </c>
      <c r="X39" s="107" t="s">
        <v>288</v>
      </c>
      <c r="Y39" s="107" t="s">
        <v>406</v>
      </c>
      <c r="Z39" s="107"/>
      <c r="AA39" s="37">
        <f t="shared" si="9"/>
        <v>2</v>
      </c>
      <c r="AB39" s="37">
        <f t="shared" si="10"/>
        <v>3</v>
      </c>
      <c r="AC39" s="37">
        <f t="shared" si="11"/>
        <v>6</v>
      </c>
      <c r="AD39" s="35">
        <f t="shared" ref="AD39:AD47" si="12">IF(P39="A",100,IF(P39="M",50,IF(P39="B",10,0)))</f>
        <v>50</v>
      </c>
    </row>
    <row r="40" spans="1:30" ht="38.25">
      <c r="A40" s="50"/>
      <c r="B40" s="103">
        <f t="shared" si="6"/>
        <v>24</v>
      </c>
      <c r="C40" s="104" t="s">
        <v>81</v>
      </c>
      <c r="D40" s="105"/>
      <c r="E40" s="105" t="s">
        <v>179</v>
      </c>
      <c r="F40" s="176" t="s">
        <v>352</v>
      </c>
      <c r="G40" s="176"/>
      <c r="H40" s="89" t="s">
        <v>185</v>
      </c>
      <c r="I40" s="106" t="s">
        <v>14</v>
      </c>
      <c r="J40" s="106" t="s">
        <v>14</v>
      </c>
      <c r="K40" s="106"/>
      <c r="L40" s="106" t="s">
        <v>14</v>
      </c>
      <c r="M40" s="106"/>
      <c r="N40" s="106"/>
      <c r="O40" s="106"/>
      <c r="P40" s="90" t="s">
        <v>87</v>
      </c>
      <c r="Q40" s="90" t="s">
        <v>81</v>
      </c>
      <c r="R40" s="90" t="str">
        <f t="shared" si="7"/>
        <v>MA</v>
      </c>
      <c r="S40" s="90" t="str">
        <f t="shared" si="8"/>
        <v>AMA</v>
      </c>
      <c r="T40" s="90" t="s">
        <v>30</v>
      </c>
      <c r="U40" s="89" t="s">
        <v>186</v>
      </c>
      <c r="V40" s="107" t="s">
        <v>283</v>
      </c>
      <c r="W40" s="89" t="s">
        <v>187</v>
      </c>
      <c r="X40" s="107" t="s">
        <v>288</v>
      </c>
      <c r="Y40" s="107" t="s">
        <v>405</v>
      </c>
      <c r="Z40" s="107"/>
      <c r="AA40" s="37">
        <f t="shared" si="9"/>
        <v>2</v>
      </c>
      <c r="AB40" s="37">
        <f t="shared" si="10"/>
        <v>3</v>
      </c>
      <c r="AC40" s="37">
        <f t="shared" si="11"/>
        <v>6</v>
      </c>
      <c r="AD40" s="35">
        <f t="shared" si="12"/>
        <v>50</v>
      </c>
    </row>
    <row r="41" spans="1:30" ht="38.25">
      <c r="A41" s="50"/>
      <c r="B41" s="103">
        <f t="shared" si="6"/>
        <v>25</v>
      </c>
      <c r="C41" s="104" t="s">
        <v>81</v>
      </c>
      <c r="D41" s="105"/>
      <c r="E41" s="107" t="s">
        <v>179</v>
      </c>
      <c r="F41" s="176" t="s">
        <v>353</v>
      </c>
      <c r="G41" s="176"/>
      <c r="H41" s="89" t="s">
        <v>188</v>
      </c>
      <c r="I41" s="106" t="s">
        <v>14</v>
      </c>
      <c r="J41" s="106" t="s">
        <v>14</v>
      </c>
      <c r="K41" s="106" t="s">
        <v>14</v>
      </c>
      <c r="L41" s="106" t="s">
        <v>14</v>
      </c>
      <c r="M41" s="106"/>
      <c r="N41" s="106"/>
      <c r="O41" s="106"/>
      <c r="P41" s="90" t="s">
        <v>87</v>
      </c>
      <c r="Q41" s="90" t="s">
        <v>81</v>
      </c>
      <c r="R41" s="90" t="str">
        <f t="shared" si="7"/>
        <v>MA</v>
      </c>
      <c r="S41" s="90" t="str">
        <f t="shared" si="8"/>
        <v>AMA</v>
      </c>
      <c r="T41" s="90" t="s">
        <v>30</v>
      </c>
      <c r="U41" s="89" t="s">
        <v>186</v>
      </c>
      <c r="V41" s="107" t="s">
        <v>283</v>
      </c>
      <c r="W41" s="89" t="s">
        <v>189</v>
      </c>
      <c r="X41" s="107" t="s">
        <v>288</v>
      </c>
      <c r="Y41" s="107" t="s">
        <v>405</v>
      </c>
      <c r="Z41" s="107"/>
      <c r="AA41" s="37">
        <f t="shared" si="9"/>
        <v>2</v>
      </c>
      <c r="AB41" s="37">
        <f t="shared" si="10"/>
        <v>3</v>
      </c>
      <c r="AC41" s="37">
        <f t="shared" si="11"/>
        <v>6</v>
      </c>
      <c r="AD41" s="35">
        <f t="shared" si="12"/>
        <v>50</v>
      </c>
    </row>
    <row r="42" spans="1:30" ht="38.25">
      <c r="A42" s="50"/>
      <c r="B42" s="103">
        <f t="shared" si="6"/>
        <v>26</v>
      </c>
      <c r="C42" s="104" t="s">
        <v>81</v>
      </c>
      <c r="D42" s="105"/>
      <c r="E42" s="105" t="s">
        <v>190</v>
      </c>
      <c r="F42" s="176" t="s">
        <v>441</v>
      </c>
      <c r="G42" s="176"/>
      <c r="H42" s="89" t="s">
        <v>191</v>
      </c>
      <c r="I42" s="106" t="s">
        <v>14</v>
      </c>
      <c r="J42" s="106" t="s">
        <v>14</v>
      </c>
      <c r="K42" s="106" t="s">
        <v>14</v>
      </c>
      <c r="L42" s="106" t="s">
        <v>14</v>
      </c>
      <c r="M42" s="106"/>
      <c r="N42" s="106"/>
      <c r="O42" s="106"/>
      <c r="P42" s="90" t="s">
        <v>87</v>
      </c>
      <c r="Q42" s="90" t="s">
        <v>87</v>
      </c>
      <c r="R42" s="90" t="str">
        <f t="shared" si="7"/>
        <v>MM</v>
      </c>
      <c r="S42" s="90" t="str">
        <f t="shared" si="8"/>
        <v>AMM</v>
      </c>
      <c r="T42" s="90" t="s">
        <v>30</v>
      </c>
      <c r="U42" s="89" t="s">
        <v>284</v>
      </c>
      <c r="V42" s="107" t="s">
        <v>283</v>
      </c>
      <c r="W42" s="89" t="s">
        <v>285</v>
      </c>
      <c r="X42" s="107" t="s">
        <v>283</v>
      </c>
      <c r="Y42" s="107" t="s">
        <v>405</v>
      </c>
      <c r="Z42" s="107"/>
      <c r="AA42" s="37">
        <f t="shared" si="9"/>
        <v>2</v>
      </c>
      <c r="AB42" s="37">
        <f t="shared" si="10"/>
        <v>2</v>
      </c>
      <c r="AC42" s="37">
        <f t="shared" si="11"/>
        <v>4</v>
      </c>
      <c r="AD42" s="35">
        <f t="shared" si="12"/>
        <v>50</v>
      </c>
    </row>
    <row r="43" spans="1:30" ht="38.25">
      <c r="A43" s="50"/>
      <c r="B43" s="103">
        <f t="shared" si="6"/>
        <v>27</v>
      </c>
      <c r="C43" s="104" t="s">
        <v>81</v>
      </c>
      <c r="D43" s="105"/>
      <c r="E43" s="105" t="s">
        <v>190</v>
      </c>
      <c r="F43" s="176" t="s">
        <v>352</v>
      </c>
      <c r="G43" s="176"/>
      <c r="H43" s="89" t="s">
        <v>192</v>
      </c>
      <c r="I43" s="106" t="s">
        <v>14</v>
      </c>
      <c r="J43" s="106" t="s">
        <v>14</v>
      </c>
      <c r="K43" s="106"/>
      <c r="L43" s="106" t="s">
        <v>14</v>
      </c>
      <c r="M43" s="106"/>
      <c r="N43" s="106"/>
      <c r="O43" s="106"/>
      <c r="P43" s="90" t="s">
        <v>86</v>
      </c>
      <c r="Q43" s="90" t="s">
        <v>81</v>
      </c>
      <c r="R43" s="90" t="str">
        <f t="shared" si="7"/>
        <v>BA</v>
      </c>
      <c r="S43" s="90" t="str">
        <f t="shared" si="8"/>
        <v>ABA</v>
      </c>
      <c r="T43" s="90" t="s">
        <v>30</v>
      </c>
      <c r="U43" s="89" t="s">
        <v>193</v>
      </c>
      <c r="V43" s="107" t="s">
        <v>283</v>
      </c>
      <c r="W43" s="89" t="s">
        <v>194</v>
      </c>
      <c r="X43" s="107" t="s">
        <v>283</v>
      </c>
      <c r="Y43" s="107" t="s">
        <v>407</v>
      </c>
      <c r="Z43" s="107"/>
      <c r="AA43" s="37">
        <f t="shared" si="9"/>
        <v>1</v>
      </c>
      <c r="AB43" s="37">
        <f t="shared" si="10"/>
        <v>3</v>
      </c>
      <c r="AC43" s="37">
        <f t="shared" si="11"/>
        <v>3</v>
      </c>
      <c r="AD43" s="35">
        <f t="shared" si="12"/>
        <v>10</v>
      </c>
    </row>
    <row r="44" spans="1:30" ht="38.25">
      <c r="A44" s="50"/>
      <c r="B44" s="103">
        <f t="shared" si="6"/>
        <v>28</v>
      </c>
      <c r="C44" s="104" t="s">
        <v>81</v>
      </c>
      <c r="D44" s="105"/>
      <c r="E44" s="105" t="s">
        <v>201</v>
      </c>
      <c r="F44" s="176" t="s">
        <v>443</v>
      </c>
      <c r="G44" s="176"/>
      <c r="H44" s="89" t="s">
        <v>195</v>
      </c>
      <c r="I44" s="106" t="s">
        <v>14</v>
      </c>
      <c r="J44" s="106" t="s">
        <v>14</v>
      </c>
      <c r="K44" s="106" t="s">
        <v>14</v>
      </c>
      <c r="L44" s="106" t="s">
        <v>14</v>
      </c>
      <c r="M44" s="106"/>
      <c r="N44" s="106"/>
      <c r="O44" s="106"/>
      <c r="P44" s="90" t="s">
        <v>87</v>
      </c>
      <c r="Q44" s="90" t="s">
        <v>81</v>
      </c>
      <c r="R44" s="90" t="str">
        <f t="shared" si="7"/>
        <v>MA</v>
      </c>
      <c r="S44" s="90" t="str">
        <f t="shared" si="8"/>
        <v>AMA</v>
      </c>
      <c r="T44" s="90" t="s">
        <v>30</v>
      </c>
      <c r="U44" s="89" t="s">
        <v>291</v>
      </c>
      <c r="V44" s="107" t="s">
        <v>283</v>
      </c>
      <c r="W44" s="89" t="s">
        <v>196</v>
      </c>
      <c r="X44" s="107" t="s">
        <v>283</v>
      </c>
      <c r="Y44" s="107"/>
      <c r="Z44" s="107" t="s">
        <v>393</v>
      </c>
      <c r="AA44" s="37">
        <f t="shared" si="9"/>
        <v>2</v>
      </c>
      <c r="AB44" s="37">
        <f t="shared" si="10"/>
        <v>3</v>
      </c>
      <c r="AC44" s="37">
        <f t="shared" si="11"/>
        <v>6</v>
      </c>
      <c r="AD44" s="35">
        <f t="shared" si="12"/>
        <v>50</v>
      </c>
    </row>
    <row r="45" spans="1:30" ht="25.5">
      <c r="A45" s="50"/>
      <c r="B45" s="103">
        <f t="shared" si="6"/>
        <v>29</v>
      </c>
      <c r="C45" s="104" t="s">
        <v>81</v>
      </c>
      <c r="D45" s="105"/>
      <c r="E45" s="176" t="s">
        <v>201</v>
      </c>
      <c r="F45" s="176" t="s">
        <v>456</v>
      </c>
      <c r="G45" s="176"/>
      <c r="H45" s="89" t="s">
        <v>197</v>
      </c>
      <c r="I45" s="106" t="s">
        <v>14</v>
      </c>
      <c r="J45" s="106" t="s">
        <v>14</v>
      </c>
      <c r="K45" s="106"/>
      <c r="L45" s="106" t="s">
        <v>14</v>
      </c>
      <c r="M45" s="106"/>
      <c r="N45" s="106"/>
      <c r="O45" s="106"/>
      <c r="P45" s="90" t="s">
        <v>87</v>
      </c>
      <c r="Q45" s="90" t="s">
        <v>81</v>
      </c>
      <c r="R45" s="90" t="str">
        <f t="shared" si="7"/>
        <v>MA</v>
      </c>
      <c r="S45" s="90" t="str">
        <f t="shared" si="8"/>
        <v>AMA</v>
      </c>
      <c r="T45" s="90" t="s">
        <v>15</v>
      </c>
      <c r="U45" s="89" t="s">
        <v>200</v>
      </c>
      <c r="V45" s="107" t="s">
        <v>288</v>
      </c>
      <c r="W45" s="89" t="s">
        <v>198</v>
      </c>
      <c r="X45" s="107" t="s">
        <v>283</v>
      </c>
      <c r="Y45" s="107" t="s">
        <v>405</v>
      </c>
      <c r="Z45" s="107"/>
      <c r="AA45" s="37">
        <f t="shared" si="9"/>
        <v>2</v>
      </c>
      <c r="AB45" s="37">
        <f t="shared" si="10"/>
        <v>3</v>
      </c>
      <c r="AC45" s="37">
        <f t="shared" si="11"/>
        <v>6</v>
      </c>
      <c r="AD45" s="35">
        <f t="shared" si="12"/>
        <v>50</v>
      </c>
    </row>
    <row r="46" spans="1:30" ht="51">
      <c r="A46" s="152"/>
      <c r="B46" s="103">
        <f t="shared" si="6"/>
        <v>30</v>
      </c>
      <c r="C46" s="104" t="s">
        <v>81</v>
      </c>
      <c r="D46" s="105"/>
      <c r="E46" s="107" t="s">
        <v>670</v>
      </c>
      <c r="F46" s="176" t="s">
        <v>351</v>
      </c>
      <c r="G46" s="176"/>
      <c r="H46" s="89" t="s">
        <v>339</v>
      </c>
      <c r="I46" s="106" t="s">
        <v>14</v>
      </c>
      <c r="J46" s="106" t="s">
        <v>14</v>
      </c>
      <c r="K46" s="106" t="s">
        <v>14</v>
      </c>
      <c r="L46" s="106" t="s">
        <v>14</v>
      </c>
      <c r="M46" s="106" t="s">
        <v>14</v>
      </c>
      <c r="N46" s="106" t="s">
        <v>14</v>
      </c>
      <c r="O46" s="106" t="s">
        <v>14</v>
      </c>
      <c r="P46" s="90" t="s">
        <v>81</v>
      </c>
      <c r="Q46" s="90" t="s">
        <v>81</v>
      </c>
      <c r="R46" s="90" t="str">
        <f t="shared" si="7"/>
        <v>AA</v>
      </c>
      <c r="S46" s="90" t="str">
        <f t="shared" si="8"/>
        <v>AAA</v>
      </c>
      <c r="T46" s="90" t="s">
        <v>30</v>
      </c>
      <c r="U46" s="89" t="s">
        <v>340</v>
      </c>
      <c r="V46" s="107" t="s">
        <v>288</v>
      </c>
      <c r="W46" s="89" t="s">
        <v>199</v>
      </c>
      <c r="X46" s="107" t="s">
        <v>283</v>
      </c>
      <c r="Y46" s="107" t="s">
        <v>405</v>
      </c>
      <c r="Z46" s="107" t="s">
        <v>394</v>
      </c>
      <c r="AA46" s="37">
        <f t="shared" si="9"/>
        <v>3</v>
      </c>
      <c r="AB46" s="37">
        <f t="shared" si="10"/>
        <v>3</v>
      </c>
      <c r="AC46" s="37">
        <f t="shared" si="11"/>
        <v>9</v>
      </c>
      <c r="AD46" s="35">
        <f t="shared" si="12"/>
        <v>100</v>
      </c>
    </row>
    <row r="47" spans="1:30" s="43" customFormat="1" ht="25.5">
      <c r="A47" s="153"/>
      <c r="B47" s="103">
        <f t="shared" si="6"/>
        <v>31</v>
      </c>
      <c r="C47" s="104" t="s">
        <v>81</v>
      </c>
      <c r="D47" s="105"/>
      <c r="E47" s="105" t="s">
        <v>201</v>
      </c>
      <c r="F47" s="176" t="s">
        <v>353</v>
      </c>
      <c r="G47" s="176"/>
      <c r="H47" s="183" t="s">
        <v>292</v>
      </c>
      <c r="I47" s="106"/>
      <c r="J47" s="106"/>
      <c r="K47" s="106"/>
      <c r="L47" s="106"/>
      <c r="M47" s="106"/>
      <c r="N47" s="106"/>
      <c r="O47" s="106"/>
      <c r="P47" s="90" t="s">
        <v>81</v>
      </c>
      <c r="Q47" s="90" t="s">
        <v>81</v>
      </c>
      <c r="R47" s="90" t="str">
        <f>CONCATENATE(LEFT(P47),LEFT(Q47))</f>
        <v>AA</v>
      </c>
      <c r="S47" s="90" t="str">
        <f t="shared" si="8"/>
        <v>AAA</v>
      </c>
      <c r="T47" s="105" t="s">
        <v>15</v>
      </c>
      <c r="U47" s="105"/>
      <c r="V47" s="105"/>
      <c r="W47" s="105"/>
      <c r="X47" s="105"/>
      <c r="Y47" s="107"/>
      <c r="Z47" s="105"/>
      <c r="AA47" s="36">
        <f>IF(P47 = "A",3,IF(P47 = "M",2,IF(P47 = "B",1,0)))</f>
        <v>3</v>
      </c>
      <c r="AB47" s="36"/>
      <c r="AC47" s="36"/>
      <c r="AD47" s="36">
        <f t="shared" si="12"/>
        <v>100</v>
      </c>
    </row>
    <row r="48" spans="1:30" s="43" customFormat="1" ht="140.25">
      <c r="A48" s="153"/>
      <c r="B48" s="103">
        <f t="shared" si="6"/>
        <v>32</v>
      </c>
      <c r="C48" s="104" t="s">
        <v>81</v>
      </c>
      <c r="D48" s="105"/>
      <c r="E48" s="105" t="s">
        <v>179</v>
      </c>
      <c r="F48" s="176" t="s">
        <v>443</v>
      </c>
      <c r="G48" s="176"/>
      <c r="H48" s="183" t="s">
        <v>206</v>
      </c>
      <c r="I48" s="106" t="s">
        <v>14</v>
      </c>
      <c r="J48" s="106"/>
      <c r="K48" s="106" t="s">
        <v>14</v>
      </c>
      <c r="L48" s="106" t="s">
        <v>14</v>
      </c>
      <c r="M48" s="106"/>
      <c r="N48" s="106"/>
      <c r="O48" s="106"/>
      <c r="P48" s="90" t="s">
        <v>87</v>
      </c>
      <c r="Q48" s="90" t="s">
        <v>87</v>
      </c>
      <c r="R48" s="90" t="str">
        <f>CONCATENATE(LEFT(P48),LEFT(Q48))</f>
        <v>MM</v>
      </c>
      <c r="S48" s="90" t="str">
        <f t="shared" si="8"/>
        <v>AMM</v>
      </c>
      <c r="T48" s="105" t="s">
        <v>15</v>
      </c>
      <c r="U48" s="105" t="s">
        <v>207</v>
      </c>
      <c r="V48" s="107" t="s">
        <v>288</v>
      </c>
      <c r="W48" s="105" t="s">
        <v>208</v>
      </c>
      <c r="X48" s="105"/>
      <c r="Y48" s="107"/>
      <c r="Z48" s="105"/>
      <c r="AA48" s="36"/>
      <c r="AB48" s="36"/>
      <c r="AC48" s="36"/>
      <c r="AD48" s="36"/>
    </row>
    <row r="49" spans="1:30" s="43" customFormat="1" ht="38.25">
      <c r="A49" s="153"/>
      <c r="B49" s="103">
        <f t="shared" si="6"/>
        <v>33</v>
      </c>
      <c r="C49" s="104" t="s">
        <v>81</v>
      </c>
      <c r="D49" s="105"/>
      <c r="E49" s="177" t="s">
        <v>670</v>
      </c>
      <c r="F49" s="176" t="s">
        <v>441</v>
      </c>
      <c r="G49" s="176"/>
      <c r="H49" s="105" t="s">
        <v>410</v>
      </c>
      <c r="I49" s="106" t="s">
        <v>14</v>
      </c>
      <c r="J49" s="106"/>
      <c r="K49" s="106" t="s">
        <v>14</v>
      </c>
      <c r="L49" s="106" t="s">
        <v>14</v>
      </c>
      <c r="M49" s="106" t="s">
        <v>14</v>
      </c>
      <c r="N49" s="106"/>
      <c r="O49" s="106"/>
      <c r="P49" s="90" t="s">
        <v>87</v>
      </c>
      <c r="Q49" s="90" t="s">
        <v>81</v>
      </c>
      <c r="R49" s="90" t="str">
        <f>CONCATENATE(LEFT(P49),LEFT(Q49))</f>
        <v>MA</v>
      </c>
      <c r="S49" s="90" t="str">
        <f>CONCATENATE(C49,R49)</f>
        <v>AMA</v>
      </c>
      <c r="T49" s="105" t="s">
        <v>15</v>
      </c>
      <c r="U49" s="105" t="s">
        <v>411</v>
      </c>
      <c r="V49" s="105" t="s">
        <v>412</v>
      </c>
      <c r="W49" s="105" t="s">
        <v>413</v>
      </c>
      <c r="X49" s="105"/>
      <c r="Y49" s="107" t="s">
        <v>405</v>
      </c>
      <c r="Z49" s="105" t="s">
        <v>414</v>
      </c>
      <c r="AA49" s="36">
        <f>IF(P49 = "A",3,IF(P49 = "M",2,IF(P49 = "B",1,0)))</f>
        <v>2</v>
      </c>
      <c r="AB49" s="36"/>
      <c r="AC49" s="36"/>
      <c r="AD49" s="36">
        <f>IF(P49="A",100,IF(P49="M",50,IF(P49="B",10,0)))</f>
        <v>50</v>
      </c>
    </row>
    <row r="50" spans="1:30">
      <c r="AA50" s="40">
        <f>IF(P50 = "A",3,IF(P50 = "M",2,IF(P50 = "B",1,0)))</f>
        <v>0</v>
      </c>
      <c r="AD50" s="40">
        <f>IF(P50="A",100,IF(P50="M",50,IF(P50="B",10,0)))</f>
        <v>0</v>
      </c>
    </row>
  </sheetData>
  <mergeCells count="13">
    <mergeCell ref="C10:E10"/>
    <mergeCell ref="B13:E13"/>
    <mergeCell ref="I15:O15"/>
    <mergeCell ref="B3:F3"/>
    <mergeCell ref="B4:F4"/>
    <mergeCell ref="B6:Z6"/>
    <mergeCell ref="C9:E9"/>
    <mergeCell ref="C8:E8"/>
    <mergeCell ref="T15:Y15"/>
    <mergeCell ref="P15:R15"/>
    <mergeCell ref="J12:T12"/>
    <mergeCell ref="C12:E12"/>
    <mergeCell ref="C11:E11"/>
  </mergeCells>
  <conditionalFormatting sqref="R17:S49">
    <cfRule type="expression" dxfId="52" priority="144" stopIfTrue="1">
      <formula>IF(R17="AA",1,IF(R17="AM",1,IF(R17="MA",1,0)))</formula>
    </cfRule>
    <cfRule type="expression" dxfId="51" priority="145" stopIfTrue="1">
      <formula>IF(R17="AB",1,IF(R17="MM",1,IF(R17="BA",1,0)))</formula>
    </cfRule>
    <cfRule type="expression" dxfId="50" priority="146" stopIfTrue="1">
      <formula>IF(R17="MB",1,IF(R17="BM",1,0))</formula>
    </cfRule>
  </conditionalFormatting>
  <conditionalFormatting sqref="C17:C78">
    <cfRule type="cellIs" dxfId="49" priority="41" stopIfTrue="1" operator="equal">
      <formula>"C"</formula>
    </cfRule>
    <cfRule type="cellIs" dxfId="48" priority="138" stopIfTrue="1" operator="equal">
      <formula>"A"</formula>
    </cfRule>
    <cfRule type="cellIs" dxfId="47" priority="139" stopIfTrue="1" operator="equal">
      <formula>"S"</formula>
    </cfRule>
    <cfRule type="cellIs" dxfId="46" priority="140" stopIfTrue="1" operator="equal">
      <formula>"F"</formula>
    </cfRule>
  </conditionalFormatting>
  <dataValidations disablePrompts="1" count="6">
    <dataValidation type="list" allowBlank="1" showInputMessage="1" showErrorMessage="1" sqref="I17:O46">
      <formula1>"X,x"</formula1>
    </dataValidation>
    <dataValidation type="list" allowBlank="1" showInputMessage="1" showErrorMessage="1" sqref="P17:Q47 P49:Q49">
      <formula1>"B,M,A"</formula1>
    </dataValidation>
    <dataValidation type="list" allowBlank="1" showInputMessage="1" showErrorMessage="1" sqref="T17:T46">
      <formula1>"A - Aceitar,E - Evitar,M - Mitigar,T - Transferir"</formula1>
    </dataValidation>
    <dataValidation type="list" allowBlank="1" showInputMessage="1" showErrorMessage="1" errorTitle="Situação do Risco" error="Este campo só permite os valores_x000a_A, S, F ou C _x000a__x000a_Tais valores são referentes a situação do Risco, conforme tabela Situação do Risco (acima)." sqref="C17:C49">
      <formula1>"A, S, F, C"</formula1>
    </dataValidation>
    <dataValidation type="list" allowBlank="1" showInputMessage="1" showErrorMessage="1" sqref="F17:F65537">
      <formula1>$AD$7:$AD$15</formula1>
    </dataValidation>
    <dataValidation type="list" allowBlank="1" showInputMessage="1" showErrorMessage="1" sqref="G17:G65537">
      <formula1>"Positivo, Negativo"</formula1>
    </dataValidation>
  </dataValidations>
  <hyperlinks>
    <hyperlink ref="B13:E13" location="'Riscos - Análise Quantitativa'!A1" display="Análise Quantitativa de Riscos"/>
    <hyperlink ref="A15" location="Menu!A1" display="Menu!A1"/>
    <hyperlink ref="A3" location="Menu!A1" display="Menu!A1"/>
  </hyperlinks>
  <pageMargins left="0.2" right="0.78740157499999996" top="0.47" bottom="0.21" header="0.49212598499999999" footer="0.18"/>
  <pageSetup paperSize="9" scale="97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0"/>
  <dimension ref="A1:U119"/>
  <sheetViews>
    <sheetView showGridLines="0" zoomScaleNormal="100" workbookViewId="0"/>
  </sheetViews>
  <sheetFormatPr defaultColWidth="10.85546875" defaultRowHeight="12.75"/>
  <cols>
    <col min="1" max="1" width="2.140625" style="23" customWidth="1"/>
    <col min="2" max="2" width="4.7109375" style="24" bestFit="1" customWidth="1"/>
    <col min="3" max="3" width="14.140625" style="24" customWidth="1"/>
    <col min="4" max="4" width="42.7109375" style="24" customWidth="1"/>
    <col min="5" max="5" width="5.85546875" style="24" bestFit="1" customWidth="1"/>
    <col min="6" max="6" width="11.7109375" style="24" bestFit="1" customWidth="1"/>
    <col min="7" max="7" width="8.85546875" style="24" bestFit="1" customWidth="1"/>
    <col min="8" max="8" width="11.7109375" style="24" bestFit="1" customWidth="1"/>
    <col min="9" max="9" width="8.85546875" style="24" bestFit="1" customWidth="1"/>
    <col min="10" max="10" width="11.7109375" style="24" bestFit="1" customWidth="1"/>
    <col min="11" max="11" width="8.85546875" style="24" bestFit="1" customWidth="1"/>
    <col min="12" max="12" width="11.7109375" style="24" bestFit="1" customWidth="1"/>
    <col min="13" max="13" width="8.85546875" style="24" bestFit="1" customWidth="1"/>
    <col min="14" max="14" width="11.7109375" style="24" bestFit="1" customWidth="1"/>
    <col min="15" max="15" width="8.85546875" style="24" bestFit="1" customWidth="1"/>
    <col min="16" max="16" width="11.7109375" style="24" bestFit="1" customWidth="1"/>
    <col min="17" max="17" width="8.85546875" style="24" bestFit="1" customWidth="1"/>
    <col min="18" max="18" width="11.7109375" style="24" bestFit="1" customWidth="1"/>
    <col min="19" max="19" width="8.85546875" style="24" bestFit="1" customWidth="1"/>
    <col min="20" max="20" width="11.7109375" style="24" bestFit="1" customWidth="1"/>
    <col min="21" max="21" width="8.85546875" style="24" bestFit="1" customWidth="1"/>
    <col min="22" max="16384" width="10.85546875" style="24"/>
  </cols>
  <sheetData>
    <row r="1" spans="1:21" s="210" customFormat="1" ht="18">
      <c r="B1" s="211" t="s">
        <v>748</v>
      </c>
      <c r="D1" s="212"/>
      <c r="E1" s="213"/>
      <c r="F1" s="213"/>
    </row>
    <row r="2" spans="1:21" s="214" customFormat="1" ht="15.75">
      <c r="C2" s="215"/>
      <c r="D2" s="215"/>
      <c r="E2" s="215"/>
      <c r="F2" s="215"/>
    </row>
    <row r="3" spans="1:21" customFormat="1">
      <c r="A3" s="251" t="s">
        <v>9</v>
      </c>
      <c r="B3" s="325"/>
      <c r="C3" s="325"/>
      <c r="D3" s="325"/>
      <c r="E3" s="325"/>
      <c r="F3" s="325"/>
      <c r="G3" s="325"/>
      <c r="H3" s="325"/>
      <c r="I3" s="325"/>
      <c r="J3" s="325"/>
    </row>
    <row r="4" spans="1:21" s="216" customFormat="1" ht="15" customHeight="1">
      <c r="B4" s="326"/>
      <c r="C4" s="326"/>
      <c r="D4" s="326"/>
      <c r="E4" s="326"/>
      <c r="F4" s="326"/>
      <c r="G4" s="326"/>
      <c r="H4" s="326"/>
      <c r="I4" s="326"/>
      <c r="J4" s="326"/>
      <c r="K4" s="163"/>
      <c r="L4" s="163"/>
      <c r="M4" s="163"/>
      <c r="N4" s="163"/>
    </row>
    <row r="5" spans="1:21" ht="15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  <c r="P5" s="26"/>
      <c r="R5" s="26"/>
      <c r="T5" s="26"/>
    </row>
    <row r="6" spans="1:21" ht="40.5" customHeight="1">
      <c r="A6" s="24"/>
      <c r="B6" s="356" t="s">
        <v>455</v>
      </c>
      <c r="C6" s="356"/>
      <c r="D6" s="356"/>
      <c r="E6" s="356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</row>
    <row r="8" spans="1:21">
      <c r="B8" s="27"/>
      <c r="C8" s="27"/>
      <c r="D8" s="27"/>
      <c r="E8" s="27"/>
      <c r="F8" s="372" t="s">
        <v>125</v>
      </c>
      <c r="G8" s="373"/>
      <c r="H8" s="372" t="s">
        <v>126</v>
      </c>
      <c r="I8" s="373"/>
      <c r="J8" s="372" t="s">
        <v>127</v>
      </c>
      <c r="K8" s="373"/>
      <c r="L8" s="372" t="s">
        <v>128</v>
      </c>
      <c r="M8" s="373"/>
      <c r="N8" s="372" t="s">
        <v>129</v>
      </c>
      <c r="O8" s="373"/>
      <c r="P8" s="372" t="s">
        <v>130</v>
      </c>
      <c r="Q8" s="373"/>
      <c r="R8" s="372" t="s">
        <v>408</v>
      </c>
      <c r="S8" s="373"/>
      <c r="T8" s="372" t="s">
        <v>409</v>
      </c>
      <c r="U8" s="373"/>
    </row>
    <row r="9" spans="1:21">
      <c r="B9" s="27"/>
      <c r="C9" s="27"/>
      <c r="D9" s="27"/>
      <c r="E9" s="27"/>
      <c r="F9" s="98">
        <v>41281</v>
      </c>
      <c r="G9" s="98">
        <v>41285</v>
      </c>
      <c r="H9" s="98">
        <f>F9+7</f>
        <v>41288</v>
      </c>
      <c r="I9" s="98">
        <f>G9+7</f>
        <v>41292</v>
      </c>
      <c r="J9" s="98">
        <f t="shared" ref="J9:P9" si="0">H9+7</f>
        <v>41295</v>
      </c>
      <c r="K9" s="98">
        <f t="shared" si="0"/>
        <v>41299</v>
      </c>
      <c r="L9" s="98">
        <f t="shared" si="0"/>
        <v>41302</v>
      </c>
      <c r="M9" s="98">
        <f t="shared" si="0"/>
        <v>41306</v>
      </c>
      <c r="N9" s="98">
        <f t="shared" si="0"/>
        <v>41309</v>
      </c>
      <c r="O9" s="98">
        <f t="shared" si="0"/>
        <v>41313</v>
      </c>
      <c r="P9" s="98">
        <f t="shared" si="0"/>
        <v>41316</v>
      </c>
      <c r="Q9" s="98">
        <f>O9+7</f>
        <v>41320</v>
      </c>
      <c r="R9" s="98">
        <f>P9+7</f>
        <v>41323</v>
      </c>
      <c r="S9" s="98">
        <f>Q9+7</f>
        <v>41327</v>
      </c>
      <c r="T9" s="98">
        <f>R9+7</f>
        <v>41330</v>
      </c>
      <c r="U9" s="98">
        <f>S9+7</f>
        <v>41334</v>
      </c>
    </row>
    <row r="10" spans="1:21">
      <c r="A10" s="15" t="s">
        <v>9</v>
      </c>
      <c r="B10" s="99" t="s">
        <v>131</v>
      </c>
      <c r="C10" s="99" t="s">
        <v>132</v>
      </c>
      <c r="D10" s="99" t="s">
        <v>133</v>
      </c>
      <c r="E10" s="99" t="s">
        <v>75</v>
      </c>
      <c r="F10" s="99" t="s">
        <v>62</v>
      </c>
      <c r="G10" s="99" t="s">
        <v>134</v>
      </c>
      <c r="H10" s="99" t="s">
        <v>62</v>
      </c>
      <c r="I10" s="99" t="s">
        <v>134</v>
      </c>
      <c r="J10" s="99" t="s">
        <v>62</v>
      </c>
      <c r="K10" s="99" t="s">
        <v>134</v>
      </c>
      <c r="L10" s="99" t="s">
        <v>62</v>
      </c>
      <c r="M10" s="99" t="s">
        <v>134</v>
      </c>
      <c r="N10" s="99" t="s">
        <v>62</v>
      </c>
      <c r="O10" s="99" t="s">
        <v>134</v>
      </c>
      <c r="P10" s="99" t="s">
        <v>62</v>
      </c>
      <c r="Q10" s="99" t="s">
        <v>134</v>
      </c>
      <c r="R10" s="99" t="s">
        <v>62</v>
      </c>
      <c r="S10" s="99" t="s">
        <v>134</v>
      </c>
      <c r="T10" s="99" t="s">
        <v>62</v>
      </c>
      <c r="U10" s="99" t="s">
        <v>134</v>
      </c>
    </row>
    <row r="11" spans="1:21">
      <c r="B11" s="100">
        <f>'Gestão de Riscos e Issues'!B17</f>
        <v>1</v>
      </c>
      <c r="C11" s="182" t="str">
        <f>'Gestão de Riscos e Issues'!F17</f>
        <v>Todo o Projeto</v>
      </c>
      <c r="D11" s="151" t="str">
        <f>'Gestão de Riscos e Issues'!H17</f>
        <v>Mudança de escopo do projeto</v>
      </c>
      <c r="E11" s="74" t="str">
        <f>'Gestão de Riscos e Issues'!C17</f>
        <v>A</v>
      </c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</row>
    <row r="12" spans="1:21">
      <c r="B12" s="100">
        <f>'Gestão de Riscos e Issues'!B18</f>
        <v>2</v>
      </c>
      <c r="C12" s="182" t="str">
        <f>'Gestão de Riscos e Issues'!F18</f>
        <v>Todo o Projeto</v>
      </c>
      <c r="D12" s="151" t="str">
        <f>'Gestão de Riscos e Issues'!H18</f>
        <v>Mudanças de requisitos</v>
      </c>
      <c r="E12" s="74" t="str">
        <f>'Gestão de Riscos e Issues'!C18</f>
        <v>A</v>
      </c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</row>
    <row r="13" spans="1:21" ht="25.5">
      <c r="B13" s="100">
        <f>'Gestão de Riscos e Issues'!B19</f>
        <v>3</v>
      </c>
      <c r="C13" s="182" t="str">
        <f>'Gestão de Riscos e Issues'!F19</f>
        <v>Todo o Projeto</v>
      </c>
      <c r="D13" s="151" t="str">
        <f>'Gestão de Riscos e Issues'!H19</f>
        <v>Recursos retirados do projeto por alteração nas prioridades</v>
      </c>
      <c r="E13" s="74" t="str">
        <f>'Gestão de Riscos e Issues'!C19</f>
        <v>A</v>
      </c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</row>
    <row r="14" spans="1:21" ht="25.5">
      <c r="B14" s="100">
        <f>'Gestão de Riscos e Issues'!B20</f>
        <v>4</v>
      </c>
      <c r="C14" s="182" t="str">
        <f>'Gestão de Riscos e Issues'!F20</f>
        <v>Construção</v>
      </c>
      <c r="D14" s="151" t="str">
        <f>'Gestão de Riscos e Issues'!H20</f>
        <v>Concentração do conhecimento em apenas um membro da equipe</v>
      </c>
      <c r="E14" s="74" t="str">
        <f>'Gestão de Riscos e Issues'!C20</f>
        <v>A</v>
      </c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</row>
    <row r="15" spans="1:21" ht="25.5">
      <c r="B15" s="100">
        <f>'Gestão de Riscos e Issues'!B21</f>
        <v>5</v>
      </c>
      <c r="C15" s="182" t="str">
        <f>'Gestão de Riscos e Issues'!F21</f>
        <v>Todo o Projeto</v>
      </c>
      <c r="D15" s="151" t="str">
        <f>'Gestão de Riscos e Issues'!H21</f>
        <v>Atraso/ausência, por parte do Gerente de Produto, nos compromissos agendados.</v>
      </c>
      <c r="E15" s="74" t="str">
        <f>'Gestão de Riscos e Issues'!C21</f>
        <v>A</v>
      </c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</row>
    <row r="16" spans="1:21" ht="25.5">
      <c r="B16" s="100">
        <f>'Gestão de Riscos e Issues'!B22</f>
        <v>6</v>
      </c>
      <c r="C16" s="182" t="str">
        <f>'Gestão de Riscos e Issues'!F22</f>
        <v>Todo o Projeto</v>
      </c>
      <c r="D16" s="151" t="str">
        <f>'Gestão de Riscos e Issues'!H22</f>
        <v>Envolvimento de membros da equipe em vários projetos simultâneos</v>
      </c>
      <c r="E16" s="74" t="str">
        <f>'Gestão de Riscos e Issues'!C22</f>
        <v>A</v>
      </c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</row>
    <row r="17" spans="2:21">
      <c r="B17" s="100">
        <f>'Gestão de Riscos e Issues'!B23</f>
        <v>7</v>
      </c>
      <c r="C17" s="182" t="str">
        <f>'Gestão de Riscos e Issues'!F23</f>
        <v>Todo o Projeto</v>
      </c>
      <c r="D17" s="151" t="str">
        <f>'Gestão de Riscos e Issues'!H23</f>
        <v>Rotação de pessoal na equipe do projeto</v>
      </c>
      <c r="E17" s="74" t="str">
        <f>'Gestão de Riscos e Issues'!C23</f>
        <v>A</v>
      </c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</row>
    <row r="18" spans="2:21" ht="25.5">
      <c r="B18" s="100">
        <f>'Gestão de Riscos e Issues'!B24</f>
        <v>8</v>
      </c>
      <c r="C18" s="182" t="str">
        <f>'Gestão de Riscos e Issues'!F24</f>
        <v>Concepção e Escopo</v>
      </c>
      <c r="D18" s="151" t="str">
        <f>'Gestão de Riscos e Issues'!H24</f>
        <v>Requisitos não definidos de forma adequada</v>
      </c>
      <c r="E18" s="74" t="str">
        <f>'Gestão de Riscos e Issues'!C24</f>
        <v>A</v>
      </c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</row>
    <row r="19" spans="2:21">
      <c r="B19" s="100">
        <f>'Gestão de Riscos e Issues'!B25</f>
        <v>9</v>
      </c>
      <c r="C19" s="182" t="str">
        <f>'Gestão de Riscos e Issues'!F25</f>
        <v>Todo o Projeto</v>
      </c>
      <c r="D19" s="151" t="str">
        <f>'Gestão de Riscos e Issues'!H25</f>
        <v>Indisponibilidade de recurso</v>
      </c>
      <c r="E19" s="74" t="str">
        <f>'Gestão de Riscos e Issues'!C25</f>
        <v>A</v>
      </c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</row>
    <row r="20" spans="2:21">
      <c r="B20" s="100">
        <f>'Gestão de Riscos e Issues'!B26</f>
        <v>10</v>
      </c>
      <c r="C20" s="182" t="str">
        <f>'Gestão de Riscos e Issues'!F26</f>
        <v>Todo o Projeto</v>
      </c>
      <c r="D20" s="151" t="str">
        <f>'Gestão de Riscos e Issues'!H26</f>
        <v>Repositório de projetos e controle de configuração</v>
      </c>
      <c r="E20" s="74" t="str">
        <f>'Gestão de Riscos e Issues'!C26</f>
        <v>A</v>
      </c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</row>
    <row r="21" spans="2:21" ht="25.5">
      <c r="B21" s="100">
        <f>'Gestão de Riscos e Issues'!B27</f>
        <v>11</v>
      </c>
      <c r="C21" s="182" t="str">
        <f>'Gestão de Riscos e Issues'!F27</f>
        <v>Construção</v>
      </c>
      <c r="D21" s="151" t="str">
        <f>'Gestão de Riscos e Issues'!H27</f>
        <v>Membros da equipe de desenvolvimento não familiarizada com as ferramentas</v>
      </c>
      <c r="E21" s="74" t="str">
        <f>'Gestão de Riscos e Issues'!C27</f>
        <v>A</v>
      </c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</row>
    <row r="22" spans="2:21" ht="25.5">
      <c r="B22" s="100">
        <f>'Gestão de Riscos e Issues'!B28</f>
        <v>12</v>
      </c>
      <c r="C22" s="182" t="str">
        <f>'Gestão de Riscos e Issues'!F28</f>
        <v>Todo o Projeto</v>
      </c>
      <c r="D22" s="151" t="str">
        <f>'Gestão de Riscos e Issues'!H28</f>
        <v>Membros da equipe não familiarizados com o processo.</v>
      </c>
      <c r="E22" s="74" t="str">
        <f>'Gestão de Riscos e Issues'!C28</f>
        <v>A</v>
      </c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</row>
    <row r="23" spans="2:21" ht="38.25">
      <c r="B23" s="100">
        <f>'Gestão de Riscos e Issues'!B29</f>
        <v>13</v>
      </c>
      <c r="C23" s="182" t="str">
        <f>'Gestão de Riscos e Issues'!F29</f>
        <v>Construção</v>
      </c>
      <c r="D23" s="151" t="str">
        <f>'Gestão de Riscos e Issues'!H29</f>
        <v>Falta de alinhamento com o padrão de desenvolvimento definido pelo Suporte ao Desenvolvimento.</v>
      </c>
      <c r="E23" s="74" t="str">
        <f>'Gestão de Riscos e Issues'!C29</f>
        <v>A</v>
      </c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</row>
    <row r="24" spans="2:21" ht="25.5">
      <c r="B24" s="100">
        <f>'Gestão de Riscos e Issues'!B30</f>
        <v>14</v>
      </c>
      <c r="C24" s="182" t="str">
        <f>'Gestão de Riscos e Issues'!F30</f>
        <v>Desenho</v>
      </c>
      <c r="D24" s="151" t="str">
        <f>'Gestão de Riscos e Issues'!H30</f>
        <v>Componente de uso comum não identificado no inicio do projeto</v>
      </c>
      <c r="E24" s="74" t="str">
        <f>'Gestão de Riscos e Issues'!C30</f>
        <v>A</v>
      </c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</row>
    <row r="25" spans="2:21" ht="25.5">
      <c r="B25" s="100">
        <f>'Gestão de Riscos e Issues'!B31</f>
        <v>15</v>
      </c>
      <c r="C25" s="182" t="str">
        <f>'Gestão de Riscos e Issues'!F31</f>
        <v>Desenho</v>
      </c>
      <c r="D25" s="151" t="str">
        <f>'Gestão de Riscos e Issues'!H31</f>
        <v>Componente atualizado e não comunicado a fábrica</v>
      </c>
      <c r="E25" s="74" t="str">
        <f>'Gestão de Riscos e Issues'!C31</f>
        <v>A</v>
      </c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</row>
    <row r="26" spans="2:21" ht="25.5">
      <c r="B26" s="100">
        <f>'Gestão de Riscos e Issues'!B32</f>
        <v>16</v>
      </c>
      <c r="C26" s="182" t="str">
        <f>'Gestão de Riscos e Issues'!F32</f>
        <v>Construção</v>
      </c>
      <c r="D26" s="151" t="str">
        <f>'Gestão de Riscos e Issues'!H32</f>
        <v>SLA de Suporte ao desenvolvimento incompatível com o tempo de resposta necessário para fábrica</v>
      </c>
      <c r="E26" s="74" t="str">
        <f>'Gestão de Riscos e Issues'!C32</f>
        <v>A</v>
      </c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</row>
    <row r="27" spans="2:21" ht="25.5">
      <c r="B27" s="100">
        <f>'Gestão de Riscos e Issues'!B33</f>
        <v>17</v>
      </c>
      <c r="C27" s="182" t="str">
        <f>'Gestão de Riscos e Issues'!F33</f>
        <v>Construção</v>
      </c>
      <c r="D27" s="151" t="str">
        <f>'Gestão de Riscos e Issues'!H33</f>
        <v>Falta de padrão (Padrão de Nomenclatura para Objetos de Banco de Dados) para modelo de dados.</v>
      </c>
      <c r="E27" s="74" t="str">
        <f>'Gestão de Riscos e Issues'!C33</f>
        <v>A</v>
      </c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</row>
    <row r="28" spans="2:21">
      <c r="B28" s="100">
        <f>'Gestão de Riscos e Issues'!B34</f>
        <v>18</v>
      </c>
      <c r="C28" s="182" t="str">
        <f>'Gestão de Riscos e Issues'!F34</f>
        <v>Todo o Projeto</v>
      </c>
      <c r="D28" s="151" t="str">
        <f>'Gestão de Riscos e Issues'!H34</f>
        <v>Vazamento de informações sigilosas</v>
      </c>
      <c r="E28" s="74" t="str">
        <f>'Gestão de Riscos e Issues'!C34</f>
        <v>A</v>
      </c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</row>
    <row r="29" spans="2:21">
      <c r="B29" s="100">
        <f>'Gestão de Riscos e Issues'!B35</f>
        <v>19</v>
      </c>
      <c r="C29" s="182" t="str">
        <f>'Gestão de Riscos e Issues'!F35</f>
        <v>Todo o Projeto</v>
      </c>
      <c r="D29" s="151" t="str">
        <f>'Gestão de Riscos e Issues'!H35</f>
        <v>Falha na administração de recursos e privilégios</v>
      </c>
      <c r="E29" s="74" t="str">
        <f>'Gestão de Riscos e Issues'!C35</f>
        <v>A</v>
      </c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</row>
    <row r="30" spans="2:21">
      <c r="B30" s="100">
        <f>'Gestão de Riscos e Issues'!B36</f>
        <v>20</v>
      </c>
      <c r="C30" s="182" t="str">
        <f>'Gestão de Riscos e Issues'!F36</f>
        <v>Todo o Projeto</v>
      </c>
      <c r="D30" s="151" t="str">
        <f>'Gestão de Riscos e Issues'!H36</f>
        <v>Implantações não planejadas</v>
      </c>
      <c r="E30" s="74" t="str">
        <f>'Gestão de Riscos e Issues'!C36</f>
        <v>A</v>
      </c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2:21">
      <c r="B31" s="100">
        <f>'Gestão de Riscos e Issues'!B37</f>
        <v>21</v>
      </c>
      <c r="C31" s="182" t="str">
        <f>'Gestão de Riscos e Issues'!F37</f>
        <v>Construção</v>
      </c>
      <c r="D31" s="151" t="str">
        <f>'Gestão de Riscos e Issues'!H37</f>
        <v>Ambiente Desenvolvimento e testes</v>
      </c>
      <c r="E31" s="74" t="str">
        <f>'Gestão de Riscos e Issues'!C37</f>
        <v>A</v>
      </c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</row>
    <row r="32" spans="2:21" ht="25.5">
      <c r="B32" s="100">
        <f>'Gestão de Riscos e Issues'!B38</f>
        <v>22</v>
      </c>
      <c r="C32" s="182" t="str">
        <f>'Gestão de Riscos e Issues'!F38</f>
        <v>Desenho</v>
      </c>
      <c r="D32" s="151" t="str">
        <f>'Gestão de Riscos e Issues'!H38</f>
        <v>Inconsistência de Informaçao na Especificação Funcional</v>
      </c>
      <c r="E32" s="74" t="str">
        <f>'Gestão de Riscos e Issues'!C38</f>
        <v>A</v>
      </c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</row>
    <row r="33" spans="2:21" ht="25.5">
      <c r="B33" s="100">
        <f>'Gestão de Riscos e Issues'!B39</f>
        <v>23</v>
      </c>
      <c r="C33" s="182" t="str">
        <f>'Gestão de Riscos e Issues'!F39</f>
        <v>Homologação</v>
      </c>
      <c r="D33" s="151" t="str">
        <f>'Gestão de Riscos e Issues'!H39</f>
        <v>Limitações de Técnologias para testes Automatizados</v>
      </c>
      <c r="E33" s="74" t="str">
        <f>'Gestão de Riscos e Issues'!C39</f>
        <v>A</v>
      </c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</row>
    <row r="34" spans="2:21">
      <c r="B34" s="100">
        <f>'Gestão de Riscos e Issues'!B40</f>
        <v>24</v>
      </c>
      <c r="C34" s="182" t="str">
        <f>'Gestão de Riscos e Issues'!F40</f>
        <v>Construção</v>
      </c>
      <c r="D34" s="151" t="str">
        <f>'Gestão de Riscos e Issues'!H40</f>
        <v>SLA para disponibilização de Massa de Testes</v>
      </c>
      <c r="E34" s="74" t="str">
        <f>'Gestão de Riscos e Issues'!C40</f>
        <v>A</v>
      </c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</row>
    <row r="35" spans="2:21">
      <c r="B35" s="100">
        <f>'Gestão de Riscos e Issues'!B41</f>
        <v>25</v>
      </c>
      <c r="C35" s="182" t="str">
        <f>'Gestão de Riscos e Issues'!F41</f>
        <v>Homologação</v>
      </c>
      <c r="D35" s="151" t="str">
        <f>'Gestão de Riscos e Issues'!H41</f>
        <v>Qualidade/Volume da massa de testes</v>
      </c>
      <c r="E35" s="74" t="str">
        <f>'Gestão de Riscos e Issues'!C41</f>
        <v>A</v>
      </c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</row>
    <row r="36" spans="2:21">
      <c r="B36" s="100">
        <f>'Gestão de Riscos e Issues'!B42</f>
        <v>26</v>
      </c>
      <c r="C36" s="182" t="str">
        <f>'Gestão de Riscos e Issues'!F42</f>
        <v>Desenho</v>
      </c>
      <c r="D36" s="151" t="str">
        <f>'Gestão de Riscos e Issues'!H42</f>
        <v>Clareza na solicitação das massas de testes</v>
      </c>
      <c r="E36" s="74" t="str">
        <f>'Gestão de Riscos e Issues'!C42</f>
        <v>A</v>
      </c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</row>
    <row r="37" spans="2:21">
      <c r="B37" s="100">
        <f>'Gestão de Riscos e Issues'!B43</f>
        <v>27</v>
      </c>
      <c r="C37" s="182" t="str">
        <f>'Gestão de Riscos e Issues'!F43</f>
        <v>Construção</v>
      </c>
      <c r="D37" s="151" t="str">
        <f>'Gestão de Riscos e Issues'!H43</f>
        <v>Complitude/Cobertura dos Testes Unitários</v>
      </c>
      <c r="E37" s="74" t="str">
        <f>'Gestão de Riscos e Issues'!C43</f>
        <v>A</v>
      </c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</row>
    <row r="38" spans="2:21" ht="25.5">
      <c r="B38" s="100">
        <f>'Gestão de Riscos e Issues'!B44</f>
        <v>28</v>
      </c>
      <c r="C38" s="182" t="str">
        <f>'Gestão de Riscos e Issues'!F44</f>
        <v>Concepção e Escopo</v>
      </c>
      <c r="D38" s="151" t="str">
        <f>'Gestão de Riscos e Issues'!H44</f>
        <v>Adequação da VPN</v>
      </c>
      <c r="E38" s="74" t="str">
        <f>'Gestão de Riscos e Issues'!C44</f>
        <v>A</v>
      </c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</row>
    <row r="39" spans="2:21">
      <c r="B39" s="100">
        <f>'Gestão de Riscos e Issues'!B45</f>
        <v>29</v>
      </c>
      <c r="C39" s="182" t="str">
        <f>'Gestão de Riscos e Issues'!F45</f>
        <v>Todo o Projeto</v>
      </c>
      <c r="D39" s="151" t="str">
        <f>'Gestão de Riscos e Issues'!H45</f>
        <v>Queda da VPN</v>
      </c>
      <c r="E39" s="74" t="str">
        <f>'Gestão de Riscos e Issues'!C45</f>
        <v>A</v>
      </c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</row>
    <row r="40" spans="2:21">
      <c r="B40" s="100">
        <f>'Gestão de Riscos e Issues'!B46</f>
        <v>30</v>
      </c>
      <c r="C40" s="182" t="str">
        <f>'Gestão de Riscos e Issues'!F46</f>
        <v>Análise</v>
      </c>
      <c r="D40" s="151" t="str">
        <f>'Gestão de Riscos e Issues'!H46</f>
        <v>Atraso na entrega de Especificações</v>
      </c>
      <c r="E40" s="74" t="str">
        <f>'Gestão de Riscos e Issues'!C46</f>
        <v>A</v>
      </c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</row>
    <row r="41" spans="2:21" ht="25.5">
      <c r="B41" s="100">
        <f>'Gestão de Riscos e Issues'!B47</f>
        <v>31</v>
      </c>
      <c r="C41" s="182" t="str">
        <f>'Gestão de Riscos e Issues'!F47</f>
        <v>Homologação</v>
      </c>
      <c r="D41" s="151" t="str">
        <f>'Gestão de Riscos e Issues'!H47</f>
        <v xml:space="preserve"> Indisponibilidade do ambiente Cliente no momento dos testes</v>
      </c>
      <c r="E41" s="74" t="str">
        <f>'Gestão de Riscos e Issues'!C47</f>
        <v>A</v>
      </c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</row>
    <row r="42" spans="2:21" ht="89.25">
      <c r="B42" s="100">
        <f>'Gestão de Riscos e Issues'!B48</f>
        <v>32</v>
      </c>
      <c r="C42" s="182" t="str">
        <f>'Gestão de Riscos e Issues'!F48</f>
        <v>Concepção e Escopo</v>
      </c>
      <c r="D42" s="151" t="str">
        <f>'Gestão de Riscos e Issues'!H48</f>
        <v>Desconhecimento em tempo de proposta dos requisitos funcionais e não funcionais detalhados do projeto pode comprometer a estimativa de prazo e custo do projeto, assim como impedir uma avaliação mais precisa sobre a complexidade e o melhor perfil dos recursos a serem alocados ao projeto</v>
      </c>
      <c r="E42" s="74" t="str">
        <f>'Gestão de Riscos e Issues'!C48</f>
        <v>A</v>
      </c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</row>
    <row r="43" spans="2:21">
      <c r="B43" s="100">
        <f>'Gestão de Riscos e Issues'!B49</f>
        <v>33</v>
      </c>
      <c r="C43" s="182" t="str">
        <f>'Gestão de Riscos e Issues'!F49</f>
        <v>Desenho</v>
      </c>
      <c r="D43" s="151" t="str">
        <f>'Gestão de Riscos e Issues'!H49</f>
        <v>Problemas com o modelo de dados</v>
      </c>
      <c r="E43" s="74" t="str">
        <f>'Gestão de Riscos e Issues'!C49</f>
        <v>A</v>
      </c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</row>
    <row r="44" spans="2:21">
      <c r="B44" s="100">
        <f>'Gestão de Riscos e Issues'!B50</f>
        <v>0</v>
      </c>
      <c r="C44" s="182">
        <f>'Gestão de Riscos e Issues'!F50</f>
        <v>0</v>
      </c>
      <c r="D44" s="151">
        <f>'Gestão de Riscos e Issues'!H50</f>
        <v>0</v>
      </c>
      <c r="E44" s="74">
        <f>'Gestão de Riscos e Issues'!C50</f>
        <v>0</v>
      </c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</row>
    <row r="45" spans="2:21">
      <c r="B45" s="100">
        <f>'Gestão de Riscos e Issues'!B51</f>
        <v>0</v>
      </c>
      <c r="C45" s="182">
        <f>'Gestão de Riscos e Issues'!F51</f>
        <v>0</v>
      </c>
      <c r="D45" s="151">
        <f>'Gestão de Riscos e Issues'!H51</f>
        <v>0</v>
      </c>
      <c r="E45" s="74">
        <f>'Gestão de Riscos e Issues'!C51</f>
        <v>0</v>
      </c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</row>
    <row r="46" spans="2:21">
      <c r="B46" s="100">
        <f>'Gestão de Riscos e Issues'!B52</f>
        <v>0</v>
      </c>
      <c r="C46" s="182">
        <f>'Gestão de Riscos e Issues'!F52</f>
        <v>0</v>
      </c>
      <c r="D46" s="151">
        <f>'Gestão de Riscos e Issues'!H52</f>
        <v>0</v>
      </c>
      <c r="E46" s="74">
        <f>'Gestão de Riscos e Issues'!C52</f>
        <v>0</v>
      </c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</row>
    <row r="47" spans="2:21">
      <c r="B47" s="100">
        <f>'Gestão de Riscos e Issues'!B53</f>
        <v>0</v>
      </c>
      <c r="C47" s="182">
        <f>'Gestão de Riscos e Issues'!F53</f>
        <v>0</v>
      </c>
      <c r="D47" s="151">
        <f>'Gestão de Riscos e Issues'!H53</f>
        <v>0</v>
      </c>
      <c r="E47" s="74">
        <f>'Gestão de Riscos e Issues'!C53</f>
        <v>0</v>
      </c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</row>
    <row r="48" spans="2:21">
      <c r="B48" s="100">
        <f>'Gestão de Riscos e Issues'!B54</f>
        <v>0</v>
      </c>
      <c r="C48" s="182">
        <f>'Gestão de Riscos e Issues'!F54</f>
        <v>0</v>
      </c>
      <c r="D48" s="151">
        <f>'Gestão de Riscos e Issues'!H54</f>
        <v>0</v>
      </c>
      <c r="E48" s="74">
        <f>'Gestão de Riscos e Issues'!C54</f>
        <v>0</v>
      </c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</row>
    <row r="49" spans="2:21">
      <c r="B49" s="100">
        <f>'Gestão de Riscos e Issues'!B55</f>
        <v>0</v>
      </c>
      <c r="C49" s="182">
        <f>'Gestão de Riscos e Issues'!F55</f>
        <v>0</v>
      </c>
      <c r="D49" s="151">
        <f>'Gestão de Riscos e Issues'!H55</f>
        <v>0</v>
      </c>
      <c r="E49" s="74">
        <f>'Gestão de Riscos e Issues'!C55</f>
        <v>0</v>
      </c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</row>
    <row r="50" spans="2:21">
      <c r="B50" s="100">
        <f>'Gestão de Riscos e Issues'!B56</f>
        <v>0</v>
      </c>
      <c r="C50" s="182">
        <f>'Gestão de Riscos e Issues'!F56</f>
        <v>0</v>
      </c>
      <c r="D50" s="151">
        <f>'Gestão de Riscos e Issues'!H56</f>
        <v>0</v>
      </c>
      <c r="E50" s="74">
        <f>'Gestão de Riscos e Issues'!C56</f>
        <v>0</v>
      </c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</row>
    <row r="51" spans="2:21">
      <c r="B51" s="100">
        <f>'Gestão de Riscos e Issues'!B57</f>
        <v>0</v>
      </c>
      <c r="C51" s="182">
        <f>'Gestão de Riscos e Issues'!F57</f>
        <v>0</v>
      </c>
      <c r="D51" s="151">
        <f>'Gestão de Riscos e Issues'!H57</f>
        <v>0</v>
      </c>
      <c r="E51" s="74">
        <f>'Gestão de Riscos e Issues'!C57</f>
        <v>0</v>
      </c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</row>
    <row r="52" spans="2:21">
      <c r="B52" s="100">
        <f>'Gestão de Riscos e Issues'!B58</f>
        <v>0</v>
      </c>
      <c r="C52" s="182">
        <f>'Gestão de Riscos e Issues'!F58</f>
        <v>0</v>
      </c>
      <c r="D52" s="151">
        <f>'Gestão de Riscos e Issues'!H58</f>
        <v>0</v>
      </c>
      <c r="E52" s="74">
        <f>'Gestão de Riscos e Issues'!C58</f>
        <v>0</v>
      </c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</row>
    <row r="53" spans="2:21">
      <c r="B53" s="100">
        <f>'Gestão de Riscos e Issues'!B59</f>
        <v>0</v>
      </c>
      <c r="C53" s="182">
        <f>'Gestão de Riscos e Issues'!F59</f>
        <v>0</v>
      </c>
      <c r="D53" s="151">
        <f>'Gestão de Riscos e Issues'!H59</f>
        <v>0</v>
      </c>
      <c r="E53" s="74">
        <f>'Gestão de Riscos e Issues'!C59</f>
        <v>0</v>
      </c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</row>
    <row r="54" spans="2:21">
      <c r="B54" s="100">
        <f>'Gestão de Riscos e Issues'!B60</f>
        <v>0</v>
      </c>
      <c r="C54" s="182">
        <f>'Gestão de Riscos e Issues'!F60</f>
        <v>0</v>
      </c>
      <c r="D54" s="151">
        <f>'Gestão de Riscos e Issues'!H60</f>
        <v>0</v>
      </c>
      <c r="E54" s="74">
        <f>'Gestão de Riscos e Issues'!C60</f>
        <v>0</v>
      </c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</row>
    <row r="55" spans="2:21">
      <c r="B55" s="100">
        <f>'Gestão de Riscos e Issues'!B61</f>
        <v>0</v>
      </c>
      <c r="C55" s="182">
        <f>'Gestão de Riscos e Issues'!F61</f>
        <v>0</v>
      </c>
      <c r="D55" s="151">
        <f>'Gestão de Riscos e Issues'!H61</f>
        <v>0</v>
      </c>
      <c r="E55" s="74">
        <f>'Gestão de Riscos e Issues'!C61</f>
        <v>0</v>
      </c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</row>
    <row r="56" spans="2:21">
      <c r="B56" s="100">
        <f>'Gestão de Riscos e Issues'!B62</f>
        <v>0</v>
      </c>
      <c r="C56" s="182">
        <f>'Gestão de Riscos e Issues'!F62</f>
        <v>0</v>
      </c>
      <c r="D56" s="151">
        <f>'Gestão de Riscos e Issues'!H62</f>
        <v>0</v>
      </c>
      <c r="E56" s="74">
        <f>'Gestão de Riscos e Issues'!C62</f>
        <v>0</v>
      </c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</row>
    <row r="57" spans="2:21">
      <c r="B57" s="100">
        <f>'Gestão de Riscos e Issues'!B63</f>
        <v>0</v>
      </c>
      <c r="C57" s="182">
        <f>'Gestão de Riscos e Issues'!F63</f>
        <v>0</v>
      </c>
      <c r="D57" s="151">
        <f>'Gestão de Riscos e Issues'!H63</f>
        <v>0</v>
      </c>
      <c r="E57" s="74">
        <f>'Gestão de Riscos e Issues'!C63</f>
        <v>0</v>
      </c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</row>
    <row r="58" spans="2:21">
      <c r="B58" s="100">
        <f>'Gestão de Riscos e Issues'!B64</f>
        <v>0</v>
      </c>
      <c r="C58" s="182">
        <f>'Gestão de Riscos e Issues'!F64</f>
        <v>0</v>
      </c>
      <c r="D58" s="151">
        <f>'Gestão de Riscos e Issues'!H64</f>
        <v>0</v>
      </c>
      <c r="E58" s="74">
        <f>'Gestão de Riscos e Issues'!C64</f>
        <v>0</v>
      </c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</row>
    <row r="59" spans="2:21">
      <c r="B59" s="100">
        <f>'Gestão de Riscos e Issues'!B65</f>
        <v>0</v>
      </c>
      <c r="C59" s="182">
        <f>'Gestão de Riscos e Issues'!F65</f>
        <v>0</v>
      </c>
      <c r="D59" s="151">
        <f>'Gestão de Riscos e Issues'!H65</f>
        <v>0</v>
      </c>
      <c r="E59" s="74">
        <f>'Gestão de Riscos e Issues'!C65</f>
        <v>0</v>
      </c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</row>
    <row r="60" spans="2:21">
      <c r="B60" s="100">
        <f>'Gestão de Riscos e Issues'!B66</f>
        <v>0</v>
      </c>
      <c r="C60" s="182">
        <f>'Gestão de Riscos e Issues'!F66</f>
        <v>0</v>
      </c>
      <c r="D60" s="151">
        <f>'Gestão de Riscos e Issues'!H66</f>
        <v>0</v>
      </c>
      <c r="E60" s="74">
        <f>'Gestão de Riscos e Issues'!C66</f>
        <v>0</v>
      </c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</row>
    <row r="61" spans="2:21">
      <c r="B61" s="100">
        <f>'Gestão de Riscos e Issues'!B67</f>
        <v>0</v>
      </c>
      <c r="C61" s="182">
        <f>'Gestão de Riscos e Issues'!F67</f>
        <v>0</v>
      </c>
      <c r="D61" s="151">
        <f>'Gestão de Riscos e Issues'!H67</f>
        <v>0</v>
      </c>
      <c r="E61" s="74">
        <f>'Gestão de Riscos e Issues'!C67</f>
        <v>0</v>
      </c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</row>
    <row r="62" spans="2:21">
      <c r="B62" s="100">
        <f>'Gestão de Riscos e Issues'!B68</f>
        <v>0</v>
      </c>
      <c r="C62" s="182">
        <f>'Gestão de Riscos e Issues'!F68</f>
        <v>0</v>
      </c>
      <c r="D62" s="151">
        <f>'Gestão de Riscos e Issues'!H68</f>
        <v>0</v>
      </c>
      <c r="E62" s="74">
        <f>'Gestão de Riscos e Issues'!C68</f>
        <v>0</v>
      </c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</row>
    <row r="63" spans="2:21">
      <c r="B63" s="100">
        <f>'Gestão de Riscos e Issues'!B69</f>
        <v>0</v>
      </c>
      <c r="C63" s="182">
        <f>'Gestão de Riscos e Issues'!F69</f>
        <v>0</v>
      </c>
      <c r="D63" s="151">
        <f>'Gestão de Riscos e Issues'!H69</f>
        <v>0</v>
      </c>
      <c r="E63" s="74">
        <f>'Gestão de Riscos e Issues'!C69</f>
        <v>0</v>
      </c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</row>
    <row r="64" spans="2:21">
      <c r="B64" s="100">
        <f>'Gestão de Riscos e Issues'!B70</f>
        <v>0</v>
      </c>
      <c r="C64" s="182">
        <f>'Gestão de Riscos e Issues'!F70</f>
        <v>0</v>
      </c>
      <c r="D64" s="151">
        <f>'Gestão de Riscos e Issues'!H70</f>
        <v>0</v>
      </c>
      <c r="E64" s="74">
        <f>'Gestão de Riscos e Issues'!C70</f>
        <v>0</v>
      </c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</row>
    <row r="65" spans="2:21">
      <c r="B65" s="100">
        <f>'Gestão de Riscos e Issues'!B71</f>
        <v>0</v>
      </c>
      <c r="C65" s="182">
        <f>'Gestão de Riscos e Issues'!F71</f>
        <v>0</v>
      </c>
      <c r="D65" s="151">
        <f>'Gestão de Riscos e Issues'!H71</f>
        <v>0</v>
      </c>
      <c r="E65" s="74">
        <f>'Gestão de Riscos e Issues'!C71</f>
        <v>0</v>
      </c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</row>
    <row r="66" spans="2:21">
      <c r="B66" s="100">
        <f>'Gestão de Riscos e Issues'!B72</f>
        <v>0</v>
      </c>
      <c r="C66" s="182">
        <f>'Gestão de Riscos e Issues'!F72</f>
        <v>0</v>
      </c>
      <c r="D66" s="151">
        <f>'Gestão de Riscos e Issues'!H72</f>
        <v>0</v>
      </c>
      <c r="E66" s="74">
        <f>'Gestão de Riscos e Issues'!C72</f>
        <v>0</v>
      </c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</row>
    <row r="67" spans="2:21">
      <c r="B67" s="100">
        <f>'Gestão de Riscos e Issues'!B73</f>
        <v>0</v>
      </c>
      <c r="C67" s="182">
        <f>'Gestão de Riscos e Issues'!F73</f>
        <v>0</v>
      </c>
      <c r="D67" s="151">
        <f>'Gestão de Riscos e Issues'!H73</f>
        <v>0</v>
      </c>
      <c r="E67" s="74">
        <f>'Gestão de Riscos e Issues'!C73</f>
        <v>0</v>
      </c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</row>
    <row r="68" spans="2:21">
      <c r="B68" s="100">
        <f>'Gestão de Riscos e Issues'!B74</f>
        <v>0</v>
      </c>
      <c r="C68" s="182">
        <f>'Gestão de Riscos e Issues'!F74</f>
        <v>0</v>
      </c>
      <c r="D68" s="151">
        <f>'Gestão de Riscos e Issues'!H74</f>
        <v>0</v>
      </c>
      <c r="E68" s="74">
        <f>'Gestão de Riscos e Issues'!C74</f>
        <v>0</v>
      </c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</row>
    <row r="69" spans="2:21">
      <c r="B69" s="100">
        <f>'Gestão de Riscos e Issues'!B75</f>
        <v>0</v>
      </c>
      <c r="C69" s="182">
        <f>'Gestão de Riscos e Issues'!F75</f>
        <v>0</v>
      </c>
      <c r="D69" s="151">
        <f>'Gestão de Riscos e Issues'!H75</f>
        <v>0</v>
      </c>
      <c r="E69" s="74">
        <f>'Gestão de Riscos e Issues'!C75</f>
        <v>0</v>
      </c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</row>
    <row r="70" spans="2:21">
      <c r="B70" s="100">
        <f>'Gestão de Riscos e Issues'!B76</f>
        <v>0</v>
      </c>
      <c r="C70" s="182">
        <f>'Gestão de Riscos e Issues'!F76</f>
        <v>0</v>
      </c>
      <c r="D70" s="151">
        <f>'Gestão de Riscos e Issues'!H76</f>
        <v>0</v>
      </c>
      <c r="E70" s="74">
        <f>'Gestão de Riscos e Issues'!C76</f>
        <v>0</v>
      </c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</row>
    <row r="71" spans="2:21">
      <c r="B71" s="100">
        <f>'Gestão de Riscos e Issues'!B77</f>
        <v>0</v>
      </c>
      <c r="C71" s="182">
        <f>'Gestão de Riscos e Issues'!F77</f>
        <v>0</v>
      </c>
      <c r="D71" s="151">
        <f>'Gestão de Riscos e Issues'!H77</f>
        <v>0</v>
      </c>
      <c r="E71" s="74">
        <f>'Gestão de Riscos e Issues'!C77</f>
        <v>0</v>
      </c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</row>
    <row r="72" spans="2:21">
      <c r="B72" s="100">
        <f>'Gestão de Riscos e Issues'!B78</f>
        <v>0</v>
      </c>
      <c r="C72" s="182">
        <f>'Gestão de Riscos e Issues'!F78</f>
        <v>0</v>
      </c>
      <c r="D72" s="151">
        <f>'Gestão de Riscos e Issues'!H78</f>
        <v>0</v>
      </c>
      <c r="E72" s="74">
        <f>'Gestão de Riscos e Issues'!C78</f>
        <v>0</v>
      </c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</row>
    <row r="73" spans="2:21">
      <c r="B73" s="100">
        <f>'Gestão de Riscos e Issues'!B79</f>
        <v>0</v>
      </c>
      <c r="C73" s="182">
        <f>'Gestão de Riscos e Issues'!F79</f>
        <v>0</v>
      </c>
      <c r="D73" s="151">
        <f>'Gestão de Riscos e Issues'!H79</f>
        <v>0</v>
      </c>
      <c r="E73" s="74">
        <f>'Gestão de Riscos e Issues'!C79</f>
        <v>0</v>
      </c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</row>
    <row r="74" spans="2:21">
      <c r="B74" s="100">
        <f>'Gestão de Riscos e Issues'!B80</f>
        <v>0</v>
      </c>
      <c r="C74" s="182">
        <f>'Gestão de Riscos e Issues'!F80</f>
        <v>0</v>
      </c>
      <c r="D74" s="151">
        <f>'Gestão de Riscos e Issues'!H80</f>
        <v>0</v>
      </c>
      <c r="E74" s="74">
        <f>'Gestão de Riscos e Issues'!C80</f>
        <v>0</v>
      </c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</row>
    <row r="75" spans="2:21">
      <c r="B75" s="100">
        <f>'Gestão de Riscos e Issues'!B81</f>
        <v>0</v>
      </c>
      <c r="C75" s="182">
        <f>'Gestão de Riscos e Issues'!F81</f>
        <v>0</v>
      </c>
      <c r="D75" s="151">
        <f>'Gestão de Riscos e Issues'!H81</f>
        <v>0</v>
      </c>
      <c r="E75" s="74">
        <f>'Gestão de Riscos e Issues'!C81</f>
        <v>0</v>
      </c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</row>
    <row r="76" spans="2:21">
      <c r="B76" s="100">
        <f>'Gestão de Riscos e Issues'!B82</f>
        <v>0</v>
      </c>
      <c r="C76" s="182">
        <f>'Gestão de Riscos e Issues'!F82</f>
        <v>0</v>
      </c>
      <c r="D76" s="151">
        <f>'Gestão de Riscos e Issues'!H82</f>
        <v>0</v>
      </c>
      <c r="E76" s="74">
        <f>'Gestão de Riscos e Issues'!C82</f>
        <v>0</v>
      </c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</row>
    <row r="77" spans="2:21">
      <c r="B77" s="100">
        <f>'Gestão de Riscos e Issues'!B83</f>
        <v>0</v>
      </c>
      <c r="C77" s="182">
        <f>'Gestão de Riscos e Issues'!F83</f>
        <v>0</v>
      </c>
      <c r="D77" s="151">
        <f>'Gestão de Riscos e Issues'!H83</f>
        <v>0</v>
      </c>
      <c r="E77" s="74">
        <f>'Gestão de Riscos e Issues'!C83</f>
        <v>0</v>
      </c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</row>
    <row r="78" spans="2:21">
      <c r="B78" s="100">
        <f>'Gestão de Riscos e Issues'!B84</f>
        <v>0</v>
      </c>
      <c r="C78" s="182">
        <f>'Gestão de Riscos e Issues'!F84</f>
        <v>0</v>
      </c>
      <c r="D78" s="151">
        <f>'Gestão de Riscos e Issues'!H84</f>
        <v>0</v>
      </c>
      <c r="E78" s="74">
        <f>'Gestão de Riscos e Issues'!C84</f>
        <v>0</v>
      </c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</row>
    <row r="79" spans="2:21">
      <c r="B79" s="100">
        <f>'Gestão de Riscos e Issues'!B85</f>
        <v>0</v>
      </c>
      <c r="C79" s="182">
        <f>'Gestão de Riscos e Issues'!F85</f>
        <v>0</v>
      </c>
      <c r="D79" s="151">
        <f>'Gestão de Riscos e Issues'!H85</f>
        <v>0</v>
      </c>
      <c r="E79" s="74">
        <f>'Gestão de Riscos e Issues'!C85</f>
        <v>0</v>
      </c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</row>
    <row r="80" spans="2:21">
      <c r="B80" s="100">
        <f>'Gestão de Riscos e Issues'!B86</f>
        <v>0</v>
      </c>
      <c r="C80" s="182">
        <f>'Gestão de Riscos e Issues'!F86</f>
        <v>0</v>
      </c>
      <c r="D80" s="151">
        <f>'Gestão de Riscos e Issues'!H86</f>
        <v>0</v>
      </c>
      <c r="E80" s="74">
        <f>'Gestão de Riscos e Issues'!C86</f>
        <v>0</v>
      </c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</row>
    <row r="81" spans="2:21">
      <c r="B81" s="100">
        <f>'Gestão de Riscos e Issues'!B87</f>
        <v>0</v>
      </c>
      <c r="C81" s="182">
        <f>'Gestão de Riscos e Issues'!F87</f>
        <v>0</v>
      </c>
      <c r="D81" s="151">
        <f>'Gestão de Riscos e Issues'!H87</f>
        <v>0</v>
      </c>
      <c r="E81" s="74">
        <f>'Gestão de Riscos e Issues'!C87</f>
        <v>0</v>
      </c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</row>
    <row r="82" spans="2:21">
      <c r="B82" s="100">
        <f>'Gestão de Riscos e Issues'!B88</f>
        <v>0</v>
      </c>
      <c r="C82" s="182">
        <f>'Gestão de Riscos e Issues'!F88</f>
        <v>0</v>
      </c>
      <c r="D82" s="151">
        <f>'Gestão de Riscos e Issues'!H88</f>
        <v>0</v>
      </c>
      <c r="E82" s="74">
        <f>'Gestão de Riscos e Issues'!C88</f>
        <v>0</v>
      </c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</row>
    <row r="83" spans="2:21">
      <c r="B83" s="100">
        <f>'Gestão de Riscos e Issues'!B89</f>
        <v>0</v>
      </c>
      <c r="C83" s="182">
        <f>'Gestão de Riscos e Issues'!F89</f>
        <v>0</v>
      </c>
      <c r="D83" s="151">
        <f>'Gestão de Riscos e Issues'!H89</f>
        <v>0</v>
      </c>
      <c r="E83" s="74">
        <f>'Gestão de Riscos e Issues'!C89</f>
        <v>0</v>
      </c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</row>
    <row r="84" spans="2:21">
      <c r="B84" s="100">
        <f>'Gestão de Riscos e Issues'!B90</f>
        <v>0</v>
      </c>
      <c r="C84" s="182">
        <f>'Gestão de Riscos e Issues'!F90</f>
        <v>0</v>
      </c>
      <c r="D84" s="151">
        <f>'Gestão de Riscos e Issues'!H90</f>
        <v>0</v>
      </c>
      <c r="E84" s="74">
        <f>'Gestão de Riscos e Issues'!C90</f>
        <v>0</v>
      </c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</row>
    <row r="85" spans="2:21">
      <c r="B85" s="100">
        <f>'Gestão de Riscos e Issues'!B91</f>
        <v>0</v>
      </c>
      <c r="C85" s="182">
        <f>'Gestão de Riscos e Issues'!F91</f>
        <v>0</v>
      </c>
      <c r="D85" s="151">
        <f>'Gestão de Riscos e Issues'!H91</f>
        <v>0</v>
      </c>
      <c r="E85" s="74">
        <f>'Gestão de Riscos e Issues'!C91</f>
        <v>0</v>
      </c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</row>
    <row r="86" spans="2:21">
      <c r="B86" s="100">
        <f>'Gestão de Riscos e Issues'!B92</f>
        <v>0</v>
      </c>
      <c r="C86" s="182">
        <f>'Gestão de Riscos e Issues'!F92</f>
        <v>0</v>
      </c>
      <c r="D86" s="151">
        <f>'Gestão de Riscos e Issues'!H92</f>
        <v>0</v>
      </c>
      <c r="E86" s="74">
        <f>'Gestão de Riscos e Issues'!C92</f>
        <v>0</v>
      </c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</row>
    <row r="87" spans="2:21">
      <c r="B87" s="100">
        <f>'Gestão de Riscos e Issues'!B93</f>
        <v>0</v>
      </c>
      <c r="C87" s="182">
        <f>'Gestão de Riscos e Issues'!F93</f>
        <v>0</v>
      </c>
      <c r="D87" s="151">
        <f>'Gestão de Riscos e Issues'!H93</f>
        <v>0</v>
      </c>
      <c r="E87" s="74">
        <f>'Gestão de Riscos e Issues'!C93</f>
        <v>0</v>
      </c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</row>
    <row r="88" spans="2:21">
      <c r="B88" s="100">
        <f>'Gestão de Riscos e Issues'!B94</f>
        <v>0</v>
      </c>
      <c r="C88" s="182">
        <f>'Gestão de Riscos e Issues'!F94</f>
        <v>0</v>
      </c>
      <c r="D88" s="151">
        <f>'Gestão de Riscos e Issues'!H94</f>
        <v>0</v>
      </c>
      <c r="E88" s="74">
        <f>'Gestão de Riscos e Issues'!C94</f>
        <v>0</v>
      </c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</row>
    <row r="89" spans="2:21">
      <c r="B89" s="100">
        <f>'Gestão de Riscos e Issues'!B95</f>
        <v>0</v>
      </c>
      <c r="C89" s="182">
        <f>'Gestão de Riscos e Issues'!F95</f>
        <v>0</v>
      </c>
      <c r="D89" s="151">
        <f>'Gestão de Riscos e Issues'!H95</f>
        <v>0</v>
      </c>
      <c r="E89" s="74">
        <f>'Gestão de Riscos e Issues'!C95</f>
        <v>0</v>
      </c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</row>
    <row r="90" spans="2:21">
      <c r="B90" s="100">
        <f>'Gestão de Riscos e Issues'!B96</f>
        <v>0</v>
      </c>
      <c r="C90" s="182">
        <f>'Gestão de Riscos e Issues'!F96</f>
        <v>0</v>
      </c>
      <c r="D90" s="151">
        <f>'Gestão de Riscos e Issues'!H96</f>
        <v>0</v>
      </c>
      <c r="E90" s="74">
        <f>'Gestão de Riscos e Issues'!C96</f>
        <v>0</v>
      </c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</row>
    <row r="91" spans="2:21">
      <c r="B91" s="100">
        <f>'Gestão de Riscos e Issues'!B97</f>
        <v>0</v>
      </c>
      <c r="C91" s="182">
        <f>'Gestão de Riscos e Issues'!F97</f>
        <v>0</v>
      </c>
      <c r="D91" s="151">
        <f>'Gestão de Riscos e Issues'!H97</f>
        <v>0</v>
      </c>
      <c r="E91" s="74">
        <f>'Gestão de Riscos e Issues'!C97</f>
        <v>0</v>
      </c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</row>
    <row r="92" spans="2:21">
      <c r="B92" s="100">
        <f>'Gestão de Riscos e Issues'!B98</f>
        <v>0</v>
      </c>
      <c r="C92" s="182">
        <f>'Gestão de Riscos e Issues'!F98</f>
        <v>0</v>
      </c>
      <c r="D92" s="151">
        <f>'Gestão de Riscos e Issues'!H98</f>
        <v>0</v>
      </c>
      <c r="E92" s="74">
        <f>'Gestão de Riscos e Issues'!C98</f>
        <v>0</v>
      </c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</row>
    <row r="93" spans="2:21">
      <c r="B93" s="100">
        <f>'Gestão de Riscos e Issues'!B99</f>
        <v>0</v>
      </c>
      <c r="C93" s="182">
        <f>'Gestão de Riscos e Issues'!F99</f>
        <v>0</v>
      </c>
      <c r="D93" s="151">
        <f>'Gestão de Riscos e Issues'!H99</f>
        <v>0</v>
      </c>
      <c r="E93" s="74">
        <f>'Gestão de Riscos e Issues'!C99</f>
        <v>0</v>
      </c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</row>
    <row r="94" spans="2:21">
      <c r="B94" s="100">
        <f>'Gestão de Riscos e Issues'!B100</f>
        <v>0</v>
      </c>
      <c r="C94" s="182">
        <f>'Gestão de Riscos e Issues'!F100</f>
        <v>0</v>
      </c>
      <c r="D94" s="151">
        <f>'Gestão de Riscos e Issues'!H100</f>
        <v>0</v>
      </c>
      <c r="E94" s="74">
        <f>'Gestão de Riscos e Issues'!C100</f>
        <v>0</v>
      </c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</row>
    <row r="95" spans="2:21">
      <c r="B95" s="100">
        <f>'Gestão de Riscos e Issues'!B101</f>
        <v>0</v>
      </c>
      <c r="C95" s="182">
        <f>'Gestão de Riscos e Issues'!F101</f>
        <v>0</v>
      </c>
      <c r="D95" s="151">
        <f>'Gestão de Riscos e Issues'!H101</f>
        <v>0</v>
      </c>
      <c r="E95" s="74">
        <f>'Gestão de Riscos e Issues'!C101</f>
        <v>0</v>
      </c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</row>
    <row r="96" spans="2:21">
      <c r="B96" s="100">
        <f>'Gestão de Riscos e Issues'!B102</f>
        <v>0</v>
      </c>
      <c r="C96" s="182">
        <f>'Gestão de Riscos e Issues'!F102</f>
        <v>0</v>
      </c>
      <c r="D96" s="151">
        <f>'Gestão de Riscos e Issues'!H102</f>
        <v>0</v>
      </c>
      <c r="E96" s="74">
        <f>'Gestão de Riscos e Issues'!C102</f>
        <v>0</v>
      </c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</row>
    <row r="97" spans="2:21">
      <c r="B97" s="100">
        <f>'Gestão de Riscos e Issues'!B103</f>
        <v>0</v>
      </c>
      <c r="C97" s="182">
        <f>'Gestão de Riscos e Issues'!F103</f>
        <v>0</v>
      </c>
      <c r="D97" s="151">
        <f>'Gestão de Riscos e Issues'!H103</f>
        <v>0</v>
      </c>
      <c r="E97" s="74">
        <f>'Gestão de Riscos e Issues'!C103</f>
        <v>0</v>
      </c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</row>
    <row r="98" spans="2:21">
      <c r="B98" s="100">
        <f>'Gestão de Riscos e Issues'!B104</f>
        <v>0</v>
      </c>
      <c r="C98" s="182">
        <f>'Gestão de Riscos e Issues'!F104</f>
        <v>0</v>
      </c>
      <c r="D98" s="151">
        <f>'Gestão de Riscos e Issues'!H104</f>
        <v>0</v>
      </c>
      <c r="E98" s="74">
        <f>'Gestão de Riscos e Issues'!C104</f>
        <v>0</v>
      </c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</row>
    <row r="99" spans="2:21">
      <c r="B99" s="100">
        <f>'Gestão de Riscos e Issues'!B105</f>
        <v>0</v>
      </c>
      <c r="C99" s="182">
        <f>'Gestão de Riscos e Issues'!F105</f>
        <v>0</v>
      </c>
      <c r="D99" s="151">
        <f>'Gestão de Riscos e Issues'!H105</f>
        <v>0</v>
      </c>
      <c r="E99" s="74">
        <f>'Gestão de Riscos e Issues'!C105</f>
        <v>0</v>
      </c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</row>
    <row r="100" spans="2:21">
      <c r="B100" s="100">
        <f>'Gestão de Riscos e Issues'!B106</f>
        <v>0</v>
      </c>
      <c r="C100" s="182">
        <f>'Gestão de Riscos e Issues'!F106</f>
        <v>0</v>
      </c>
      <c r="D100" s="151">
        <f>'Gestão de Riscos e Issues'!H106</f>
        <v>0</v>
      </c>
      <c r="E100" s="74">
        <f>'Gestão de Riscos e Issues'!C106</f>
        <v>0</v>
      </c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</row>
    <row r="101" spans="2:21">
      <c r="B101" s="100">
        <f>'Gestão de Riscos e Issues'!B107</f>
        <v>0</v>
      </c>
      <c r="C101" s="182">
        <f>'Gestão de Riscos e Issues'!F107</f>
        <v>0</v>
      </c>
      <c r="D101" s="151">
        <f>'Gestão de Riscos e Issues'!H107</f>
        <v>0</v>
      </c>
      <c r="E101" s="74">
        <f>'Gestão de Riscos e Issues'!C107</f>
        <v>0</v>
      </c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</row>
    <row r="102" spans="2:21">
      <c r="B102" s="100">
        <f>'Gestão de Riscos e Issues'!B108</f>
        <v>0</v>
      </c>
      <c r="C102" s="182">
        <f>'Gestão de Riscos e Issues'!F108</f>
        <v>0</v>
      </c>
      <c r="D102" s="151">
        <f>'Gestão de Riscos e Issues'!H108</f>
        <v>0</v>
      </c>
      <c r="E102" s="74">
        <f>'Gestão de Riscos e Issues'!C108</f>
        <v>0</v>
      </c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</row>
    <row r="103" spans="2:21">
      <c r="B103" s="100">
        <f>'Gestão de Riscos e Issues'!B109</f>
        <v>0</v>
      </c>
      <c r="C103" s="182">
        <f>'Gestão de Riscos e Issues'!F109</f>
        <v>0</v>
      </c>
      <c r="D103" s="151">
        <f>'Gestão de Riscos e Issues'!H109</f>
        <v>0</v>
      </c>
      <c r="E103" s="74">
        <f>'Gestão de Riscos e Issues'!C109</f>
        <v>0</v>
      </c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</row>
    <row r="104" spans="2:21">
      <c r="B104" s="100">
        <f>'Gestão de Riscos e Issues'!B110</f>
        <v>0</v>
      </c>
      <c r="C104" s="182">
        <f>'Gestão de Riscos e Issues'!F110</f>
        <v>0</v>
      </c>
      <c r="D104" s="151">
        <f>'Gestão de Riscos e Issues'!H110</f>
        <v>0</v>
      </c>
      <c r="E104" s="74">
        <f>'Gestão de Riscos e Issues'!C110</f>
        <v>0</v>
      </c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</row>
    <row r="105" spans="2:21">
      <c r="B105" s="100">
        <f>'Gestão de Riscos e Issues'!B111</f>
        <v>0</v>
      </c>
      <c r="C105" s="182">
        <f>'Gestão de Riscos e Issues'!F111</f>
        <v>0</v>
      </c>
      <c r="D105" s="151">
        <f>'Gestão de Riscos e Issues'!H111</f>
        <v>0</v>
      </c>
      <c r="E105" s="74">
        <f>'Gestão de Riscos e Issues'!C111</f>
        <v>0</v>
      </c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</row>
    <row r="106" spans="2:21">
      <c r="B106" s="100">
        <f>'Gestão de Riscos e Issues'!B112</f>
        <v>0</v>
      </c>
      <c r="C106" s="182">
        <f>'Gestão de Riscos e Issues'!F112</f>
        <v>0</v>
      </c>
      <c r="D106" s="151">
        <f>'Gestão de Riscos e Issues'!H112</f>
        <v>0</v>
      </c>
      <c r="E106" s="74">
        <f>'Gestão de Riscos e Issues'!C112</f>
        <v>0</v>
      </c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</row>
    <row r="107" spans="2:21">
      <c r="B107" s="100">
        <f>'Gestão de Riscos e Issues'!B113</f>
        <v>0</v>
      </c>
      <c r="C107" s="182">
        <f>'Gestão de Riscos e Issues'!F113</f>
        <v>0</v>
      </c>
      <c r="D107" s="151">
        <f>'Gestão de Riscos e Issues'!H113</f>
        <v>0</v>
      </c>
      <c r="E107" s="74">
        <f>'Gestão de Riscos e Issues'!C113</f>
        <v>0</v>
      </c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</row>
    <row r="108" spans="2:21">
      <c r="B108" s="100">
        <f>'Gestão de Riscos e Issues'!B114</f>
        <v>0</v>
      </c>
      <c r="C108" s="182">
        <f>'Gestão de Riscos e Issues'!F114</f>
        <v>0</v>
      </c>
      <c r="D108" s="151">
        <f>'Gestão de Riscos e Issues'!H114</f>
        <v>0</v>
      </c>
      <c r="E108" s="74">
        <f>'Gestão de Riscos e Issues'!C114</f>
        <v>0</v>
      </c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</row>
    <row r="109" spans="2:21">
      <c r="B109" s="100">
        <f>'Gestão de Riscos e Issues'!B115</f>
        <v>0</v>
      </c>
      <c r="C109" s="182">
        <f>'Gestão de Riscos e Issues'!F115</f>
        <v>0</v>
      </c>
      <c r="D109" s="151">
        <f>'Gestão de Riscos e Issues'!H115</f>
        <v>0</v>
      </c>
      <c r="E109" s="74">
        <f>'Gestão de Riscos e Issues'!C115</f>
        <v>0</v>
      </c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</row>
    <row r="110" spans="2:21">
      <c r="B110" s="100">
        <f>'Gestão de Riscos e Issues'!B116</f>
        <v>0</v>
      </c>
      <c r="C110" s="182">
        <f>'Gestão de Riscos e Issues'!F116</f>
        <v>0</v>
      </c>
      <c r="D110" s="151">
        <f>'Gestão de Riscos e Issues'!H116</f>
        <v>0</v>
      </c>
      <c r="E110" s="74">
        <f>'Gestão de Riscos e Issues'!C116</f>
        <v>0</v>
      </c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</row>
    <row r="111" spans="2:21">
      <c r="B111" s="100">
        <f>'Gestão de Riscos e Issues'!B117</f>
        <v>0</v>
      </c>
      <c r="C111" s="182">
        <f>'Gestão de Riscos e Issues'!F117</f>
        <v>0</v>
      </c>
      <c r="D111" s="151">
        <f>'Gestão de Riscos e Issues'!H117</f>
        <v>0</v>
      </c>
      <c r="E111" s="74">
        <f>'Gestão de Riscos e Issues'!C117</f>
        <v>0</v>
      </c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</row>
    <row r="112" spans="2:21">
      <c r="B112" s="100">
        <f>'Gestão de Riscos e Issues'!B118</f>
        <v>0</v>
      </c>
      <c r="C112" s="182">
        <f>'Gestão de Riscos e Issues'!F118</f>
        <v>0</v>
      </c>
      <c r="D112" s="151">
        <f>'Gestão de Riscos e Issues'!H118</f>
        <v>0</v>
      </c>
      <c r="E112" s="74">
        <f>'Gestão de Riscos e Issues'!C118</f>
        <v>0</v>
      </c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</row>
    <row r="113" spans="2:21">
      <c r="B113" s="100">
        <f>'Gestão de Riscos e Issues'!B119</f>
        <v>0</v>
      </c>
      <c r="C113" s="182">
        <f>'Gestão de Riscos e Issues'!F119</f>
        <v>0</v>
      </c>
      <c r="D113" s="151">
        <f>'Gestão de Riscos e Issues'!H119</f>
        <v>0</v>
      </c>
      <c r="E113" s="74">
        <f>'Gestão de Riscos e Issues'!C119</f>
        <v>0</v>
      </c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</row>
    <row r="114" spans="2:21">
      <c r="B114" s="100">
        <f>'Gestão de Riscos e Issues'!B120</f>
        <v>0</v>
      </c>
      <c r="C114" s="182">
        <f>'Gestão de Riscos e Issues'!F120</f>
        <v>0</v>
      </c>
      <c r="D114" s="151">
        <f>'Gestão de Riscos e Issues'!H120</f>
        <v>0</v>
      </c>
      <c r="E114" s="74">
        <f>'Gestão de Riscos e Issues'!C120</f>
        <v>0</v>
      </c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</row>
    <row r="115" spans="2:21">
      <c r="B115" s="100">
        <f>'Gestão de Riscos e Issues'!B121</f>
        <v>0</v>
      </c>
      <c r="C115" s="182">
        <f>'Gestão de Riscos e Issues'!F121</f>
        <v>0</v>
      </c>
      <c r="D115" s="151">
        <f>'Gestão de Riscos e Issues'!H121</f>
        <v>0</v>
      </c>
      <c r="E115" s="74">
        <f>'Gestão de Riscos e Issues'!C121</f>
        <v>0</v>
      </c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</row>
    <row r="116" spans="2:21">
      <c r="B116" s="100">
        <f>'Gestão de Riscos e Issues'!B122</f>
        <v>0</v>
      </c>
      <c r="C116" s="182">
        <f>'Gestão de Riscos e Issues'!F122</f>
        <v>0</v>
      </c>
      <c r="D116" s="151">
        <f>'Gestão de Riscos e Issues'!H122</f>
        <v>0</v>
      </c>
      <c r="E116" s="74">
        <f>'Gestão de Riscos e Issues'!C122</f>
        <v>0</v>
      </c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</row>
    <row r="117" spans="2:21">
      <c r="B117" s="100">
        <f>'Gestão de Riscos e Issues'!B123</f>
        <v>0</v>
      </c>
      <c r="C117" s="182">
        <f>'Gestão de Riscos e Issues'!F123</f>
        <v>0</v>
      </c>
      <c r="D117" s="151">
        <f>'Gestão de Riscos e Issues'!H123</f>
        <v>0</v>
      </c>
      <c r="E117" s="74">
        <f>'Gestão de Riscos e Issues'!C123</f>
        <v>0</v>
      </c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</row>
    <row r="118" spans="2:21">
      <c r="B118" s="100">
        <f>'Gestão de Riscos e Issues'!B124</f>
        <v>0</v>
      </c>
      <c r="C118" s="182">
        <f>'Gestão de Riscos e Issues'!F124</f>
        <v>0</v>
      </c>
      <c r="D118" s="151">
        <f>'Gestão de Riscos e Issues'!H124</f>
        <v>0</v>
      </c>
      <c r="E118" s="74">
        <f>'Gestão de Riscos e Issues'!C124</f>
        <v>0</v>
      </c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</row>
    <row r="119" spans="2:21">
      <c r="B119" s="100">
        <f>'Gestão de Riscos e Issues'!B125</f>
        <v>0</v>
      </c>
      <c r="C119" s="182">
        <f>'Gestão de Riscos e Issues'!F125</f>
        <v>0</v>
      </c>
      <c r="D119" s="151">
        <f>'Gestão de Riscos e Issues'!H125</f>
        <v>0</v>
      </c>
      <c r="E119" s="74">
        <f>'Gestão de Riscos e Issues'!C125</f>
        <v>0</v>
      </c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</row>
  </sheetData>
  <mergeCells count="11">
    <mergeCell ref="B3:J3"/>
    <mergeCell ref="B4:J4"/>
    <mergeCell ref="N8:O8"/>
    <mergeCell ref="B6:U6"/>
    <mergeCell ref="R8:S8"/>
    <mergeCell ref="T8:U8"/>
    <mergeCell ref="P8:Q8"/>
    <mergeCell ref="F8:G8"/>
    <mergeCell ref="H8:I8"/>
    <mergeCell ref="J8:K8"/>
    <mergeCell ref="L8:M8"/>
  </mergeCells>
  <conditionalFormatting sqref="D11:D42">
    <cfRule type="expression" dxfId="45" priority="181" stopIfTrue="1">
      <formula>AND(#REF!&lt;=#REF!,#REF!&lt;&gt;"")</formula>
    </cfRule>
    <cfRule type="expression" dxfId="44" priority="182" stopIfTrue="1">
      <formula>AND(#REF!&lt;#REF!,#REF!&gt;#REF!)</formula>
    </cfRule>
    <cfRule type="expression" dxfId="43" priority="183" stopIfTrue="1">
      <formula>AND(#REF!&gt;=#REF!)</formula>
    </cfRule>
  </conditionalFormatting>
  <conditionalFormatting sqref="E11:E42">
    <cfRule type="expression" dxfId="42" priority="178" stopIfTrue="1">
      <formula>AND(#REF!&lt;&gt;"",E11&lt;&gt;"",VLOOKUP(#REF!,$A$8:$B$10,2,FALSE)*VLOOKUP(E11,$A$13:$B$17,2,FALSE)&lt;=$B$20)</formula>
    </cfRule>
    <cfRule type="expression" dxfId="41" priority="179" stopIfTrue="1">
      <formula>AND(#REF!&lt;&gt;"",E11&lt;&gt;"",VLOOKUP(#REF!,$A$8:$B$10,2,FALSE)*VLOOKUP(E11,$A$13:$B$17,2,FALSE)&gt;$B$20,VLOOKUP(#REF!,$A$8:$B$9,2,FALSE)*VLOOKUP(E11,$A$13:$B$17,2,FALSE)&lt;$B$21)</formula>
    </cfRule>
    <cfRule type="expression" dxfId="40" priority="180" stopIfTrue="1">
      <formula>AND(#REF!&lt;&gt;"",E11&lt;&gt;"",VLOOKUP(#REF!,$A$8:$B$10,2,FALSE)*VLOOKUP(E11,$A$13:$B$17,2,FALSE)&gt;=$B$21)</formula>
    </cfRule>
  </conditionalFormatting>
  <conditionalFormatting sqref="E11:E42">
    <cfRule type="cellIs" dxfId="39" priority="175" stopIfTrue="1" operator="equal">
      <formula>"A"</formula>
    </cfRule>
    <cfRule type="cellIs" dxfId="38" priority="176" stopIfTrue="1" operator="equal">
      <formula>"S"</formula>
    </cfRule>
    <cfRule type="cellIs" dxfId="37" priority="177" stopIfTrue="1" operator="equal">
      <formula>"F"</formula>
    </cfRule>
  </conditionalFormatting>
  <conditionalFormatting sqref="E5 E7:E42 E120:E65537">
    <cfRule type="cellIs" dxfId="36" priority="21" stopIfTrue="1" operator="equal">
      <formula>"C"</formula>
    </cfRule>
  </conditionalFormatting>
  <conditionalFormatting sqref="D43">
    <cfRule type="expression" dxfId="35" priority="18" stopIfTrue="1">
      <formula>AND(#REF!&lt;=#REF!,#REF!&lt;&gt;"")</formula>
    </cfRule>
    <cfRule type="expression" dxfId="34" priority="19" stopIfTrue="1">
      <formula>AND(#REF!&lt;#REF!,#REF!&gt;#REF!)</formula>
    </cfRule>
    <cfRule type="expression" dxfId="33" priority="20" stopIfTrue="1">
      <formula>AND(#REF!&gt;=#REF!)</formula>
    </cfRule>
  </conditionalFormatting>
  <conditionalFormatting sqref="E43">
    <cfRule type="expression" dxfId="32" priority="15" stopIfTrue="1">
      <formula>AND(#REF!&lt;&gt;"",E43&lt;&gt;"",VLOOKUP(#REF!,$A$8:$B$10,2,FALSE)*VLOOKUP(E43,$A$13:$B$17,2,FALSE)&lt;=$B$20)</formula>
    </cfRule>
    <cfRule type="expression" dxfId="31" priority="16" stopIfTrue="1">
      <formula>AND(#REF!&lt;&gt;"",E43&lt;&gt;"",VLOOKUP(#REF!,$A$8:$B$10,2,FALSE)*VLOOKUP(E43,$A$13:$B$17,2,FALSE)&gt;$B$20,VLOOKUP(#REF!,$A$8:$B$9,2,FALSE)*VLOOKUP(E43,$A$13:$B$17,2,FALSE)&lt;$B$21)</formula>
    </cfRule>
    <cfRule type="expression" dxfId="30" priority="17" stopIfTrue="1">
      <formula>AND(#REF!&lt;&gt;"",E43&lt;&gt;"",VLOOKUP(#REF!,$A$8:$B$10,2,FALSE)*VLOOKUP(E43,$A$13:$B$17,2,FALSE)&gt;=$B$21)</formula>
    </cfRule>
  </conditionalFormatting>
  <conditionalFormatting sqref="E43">
    <cfRule type="cellIs" dxfId="29" priority="12" stopIfTrue="1" operator="equal">
      <formula>"A"</formula>
    </cfRule>
    <cfRule type="cellIs" dxfId="28" priority="13" stopIfTrue="1" operator="equal">
      <formula>"S"</formula>
    </cfRule>
    <cfRule type="cellIs" dxfId="27" priority="14" stopIfTrue="1" operator="equal">
      <formula>"F"</formula>
    </cfRule>
  </conditionalFormatting>
  <conditionalFormatting sqref="E43">
    <cfRule type="cellIs" dxfId="26" priority="11" stopIfTrue="1" operator="equal">
      <formula>"C"</formula>
    </cfRule>
  </conditionalFormatting>
  <conditionalFormatting sqref="D44:D119">
    <cfRule type="expression" dxfId="25" priority="8" stopIfTrue="1">
      <formula>AND(#REF!&lt;=#REF!,#REF!&lt;&gt;"")</formula>
    </cfRule>
    <cfRule type="expression" dxfId="24" priority="9" stopIfTrue="1">
      <formula>AND(#REF!&lt;#REF!,#REF!&gt;#REF!)</formula>
    </cfRule>
    <cfRule type="expression" dxfId="23" priority="10" stopIfTrue="1">
      <formula>AND(#REF!&gt;=#REF!)</formula>
    </cfRule>
  </conditionalFormatting>
  <conditionalFormatting sqref="E44:E119">
    <cfRule type="expression" dxfId="22" priority="5" stopIfTrue="1">
      <formula>AND(#REF!&lt;&gt;"",E44&lt;&gt;"",VLOOKUP(#REF!,$A$8:$B$10,2,FALSE)*VLOOKUP(E44,$A$13:$B$17,2,FALSE)&lt;=$B$20)</formula>
    </cfRule>
    <cfRule type="expression" dxfId="21" priority="6" stopIfTrue="1">
      <formula>AND(#REF!&lt;&gt;"",E44&lt;&gt;"",VLOOKUP(#REF!,$A$8:$B$10,2,FALSE)*VLOOKUP(E44,$A$13:$B$17,2,FALSE)&gt;$B$20,VLOOKUP(#REF!,$A$8:$B$9,2,FALSE)*VLOOKUP(E44,$A$13:$B$17,2,FALSE)&lt;$B$21)</formula>
    </cfRule>
    <cfRule type="expression" dxfId="20" priority="7" stopIfTrue="1">
      <formula>AND(#REF!&lt;&gt;"",E44&lt;&gt;"",VLOOKUP(#REF!,$A$8:$B$10,2,FALSE)*VLOOKUP(E44,$A$13:$B$17,2,FALSE)&gt;=$B$21)</formula>
    </cfRule>
  </conditionalFormatting>
  <conditionalFormatting sqref="E44:E119">
    <cfRule type="cellIs" dxfId="19" priority="2" stopIfTrue="1" operator="equal">
      <formula>"A"</formula>
    </cfRule>
    <cfRule type="cellIs" dxfId="18" priority="3" stopIfTrue="1" operator="equal">
      <formula>"S"</formula>
    </cfRule>
    <cfRule type="cellIs" dxfId="17" priority="4" stopIfTrue="1" operator="equal">
      <formula>"F"</formula>
    </cfRule>
  </conditionalFormatting>
  <conditionalFormatting sqref="E44:E119">
    <cfRule type="cellIs" dxfId="16" priority="1" stopIfTrue="1" operator="equal">
      <formula>"C"</formula>
    </cfRule>
  </conditionalFormatting>
  <hyperlinks>
    <hyperlink ref="A10" location="Menu!A1" display="Menu!A1"/>
    <hyperlink ref="A3" location="Menu!A1" display="Menu!A1"/>
  </hyperlink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1"/>
  <dimension ref="A1:AC32"/>
  <sheetViews>
    <sheetView showGridLines="0" zoomScaleNormal="100" workbookViewId="0">
      <selection activeCell="A3" sqref="A3"/>
    </sheetView>
  </sheetViews>
  <sheetFormatPr defaultColWidth="10.85546875" defaultRowHeight="12.75"/>
  <cols>
    <col min="1" max="1" width="2.140625" style="64" customWidth="1"/>
    <col min="2" max="2" width="3.140625" style="65" bestFit="1" customWidth="1"/>
    <col min="3" max="5" width="10.85546875" style="65"/>
    <col min="6" max="6" width="13.42578125" style="65" customWidth="1"/>
    <col min="7" max="7" width="10.85546875" style="65"/>
    <col min="8" max="8" width="21.7109375" style="65" customWidth="1"/>
    <col min="9" max="9" width="7" style="65" customWidth="1"/>
    <col min="10" max="10" width="27.7109375" style="65" customWidth="1"/>
    <col min="11" max="11" width="8.28515625" style="65" customWidth="1"/>
    <col min="12" max="12" width="6.85546875" style="65" bestFit="1" customWidth="1"/>
    <col min="13" max="13" width="4.5703125" style="65" hidden="1" customWidth="1"/>
    <col min="14" max="14" width="4.85546875" style="65" bestFit="1" customWidth="1"/>
    <col min="15" max="15" width="8" style="65" bestFit="1" customWidth="1"/>
    <col min="16" max="16" width="21.5703125" style="65" customWidth="1"/>
    <col min="17" max="17" width="4.85546875" style="65" bestFit="1" customWidth="1"/>
    <col min="18" max="18" width="4.7109375" style="65" customWidth="1"/>
    <col min="19" max="19" width="18.140625" style="65" customWidth="1"/>
    <col min="20" max="20" width="5" style="65" bestFit="1" customWidth="1"/>
    <col min="21" max="21" width="10.5703125" style="65" bestFit="1" customWidth="1"/>
    <col min="22" max="22" width="13.85546875" style="65" bestFit="1" customWidth="1"/>
    <col min="23" max="23" width="12.5703125" style="65" bestFit="1" customWidth="1"/>
    <col min="24" max="24" width="14" style="65" bestFit="1" customWidth="1"/>
    <col min="25" max="16384" width="10.85546875" style="65"/>
  </cols>
  <sheetData>
    <row r="1" spans="1:29" s="210" customFormat="1" ht="18">
      <c r="B1" s="211" t="s">
        <v>748</v>
      </c>
      <c r="D1" s="212"/>
      <c r="E1" s="213"/>
      <c r="F1" s="213"/>
    </row>
    <row r="2" spans="1:29" s="214" customFormat="1" ht="15.75">
      <c r="C2" s="215"/>
      <c r="D2" s="215"/>
      <c r="E2" s="215"/>
      <c r="F2" s="215"/>
    </row>
    <row r="3" spans="1:29" customFormat="1">
      <c r="A3" s="251" t="s">
        <v>9</v>
      </c>
      <c r="B3" s="325"/>
      <c r="C3" s="325"/>
      <c r="D3" s="325"/>
      <c r="E3" s="325"/>
      <c r="F3" s="325"/>
    </row>
    <row r="4" spans="1:29" s="216" customFormat="1" ht="15" customHeight="1">
      <c r="B4" s="326"/>
      <c r="C4" s="326"/>
      <c r="D4" s="326"/>
      <c r="E4" s="326"/>
      <c r="F4" s="326"/>
      <c r="G4" s="163"/>
      <c r="H4" s="163"/>
      <c r="I4" s="163"/>
      <c r="J4" s="163"/>
    </row>
    <row r="5" spans="1:29" s="167" customFormat="1" ht="12.75" customHeight="1"/>
    <row r="6" spans="1:29" ht="15"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7"/>
    </row>
    <row r="7" spans="1:29">
      <c r="B7" s="54"/>
      <c r="C7" s="54"/>
      <c r="D7" s="55"/>
      <c r="E7" s="54"/>
      <c r="F7" s="55"/>
      <c r="G7" s="55"/>
      <c r="H7" s="54"/>
      <c r="I7" s="54"/>
      <c r="J7" s="54"/>
      <c r="K7" s="54"/>
      <c r="L7" s="68"/>
      <c r="M7" s="68"/>
      <c r="N7" s="54"/>
      <c r="O7" s="54"/>
      <c r="P7" s="54"/>
      <c r="Q7" s="54"/>
      <c r="R7" s="54"/>
      <c r="S7" s="54"/>
    </row>
    <row r="8" spans="1:29">
      <c r="B8" s="56"/>
      <c r="C8" s="57"/>
      <c r="D8" s="377" t="s">
        <v>63</v>
      </c>
      <c r="E8" s="378"/>
      <c r="F8" s="379"/>
      <c r="G8" s="55"/>
      <c r="H8" s="54"/>
      <c r="I8" s="54"/>
      <c r="J8" s="54"/>
      <c r="K8" s="54"/>
      <c r="L8" s="63" t="s">
        <v>308</v>
      </c>
      <c r="M8" s="63"/>
      <c r="N8" s="63" t="s">
        <v>309</v>
      </c>
      <c r="O8" s="63" t="s">
        <v>310</v>
      </c>
      <c r="P8" s="63" t="s">
        <v>62</v>
      </c>
      <c r="Q8" s="63" t="s">
        <v>309</v>
      </c>
      <c r="R8" s="54"/>
      <c r="S8" s="159" t="s">
        <v>440</v>
      </c>
      <c r="T8" s="207" t="s">
        <v>656</v>
      </c>
      <c r="U8" s="207" t="s">
        <v>666</v>
      </c>
      <c r="V8" s="207" t="s">
        <v>667</v>
      </c>
      <c r="W8" s="207" t="s">
        <v>668</v>
      </c>
      <c r="X8" s="208" t="s">
        <v>669</v>
      </c>
      <c r="Y8" s="68"/>
      <c r="Z8" s="54"/>
      <c r="AA8" s="68"/>
      <c r="AB8" s="54"/>
      <c r="AC8" s="54"/>
    </row>
    <row r="9" spans="1:29" ht="24">
      <c r="B9" s="56"/>
      <c r="C9" s="58"/>
      <c r="D9" s="69" t="s">
        <v>311</v>
      </c>
      <c r="E9" s="69" t="s">
        <v>312</v>
      </c>
      <c r="F9" s="69" t="s">
        <v>71</v>
      </c>
      <c r="G9" s="55"/>
      <c r="H9" s="54"/>
      <c r="I9" s="54"/>
      <c r="J9" s="54"/>
      <c r="K9" s="54"/>
      <c r="L9" s="206" t="s">
        <v>657</v>
      </c>
      <c r="M9" s="70" t="s">
        <v>313</v>
      </c>
      <c r="N9" s="70">
        <f>COUNTIF('Gestão de Riscos e Issues'!S:S,M9)</f>
        <v>0</v>
      </c>
      <c r="O9" s="71">
        <f t="shared" ref="O9:O17" si="0">(N9)/N$18</f>
        <v>0</v>
      </c>
      <c r="P9" s="70" t="s">
        <v>314</v>
      </c>
      <c r="Q9" s="70">
        <f>SUM(N9:N11)</f>
        <v>5</v>
      </c>
      <c r="R9" s="54"/>
      <c r="S9" s="160" t="s">
        <v>442</v>
      </c>
      <c r="T9" s="209">
        <f>COUNTIF('Gestão de Riscos e Issues'!F:F,'Riscos - Análise Quantitativa'!S9)</f>
        <v>0</v>
      </c>
      <c r="U9" s="209">
        <f>COUNTIFS('Gestão de Riscos e Issues'!F:F,'Riscos - Análise Quantitativa'!S9,'Gestão de Riscos e Issues'!C:C,"A")</f>
        <v>0</v>
      </c>
      <c r="V9" s="209">
        <f>COUNTIFS('Gestão de Riscos e Issues'!F:F,'Riscos - Análise Quantitativa'!S9,'Gestão de Riscos e Issues'!C:C,"S")</f>
        <v>0</v>
      </c>
      <c r="W9" s="209">
        <f>COUNTIFS('Gestão de Riscos e Issues'!F:F,'Riscos - Análise Quantitativa'!S9,'Gestão de Riscos e Issues'!C:C,"F")</f>
        <v>0</v>
      </c>
      <c r="X9" s="208">
        <f>COUNTIFS('Gestão de Riscos e Issues'!F:F,'Riscos - Análise Quantitativa'!S9,'Gestão de Riscos e Issues'!C:C,"C")</f>
        <v>0</v>
      </c>
      <c r="Y9" s="68"/>
      <c r="Z9" s="54"/>
      <c r="AA9" s="68"/>
      <c r="AB9" s="54"/>
      <c r="AC9" s="54"/>
    </row>
    <row r="10" spans="1:29" ht="24">
      <c r="B10" s="380" t="s">
        <v>62</v>
      </c>
      <c r="C10" s="69" t="s">
        <v>71</v>
      </c>
      <c r="D10" s="59">
        <f>N9</f>
        <v>0</v>
      </c>
      <c r="E10" s="60">
        <f>N10</f>
        <v>1</v>
      </c>
      <c r="F10" s="60">
        <f>N11</f>
        <v>4</v>
      </c>
      <c r="G10" s="55"/>
      <c r="H10" s="54"/>
      <c r="I10" s="54"/>
      <c r="J10" s="54"/>
      <c r="K10" s="54"/>
      <c r="L10" s="206" t="s">
        <v>658</v>
      </c>
      <c r="M10" s="70" t="s">
        <v>315</v>
      </c>
      <c r="N10" s="70">
        <f>COUNTIF('Gestão de Riscos e Issues'!S:S,M10)</f>
        <v>1</v>
      </c>
      <c r="O10" s="71">
        <f t="shared" si="0"/>
        <v>3.0303030303030304E-2</v>
      </c>
      <c r="P10" s="70" t="s">
        <v>316</v>
      </c>
      <c r="Q10" s="70">
        <f>SUM(N12:N14)</f>
        <v>13</v>
      </c>
      <c r="R10" s="54"/>
      <c r="S10" s="160" t="s">
        <v>443</v>
      </c>
      <c r="T10" s="209">
        <f>COUNTIF('Gestão de Riscos e Issues'!F:F,'Riscos - Análise Quantitativa'!S10)</f>
        <v>3</v>
      </c>
      <c r="U10" s="209">
        <f>COUNTIFS('Gestão de Riscos e Issues'!F:F,'Riscos - Análise Quantitativa'!S10,'Gestão de Riscos e Issues'!C:C,"A")</f>
        <v>3</v>
      </c>
      <c r="V10" s="209">
        <f>COUNTIFS('Gestão de Riscos e Issues'!F:F,'Riscos - Análise Quantitativa'!S10,'Gestão de Riscos e Issues'!C:C,"S")</f>
        <v>0</v>
      </c>
      <c r="W10" s="209">
        <f>COUNTIFS('Gestão de Riscos e Issues'!F:F,'Riscos - Análise Quantitativa'!S10,'Gestão de Riscos e Issues'!C:C,"F")</f>
        <v>0</v>
      </c>
      <c r="X10" s="208">
        <f>COUNTIFS('Gestão de Riscos e Issues'!F:F,'Riscos - Análise Quantitativa'!S10,'Gestão de Riscos e Issues'!C:C,"C")</f>
        <v>0</v>
      </c>
      <c r="Y10" s="54"/>
      <c r="Z10" s="54"/>
      <c r="AA10" s="68"/>
      <c r="AB10" s="54"/>
      <c r="AC10" s="54"/>
    </row>
    <row r="11" spans="1:29" ht="24">
      <c r="B11" s="381"/>
      <c r="C11" s="69" t="s">
        <v>72</v>
      </c>
      <c r="D11" s="61">
        <f>N12</f>
        <v>0</v>
      </c>
      <c r="E11" s="59">
        <f>N13</f>
        <v>5</v>
      </c>
      <c r="F11" s="60">
        <f>N14</f>
        <v>8</v>
      </c>
      <c r="G11" s="55"/>
      <c r="H11" s="54"/>
      <c r="I11" s="54"/>
      <c r="J11" s="54"/>
      <c r="K11" s="54"/>
      <c r="L11" s="206" t="s">
        <v>659</v>
      </c>
      <c r="M11" s="70" t="s">
        <v>317</v>
      </c>
      <c r="N11" s="70">
        <f>COUNTIF('Gestão de Riscos e Issues'!S:S,M11)</f>
        <v>4</v>
      </c>
      <c r="O11" s="71">
        <f t="shared" si="0"/>
        <v>0.12121212121212122</v>
      </c>
      <c r="P11" s="70" t="s">
        <v>318</v>
      </c>
      <c r="Q11" s="70">
        <f>SUM(N15:N17)</f>
        <v>15</v>
      </c>
      <c r="R11" s="54"/>
      <c r="S11" s="160" t="s">
        <v>351</v>
      </c>
      <c r="T11" s="209">
        <f>COUNTIF('Gestão de Riscos e Issues'!F:F,'Riscos - Análise Quantitativa'!S11)</f>
        <v>1</v>
      </c>
      <c r="U11" s="209">
        <f>COUNTIFS('Gestão de Riscos e Issues'!F:F,'Riscos - Análise Quantitativa'!S11,'Gestão de Riscos e Issues'!C:C,"A")</f>
        <v>1</v>
      </c>
      <c r="V11" s="209">
        <f>COUNTIFS('Gestão de Riscos e Issues'!F:F,'Riscos - Análise Quantitativa'!S11,'Gestão de Riscos e Issues'!C:C,"S")</f>
        <v>0</v>
      </c>
      <c r="W11" s="209">
        <f>COUNTIFS('Gestão de Riscos e Issues'!F:F,'Riscos - Análise Quantitativa'!S11,'Gestão de Riscos e Issues'!C:C,"F")</f>
        <v>0</v>
      </c>
      <c r="X11" s="208">
        <f>COUNTIFS('Gestão de Riscos e Issues'!F:F,'Riscos - Análise Quantitativa'!S11,'Gestão de Riscos e Issues'!C:C,"C")</f>
        <v>0</v>
      </c>
      <c r="Y11" s="54"/>
      <c r="Z11" s="54"/>
      <c r="AA11" s="68"/>
      <c r="AB11" s="54"/>
      <c r="AC11" s="54"/>
    </row>
    <row r="12" spans="1:29" ht="23.25" customHeight="1">
      <c r="B12" s="382"/>
      <c r="C12" s="69" t="s">
        <v>311</v>
      </c>
      <c r="D12" s="62">
        <f>N15</f>
        <v>1</v>
      </c>
      <c r="E12" s="61">
        <f>N16</f>
        <v>7</v>
      </c>
      <c r="F12" s="59">
        <f>N17</f>
        <v>7</v>
      </c>
      <c r="G12" s="55"/>
      <c r="H12" s="54"/>
      <c r="I12" s="54"/>
      <c r="J12" s="54"/>
      <c r="K12" s="54"/>
      <c r="L12" s="206" t="s">
        <v>660</v>
      </c>
      <c r="M12" s="70" t="s">
        <v>319</v>
      </c>
      <c r="N12" s="70">
        <f>COUNTIF('Gestão de Riscos e Issues'!S:S,M12)</f>
        <v>0</v>
      </c>
      <c r="O12" s="71">
        <f t="shared" si="0"/>
        <v>0</v>
      </c>
      <c r="P12" s="54"/>
      <c r="Q12" s="54"/>
      <c r="R12" s="54"/>
      <c r="S12" s="160" t="s">
        <v>441</v>
      </c>
      <c r="T12" s="209">
        <f>COUNTIF('Gestão de Riscos e Issues'!F:F,'Riscos - Análise Quantitativa'!S12)</f>
        <v>5</v>
      </c>
      <c r="U12" s="209">
        <f>COUNTIFS('Gestão de Riscos e Issues'!F:F,'Riscos - Análise Quantitativa'!S12,'Gestão de Riscos e Issues'!C:C,"A")</f>
        <v>5</v>
      </c>
      <c r="V12" s="209">
        <f>COUNTIFS('Gestão de Riscos e Issues'!F:F,'Riscos - Análise Quantitativa'!S12,'Gestão de Riscos e Issues'!C:C,"S")</f>
        <v>0</v>
      </c>
      <c r="W12" s="209">
        <f>COUNTIFS('Gestão de Riscos e Issues'!F:F,'Riscos - Análise Quantitativa'!S12,'Gestão de Riscos e Issues'!C:C,"F")</f>
        <v>0</v>
      </c>
      <c r="X12" s="208">
        <f>COUNTIFS('Gestão de Riscos e Issues'!F:F,'Riscos - Análise Quantitativa'!S12,'Gestão de Riscos e Issues'!C:C,"C")</f>
        <v>0</v>
      </c>
      <c r="Y12" s="54"/>
      <c r="Z12" s="54"/>
      <c r="AA12" s="68"/>
      <c r="AB12" s="54"/>
      <c r="AC12" s="54"/>
    </row>
    <row r="13" spans="1:29" ht="25.5" customHeight="1">
      <c r="B13" s="54"/>
      <c r="C13" s="54"/>
      <c r="D13" s="55"/>
      <c r="E13" s="54"/>
      <c r="F13" s="55"/>
      <c r="G13" s="55"/>
      <c r="H13" s="54"/>
      <c r="I13" s="54"/>
      <c r="J13" s="54"/>
      <c r="K13" s="54"/>
      <c r="L13" s="206" t="s">
        <v>661</v>
      </c>
      <c r="M13" s="70" t="s">
        <v>320</v>
      </c>
      <c r="N13" s="70">
        <f>COUNTIF('Gestão de Riscos e Issues'!S:S,M13)</f>
        <v>5</v>
      </c>
      <c r="O13" s="71">
        <f t="shared" si="0"/>
        <v>0.15151515151515152</v>
      </c>
      <c r="P13" s="54"/>
      <c r="Q13" s="54"/>
      <c r="R13" s="54"/>
      <c r="S13" s="160" t="s">
        <v>352</v>
      </c>
      <c r="T13" s="209">
        <f>COUNTIF('Gestão de Riscos e Issues'!F:F,'Riscos - Análise Quantitativa'!S13)</f>
        <v>8</v>
      </c>
      <c r="U13" s="209">
        <f>COUNTIFS('Gestão de Riscos e Issues'!F:F,'Riscos - Análise Quantitativa'!S13,'Gestão de Riscos e Issues'!C:C,"A")</f>
        <v>8</v>
      </c>
      <c r="V13" s="209">
        <f>COUNTIFS('Gestão de Riscos e Issues'!F:F,'Riscos - Análise Quantitativa'!S13,'Gestão de Riscos e Issues'!C:C,"S")</f>
        <v>0</v>
      </c>
      <c r="W13" s="209">
        <f>COUNTIFS('Gestão de Riscos e Issues'!F:F,'Riscos - Análise Quantitativa'!S13,'Gestão de Riscos e Issues'!C:C,"F")</f>
        <v>0</v>
      </c>
      <c r="X13" s="208">
        <f>COUNTIFS('Gestão de Riscos e Issues'!F:F,'Riscos - Análise Quantitativa'!S13,'Gestão de Riscos e Issues'!C:C,"C")</f>
        <v>0</v>
      </c>
    </row>
    <row r="14" spans="1:29" ht="26.25" customHeight="1">
      <c r="B14" s="54"/>
      <c r="C14" s="54"/>
      <c r="D14" s="55"/>
      <c r="E14" s="54"/>
      <c r="F14" s="55"/>
      <c r="G14" s="55"/>
      <c r="H14" s="54"/>
      <c r="I14" s="54"/>
      <c r="J14" s="54"/>
      <c r="K14" s="54"/>
      <c r="L14" s="206" t="s">
        <v>662</v>
      </c>
      <c r="M14" s="70" t="s">
        <v>321</v>
      </c>
      <c r="N14" s="70">
        <f>COUNTIF('Gestão de Riscos e Issues'!S:S,M14)</f>
        <v>8</v>
      </c>
      <c r="O14" s="71">
        <f t="shared" si="0"/>
        <v>0.24242424242424243</v>
      </c>
      <c r="P14" s="54"/>
      <c r="Q14" s="54"/>
      <c r="R14" s="54"/>
      <c r="S14" s="160" t="s">
        <v>353</v>
      </c>
      <c r="T14" s="209">
        <f>COUNTIF('Gestão de Riscos e Issues'!F:F,'Riscos - Análise Quantitativa'!S14)</f>
        <v>3</v>
      </c>
      <c r="U14" s="209">
        <f>COUNTIFS('Gestão de Riscos e Issues'!F:F,'Riscos - Análise Quantitativa'!S14,'Gestão de Riscos e Issues'!C:C,"A")</f>
        <v>3</v>
      </c>
      <c r="V14" s="209">
        <f>COUNTIFS('Gestão de Riscos e Issues'!F:F,'Riscos - Análise Quantitativa'!S14,'Gestão de Riscos e Issues'!C:C,"S")</f>
        <v>0</v>
      </c>
      <c r="W14" s="209">
        <f>COUNTIFS('Gestão de Riscos e Issues'!F:F,'Riscos - Análise Quantitativa'!S14,'Gestão de Riscos e Issues'!C:C,"F")</f>
        <v>0</v>
      </c>
      <c r="X14" s="208">
        <f>COUNTIFS('Gestão de Riscos e Issues'!F:F,'Riscos - Análise Quantitativa'!S14,'Gestão de Riscos e Issues'!C:C,"C")</f>
        <v>0</v>
      </c>
    </row>
    <row r="15" spans="1:29" ht="24">
      <c r="B15" s="54"/>
      <c r="C15" s="54"/>
      <c r="D15" s="55"/>
      <c r="E15" s="54"/>
      <c r="F15" s="55"/>
      <c r="G15" s="55"/>
      <c r="H15" s="54"/>
      <c r="I15" s="54"/>
      <c r="J15" s="54"/>
      <c r="K15" s="54"/>
      <c r="L15" s="206" t="s">
        <v>663</v>
      </c>
      <c r="M15" s="70" t="s">
        <v>322</v>
      </c>
      <c r="N15" s="70">
        <f>COUNTIF('Gestão de Riscos e Issues'!S:S,M15)</f>
        <v>1</v>
      </c>
      <c r="O15" s="71">
        <f t="shared" si="0"/>
        <v>3.0303030303030304E-2</v>
      </c>
      <c r="P15" s="54"/>
      <c r="Q15" s="54"/>
      <c r="R15" s="54"/>
      <c r="S15" s="160" t="s">
        <v>354</v>
      </c>
      <c r="T15" s="209">
        <f>COUNTIF('Gestão de Riscos e Issues'!F:F,'Riscos - Análise Quantitativa'!S15)</f>
        <v>0</v>
      </c>
      <c r="U15" s="209">
        <f>COUNTIFS('Gestão de Riscos e Issues'!F:F,'Riscos - Análise Quantitativa'!S15,'Gestão de Riscos e Issues'!C:C,"A")</f>
        <v>0</v>
      </c>
      <c r="V15" s="209">
        <f>COUNTIFS('Gestão de Riscos e Issues'!F:F,'Riscos - Análise Quantitativa'!S15,'Gestão de Riscos e Issues'!C:C,"S")</f>
        <v>0</v>
      </c>
      <c r="W15" s="209">
        <f>COUNTIFS('Gestão de Riscos e Issues'!F:F,'Riscos - Análise Quantitativa'!S15,'Gestão de Riscos e Issues'!C:C,"F")</f>
        <v>0</v>
      </c>
      <c r="X15" s="208">
        <f>COUNTIFS('Gestão de Riscos e Issues'!F:F,'Riscos - Análise Quantitativa'!S15,'Gestão de Riscos e Issues'!C:C,"C")</f>
        <v>0</v>
      </c>
    </row>
    <row r="16" spans="1:29" ht="24">
      <c r="B16" s="54"/>
      <c r="C16" s="54"/>
      <c r="D16" s="55"/>
      <c r="E16" s="54"/>
      <c r="F16" s="55"/>
      <c r="G16" s="55"/>
      <c r="H16" s="54"/>
      <c r="I16" s="54"/>
      <c r="J16" s="54"/>
      <c r="K16" s="54"/>
      <c r="L16" s="206" t="s">
        <v>664</v>
      </c>
      <c r="M16" s="70" t="s">
        <v>323</v>
      </c>
      <c r="N16" s="70">
        <f>COUNTIF('Gestão de Riscos e Issues'!S:S,M16)</f>
        <v>7</v>
      </c>
      <c r="O16" s="71">
        <f t="shared" si="0"/>
        <v>0.21212121212121213</v>
      </c>
      <c r="P16" s="54"/>
      <c r="Q16" s="54"/>
      <c r="R16" s="54"/>
      <c r="S16" s="160" t="s">
        <v>355</v>
      </c>
      <c r="T16" s="209">
        <f>COUNTIF('Gestão de Riscos e Issues'!F:F,'Riscos - Análise Quantitativa'!S16)</f>
        <v>0</v>
      </c>
      <c r="U16" s="209">
        <f>COUNTIFS('Gestão de Riscos e Issues'!F:F,'Riscos - Análise Quantitativa'!S16,'Gestão de Riscos e Issues'!C:C,"A")</f>
        <v>0</v>
      </c>
      <c r="V16" s="209">
        <f>COUNTIFS('Gestão de Riscos e Issues'!F:F,'Riscos - Análise Quantitativa'!S16,'Gestão de Riscos e Issues'!C:C,"S")</f>
        <v>0</v>
      </c>
      <c r="W16" s="209">
        <f>COUNTIFS('Gestão de Riscos e Issues'!F:F,'Riscos - Análise Quantitativa'!S16,'Gestão de Riscos e Issues'!C:C,"F")</f>
        <v>0</v>
      </c>
      <c r="X16" s="208">
        <f>COUNTIFS('Gestão de Riscos e Issues'!F:F,'Riscos - Análise Quantitativa'!S16,'Gestão de Riscos e Issues'!C:C,"C")</f>
        <v>0</v>
      </c>
    </row>
    <row r="17" spans="2:24" ht="24">
      <c r="B17" s="54"/>
      <c r="C17" s="54"/>
      <c r="D17" s="55"/>
      <c r="E17" s="54"/>
      <c r="F17" s="55"/>
      <c r="G17" s="55"/>
      <c r="H17" s="54"/>
      <c r="I17" s="54"/>
      <c r="J17" s="54"/>
      <c r="K17" s="54"/>
      <c r="L17" s="206" t="s">
        <v>665</v>
      </c>
      <c r="M17" s="70" t="s">
        <v>324</v>
      </c>
      <c r="N17" s="70">
        <f>COUNTIF('Gestão de Riscos e Issues'!S:S,M17)</f>
        <v>7</v>
      </c>
      <c r="O17" s="71">
        <f t="shared" si="0"/>
        <v>0.21212121212121213</v>
      </c>
      <c r="P17" s="54"/>
      <c r="Q17" s="54"/>
      <c r="R17" s="54"/>
      <c r="S17" s="160" t="s">
        <v>456</v>
      </c>
      <c r="T17" s="209">
        <f>COUNTIF('Gestão de Riscos e Issues'!F:F,'Riscos - Análise Quantitativa'!S17)</f>
        <v>13</v>
      </c>
      <c r="U17" s="209">
        <f>COUNTIFS('Gestão de Riscos e Issues'!F:F,'Riscos - Análise Quantitativa'!S17,'Gestão de Riscos e Issues'!C:C,"A")</f>
        <v>13</v>
      </c>
      <c r="V17" s="209">
        <f>COUNTIFS('Gestão de Riscos e Issues'!F:F,'Riscos - Análise Quantitativa'!S17,'Gestão de Riscos e Issues'!C:C,"S")</f>
        <v>0</v>
      </c>
      <c r="W17" s="209">
        <f>COUNTIFS('Gestão de Riscos e Issues'!F:F,'Riscos - Análise Quantitativa'!S17,'Gestão de Riscos e Issues'!C:C,"F")</f>
        <v>0</v>
      </c>
      <c r="X17" s="208">
        <f>COUNTIFS('Gestão de Riscos e Issues'!F:F,'Riscos - Análise Quantitativa'!S17,'Gestão de Riscos e Issues'!C:C,"C")</f>
        <v>0</v>
      </c>
    </row>
    <row r="18" spans="2:24">
      <c r="B18" s="54"/>
      <c r="C18" s="54"/>
      <c r="D18" s="55"/>
      <c r="E18" s="54"/>
      <c r="F18" s="55"/>
      <c r="G18" s="55"/>
      <c r="H18" s="54"/>
      <c r="I18" s="54"/>
      <c r="J18" s="54"/>
      <c r="K18" s="54"/>
      <c r="L18" s="63" t="s">
        <v>325</v>
      </c>
      <c r="M18" s="63"/>
      <c r="N18" s="70">
        <f>SUM(N9:N17)</f>
        <v>33</v>
      </c>
      <c r="O18" s="71">
        <f>SUM(O9:O17)</f>
        <v>1</v>
      </c>
      <c r="P18" s="54"/>
      <c r="Q18" s="54"/>
      <c r="R18" s="54"/>
    </row>
    <row r="19" spans="2:24">
      <c r="B19" s="54"/>
      <c r="C19" s="54"/>
      <c r="D19" s="55"/>
      <c r="E19" s="54"/>
      <c r="F19" s="55"/>
      <c r="G19" s="55"/>
      <c r="H19" s="54"/>
      <c r="I19" s="54"/>
      <c r="J19" s="54"/>
      <c r="K19" s="54"/>
      <c r="L19" s="68"/>
      <c r="M19" s="68"/>
      <c r="N19" s="54"/>
      <c r="O19" s="54"/>
      <c r="P19" s="54"/>
      <c r="Q19" s="54"/>
      <c r="R19" s="54"/>
      <c r="S19" s="54"/>
    </row>
    <row r="20" spans="2:24">
      <c r="B20" s="54"/>
      <c r="C20" s="54"/>
      <c r="D20" s="55"/>
      <c r="E20" s="54"/>
      <c r="F20" s="55"/>
      <c r="G20" s="55"/>
      <c r="H20" s="54"/>
      <c r="I20" s="54"/>
      <c r="J20" s="54"/>
      <c r="K20" s="54"/>
      <c r="L20" s="68"/>
      <c r="M20" s="68"/>
      <c r="N20" s="54"/>
      <c r="O20" s="54"/>
      <c r="P20" s="54"/>
      <c r="Q20" s="54"/>
      <c r="R20" s="54"/>
      <c r="S20" s="54"/>
    </row>
    <row r="21" spans="2:24">
      <c r="B21" s="54"/>
      <c r="C21" s="54"/>
      <c r="D21" s="55"/>
      <c r="E21" s="54"/>
      <c r="F21" s="55"/>
      <c r="G21" s="55"/>
      <c r="H21" s="54"/>
      <c r="I21" s="54"/>
      <c r="J21" s="54"/>
      <c r="K21" s="54"/>
      <c r="L21" s="68"/>
      <c r="M21" s="68"/>
      <c r="N21" s="54"/>
      <c r="O21" s="54"/>
      <c r="P21" s="54"/>
      <c r="Q21" s="54"/>
      <c r="R21" s="54"/>
      <c r="S21" s="54"/>
    </row>
    <row r="22" spans="2:24">
      <c r="B22" s="54"/>
      <c r="C22" s="374" t="s">
        <v>326</v>
      </c>
      <c r="D22" s="374"/>
      <c r="E22" s="374"/>
      <c r="F22" s="374"/>
      <c r="G22" s="374"/>
      <c r="H22" s="374"/>
      <c r="I22" s="54"/>
      <c r="J22" s="374" t="s">
        <v>334</v>
      </c>
      <c r="K22" s="374"/>
      <c r="L22" s="374"/>
      <c r="M22" s="374"/>
      <c r="N22" s="374"/>
      <c r="O22" s="374"/>
      <c r="P22" s="374"/>
      <c r="Q22" s="54"/>
      <c r="R22" s="54"/>
      <c r="S22" s="54"/>
    </row>
    <row r="23" spans="2:24">
      <c r="B23" s="54"/>
      <c r="C23" s="383" t="s">
        <v>327</v>
      </c>
      <c r="D23" s="383"/>
      <c r="E23" s="377" t="s">
        <v>62</v>
      </c>
      <c r="F23" s="378"/>
      <c r="G23" s="379"/>
      <c r="H23" s="69" t="s">
        <v>63</v>
      </c>
      <c r="I23" s="54"/>
      <c r="J23" s="375" t="s">
        <v>327</v>
      </c>
      <c r="K23" s="376"/>
      <c r="L23" s="377" t="s">
        <v>62</v>
      </c>
      <c r="M23" s="378"/>
      <c r="N23" s="378"/>
      <c r="O23" s="379"/>
      <c r="P23" s="73" t="s">
        <v>63</v>
      </c>
      <c r="Q23" s="54"/>
      <c r="R23" s="54"/>
      <c r="S23" s="54"/>
    </row>
    <row r="24" spans="2:24" ht="60">
      <c r="B24" s="54"/>
      <c r="C24" s="384" t="s">
        <v>71</v>
      </c>
      <c r="D24" s="384"/>
      <c r="E24" s="389" t="s">
        <v>328</v>
      </c>
      <c r="F24" s="389"/>
      <c r="G24" s="389"/>
      <c r="H24" s="72" t="s">
        <v>329</v>
      </c>
      <c r="I24" s="77"/>
      <c r="J24" s="390" t="s">
        <v>71</v>
      </c>
      <c r="K24" s="391"/>
      <c r="L24" s="385" t="s">
        <v>335</v>
      </c>
      <c r="M24" s="385"/>
      <c r="N24" s="385"/>
      <c r="O24" s="385"/>
      <c r="P24" s="72" t="s">
        <v>343</v>
      </c>
      <c r="Q24" s="54"/>
      <c r="R24" s="54"/>
      <c r="S24" s="54"/>
    </row>
    <row r="25" spans="2:24" ht="60">
      <c r="B25" s="54"/>
      <c r="C25" s="388" t="s">
        <v>72</v>
      </c>
      <c r="D25" s="388"/>
      <c r="E25" s="389" t="s">
        <v>330</v>
      </c>
      <c r="F25" s="389"/>
      <c r="G25" s="389"/>
      <c r="H25" s="72" t="s">
        <v>331</v>
      </c>
      <c r="I25" s="77"/>
      <c r="J25" s="386" t="s">
        <v>72</v>
      </c>
      <c r="K25" s="387"/>
      <c r="L25" s="385" t="s">
        <v>336</v>
      </c>
      <c r="M25" s="385"/>
      <c r="N25" s="385"/>
      <c r="O25" s="385"/>
      <c r="P25" s="72" t="s">
        <v>342</v>
      </c>
      <c r="Q25" s="54"/>
      <c r="R25" s="54"/>
      <c r="S25" s="54"/>
    </row>
    <row r="26" spans="2:24" ht="60">
      <c r="B26" s="54"/>
      <c r="C26" s="394" t="s">
        <v>311</v>
      </c>
      <c r="D26" s="394"/>
      <c r="E26" s="389" t="s">
        <v>332</v>
      </c>
      <c r="F26" s="389"/>
      <c r="G26" s="389"/>
      <c r="H26" s="72" t="s">
        <v>333</v>
      </c>
      <c r="I26" s="77"/>
      <c r="J26" s="392" t="s">
        <v>311</v>
      </c>
      <c r="K26" s="393"/>
      <c r="L26" s="385" t="s">
        <v>337</v>
      </c>
      <c r="M26" s="385"/>
      <c r="N26" s="385"/>
      <c r="O26" s="385"/>
      <c r="P26" s="72" t="s">
        <v>341</v>
      </c>
      <c r="Q26" s="54"/>
      <c r="R26" s="54"/>
      <c r="S26" s="54"/>
    </row>
    <row r="27" spans="2:24">
      <c r="B27" s="54"/>
      <c r="C27" s="54"/>
      <c r="D27" s="55"/>
      <c r="E27" s="54"/>
      <c r="F27" s="55"/>
      <c r="G27" s="55"/>
      <c r="H27" s="54"/>
      <c r="I27" s="54"/>
      <c r="J27" s="54"/>
      <c r="K27" s="54"/>
      <c r="L27" s="68"/>
      <c r="M27" s="68"/>
      <c r="N27" s="54"/>
      <c r="O27" s="54"/>
      <c r="P27" s="54"/>
      <c r="Q27" s="54"/>
      <c r="R27" s="54"/>
      <c r="S27" s="54"/>
    </row>
    <row r="28" spans="2:24">
      <c r="B28" s="54"/>
      <c r="P28" s="54"/>
      <c r="Q28" s="54"/>
      <c r="R28" s="54"/>
      <c r="S28" s="54"/>
    </row>
    <row r="29" spans="2:24">
      <c r="B29" s="54"/>
      <c r="P29" s="54"/>
      <c r="Q29" s="54"/>
      <c r="R29" s="54"/>
      <c r="S29" s="54"/>
    </row>
    <row r="30" spans="2:24">
      <c r="B30" s="54"/>
      <c r="P30" s="54"/>
      <c r="Q30" s="54"/>
      <c r="R30" s="54"/>
      <c r="S30" s="54"/>
    </row>
    <row r="31" spans="2:24">
      <c r="B31" s="54"/>
      <c r="P31" s="54"/>
      <c r="Q31" s="54"/>
      <c r="R31" s="54"/>
      <c r="S31" s="54"/>
    </row>
    <row r="32" spans="2:24">
      <c r="B32" s="54"/>
      <c r="P32" s="54"/>
      <c r="Q32" s="54"/>
      <c r="R32" s="54"/>
      <c r="S32" s="54"/>
    </row>
  </sheetData>
  <mergeCells count="22">
    <mergeCell ref="J26:K26"/>
    <mergeCell ref="L26:O26"/>
    <mergeCell ref="C26:D26"/>
    <mergeCell ref="E26:G26"/>
    <mergeCell ref="L25:O25"/>
    <mergeCell ref="C24:D24"/>
    <mergeCell ref="D8:F8"/>
    <mergeCell ref="L24:O24"/>
    <mergeCell ref="J25:K25"/>
    <mergeCell ref="C25:D25"/>
    <mergeCell ref="E25:G25"/>
    <mergeCell ref="E24:G24"/>
    <mergeCell ref="J24:K24"/>
    <mergeCell ref="B3:F3"/>
    <mergeCell ref="B4:F4"/>
    <mergeCell ref="J22:P22"/>
    <mergeCell ref="J23:K23"/>
    <mergeCell ref="L23:O23"/>
    <mergeCell ref="B10:B12"/>
    <mergeCell ref="C22:H22"/>
    <mergeCell ref="C23:D23"/>
    <mergeCell ref="E23:G23"/>
  </mergeCells>
  <hyperlinks>
    <hyperlink ref="A3" location="Menu!A1" display="Menu!A1"/>
  </hyperlink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9"/>
  <dimension ref="A1:BA37"/>
  <sheetViews>
    <sheetView showGridLines="0" zoomScaleNormal="100" workbookViewId="0"/>
  </sheetViews>
  <sheetFormatPr defaultRowHeight="12.75"/>
  <cols>
    <col min="1" max="1" width="2.140625" style="24" bestFit="1" customWidth="1"/>
    <col min="2" max="2" width="10" style="24" bestFit="1" customWidth="1"/>
    <col min="3" max="3" width="6.5703125" style="23" bestFit="1" customWidth="1"/>
    <col min="4" max="4" width="28" style="24" customWidth="1"/>
    <col min="5" max="5" width="9.85546875" style="24" bestFit="1" customWidth="1"/>
    <col min="6" max="53" width="2.85546875" style="24" bestFit="1" customWidth="1"/>
    <col min="54" max="16384" width="9.140625" style="24"/>
  </cols>
  <sheetData>
    <row r="1" spans="1:53" s="210" customFormat="1" ht="18">
      <c r="B1" s="211" t="s">
        <v>213</v>
      </c>
      <c r="D1" s="212"/>
      <c r="E1" s="213"/>
      <c r="F1" s="213"/>
    </row>
    <row r="2" spans="1:53" s="214" customFormat="1" ht="15.75">
      <c r="C2" s="215"/>
      <c r="D2" s="215"/>
      <c r="E2" s="215"/>
      <c r="F2" s="215"/>
    </row>
    <row r="3" spans="1:53" customFormat="1">
      <c r="A3" s="251" t="s">
        <v>9</v>
      </c>
      <c r="B3" s="265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7"/>
    </row>
    <row r="4" spans="1:53" s="216" customFormat="1" ht="15" customHeight="1">
      <c r="B4" s="255"/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7"/>
    </row>
    <row r="5" spans="1:53" s="165" customFormat="1" ht="14.25">
      <c r="A5" s="268" t="s">
        <v>751</v>
      </c>
      <c r="B5" s="346"/>
      <c r="C5" s="346"/>
      <c r="D5" s="346"/>
      <c r="E5" s="346"/>
      <c r="F5" s="346"/>
    </row>
    <row r="6" spans="1:53" ht="12.75" customHeight="1">
      <c r="B6" s="407" t="s">
        <v>214</v>
      </c>
      <c r="C6" s="407" t="s">
        <v>82</v>
      </c>
      <c r="D6" s="407" t="s">
        <v>215</v>
      </c>
      <c r="E6" s="407" t="s">
        <v>360</v>
      </c>
      <c r="F6" s="335"/>
      <c r="G6" s="336"/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/>
      <c r="U6" s="336"/>
      <c r="V6" s="336"/>
      <c r="W6" s="336"/>
      <c r="X6" s="336"/>
      <c r="Y6" s="336"/>
      <c r="Z6" s="336"/>
      <c r="AA6" s="336"/>
      <c r="AB6" s="336"/>
      <c r="AC6" s="336"/>
      <c r="AD6" s="336"/>
      <c r="AE6" s="336"/>
      <c r="AF6" s="336"/>
      <c r="AG6" s="336"/>
      <c r="AH6" s="336"/>
      <c r="AI6" s="336"/>
      <c r="AJ6" s="336"/>
      <c r="AK6" s="336"/>
      <c r="AL6" s="336"/>
      <c r="AM6" s="336"/>
      <c r="AN6" s="336"/>
      <c r="AO6" s="336"/>
      <c r="AP6" s="336"/>
      <c r="AQ6" s="336"/>
      <c r="AR6" s="336"/>
      <c r="AS6" s="336"/>
      <c r="AT6" s="336"/>
      <c r="AU6" s="336"/>
      <c r="AV6" s="336"/>
      <c r="AW6" s="336"/>
      <c r="AX6" s="336"/>
      <c r="AY6" s="336"/>
      <c r="AZ6" s="336"/>
      <c r="BA6" s="336"/>
    </row>
    <row r="7" spans="1:53" ht="15" customHeight="1">
      <c r="B7" s="407"/>
      <c r="C7" s="407"/>
      <c r="D7" s="407"/>
      <c r="E7" s="407"/>
      <c r="F7" s="404" t="s">
        <v>752</v>
      </c>
      <c r="G7" s="405"/>
      <c r="H7" s="405"/>
      <c r="I7" s="406"/>
      <c r="J7" s="404" t="s">
        <v>753</v>
      </c>
      <c r="K7" s="405"/>
      <c r="L7" s="405"/>
      <c r="M7" s="406"/>
      <c r="N7" s="404" t="s">
        <v>754</v>
      </c>
      <c r="O7" s="405"/>
      <c r="P7" s="405"/>
      <c r="Q7" s="406"/>
      <c r="R7" s="404" t="s">
        <v>755</v>
      </c>
      <c r="S7" s="405"/>
      <c r="T7" s="405"/>
      <c r="U7" s="406"/>
      <c r="V7" s="404" t="s">
        <v>756</v>
      </c>
      <c r="W7" s="405"/>
      <c r="X7" s="405"/>
      <c r="Y7" s="406"/>
      <c r="Z7" s="404" t="s">
        <v>757</v>
      </c>
      <c r="AA7" s="405"/>
      <c r="AB7" s="405"/>
      <c r="AC7" s="406"/>
      <c r="AD7" s="404" t="s">
        <v>758</v>
      </c>
      <c r="AE7" s="405"/>
      <c r="AF7" s="405"/>
      <c r="AG7" s="406"/>
      <c r="AH7" s="404" t="s">
        <v>759</v>
      </c>
      <c r="AI7" s="405"/>
      <c r="AJ7" s="405"/>
      <c r="AK7" s="406"/>
      <c r="AL7" s="404" t="s">
        <v>760</v>
      </c>
      <c r="AM7" s="405"/>
      <c r="AN7" s="405"/>
      <c r="AO7" s="406"/>
      <c r="AP7" s="404" t="s">
        <v>761</v>
      </c>
      <c r="AQ7" s="405"/>
      <c r="AR7" s="405"/>
      <c r="AS7" s="406"/>
      <c r="AT7" s="404" t="s">
        <v>762</v>
      </c>
      <c r="AU7" s="405"/>
      <c r="AV7" s="405"/>
      <c r="AW7" s="406"/>
      <c r="AX7" s="404" t="s">
        <v>763</v>
      </c>
      <c r="AY7" s="405"/>
      <c r="AZ7" s="405"/>
      <c r="BA7" s="406"/>
    </row>
    <row r="8" spans="1:53" ht="19.5" customHeight="1">
      <c r="B8" s="407"/>
      <c r="C8" s="407"/>
      <c r="D8" s="407"/>
      <c r="E8" s="407"/>
      <c r="F8" s="254" t="s">
        <v>345</v>
      </c>
      <c r="G8" s="254" t="s">
        <v>346</v>
      </c>
      <c r="H8" s="254" t="s">
        <v>347</v>
      </c>
      <c r="I8" s="254" t="s">
        <v>348</v>
      </c>
      <c r="J8" s="254" t="s">
        <v>345</v>
      </c>
      <c r="K8" s="254" t="s">
        <v>346</v>
      </c>
      <c r="L8" s="254" t="s">
        <v>347</v>
      </c>
      <c r="M8" s="254" t="s">
        <v>348</v>
      </c>
      <c r="N8" s="254" t="s">
        <v>345</v>
      </c>
      <c r="O8" s="254" t="s">
        <v>346</v>
      </c>
      <c r="P8" s="254" t="s">
        <v>347</v>
      </c>
      <c r="Q8" s="254" t="s">
        <v>348</v>
      </c>
      <c r="R8" s="254" t="s">
        <v>345</v>
      </c>
      <c r="S8" s="254" t="s">
        <v>346</v>
      </c>
      <c r="T8" s="254" t="s">
        <v>347</v>
      </c>
      <c r="U8" s="254" t="s">
        <v>348</v>
      </c>
      <c r="V8" s="254" t="s">
        <v>345</v>
      </c>
      <c r="W8" s="254" t="s">
        <v>346</v>
      </c>
      <c r="X8" s="254" t="s">
        <v>347</v>
      </c>
      <c r="Y8" s="254" t="s">
        <v>348</v>
      </c>
      <c r="Z8" s="254" t="s">
        <v>345</v>
      </c>
      <c r="AA8" s="254" t="s">
        <v>346</v>
      </c>
      <c r="AB8" s="254" t="s">
        <v>347</v>
      </c>
      <c r="AC8" s="254" t="s">
        <v>348</v>
      </c>
      <c r="AD8" s="254" t="s">
        <v>345</v>
      </c>
      <c r="AE8" s="254" t="s">
        <v>346</v>
      </c>
      <c r="AF8" s="254" t="s">
        <v>347</v>
      </c>
      <c r="AG8" s="254" t="s">
        <v>348</v>
      </c>
      <c r="AH8" s="254" t="s">
        <v>345</v>
      </c>
      <c r="AI8" s="254" t="s">
        <v>346</v>
      </c>
      <c r="AJ8" s="254" t="s">
        <v>347</v>
      </c>
      <c r="AK8" s="254" t="s">
        <v>348</v>
      </c>
      <c r="AL8" s="254" t="s">
        <v>345</v>
      </c>
      <c r="AM8" s="254" t="s">
        <v>346</v>
      </c>
      <c r="AN8" s="254" t="s">
        <v>347</v>
      </c>
      <c r="AO8" s="254" t="s">
        <v>348</v>
      </c>
      <c r="AP8" s="254" t="s">
        <v>345</v>
      </c>
      <c r="AQ8" s="254" t="s">
        <v>346</v>
      </c>
      <c r="AR8" s="254" t="s">
        <v>347</v>
      </c>
      <c r="AS8" s="254" t="s">
        <v>348</v>
      </c>
      <c r="AT8" s="254" t="s">
        <v>345</v>
      </c>
      <c r="AU8" s="254" t="s">
        <v>346</v>
      </c>
      <c r="AV8" s="254" t="s">
        <v>347</v>
      </c>
      <c r="AW8" s="254" t="s">
        <v>348</v>
      </c>
      <c r="AX8" s="254" t="s">
        <v>345</v>
      </c>
      <c r="AY8" s="254" t="s">
        <v>346</v>
      </c>
      <c r="AZ8" s="254" t="s">
        <v>347</v>
      </c>
      <c r="BA8" s="254" t="s">
        <v>348</v>
      </c>
    </row>
    <row r="9" spans="1:53" ht="12.75" customHeight="1">
      <c r="B9" s="395" t="s">
        <v>216</v>
      </c>
      <c r="C9" s="398">
        <v>41277</v>
      </c>
      <c r="D9" s="401" t="s">
        <v>357</v>
      </c>
      <c r="E9" s="117"/>
      <c r="F9" s="120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2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3"/>
    </row>
    <row r="10" spans="1:53" ht="12.75" customHeight="1">
      <c r="B10" s="396"/>
      <c r="C10" s="399"/>
      <c r="D10" s="402"/>
      <c r="E10" s="118" t="s">
        <v>358</v>
      </c>
      <c r="F10" s="124"/>
      <c r="G10" s="125"/>
      <c r="H10" s="125"/>
      <c r="I10" s="144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25"/>
      <c r="X10" s="125"/>
      <c r="Y10" s="125"/>
      <c r="Z10" s="125"/>
      <c r="AA10" s="126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7"/>
    </row>
    <row r="11" spans="1:53" ht="12.75" customHeight="1">
      <c r="B11" s="396"/>
      <c r="C11" s="399"/>
      <c r="D11" s="402"/>
      <c r="E11" s="118" t="s">
        <v>359</v>
      </c>
      <c r="F11" s="124"/>
      <c r="G11" s="125"/>
      <c r="H11" s="125"/>
      <c r="I11" s="144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4"/>
      <c r="V11" s="144"/>
      <c r="W11" s="144"/>
      <c r="X11" s="125"/>
      <c r="Y11" s="125"/>
      <c r="Z11" s="125"/>
      <c r="AA11" s="126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7"/>
    </row>
    <row r="12" spans="1:53" ht="13.5" customHeight="1">
      <c r="B12" s="397"/>
      <c r="C12" s="400"/>
      <c r="D12" s="403"/>
      <c r="E12" s="119"/>
      <c r="F12" s="128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30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31"/>
    </row>
    <row r="13" spans="1:53" ht="12.75" customHeight="1">
      <c r="B13" s="395" t="s">
        <v>654</v>
      </c>
      <c r="C13" s="398">
        <v>41308</v>
      </c>
      <c r="D13" s="401" t="s">
        <v>655</v>
      </c>
      <c r="E13" s="117"/>
      <c r="F13" s="120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2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3"/>
    </row>
    <row r="14" spans="1:53" ht="12.75" customHeight="1">
      <c r="B14" s="396"/>
      <c r="C14" s="399"/>
      <c r="D14" s="402"/>
      <c r="E14" s="118" t="s">
        <v>358</v>
      </c>
      <c r="F14" s="124"/>
      <c r="G14" s="125"/>
      <c r="H14" s="125"/>
      <c r="I14" s="144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25"/>
      <c r="AA14" s="126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7"/>
    </row>
    <row r="15" spans="1:53" ht="12.75" customHeight="1">
      <c r="B15" s="396"/>
      <c r="C15" s="399"/>
      <c r="D15" s="402"/>
      <c r="E15" s="118" t="s">
        <v>359</v>
      </c>
      <c r="F15" s="124"/>
      <c r="G15" s="125"/>
      <c r="H15" s="125"/>
      <c r="I15" s="144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4"/>
      <c r="X15" s="125"/>
      <c r="Y15" s="125"/>
      <c r="Z15" s="125"/>
      <c r="AA15" s="126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7"/>
    </row>
    <row r="16" spans="1:53" ht="13.5" customHeight="1">
      <c r="B16" s="397"/>
      <c r="C16" s="400"/>
      <c r="D16" s="403"/>
      <c r="E16" s="119"/>
      <c r="F16" s="128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30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31"/>
    </row>
    <row r="17" spans="2:53" ht="12.75" customHeight="1">
      <c r="B17" s="44"/>
      <c r="C17" s="45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</row>
    <row r="18" spans="2:53">
      <c r="B18" s="44"/>
      <c r="C18" s="45"/>
      <c r="D18" s="44"/>
      <c r="E18" s="44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</row>
    <row r="19" spans="2:53">
      <c r="B19" s="44"/>
      <c r="C19" s="45"/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</row>
    <row r="20" spans="2:53">
      <c r="B20" s="44"/>
      <c r="C20" s="45"/>
      <c r="D20" s="44"/>
      <c r="E20" s="44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</row>
    <row r="21" spans="2:53">
      <c r="B21" s="44"/>
      <c r="C21" s="45"/>
      <c r="D21" s="44"/>
      <c r="E21" s="44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</row>
    <row r="22" spans="2:53">
      <c r="B22" s="44"/>
      <c r="C22" s="45"/>
      <c r="D22" s="44"/>
      <c r="E22" s="44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</row>
    <row r="23" spans="2:53" ht="12.75" customHeight="1">
      <c r="B23" s="44"/>
      <c r="C23" s="45"/>
      <c r="D23" s="44"/>
      <c r="E23" s="44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</row>
    <row r="24" spans="2:53">
      <c r="B24" s="44"/>
      <c r="C24" s="45"/>
      <c r="D24" s="44"/>
      <c r="E24" s="44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</row>
    <row r="25" spans="2:53">
      <c r="B25" s="44"/>
      <c r="C25" s="45"/>
      <c r="D25" s="44"/>
      <c r="E25" s="44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</row>
    <row r="26" spans="2:53">
      <c r="B26" s="44"/>
      <c r="C26" s="45"/>
      <c r="D26" s="44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</row>
    <row r="27" spans="2:53">
      <c r="B27" s="44"/>
      <c r="C27" s="45"/>
      <c r="D27" s="44"/>
      <c r="E27" s="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</row>
    <row r="30" spans="2:53" ht="15" customHeight="1"/>
    <row r="31" spans="2:53" ht="12.75" customHeight="1"/>
    <row r="37" ht="12.75" customHeight="1"/>
  </sheetData>
  <mergeCells count="24">
    <mergeCell ref="R7:U7"/>
    <mergeCell ref="AX7:BA7"/>
    <mergeCell ref="C6:C8"/>
    <mergeCell ref="D6:D8"/>
    <mergeCell ref="AD7:AG7"/>
    <mergeCell ref="AL7:AO7"/>
    <mergeCell ref="F7:I7"/>
    <mergeCell ref="F6:BA6"/>
    <mergeCell ref="B5:F5"/>
    <mergeCell ref="B13:B16"/>
    <mergeCell ref="C13:C16"/>
    <mergeCell ref="D13:D16"/>
    <mergeCell ref="AT7:AW7"/>
    <mergeCell ref="J7:M7"/>
    <mergeCell ref="N7:Q7"/>
    <mergeCell ref="AH7:AK7"/>
    <mergeCell ref="B9:B12"/>
    <mergeCell ref="C9:C12"/>
    <mergeCell ref="D9:D12"/>
    <mergeCell ref="E6:E8"/>
    <mergeCell ref="Z7:AC7"/>
    <mergeCell ref="V7:Y7"/>
    <mergeCell ref="B6:B8"/>
    <mergeCell ref="AP7:AS7"/>
  </mergeCells>
  <conditionalFormatting sqref="F17:Y27">
    <cfRule type="iconSet" priority="3">
      <iconSet showValue="0">
        <cfvo type="percent" val="0"/>
        <cfvo type="percent" val="33"/>
        <cfvo type="percent" val="67"/>
      </iconSet>
    </cfRule>
  </conditionalFormatting>
  <conditionalFormatting sqref="Z17:AC27">
    <cfRule type="iconSet" priority="4">
      <iconSet showValue="0">
        <cfvo type="percent" val="0"/>
        <cfvo type="percent" val="33"/>
        <cfvo type="percent" val="67"/>
      </iconSet>
    </cfRule>
  </conditionalFormatting>
  <conditionalFormatting sqref="AD17:AG27">
    <cfRule type="iconSet" priority="5">
      <iconSet showValue="0">
        <cfvo type="percent" val="0"/>
        <cfvo type="percent" val="33"/>
        <cfvo type="percent" val="67"/>
      </iconSet>
    </cfRule>
  </conditionalFormatting>
  <conditionalFormatting sqref="AH17:AK27">
    <cfRule type="iconSet" priority="6">
      <iconSet showValue="0">
        <cfvo type="percent" val="0"/>
        <cfvo type="percent" val="33"/>
        <cfvo type="percent" val="67"/>
      </iconSet>
    </cfRule>
  </conditionalFormatting>
  <conditionalFormatting sqref="AL17:AO27">
    <cfRule type="iconSet" priority="7">
      <iconSet showValue="0">
        <cfvo type="percent" val="0"/>
        <cfvo type="percent" val="33"/>
        <cfvo type="percent" val="67"/>
      </iconSet>
    </cfRule>
  </conditionalFormatting>
  <conditionalFormatting sqref="AP17:AS27">
    <cfRule type="iconSet" priority="8">
      <iconSet showValue="0">
        <cfvo type="percent" val="0"/>
        <cfvo type="percent" val="33"/>
        <cfvo type="percent" val="67"/>
      </iconSet>
    </cfRule>
  </conditionalFormatting>
  <conditionalFormatting sqref="AT17:AW27">
    <cfRule type="iconSet" priority="9">
      <iconSet showValue="0">
        <cfvo type="percent" val="0"/>
        <cfvo type="percent" val="33"/>
        <cfvo type="percent" val="67"/>
      </iconSet>
    </cfRule>
  </conditionalFormatting>
  <conditionalFormatting sqref="AX17:BA27">
    <cfRule type="iconSet" priority="1">
      <iconSet showValue="0">
        <cfvo type="percent" val="0"/>
        <cfvo type="percent" val="33"/>
        <cfvo type="percent" val="67"/>
      </iconSet>
    </cfRule>
  </conditionalFormatting>
  <hyperlinks>
    <hyperlink ref="A3" location="Menu!A1" display="Menu!A1"/>
  </hyperlink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3"/>
  <dimension ref="A1:L44"/>
  <sheetViews>
    <sheetView showGridLines="0" zoomScaleNormal="100" workbookViewId="0">
      <selection sqref="A1:XFD4"/>
    </sheetView>
  </sheetViews>
  <sheetFormatPr defaultColWidth="11.42578125" defaultRowHeight="14.25"/>
  <cols>
    <col min="1" max="1" width="2.140625" style="39" customWidth="1"/>
    <col min="2" max="2" width="6.42578125" style="20" customWidth="1"/>
    <col min="3" max="3" width="40" style="20" customWidth="1"/>
    <col min="4" max="4" width="18.42578125" style="20" bestFit="1" customWidth="1"/>
    <col min="5" max="5" width="26.5703125" style="20" customWidth="1"/>
    <col min="6" max="6" width="11.42578125" style="20" customWidth="1"/>
    <col min="7" max="7" width="11.42578125" style="166" customWidth="1"/>
    <col min="8" max="8" width="12.140625" style="20" bestFit="1" customWidth="1"/>
    <col min="9" max="9" width="11.7109375" style="20" customWidth="1"/>
    <col min="10" max="10" width="20.42578125" style="20" bestFit="1" customWidth="1"/>
    <col min="11" max="11" width="11.85546875" style="20" customWidth="1"/>
    <col min="12" max="12" width="36" style="20" customWidth="1"/>
    <col min="13" max="16384" width="11.42578125" style="20"/>
  </cols>
  <sheetData>
    <row r="1" spans="1:12" s="210" customFormat="1" ht="18">
      <c r="B1" s="211" t="s">
        <v>350</v>
      </c>
      <c r="C1" s="212"/>
      <c r="D1" s="213"/>
      <c r="E1" s="213"/>
    </row>
    <row r="2" spans="1:12" s="214" customFormat="1" ht="15.75">
      <c r="B2" s="215"/>
      <c r="C2" s="215"/>
      <c r="D2" s="215"/>
      <c r="E2" s="215"/>
    </row>
    <row r="3" spans="1:12" customFormat="1" ht="12.75">
      <c r="A3" s="251" t="s">
        <v>9</v>
      </c>
      <c r="B3" s="271"/>
      <c r="C3" s="272"/>
      <c r="D3" s="272"/>
      <c r="E3" s="272"/>
      <c r="F3" s="272"/>
      <c r="G3" s="272"/>
      <c r="H3" s="272"/>
      <c r="I3" s="272"/>
      <c r="J3" s="272"/>
      <c r="K3" s="272"/>
      <c r="L3" s="273"/>
    </row>
    <row r="4" spans="1:12" s="216" customFormat="1" ht="15" customHeight="1">
      <c r="B4" s="274"/>
      <c r="C4" s="275"/>
      <c r="D4" s="275"/>
      <c r="E4" s="275"/>
      <c r="F4" s="275"/>
      <c r="G4" s="275"/>
      <c r="H4" s="275"/>
      <c r="I4" s="275"/>
      <c r="J4" s="275"/>
      <c r="K4" s="275"/>
      <c r="L4" s="276"/>
    </row>
    <row r="5" spans="1:12" s="165" customFormat="1">
      <c r="A5" s="268" t="s">
        <v>751</v>
      </c>
      <c r="B5" s="346"/>
      <c r="C5" s="346"/>
      <c r="D5" s="346"/>
      <c r="E5" s="346"/>
    </row>
    <row r="6" spans="1:12" s="171" customFormat="1" ht="89.25" customHeight="1">
      <c r="B6" s="408" t="s">
        <v>764</v>
      </c>
      <c r="C6" s="408"/>
      <c r="D6" s="408"/>
      <c r="E6" s="408"/>
      <c r="F6" s="408"/>
      <c r="G6" s="408"/>
      <c r="H6" s="408"/>
      <c r="I6" s="408"/>
      <c r="J6" s="408"/>
      <c r="K6" s="408"/>
      <c r="L6" s="408"/>
    </row>
    <row r="7" spans="1:12" s="171" customFormat="1" ht="7.5" customHeight="1">
      <c r="A7" s="174"/>
      <c r="B7" s="172"/>
      <c r="C7" s="173"/>
      <c r="D7" s="173"/>
      <c r="H7" s="173"/>
    </row>
    <row r="8" spans="1:12" s="46" customFormat="1" ht="25.5">
      <c r="A8" s="174"/>
      <c r="B8" s="269" t="s">
        <v>59</v>
      </c>
      <c r="C8" s="269" t="s">
        <v>370</v>
      </c>
      <c r="D8" s="269" t="s">
        <v>61</v>
      </c>
      <c r="E8" s="269" t="s">
        <v>74</v>
      </c>
      <c r="F8" s="269" t="s">
        <v>75</v>
      </c>
      <c r="G8" s="269" t="s">
        <v>457</v>
      </c>
      <c r="H8" s="269" t="s">
        <v>76</v>
      </c>
      <c r="I8" s="269" t="s">
        <v>77</v>
      </c>
      <c r="J8" s="269" t="s">
        <v>78</v>
      </c>
      <c r="K8" s="269" t="s">
        <v>79</v>
      </c>
      <c r="L8" s="270" t="s">
        <v>80</v>
      </c>
    </row>
    <row r="9" spans="1:12" s="46" customFormat="1">
      <c r="A9" s="47"/>
      <c r="B9" s="109">
        <v>1</v>
      </c>
      <c r="C9" s="89"/>
      <c r="D9" s="107"/>
      <c r="E9" s="107"/>
      <c r="F9" s="90"/>
      <c r="G9" s="90"/>
      <c r="H9" s="90"/>
      <c r="I9" s="108"/>
      <c r="J9" s="108"/>
      <c r="K9" s="108"/>
      <c r="L9" s="89"/>
    </row>
    <row r="10" spans="1:12" s="46" customFormat="1">
      <c r="A10" s="47"/>
      <c r="B10" s="109">
        <f>B9+1</f>
        <v>2</v>
      </c>
      <c r="C10" s="89"/>
      <c r="D10" s="107"/>
      <c r="E10" s="107"/>
      <c r="F10" s="90"/>
      <c r="G10" s="90"/>
      <c r="H10" s="90"/>
      <c r="I10" s="108"/>
      <c r="J10" s="108"/>
      <c r="K10" s="108"/>
      <c r="L10" s="89"/>
    </row>
    <row r="11" spans="1:12" s="46" customFormat="1">
      <c r="A11" s="47"/>
      <c r="B11" s="109">
        <f t="shared" ref="B11:B27" si="0">B10+1</f>
        <v>3</v>
      </c>
      <c r="C11" s="89"/>
      <c r="D11" s="107"/>
      <c r="E11" s="107"/>
      <c r="F11" s="90"/>
      <c r="G11" s="90"/>
      <c r="H11" s="90"/>
      <c r="I11" s="108"/>
      <c r="J11" s="108"/>
      <c r="K11" s="108"/>
      <c r="L11" s="89"/>
    </row>
    <row r="12" spans="1:12" s="46" customFormat="1">
      <c r="A12" s="47"/>
      <c r="B12" s="109">
        <f t="shared" si="0"/>
        <v>4</v>
      </c>
      <c r="C12" s="110"/>
      <c r="D12" s="107"/>
      <c r="E12" s="107"/>
      <c r="F12" s="90"/>
      <c r="G12" s="90"/>
      <c r="H12" s="90"/>
      <c r="I12" s="108"/>
      <c r="J12" s="108"/>
      <c r="K12" s="108"/>
      <c r="L12" s="89"/>
    </row>
    <row r="13" spans="1:12" s="46" customFormat="1">
      <c r="A13" s="47"/>
      <c r="B13" s="109">
        <f t="shared" si="0"/>
        <v>5</v>
      </c>
      <c r="C13" s="110"/>
      <c r="D13" s="107"/>
      <c r="E13" s="107"/>
      <c r="F13" s="90"/>
      <c r="G13" s="90"/>
      <c r="H13" s="90"/>
      <c r="I13" s="108"/>
      <c r="J13" s="108"/>
      <c r="K13" s="108"/>
      <c r="L13" s="89"/>
    </row>
    <row r="14" spans="1:12" s="46" customFormat="1">
      <c r="A14" s="47"/>
      <c r="B14" s="109">
        <f t="shared" si="0"/>
        <v>6</v>
      </c>
      <c r="C14" s="110"/>
      <c r="D14" s="107"/>
      <c r="E14" s="107"/>
      <c r="F14" s="90"/>
      <c r="G14" s="90"/>
      <c r="H14" s="90"/>
      <c r="I14" s="108"/>
      <c r="J14" s="108"/>
      <c r="K14" s="108"/>
      <c r="L14" s="89"/>
    </row>
    <row r="15" spans="1:12" s="46" customFormat="1">
      <c r="A15" s="47"/>
      <c r="B15" s="109">
        <f t="shared" si="0"/>
        <v>7</v>
      </c>
      <c r="C15" s="89"/>
      <c r="D15" s="107"/>
      <c r="E15" s="107"/>
      <c r="F15" s="90"/>
      <c r="G15" s="90"/>
      <c r="H15" s="90"/>
      <c r="I15" s="108"/>
      <c r="J15" s="108"/>
      <c r="K15" s="108"/>
      <c r="L15" s="89"/>
    </row>
    <row r="16" spans="1:12" s="46" customFormat="1">
      <c r="A16" s="47"/>
      <c r="B16" s="109">
        <f t="shared" si="0"/>
        <v>8</v>
      </c>
      <c r="C16" s="89"/>
      <c r="D16" s="107"/>
      <c r="E16" s="107"/>
      <c r="F16" s="90"/>
      <c r="G16" s="90"/>
      <c r="H16" s="90"/>
      <c r="I16" s="108"/>
      <c r="J16" s="108"/>
      <c r="K16" s="108"/>
      <c r="L16" s="89"/>
    </row>
    <row r="17" spans="1:12" s="46" customFormat="1">
      <c r="A17" s="47"/>
      <c r="B17" s="109">
        <f t="shared" si="0"/>
        <v>9</v>
      </c>
      <c r="C17" s="110"/>
      <c r="D17" s="105"/>
      <c r="E17" s="107"/>
      <c r="F17" s="90"/>
      <c r="G17" s="90"/>
      <c r="H17" s="90"/>
      <c r="I17" s="108"/>
      <c r="J17" s="108"/>
      <c r="K17" s="108"/>
      <c r="L17" s="89"/>
    </row>
    <row r="18" spans="1:12" s="46" customFormat="1" ht="14.25" customHeight="1">
      <c r="A18" s="47"/>
      <c r="B18" s="109">
        <f t="shared" si="0"/>
        <v>10</v>
      </c>
      <c r="C18" s="110"/>
      <c r="D18" s="107"/>
      <c r="E18" s="107"/>
      <c r="F18" s="90"/>
      <c r="G18" s="90"/>
      <c r="H18" s="90"/>
      <c r="I18" s="108"/>
      <c r="J18" s="108"/>
      <c r="K18" s="108"/>
      <c r="L18" s="89"/>
    </row>
    <row r="19" spans="1:12" s="46" customFormat="1">
      <c r="A19" s="47"/>
      <c r="B19" s="109">
        <f t="shared" si="0"/>
        <v>11</v>
      </c>
      <c r="C19" s="110"/>
      <c r="D19" s="105"/>
      <c r="E19" s="105"/>
      <c r="F19" s="90"/>
      <c r="G19" s="90"/>
      <c r="H19" s="90"/>
      <c r="I19" s="108"/>
      <c r="J19" s="108"/>
      <c r="K19" s="108"/>
      <c r="L19" s="89"/>
    </row>
    <row r="20" spans="1:12" s="46" customFormat="1">
      <c r="A20" s="47"/>
      <c r="B20" s="109">
        <f t="shared" si="0"/>
        <v>12</v>
      </c>
      <c r="C20" s="110"/>
      <c r="D20" s="105"/>
      <c r="E20" s="105"/>
      <c r="F20" s="90"/>
      <c r="G20" s="90"/>
      <c r="H20" s="90"/>
      <c r="I20" s="108"/>
      <c r="J20" s="108"/>
      <c r="K20" s="108"/>
      <c r="L20" s="89"/>
    </row>
    <row r="21" spans="1:12" s="46" customFormat="1">
      <c r="A21" s="47"/>
      <c r="B21" s="109">
        <f t="shared" si="0"/>
        <v>13</v>
      </c>
      <c r="C21" s="110"/>
      <c r="D21" s="105"/>
      <c r="E21" s="105"/>
      <c r="F21" s="90"/>
      <c r="G21" s="90"/>
      <c r="H21" s="90"/>
      <c r="I21" s="108"/>
      <c r="J21" s="108"/>
      <c r="K21" s="108"/>
      <c r="L21" s="89"/>
    </row>
    <row r="22" spans="1:12" s="46" customFormat="1">
      <c r="A22" s="47"/>
      <c r="B22" s="109">
        <f t="shared" si="0"/>
        <v>14</v>
      </c>
      <c r="C22" s="110"/>
      <c r="D22" s="105"/>
      <c r="E22" s="105"/>
      <c r="F22" s="90"/>
      <c r="G22" s="90"/>
      <c r="H22" s="90"/>
      <c r="I22" s="108"/>
      <c r="J22" s="108"/>
      <c r="K22" s="108"/>
      <c r="L22" s="89"/>
    </row>
    <row r="23" spans="1:12" s="46" customFormat="1">
      <c r="A23" s="47"/>
      <c r="B23" s="109">
        <f t="shared" si="0"/>
        <v>15</v>
      </c>
      <c r="C23" s="110"/>
      <c r="D23" s="105"/>
      <c r="E23" s="105"/>
      <c r="F23" s="90"/>
      <c r="G23" s="90"/>
      <c r="H23" s="90"/>
      <c r="I23" s="108"/>
      <c r="J23" s="108"/>
      <c r="K23" s="108"/>
      <c r="L23" s="89"/>
    </row>
    <row r="24" spans="1:12" s="46" customFormat="1">
      <c r="A24" s="47"/>
      <c r="B24" s="109">
        <f t="shared" si="0"/>
        <v>16</v>
      </c>
      <c r="C24" s="110"/>
      <c r="D24" s="105"/>
      <c r="E24" s="105"/>
      <c r="F24" s="90"/>
      <c r="G24" s="90"/>
      <c r="H24" s="90"/>
      <c r="I24" s="108"/>
      <c r="J24" s="108"/>
      <c r="K24" s="108"/>
      <c r="L24" s="89"/>
    </row>
    <row r="25" spans="1:12" s="46" customFormat="1">
      <c r="A25" s="47"/>
      <c r="B25" s="109">
        <f t="shared" si="0"/>
        <v>17</v>
      </c>
      <c r="C25" s="110"/>
      <c r="D25" s="105"/>
      <c r="E25" s="105"/>
      <c r="F25" s="90"/>
      <c r="G25" s="90"/>
      <c r="H25" s="90"/>
      <c r="I25" s="108"/>
      <c r="J25" s="108"/>
      <c r="K25" s="108"/>
      <c r="L25" s="89"/>
    </row>
    <row r="26" spans="1:12" s="46" customFormat="1">
      <c r="A26" s="47"/>
      <c r="B26" s="109">
        <f t="shared" si="0"/>
        <v>18</v>
      </c>
      <c r="C26" s="110"/>
      <c r="D26" s="105"/>
      <c r="E26" s="105"/>
      <c r="F26" s="90"/>
      <c r="G26" s="90"/>
      <c r="H26" s="90"/>
      <c r="I26" s="108"/>
      <c r="J26" s="108"/>
      <c r="K26" s="108"/>
      <c r="L26" s="89"/>
    </row>
    <row r="27" spans="1:12" s="46" customFormat="1">
      <c r="A27" s="47"/>
      <c r="B27" s="109">
        <f t="shared" si="0"/>
        <v>19</v>
      </c>
      <c r="C27" s="110"/>
      <c r="D27" s="105"/>
      <c r="E27" s="105"/>
      <c r="F27" s="90"/>
      <c r="G27" s="90"/>
      <c r="H27" s="90"/>
      <c r="I27" s="108"/>
      <c r="J27" s="108"/>
      <c r="K27" s="108"/>
      <c r="L27" s="89"/>
    </row>
    <row r="28" spans="1:12" s="46" customFormat="1">
      <c r="A28" s="47"/>
      <c r="B28" s="109">
        <f t="shared" ref="B28:B38" si="1">B27+1</f>
        <v>20</v>
      </c>
      <c r="C28" s="110"/>
      <c r="D28" s="105"/>
      <c r="E28" s="105"/>
      <c r="F28" s="90"/>
      <c r="G28" s="90"/>
      <c r="H28" s="90"/>
      <c r="I28" s="108"/>
      <c r="J28" s="108"/>
      <c r="K28" s="108"/>
      <c r="L28" s="89"/>
    </row>
    <row r="29" spans="1:12" s="46" customFormat="1">
      <c r="A29" s="47"/>
      <c r="B29" s="109">
        <f t="shared" si="1"/>
        <v>21</v>
      </c>
      <c r="C29" s="110"/>
      <c r="D29" s="105"/>
      <c r="E29" s="105"/>
      <c r="F29" s="90"/>
      <c r="G29" s="90"/>
      <c r="H29" s="90"/>
      <c r="I29" s="108"/>
      <c r="J29" s="108"/>
      <c r="K29" s="108"/>
      <c r="L29" s="89"/>
    </row>
    <row r="30" spans="1:12" s="46" customFormat="1">
      <c r="A30" s="47"/>
      <c r="B30" s="109">
        <f t="shared" si="1"/>
        <v>22</v>
      </c>
      <c r="C30" s="110"/>
      <c r="D30" s="105"/>
      <c r="E30" s="105"/>
      <c r="F30" s="90"/>
      <c r="G30" s="90"/>
      <c r="H30" s="90"/>
      <c r="I30" s="108"/>
      <c r="J30" s="108"/>
      <c r="K30" s="108"/>
      <c r="L30" s="89"/>
    </row>
    <row r="31" spans="1:12" s="46" customFormat="1">
      <c r="A31" s="47"/>
      <c r="B31" s="109">
        <f>B30+1</f>
        <v>23</v>
      </c>
      <c r="C31" s="110"/>
      <c r="D31" s="105"/>
      <c r="E31" s="105"/>
      <c r="F31" s="90"/>
      <c r="G31" s="90"/>
      <c r="H31" s="90"/>
      <c r="I31" s="108"/>
      <c r="J31" s="108"/>
      <c r="K31" s="108"/>
      <c r="L31" s="89"/>
    </row>
    <row r="32" spans="1:12" s="46" customFormat="1">
      <c r="A32" s="47"/>
      <c r="B32" s="109">
        <f t="shared" si="1"/>
        <v>24</v>
      </c>
      <c r="C32" s="110"/>
      <c r="D32" s="105"/>
      <c r="E32" s="105"/>
      <c r="F32" s="90"/>
      <c r="G32" s="90"/>
      <c r="H32" s="90"/>
      <c r="I32" s="108"/>
      <c r="J32" s="108"/>
      <c r="K32" s="108"/>
      <c r="L32" s="89"/>
    </row>
    <row r="33" spans="1:12" s="46" customFormat="1">
      <c r="A33" s="47"/>
      <c r="B33" s="109">
        <f t="shared" si="1"/>
        <v>25</v>
      </c>
      <c r="C33" s="110"/>
      <c r="D33" s="105"/>
      <c r="E33" s="105"/>
      <c r="F33" s="90"/>
      <c r="G33" s="90"/>
      <c r="H33" s="90"/>
      <c r="I33" s="108"/>
      <c r="J33" s="108"/>
      <c r="K33" s="108"/>
      <c r="L33" s="89"/>
    </row>
    <row r="34" spans="1:12" s="46" customFormat="1">
      <c r="A34" s="47"/>
      <c r="B34" s="109">
        <f t="shared" si="1"/>
        <v>26</v>
      </c>
      <c r="C34" s="111"/>
      <c r="D34" s="105"/>
      <c r="E34" s="105"/>
      <c r="F34" s="90"/>
      <c r="G34" s="90"/>
      <c r="H34" s="90"/>
      <c r="I34" s="108"/>
      <c r="J34" s="108"/>
      <c r="K34" s="108"/>
      <c r="L34" s="89"/>
    </row>
    <row r="35" spans="1:12" s="46" customFormat="1">
      <c r="A35" s="47"/>
      <c r="B35" s="109">
        <f t="shared" si="1"/>
        <v>27</v>
      </c>
      <c r="C35" s="110"/>
      <c r="D35" s="105"/>
      <c r="E35" s="105"/>
      <c r="F35" s="90"/>
      <c r="G35" s="90"/>
      <c r="H35" s="90"/>
      <c r="I35" s="108"/>
      <c r="J35" s="108"/>
      <c r="K35" s="108"/>
      <c r="L35" s="89"/>
    </row>
    <row r="36" spans="1:12" s="46" customFormat="1">
      <c r="A36" s="47"/>
      <c r="B36" s="109">
        <f t="shared" si="1"/>
        <v>28</v>
      </c>
      <c r="C36" s="110"/>
      <c r="D36" s="105"/>
      <c r="E36" s="105"/>
      <c r="F36" s="90"/>
      <c r="G36" s="90"/>
      <c r="H36" s="90"/>
      <c r="I36" s="108"/>
      <c r="J36" s="108"/>
      <c r="K36" s="108"/>
      <c r="L36" s="89"/>
    </row>
    <row r="37" spans="1:12" s="46" customFormat="1">
      <c r="A37" s="47"/>
      <c r="B37" s="109">
        <f t="shared" si="1"/>
        <v>29</v>
      </c>
      <c r="C37" s="110"/>
      <c r="D37" s="105"/>
      <c r="E37" s="105"/>
      <c r="F37" s="90"/>
      <c r="G37" s="90"/>
      <c r="H37" s="90"/>
      <c r="I37" s="108"/>
      <c r="J37" s="108"/>
      <c r="K37" s="108"/>
      <c r="L37" s="89"/>
    </row>
    <row r="38" spans="1:12" s="46" customFormat="1">
      <c r="A38" s="47"/>
      <c r="B38" s="109">
        <f t="shared" si="1"/>
        <v>30</v>
      </c>
      <c r="C38" s="110"/>
      <c r="D38" s="105"/>
      <c r="E38" s="105"/>
      <c r="F38" s="90"/>
      <c r="G38" s="90"/>
      <c r="H38" s="90"/>
      <c r="I38" s="108"/>
      <c r="J38" s="108"/>
      <c r="K38" s="108"/>
      <c r="L38" s="89"/>
    </row>
    <row r="39" spans="1:12">
      <c r="D39" s="38"/>
      <c r="E39" s="38"/>
    </row>
    <row r="40" spans="1:12">
      <c r="D40" s="38"/>
      <c r="E40" s="38"/>
    </row>
    <row r="41" spans="1:12">
      <c r="D41" s="38"/>
      <c r="E41" s="38"/>
    </row>
    <row r="42" spans="1:12">
      <c r="D42" s="38"/>
      <c r="E42" s="38"/>
    </row>
    <row r="43" spans="1:12">
      <c r="D43" s="38"/>
      <c r="E43" s="38"/>
    </row>
    <row r="44" spans="1:12">
      <c r="D44" s="38"/>
      <c r="E44" s="38"/>
    </row>
  </sheetData>
  <dataConsolidate/>
  <mergeCells count="2">
    <mergeCell ref="B5:E5"/>
    <mergeCell ref="B6:L6"/>
  </mergeCells>
  <conditionalFormatting sqref="F9:F38">
    <cfRule type="cellIs" dxfId="15" priority="87" stopIfTrue="1" operator="equal">
      <formula>"Aberto"</formula>
    </cfRule>
    <cfRule type="cellIs" dxfId="14" priority="88" stopIfTrue="1" operator="equal">
      <formula>"Fechado"</formula>
    </cfRule>
  </conditionalFormatting>
  <conditionalFormatting sqref="B9:B38">
    <cfRule type="expression" dxfId="13" priority="89" stopIfTrue="1">
      <formula>IF(LEFT(B9,3)="ACP",1,0)</formula>
    </cfRule>
    <cfRule type="expression" dxfId="12" priority="90" stopIfTrue="1">
      <formula>IF(LEFT(B9,3)="ESC",1,0)</formula>
    </cfRule>
    <cfRule type="expression" dxfId="11" priority="91" stopIfTrue="1">
      <formula>IF(LEFT(B9,3)="ACC",1,0)</formula>
    </cfRule>
  </conditionalFormatting>
  <conditionalFormatting sqref="F9:F38">
    <cfRule type="expression" dxfId="10" priority="92" stopIfTrue="1">
      <formula>IF(F9="fechado",1,0)</formula>
    </cfRule>
    <cfRule type="expression" dxfId="9" priority="93" stopIfTrue="1">
      <formula>IF(DAYS360(H9,TODAY())&lt;4,IF(F9="aberto",TRUE,FALSE),FALSE)</formula>
    </cfRule>
    <cfRule type="expression" dxfId="8" priority="94" stopIfTrue="1">
      <formula>IF(DAYS360(H9,TODAY())&gt;=4,IF(F9="aberto",TRUE,FALSE),FALSE)</formula>
    </cfRule>
  </conditionalFormatting>
  <dataValidations disablePrompts="1" count="3">
    <dataValidation allowBlank="1" showInputMessage="1" sqref="E19:E38"/>
    <dataValidation type="list" allowBlank="1" showInputMessage="1" showErrorMessage="1" sqref="F9:F38">
      <formula1>"Aberto,Fechado"</formula1>
    </dataValidation>
    <dataValidation type="list" allowBlank="1" showInputMessage="1" showErrorMessage="1" sqref="D9:D38">
      <formula1>#REF!</formula1>
    </dataValidation>
  </dataValidations>
  <hyperlinks>
    <hyperlink ref="A3" location="Menu!A1" display="Menu!A1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R33"/>
  <sheetViews>
    <sheetView showGridLines="0" workbookViewId="0"/>
  </sheetViews>
  <sheetFormatPr defaultColWidth="10.85546875" defaultRowHeight="12.75"/>
  <cols>
    <col min="1" max="1" width="2.140625" style="78" customWidth="1"/>
    <col min="2" max="2" width="14.28515625" style="78" customWidth="1"/>
    <col min="3" max="18" width="7.28515625" style="78" customWidth="1"/>
    <col min="19" max="16384" width="10.85546875" style="78"/>
  </cols>
  <sheetData>
    <row r="1" spans="1:18" s="210" customFormat="1" ht="18">
      <c r="B1" s="211" t="s">
        <v>350</v>
      </c>
      <c r="C1" s="212"/>
      <c r="D1" s="213"/>
      <c r="E1" s="213"/>
    </row>
    <row r="2" spans="1:18" s="214" customFormat="1" ht="15.75">
      <c r="B2" s="215"/>
      <c r="C2" s="215"/>
      <c r="D2" s="215"/>
      <c r="E2" s="215"/>
    </row>
    <row r="3" spans="1:18" customFormat="1">
      <c r="A3" s="251" t="s">
        <v>9</v>
      </c>
      <c r="B3" s="409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1"/>
    </row>
    <row r="4" spans="1:18" s="216" customFormat="1" ht="15" customHeight="1">
      <c r="B4" s="285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7"/>
    </row>
    <row r="6" spans="1:18">
      <c r="B6" s="255" t="s">
        <v>367</v>
      </c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3"/>
    </row>
    <row r="7" spans="1:18">
      <c r="B7" s="274" t="s">
        <v>214</v>
      </c>
      <c r="C7" s="133">
        <v>0</v>
      </c>
      <c r="D7" s="133">
        <v>0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  <c r="P7" s="133">
        <v>0</v>
      </c>
      <c r="Q7" s="133">
        <v>0</v>
      </c>
      <c r="R7" s="133">
        <v>0</v>
      </c>
    </row>
    <row r="8" spans="1:18">
      <c r="B8" s="274" t="s">
        <v>368</v>
      </c>
      <c r="C8" s="133">
        <v>0</v>
      </c>
      <c r="D8" s="133">
        <v>0</v>
      </c>
      <c r="E8" s="133">
        <v>0</v>
      </c>
      <c r="F8" s="133">
        <v>0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  <c r="P8" s="133">
        <v>0</v>
      </c>
      <c r="Q8" s="133">
        <v>0</v>
      </c>
      <c r="R8" s="133">
        <v>0</v>
      </c>
    </row>
    <row r="9" spans="1:18">
      <c r="B9" s="274" t="s">
        <v>369</v>
      </c>
      <c r="C9" s="133">
        <v>0</v>
      </c>
      <c r="D9" s="133">
        <v>0</v>
      </c>
      <c r="E9" s="133">
        <v>0</v>
      </c>
      <c r="F9" s="133">
        <v>0</v>
      </c>
      <c r="G9" s="133">
        <v>0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  <c r="P9" s="133">
        <v>0</v>
      </c>
      <c r="Q9" s="133">
        <v>0</v>
      </c>
      <c r="R9" s="133">
        <v>0</v>
      </c>
    </row>
    <row r="24" s="79" customFormat="1" ht="11.25"/>
    <row r="25" s="79" customFormat="1" ht="11.25"/>
    <row r="26" s="79" customFormat="1" ht="11.25"/>
    <row r="27" s="79" customFormat="1" ht="11.25"/>
    <row r="28" s="79" customFormat="1" ht="11.25"/>
    <row r="29" s="79" customFormat="1" ht="11.25"/>
    <row r="30" s="79" customFormat="1" ht="11.25"/>
    <row r="31" s="79" customFormat="1" ht="11.25"/>
    <row r="32" s="79" customFormat="1" ht="11.25"/>
    <row r="33" s="79" customFormat="1" ht="11.25"/>
  </sheetData>
  <mergeCells count="2">
    <mergeCell ref="B3:R3"/>
    <mergeCell ref="B4:R4"/>
  </mergeCells>
  <hyperlinks>
    <hyperlink ref="A3" location="Menu!A1" display="Menu!A1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9"/>
  <dimension ref="A1:K37"/>
  <sheetViews>
    <sheetView showGridLines="0" zoomScaleNormal="100" workbookViewId="0">
      <selection activeCell="B4" sqref="B4:K4"/>
    </sheetView>
  </sheetViews>
  <sheetFormatPr defaultRowHeight="12.75"/>
  <cols>
    <col min="1" max="1" width="2.140625" style="24" bestFit="1" customWidth="1"/>
    <col min="2" max="2" width="15.28515625" style="24" bestFit="1" customWidth="1"/>
    <col min="3" max="3" width="15.42578125" style="24" customWidth="1"/>
    <col min="4" max="11" width="10.42578125" style="24" customWidth="1"/>
    <col min="12" max="16384" width="9.140625" style="24"/>
  </cols>
  <sheetData>
    <row r="1" spans="1:11" s="210" customFormat="1" ht="18">
      <c r="B1" s="211" t="s">
        <v>350</v>
      </c>
      <c r="C1" s="212"/>
      <c r="D1" s="213"/>
      <c r="E1" s="213"/>
    </row>
    <row r="2" spans="1:11" s="214" customFormat="1" ht="15.75">
      <c r="B2" s="215"/>
      <c r="C2" s="215"/>
      <c r="D2" s="215"/>
      <c r="E2" s="215"/>
    </row>
    <row r="3" spans="1:11" customFormat="1">
      <c r="A3" s="251" t="s">
        <v>9</v>
      </c>
      <c r="B3" s="265"/>
      <c r="C3" s="266"/>
      <c r="D3" s="266"/>
      <c r="E3" s="266"/>
      <c r="F3" s="266"/>
      <c r="G3" s="266"/>
      <c r="H3" s="266"/>
      <c r="I3" s="266"/>
      <c r="J3" s="266"/>
      <c r="K3" s="267"/>
    </row>
    <row r="4" spans="1:11" s="216" customFormat="1" ht="15" customHeight="1">
      <c r="B4" s="255"/>
      <c r="C4" s="256"/>
      <c r="D4" s="256"/>
      <c r="E4" s="256"/>
      <c r="F4" s="256"/>
      <c r="G4" s="256"/>
      <c r="H4" s="256"/>
      <c r="I4" s="256"/>
      <c r="J4" s="256"/>
      <c r="K4" s="257"/>
    </row>
    <row r="5" spans="1:11" s="165" customFormat="1" ht="14.25">
      <c r="A5" s="268" t="s">
        <v>751</v>
      </c>
      <c r="B5" s="346"/>
      <c r="C5" s="346"/>
      <c r="D5" s="346"/>
      <c r="E5" s="346"/>
    </row>
    <row r="6" spans="1:11" ht="14.25">
      <c r="A6" s="268" t="s">
        <v>751</v>
      </c>
      <c r="B6" s="326"/>
      <c r="C6" s="253" t="s">
        <v>209</v>
      </c>
      <c r="D6" s="253">
        <v>41275</v>
      </c>
      <c r="E6" s="253"/>
      <c r="F6" s="253"/>
      <c r="G6" s="253"/>
      <c r="H6" s="253">
        <v>41306</v>
      </c>
      <c r="I6" s="253"/>
      <c r="J6" s="253"/>
      <c r="K6" s="253"/>
    </row>
    <row r="7" spans="1:11" ht="14.25">
      <c r="B7" s="326"/>
      <c r="C7" s="253" t="s">
        <v>210</v>
      </c>
      <c r="D7" s="253" t="s">
        <v>224</v>
      </c>
      <c r="E7" s="253" t="s">
        <v>225</v>
      </c>
      <c r="F7" s="253" t="s">
        <v>226</v>
      </c>
      <c r="G7" s="253" t="s">
        <v>223</v>
      </c>
      <c r="H7" s="253" t="s">
        <v>224</v>
      </c>
      <c r="I7" s="253" t="s">
        <v>225</v>
      </c>
      <c r="J7" s="253" t="s">
        <v>226</v>
      </c>
      <c r="K7" s="253" t="s">
        <v>223</v>
      </c>
    </row>
    <row r="8" spans="1:11">
      <c r="B8" s="321" t="s">
        <v>143</v>
      </c>
      <c r="C8" s="253" t="s">
        <v>361</v>
      </c>
      <c r="D8" s="146">
        <v>1</v>
      </c>
      <c r="E8" s="146"/>
      <c r="F8" s="146"/>
      <c r="G8" s="146"/>
      <c r="H8" s="146"/>
      <c r="I8" s="146"/>
      <c r="J8" s="146"/>
      <c r="K8" s="146"/>
    </row>
    <row r="9" spans="1:11" ht="18.75" customHeight="1">
      <c r="B9" s="322"/>
      <c r="C9" s="253" t="s">
        <v>362</v>
      </c>
      <c r="D9" s="149"/>
      <c r="E9" s="149"/>
      <c r="F9" s="149"/>
      <c r="G9" s="149"/>
      <c r="H9" s="149"/>
      <c r="I9" s="149"/>
      <c r="J9" s="149"/>
      <c r="K9" s="149"/>
    </row>
    <row r="10" spans="1:11" ht="12.75" customHeight="1">
      <c r="B10" s="321" t="s">
        <v>399</v>
      </c>
      <c r="C10" s="253" t="s">
        <v>361</v>
      </c>
      <c r="D10" s="147">
        <v>1</v>
      </c>
      <c r="E10" s="147"/>
      <c r="F10" s="147"/>
      <c r="G10" s="147"/>
      <c r="H10" s="147"/>
      <c r="I10" s="147"/>
      <c r="J10" s="147"/>
      <c r="K10" s="147"/>
    </row>
    <row r="11" spans="1:11" ht="18" customHeight="1">
      <c r="B11" s="322"/>
      <c r="C11" s="253" t="s">
        <v>362</v>
      </c>
      <c r="D11" s="150"/>
      <c r="E11" s="150"/>
      <c r="F11" s="150"/>
      <c r="G11" s="150"/>
      <c r="H11" s="150"/>
      <c r="I11" s="150"/>
      <c r="J11" s="150"/>
      <c r="K11" s="150"/>
    </row>
    <row r="12" spans="1:11">
      <c r="B12" s="321" t="s">
        <v>133</v>
      </c>
      <c r="C12" s="253" t="s">
        <v>361</v>
      </c>
      <c r="D12" s="146">
        <v>1</v>
      </c>
      <c r="E12" s="146"/>
      <c r="F12" s="146"/>
      <c r="G12" s="146"/>
      <c r="H12" s="146"/>
      <c r="I12" s="146"/>
      <c r="J12" s="146"/>
      <c r="K12" s="146"/>
    </row>
    <row r="13" spans="1:11" ht="17.25" customHeight="1">
      <c r="B13" s="322"/>
      <c r="C13" s="253" t="s">
        <v>362</v>
      </c>
      <c r="D13" s="149"/>
      <c r="E13" s="149"/>
      <c r="F13" s="149"/>
      <c r="G13" s="149"/>
      <c r="H13" s="149"/>
      <c r="I13" s="149"/>
      <c r="J13" s="149"/>
      <c r="K13" s="149"/>
    </row>
    <row r="14" spans="1:11" ht="12.75" customHeight="1">
      <c r="B14" s="321" t="s">
        <v>217</v>
      </c>
      <c r="C14" s="253" t="s">
        <v>361</v>
      </c>
      <c r="D14" s="147"/>
      <c r="E14" s="147"/>
      <c r="F14" s="147"/>
      <c r="G14" s="147"/>
      <c r="H14" s="147"/>
      <c r="I14" s="147"/>
      <c r="J14" s="147"/>
      <c r="K14" s="147"/>
    </row>
    <row r="15" spans="1:11" ht="19.5" customHeight="1">
      <c r="B15" s="322"/>
      <c r="C15" s="253" t="s">
        <v>362</v>
      </c>
      <c r="D15" s="150"/>
      <c r="E15" s="150"/>
      <c r="F15" s="150"/>
      <c r="G15" s="150"/>
      <c r="H15" s="150"/>
      <c r="I15" s="150"/>
      <c r="J15" s="150"/>
      <c r="K15" s="150"/>
    </row>
    <row r="16" spans="1:11" ht="12.75" customHeight="1">
      <c r="B16" s="321" t="s">
        <v>211</v>
      </c>
      <c r="C16" s="253" t="s">
        <v>361</v>
      </c>
      <c r="D16" s="146">
        <v>1</v>
      </c>
      <c r="E16" s="146"/>
      <c r="F16" s="146"/>
      <c r="G16" s="146"/>
      <c r="H16" s="146"/>
      <c r="I16" s="146"/>
      <c r="J16" s="146"/>
      <c r="K16" s="146"/>
    </row>
    <row r="17" spans="2:11">
      <c r="B17" s="322"/>
      <c r="C17" s="253" t="s">
        <v>362</v>
      </c>
      <c r="D17" s="149"/>
      <c r="E17" s="149"/>
      <c r="F17" s="149"/>
      <c r="G17" s="149"/>
      <c r="H17" s="149"/>
      <c r="I17" s="149"/>
      <c r="J17" s="149"/>
      <c r="K17" s="149"/>
    </row>
    <row r="18" spans="2:11">
      <c r="B18" s="321" t="s">
        <v>150</v>
      </c>
      <c r="C18" s="253" t="s">
        <v>361</v>
      </c>
      <c r="D18" s="147">
        <v>1</v>
      </c>
      <c r="E18" s="147"/>
      <c r="F18" s="147"/>
      <c r="G18" s="147"/>
      <c r="H18" s="147"/>
      <c r="I18" s="147"/>
      <c r="J18" s="147"/>
      <c r="K18" s="147"/>
    </row>
    <row r="19" spans="2:11">
      <c r="B19" s="412"/>
      <c r="C19" s="253" t="s">
        <v>364</v>
      </c>
      <c r="D19" s="148"/>
      <c r="E19" s="148"/>
      <c r="F19" s="148"/>
      <c r="G19" s="148"/>
      <c r="H19" s="147"/>
      <c r="I19" s="147"/>
      <c r="J19" s="147"/>
      <c r="K19" s="147"/>
    </row>
    <row r="20" spans="2:11" ht="25.5">
      <c r="B20" s="412"/>
      <c r="C20" s="253" t="s">
        <v>365</v>
      </c>
      <c r="D20" s="148"/>
      <c r="E20" s="148"/>
      <c r="F20" s="148"/>
      <c r="G20" s="147"/>
      <c r="H20" s="147"/>
      <c r="I20" s="147"/>
      <c r="J20" s="147"/>
      <c r="K20" s="147"/>
    </row>
    <row r="21" spans="2:11">
      <c r="B21" s="322"/>
      <c r="C21" s="253" t="s">
        <v>363</v>
      </c>
      <c r="D21" s="150"/>
      <c r="E21" s="150"/>
      <c r="F21" s="150"/>
      <c r="G21" s="150"/>
      <c r="H21" s="150"/>
      <c r="I21" s="150"/>
      <c r="J21" s="150"/>
      <c r="K21" s="150"/>
    </row>
    <row r="22" spans="2:11">
      <c r="B22" s="253" t="s">
        <v>212</v>
      </c>
      <c r="C22" s="253"/>
      <c r="D22" s="253"/>
      <c r="E22" s="253"/>
      <c r="F22" s="253"/>
      <c r="G22" s="253"/>
      <c r="H22" s="253"/>
      <c r="I22" s="253"/>
      <c r="J22" s="253"/>
      <c r="K22" s="253"/>
    </row>
    <row r="23" spans="2:11" ht="12.75" customHeight="1">
      <c r="B23" s="44"/>
      <c r="C23" s="44"/>
      <c r="D23" s="45"/>
      <c r="E23" s="45"/>
      <c r="F23" s="45"/>
      <c r="G23" s="45"/>
      <c r="H23" s="45"/>
      <c r="I23" s="45"/>
      <c r="J23" s="45"/>
      <c r="K23" s="45"/>
    </row>
    <row r="24" spans="2:11">
      <c r="B24" s="44"/>
      <c r="C24" s="44"/>
      <c r="D24" s="45"/>
      <c r="E24" s="45"/>
      <c r="F24" s="45"/>
      <c r="G24" s="45"/>
      <c r="H24" s="45"/>
      <c r="I24" s="45"/>
      <c r="J24" s="45"/>
      <c r="K24" s="45"/>
    </row>
    <row r="25" spans="2:11">
      <c r="B25" s="44"/>
      <c r="C25" s="44"/>
      <c r="D25" s="45"/>
      <c r="E25" s="45"/>
      <c r="F25" s="45"/>
      <c r="G25" s="45"/>
      <c r="H25" s="45"/>
      <c r="I25" s="45"/>
      <c r="J25" s="45"/>
      <c r="K25" s="45"/>
    </row>
    <row r="26" spans="2:11">
      <c r="B26" s="44"/>
      <c r="C26" s="44"/>
      <c r="D26" s="45"/>
      <c r="E26" s="45"/>
      <c r="F26" s="45"/>
      <c r="G26" s="45"/>
      <c r="H26" s="45"/>
      <c r="I26" s="45"/>
      <c r="J26" s="45"/>
      <c r="K26" s="45"/>
    </row>
    <row r="27" spans="2:11">
      <c r="B27" s="44"/>
      <c r="C27" s="44"/>
      <c r="D27" s="45"/>
      <c r="E27" s="45"/>
      <c r="F27" s="45"/>
      <c r="G27" s="45"/>
      <c r="H27" s="45"/>
      <c r="I27" s="45"/>
      <c r="J27" s="45"/>
      <c r="K27" s="45"/>
    </row>
    <row r="28" spans="2:11">
      <c r="B28" s="44"/>
      <c r="C28" s="44"/>
      <c r="D28" s="45"/>
      <c r="E28" s="45"/>
      <c r="F28" s="45"/>
      <c r="G28" s="45"/>
      <c r="H28" s="45"/>
      <c r="I28" s="45"/>
      <c r="J28" s="45"/>
      <c r="K28" s="45"/>
    </row>
    <row r="29" spans="2:11">
      <c r="B29" s="44"/>
      <c r="C29" s="44"/>
      <c r="D29" s="45"/>
      <c r="E29" s="45"/>
      <c r="F29" s="45"/>
      <c r="G29" s="45"/>
      <c r="H29" s="45"/>
      <c r="I29" s="45"/>
      <c r="J29" s="45"/>
      <c r="K29" s="45"/>
    </row>
    <row r="30" spans="2:11" ht="15" customHeight="1">
      <c r="B30" s="44"/>
      <c r="C30" s="44"/>
      <c r="D30" s="45"/>
      <c r="E30" s="45"/>
      <c r="F30" s="45"/>
      <c r="G30" s="45"/>
      <c r="H30" s="45"/>
      <c r="I30" s="45"/>
      <c r="J30" s="45"/>
      <c r="K30" s="45"/>
    </row>
    <row r="31" spans="2:11" ht="12.75" customHeight="1">
      <c r="B31" s="44"/>
      <c r="C31" s="44"/>
      <c r="D31" s="45"/>
      <c r="E31" s="45"/>
      <c r="F31" s="45"/>
      <c r="G31" s="45"/>
      <c r="H31" s="45"/>
      <c r="I31" s="45"/>
      <c r="J31" s="45"/>
      <c r="K31" s="45"/>
    </row>
    <row r="32" spans="2:11">
      <c r="B32" s="44"/>
      <c r="C32" s="44"/>
      <c r="D32" s="45"/>
      <c r="E32" s="45"/>
      <c r="F32" s="45"/>
      <c r="G32" s="45"/>
      <c r="H32" s="45"/>
      <c r="I32" s="45"/>
      <c r="J32" s="45"/>
      <c r="K32" s="45"/>
    </row>
    <row r="33" spans="2:11">
      <c r="B33" s="44"/>
      <c r="C33" s="44"/>
      <c r="D33" s="45"/>
      <c r="E33" s="45"/>
      <c r="F33" s="45"/>
      <c r="G33" s="45"/>
      <c r="H33" s="45"/>
      <c r="I33" s="45"/>
      <c r="J33" s="45"/>
      <c r="K33" s="45"/>
    </row>
    <row r="34" spans="2:11">
      <c r="B34" s="44"/>
      <c r="C34" s="44"/>
      <c r="D34" s="45"/>
      <c r="E34" s="45"/>
      <c r="F34" s="45"/>
      <c r="G34" s="45"/>
      <c r="H34" s="45"/>
      <c r="I34" s="45"/>
      <c r="J34" s="45"/>
      <c r="K34" s="45"/>
    </row>
    <row r="35" spans="2:11">
      <c r="B35" s="44"/>
      <c r="C35" s="44"/>
      <c r="D35" s="45"/>
      <c r="E35" s="45"/>
      <c r="F35" s="45"/>
      <c r="G35" s="45"/>
      <c r="H35" s="45"/>
      <c r="I35" s="45"/>
      <c r="J35" s="45"/>
      <c r="K35" s="45"/>
    </row>
    <row r="37" spans="2:11" ht="12.75" customHeight="1"/>
  </sheetData>
  <mergeCells count="8">
    <mergeCell ref="B5:E5"/>
    <mergeCell ref="B6:B7"/>
    <mergeCell ref="B16:B17"/>
    <mergeCell ref="B18:B21"/>
    <mergeCell ref="B8:B9"/>
    <mergeCell ref="B10:B11"/>
    <mergeCell ref="B12:B13"/>
    <mergeCell ref="B14:B15"/>
  </mergeCells>
  <conditionalFormatting sqref="H18:K18 D18">
    <cfRule type="iconSet" priority="48">
      <iconSet showValue="0" reverse="1">
        <cfvo type="percent" val="0"/>
        <cfvo type="num" val="2"/>
        <cfvo type="num" val="3"/>
      </iconSet>
    </cfRule>
  </conditionalFormatting>
  <conditionalFormatting sqref="H16:K16 D16">
    <cfRule type="iconSet" priority="52">
      <iconSet showValue="0" reverse="1">
        <cfvo type="percent" val="0"/>
        <cfvo type="num" val="2"/>
        <cfvo type="num" val="3"/>
      </iconSet>
    </cfRule>
  </conditionalFormatting>
  <conditionalFormatting sqref="G18">
    <cfRule type="iconSet" priority="43">
      <iconSet showValue="0" reverse="1">
        <cfvo type="percent" val="0"/>
        <cfvo type="num" val="2"/>
        <cfvo type="num" val="3"/>
      </iconSet>
    </cfRule>
  </conditionalFormatting>
  <conditionalFormatting sqref="G16">
    <cfRule type="iconSet" priority="44">
      <iconSet showValue="0" reverse="1">
        <cfvo type="percent" val="0"/>
        <cfvo type="num" val="2"/>
        <cfvo type="num" val="3"/>
      </iconSet>
    </cfRule>
  </conditionalFormatting>
  <conditionalFormatting sqref="D10 G10:K10">
    <cfRule type="iconSet" priority="603">
      <iconSet showValue="0" reverse="1">
        <cfvo type="percent" val="0"/>
        <cfvo type="num" val="2"/>
        <cfvo type="num" val="3"/>
      </iconSet>
    </cfRule>
  </conditionalFormatting>
  <conditionalFormatting sqref="D8 G8:K8">
    <cfRule type="iconSet" priority="605">
      <iconSet showValue="0" reverse="1">
        <cfvo type="percent" val="0"/>
        <cfvo type="num" val="2"/>
        <cfvo type="num" val="3"/>
      </iconSet>
    </cfRule>
  </conditionalFormatting>
  <conditionalFormatting sqref="D12 G12:K12">
    <cfRule type="iconSet" priority="606">
      <iconSet showValue="0" reverse="1">
        <cfvo type="percent" val="0"/>
        <cfvo type="num" val="2"/>
        <cfvo type="num" val="3"/>
      </iconSet>
    </cfRule>
  </conditionalFormatting>
  <conditionalFormatting sqref="D14 G14:K14">
    <cfRule type="iconSet" priority="608">
      <iconSet showValue="0" reverse="1">
        <cfvo type="percent" val="0"/>
        <cfvo type="num" val="2"/>
        <cfvo type="num" val="3"/>
      </iconSet>
    </cfRule>
  </conditionalFormatting>
  <conditionalFormatting sqref="E18">
    <cfRule type="iconSet" priority="8">
      <iconSet showValue="0" reverse="1">
        <cfvo type="percent" val="0"/>
        <cfvo type="num" val="2"/>
        <cfvo type="num" val="3"/>
      </iconSet>
    </cfRule>
  </conditionalFormatting>
  <conditionalFormatting sqref="E16">
    <cfRule type="iconSet" priority="9">
      <iconSet showValue="0" reverse="1">
        <cfvo type="percent" val="0"/>
        <cfvo type="num" val="2"/>
        <cfvo type="num" val="3"/>
      </iconSet>
    </cfRule>
  </conditionalFormatting>
  <conditionalFormatting sqref="E10">
    <cfRule type="iconSet" priority="10">
      <iconSet showValue="0" reverse="1">
        <cfvo type="percent" val="0"/>
        <cfvo type="num" val="2"/>
        <cfvo type="num" val="3"/>
      </iconSet>
    </cfRule>
  </conditionalFormatting>
  <conditionalFormatting sqref="E8">
    <cfRule type="iconSet" priority="11">
      <iconSet showValue="0" reverse="1">
        <cfvo type="percent" val="0"/>
        <cfvo type="num" val="2"/>
        <cfvo type="num" val="3"/>
      </iconSet>
    </cfRule>
  </conditionalFormatting>
  <conditionalFormatting sqref="E12">
    <cfRule type="iconSet" priority="12">
      <iconSet showValue="0" reverse="1">
        <cfvo type="percent" val="0"/>
        <cfvo type="num" val="2"/>
        <cfvo type="num" val="3"/>
      </iconSet>
    </cfRule>
  </conditionalFormatting>
  <conditionalFormatting sqref="E14">
    <cfRule type="iconSet" priority="14">
      <iconSet showValue="0" reverse="1">
        <cfvo type="percent" val="0"/>
        <cfvo type="num" val="2"/>
        <cfvo type="num" val="3"/>
      </iconSet>
    </cfRule>
  </conditionalFormatting>
  <conditionalFormatting sqref="F18">
    <cfRule type="iconSet" priority="1">
      <iconSet showValue="0" reverse="1">
        <cfvo type="percent" val="0"/>
        <cfvo type="num" val="2"/>
        <cfvo type="num" val="3"/>
      </iconSet>
    </cfRule>
  </conditionalFormatting>
  <conditionalFormatting sqref="F16">
    <cfRule type="iconSet" priority="2">
      <iconSet showValue="0" reverse="1">
        <cfvo type="percent" val="0"/>
        <cfvo type="num" val="2"/>
        <cfvo type="num" val="3"/>
      </iconSet>
    </cfRule>
  </conditionalFormatting>
  <conditionalFormatting sqref="F10">
    <cfRule type="iconSet" priority="3">
      <iconSet showValue="0" reverse="1">
        <cfvo type="percent" val="0"/>
        <cfvo type="num" val="2"/>
        <cfvo type="num" val="3"/>
      </iconSet>
    </cfRule>
  </conditionalFormatting>
  <conditionalFormatting sqref="F8">
    <cfRule type="iconSet" priority="4">
      <iconSet showValue="0" reverse="1">
        <cfvo type="percent" val="0"/>
        <cfvo type="num" val="2"/>
        <cfvo type="num" val="3"/>
      </iconSet>
    </cfRule>
  </conditionalFormatting>
  <conditionalFormatting sqref="F12">
    <cfRule type="iconSet" priority="5">
      <iconSet showValue="0" reverse="1">
        <cfvo type="percent" val="0"/>
        <cfvo type="num" val="2"/>
        <cfvo type="num" val="3"/>
      </iconSet>
    </cfRule>
  </conditionalFormatting>
  <conditionalFormatting sqref="F14">
    <cfRule type="iconSet" priority="7">
      <iconSet showValue="0" reverse="1">
        <cfvo type="percent" val="0"/>
        <cfvo type="num" val="2"/>
        <cfvo type="num" val="3"/>
      </iconSet>
    </cfRule>
  </conditionalFormatting>
  <hyperlinks>
    <hyperlink ref="A3" location="Menu!A1" display="Menu!A1"/>
  </hyperlink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>
    <tabColor rgb="FFFF0000"/>
  </sheetPr>
  <dimension ref="A1:M39"/>
  <sheetViews>
    <sheetView showGridLines="0" workbookViewId="0"/>
  </sheetViews>
  <sheetFormatPr defaultRowHeight="12.75"/>
  <cols>
    <col min="1" max="1" width="2.140625" style="24" bestFit="1" customWidth="1"/>
    <col min="2" max="2" width="18.28515625" style="190" customWidth="1"/>
    <col min="3" max="3" width="11.140625" style="196" customWidth="1"/>
    <col min="4" max="4" width="10.140625" style="195" bestFit="1" customWidth="1"/>
    <col min="5" max="5" width="46.28515625" style="198" customWidth="1"/>
    <col min="6" max="6" width="14.7109375" style="190" bestFit="1" customWidth="1"/>
    <col min="7" max="16384" width="9.140625" style="24"/>
  </cols>
  <sheetData>
    <row r="1" spans="1:13" s="210" customFormat="1" ht="18">
      <c r="B1" s="211" t="s">
        <v>415</v>
      </c>
      <c r="E1" s="212"/>
      <c r="F1" s="212"/>
    </row>
    <row r="2" spans="1:13" s="214" customFormat="1" ht="15.75">
      <c r="D2" s="215"/>
      <c r="E2" s="215"/>
      <c r="F2" s="215"/>
    </row>
    <row r="3" spans="1:13" s="216" customFormat="1" ht="15.75">
      <c r="A3" s="220" t="s">
        <v>9</v>
      </c>
      <c r="B3" s="413"/>
      <c r="C3" s="413"/>
      <c r="D3" s="413"/>
      <c r="E3" s="413"/>
      <c r="F3" s="413"/>
      <c r="G3" s="163"/>
      <c r="H3" s="163"/>
      <c r="I3" s="163"/>
      <c r="J3" s="163"/>
      <c r="K3" s="163"/>
      <c r="L3" s="163"/>
      <c r="M3" s="163"/>
    </row>
    <row r="4" spans="1:13" s="216" customFormat="1">
      <c r="B4" s="255"/>
      <c r="C4" s="256"/>
      <c r="D4" s="256"/>
      <c r="E4" s="256"/>
      <c r="F4" s="257"/>
      <c r="G4" s="163"/>
      <c r="H4" s="163"/>
      <c r="I4" s="163"/>
      <c r="J4" s="163"/>
      <c r="K4" s="163"/>
      <c r="L4" s="163"/>
      <c r="M4" s="163"/>
    </row>
    <row r="5" spans="1:13" s="10" customFormat="1" ht="28.5" customHeight="1">
      <c r="B5" s="414" t="s">
        <v>426</v>
      </c>
      <c r="C5" s="414"/>
      <c r="D5" s="414"/>
      <c r="E5" s="414"/>
      <c r="F5" s="414"/>
    </row>
    <row r="6" spans="1:13">
      <c r="B6" s="286" t="s">
        <v>416</v>
      </c>
      <c r="C6" s="286"/>
      <c r="D6" s="287"/>
      <c r="E6" s="285" t="s">
        <v>417</v>
      </c>
      <c r="F6" s="287"/>
    </row>
    <row r="7" spans="1:13" ht="12.75" customHeight="1">
      <c r="B7" s="231" t="s">
        <v>418</v>
      </c>
      <c r="C7" s="231" t="s">
        <v>419</v>
      </c>
      <c r="D7" s="231" t="s">
        <v>420</v>
      </c>
      <c r="E7" s="231" t="s">
        <v>421</v>
      </c>
      <c r="F7" s="231" t="s">
        <v>422</v>
      </c>
    </row>
    <row r="8" spans="1:13">
      <c r="B8" s="188"/>
      <c r="C8" s="191"/>
      <c r="D8" s="155"/>
      <c r="E8" s="191">
        <f ca="1">SUMIF($B$16:$C$276,B8,$C$16:$C$276)</f>
        <v>0</v>
      </c>
      <c r="F8" s="154">
        <f ca="1">C8-E8</f>
        <v>0</v>
      </c>
    </row>
    <row r="9" spans="1:13">
      <c r="B9" s="188"/>
      <c r="C9" s="191"/>
      <c r="D9" s="155"/>
      <c r="E9" s="191">
        <f ca="1">SUMIF($B$16:$C$276,B9,$C$16:$C$276)</f>
        <v>0</v>
      </c>
      <c r="F9" s="154">
        <f ca="1">C9-E9</f>
        <v>0</v>
      </c>
    </row>
    <row r="10" spans="1:13">
      <c r="B10" s="188"/>
      <c r="C10" s="191"/>
      <c r="D10" s="155"/>
      <c r="E10" s="191">
        <f ca="1">SUMIF($B$16:$C$276,B10,$C$16:$C$276)</f>
        <v>0</v>
      </c>
      <c r="F10" s="154">
        <f ca="1">C10-E10</f>
        <v>0</v>
      </c>
    </row>
    <row r="11" spans="1:13">
      <c r="B11" s="188"/>
      <c r="C11" s="191"/>
      <c r="D11" s="155"/>
      <c r="E11" s="191">
        <f ca="1">SUMIF($B$16:$C$276,B11,$C$16:$C$276)</f>
        <v>0</v>
      </c>
      <c r="F11" s="154">
        <f ca="1">C11-E11</f>
        <v>0</v>
      </c>
    </row>
    <row r="12" spans="1:13">
      <c r="B12" s="188"/>
      <c r="C12" s="191"/>
      <c r="D12" s="155"/>
      <c r="E12" s="191">
        <f ca="1">SUMIF($B$16:$C$276,B12,$C$16:$C$276)</f>
        <v>0</v>
      </c>
      <c r="F12" s="154">
        <f ca="1">C12-E12</f>
        <v>0</v>
      </c>
    </row>
    <row r="13" spans="1:13" ht="15">
      <c r="B13" s="189" t="s">
        <v>431</v>
      </c>
      <c r="C13" s="192">
        <f>SUM(C8:C12)</f>
        <v>0</v>
      </c>
      <c r="D13" s="194"/>
      <c r="E13" s="192">
        <f ca="1">SUM(E8:E12)</f>
        <v>0</v>
      </c>
      <c r="F13" s="157">
        <f ca="1">SUM(F8:F12)</f>
        <v>0</v>
      </c>
    </row>
    <row r="14" spans="1:13">
      <c r="B14" s="286" t="s">
        <v>423</v>
      </c>
      <c r="C14" s="286"/>
      <c r="D14" s="286"/>
      <c r="E14" s="286"/>
      <c r="F14" s="287"/>
    </row>
    <row r="15" spans="1:13">
      <c r="B15" s="231" t="s">
        <v>418</v>
      </c>
      <c r="C15" s="231" t="s">
        <v>419</v>
      </c>
      <c r="D15" s="231" t="s">
        <v>82</v>
      </c>
      <c r="E15" s="231" t="s">
        <v>424</v>
      </c>
      <c r="F15" s="231" t="s">
        <v>425</v>
      </c>
    </row>
    <row r="16" spans="1:13" ht="12.75" customHeight="1">
      <c r="B16" s="188"/>
      <c r="C16" s="191"/>
      <c r="D16" s="155"/>
      <c r="E16" s="188"/>
      <c r="F16" s="188"/>
    </row>
    <row r="17" spans="2:6">
      <c r="B17" s="188"/>
      <c r="C17" s="191"/>
      <c r="D17" s="155"/>
      <c r="E17" s="188"/>
      <c r="F17" s="188"/>
    </row>
    <row r="18" spans="2:6">
      <c r="B18" s="188"/>
      <c r="C18" s="191"/>
      <c r="D18" s="155"/>
      <c r="E18" s="188"/>
      <c r="F18" s="188"/>
    </row>
    <row r="19" spans="2:6">
      <c r="B19" s="188"/>
      <c r="C19" s="191"/>
      <c r="D19" s="155"/>
      <c r="E19" s="188"/>
      <c r="F19" s="188"/>
    </row>
    <row r="20" spans="2:6">
      <c r="B20" s="188"/>
      <c r="C20" s="191"/>
      <c r="D20" s="155"/>
      <c r="E20" s="188"/>
      <c r="F20" s="188"/>
    </row>
    <row r="21" spans="2:6">
      <c r="B21" s="188"/>
      <c r="C21" s="191"/>
      <c r="D21" s="155"/>
      <c r="E21" s="188"/>
      <c r="F21" s="188"/>
    </row>
    <row r="22" spans="2:6">
      <c r="B22" s="188"/>
      <c r="C22" s="191"/>
      <c r="D22" s="155"/>
      <c r="E22" s="188"/>
      <c r="F22" s="188"/>
    </row>
    <row r="23" spans="2:6" ht="12.75" customHeight="1">
      <c r="B23" s="188"/>
      <c r="C23" s="191"/>
      <c r="D23" s="155"/>
      <c r="E23" s="197"/>
      <c r="F23" s="197"/>
    </row>
    <row r="24" spans="2:6">
      <c r="B24" s="188"/>
      <c r="C24" s="191"/>
      <c r="D24" s="155"/>
      <c r="E24" s="197"/>
      <c r="F24" s="197"/>
    </row>
    <row r="25" spans="2:6">
      <c r="B25" s="188"/>
      <c r="C25" s="191"/>
      <c r="D25" s="155"/>
      <c r="E25" s="197"/>
      <c r="F25" s="197"/>
    </row>
    <row r="26" spans="2:6">
      <c r="B26" s="188"/>
      <c r="C26" s="191"/>
      <c r="D26" s="155"/>
      <c r="E26" s="197"/>
      <c r="F26" s="197"/>
    </row>
    <row r="27" spans="2:6">
      <c r="B27" s="188"/>
      <c r="C27" s="191"/>
      <c r="D27" s="155"/>
      <c r="E27" s="197"/>
      <c r="F27" s="197"/>
    </row>
    <row r="28" spans="2:6">
      <c r="B28" s="188"/>
      <c r="C28" s="191"/>
      <c r="D28" s="155"/>
      <c r="E28" s="197"/>
      <c r="F28" s="197"/>
    </row>
    <row r="29" spans="2:6">
      <c r="B29" s="188"/>
      <c r="C29" s="191"/>
      <c r="D29" s="155"/>
      <c r="E29" s="197"/>
      <c r="F29" s="197"/>
    </row>
    <row r="30" spans="2:6" ht="15" customHeight="1">
      <c r="B30" s="188"/>
      <c r="C30" s="191"/>
      <c r="D30" s="155"/>
      <c r="E30" s="197"/>
      <c r="F30" s="197"/>
    </row>
    <row r="31" spans="2:6" ht="12.75" customHeight="1">
      <c r="B31" s="188"/>
      <c r="C31" s="191"/>
      <c r="D31" s="155"/>
      <c r="E31" s="197"/>
      <c r="F31" s="197"/>
    </row>
    <row r="32" spans="2:6">
      <c r="B32" s="188"/>
      <c r="C32" s="191"/>
      <c r="D32" s="155"/>
      <c r="E32" s="197"/>
      <c r="F32" s="197"/>
    </row>
    <row r="33" spans="2:6">
      <c r="B33" s="188"/>
      <c r="C33" s="191"/>
      <c r="D33" s="155"/>
      <c r="E33" s="197"/>
      <c r="F33" s="197"/>
    </row>
    <row r="34" spans="2:6">
      <c r="B34" s="188"/>
      <c r="C34" s="191"/>
      <c r="D34" s="155"/>
      <c r="E34" s="197"/>
      <c r="F34" s="197"/>
    </row>
    <row r="35" spans="2:6">
      <c r="B35" s="188"/>
      <c r="C35" s="191"/>
      <c r="D35" s="155"/>
      <c r="E35" s="197"/>
      <c r="F35" s="197"/>
    </row>
    <row r="36" spans="2:6">
      <c r="B36" s="188"/>
      <c r="C36" s="191"/>
      <c r="D36" s="155"/>
      <c r="E36" s="197"/>
      <c r="F36" s="197"/>
    </row>
    <row r="37" spans="2:6" ht="12.75" customHeight="1">
      <c r="B37" s="188"/>
      <c r="C37" s="191"/>
      <c r="D37" s="155"/>
      <c r="E37" s="197"/>
      <c r="F37" s="197"/>
    </row>
    <row r="38" spans="2:6">
      <c r="B38" s="188"/>
      <c r="C38" s="191"/>
      <c r="D38" s="155"/>
      <c r="E38" s="197"/>
      <c r="F38" s="197"/>
    </row>
    <row r="39" spans="2:6">
      <c r="B39" s="188"/>
      <c r="C39" s="191"/>
      <c r="D39" s="155"/>
      <c r="E39" s="197"/>
      <c r="F39" s="197"/>
    </row>
  </sheetData>
  <mergeCells count="5">
    <mergeCell ref="B3:F3"/>
    <mergeCell ref="B5:F5"/>
    <mergeCell ref="E6:F6"/>
    <mergeCell ref="B6:D6"/>
    <mergeCell ref="B14:F14"/>
  </mergeCells>
  <hyperlinks>
    <hyperlink ref="A3" location="Menu!A1" display="&lt;"/>
  </hyperlink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showGridLines="0" workbookViewId="0"/>
  </sheetViews>
  <sheetFormatPr defaultRowHeight="12.75"/>
  <cols>
    <col min="1" max="1" width="3.7109375" customWidth="1"/>
    <col min="2" max="2" width="17.85546875" customWidth="1"/>
    <col min="3" max="3" width="21.85546875" customWidth="1"/>
    <col min="4" max="4" width="30.85546875" customWidth="1"/>
    <col min="5" max="5" width="24.42578125" customWidth="1"/>
    <col min="6" max="6" width="30.140625" customWidth="1"/>
    <col min="7" max="7" width="27.7109375" customWidth="1"/>
    <col min="10" max="10" width="7" customWidth="1"/>
  </cols>
  <sheetData>
    <row r="1" spans="1:7" s="210" customFormat="1" ht="18">
      <c r="B1" s="211" t="s">
        <v>674</v>
      </c>
      <c r="C1" s="212"/>
      <c r="D1" s="213"/>
      <c r="E1" s="213"/>
    </row>
    <row r="2" spans="1:7" s="210" customFormat="1" ht="18">
      <c r="A2" s="211"/>
      <c r="B2" s="212"/>
      <c r="C2" s="212"/>
      <c r="D2" s="213"/>
      <c r="E2" s="213"/>
    </row>
    <row r="3" spans="1:7" s="210" customFormat="1" ht="15.75">
      <c r="A3" s="220" t="s">
        <v>9</v>
      </c>
      <c r="B3" s="294"/>
      <c r="C3" s="294"/>
      <c r="D3" s="294"/>
      <c r="E3" s="294"/>
      <c r="F3" s="294"/>
      <c r="G3" s="294"/>
    </row>
    <row r="4" spans="1:7" s="214" customFormat="1" ht="15.75">
      <c r="A4" s="215"/>
      <c r="B4" s="219" t="s">
        <v>675</v>
      </c>
      <c r="C4" s="295"/>
      <c r="D4" s="296"/>
      <c r="E4" s="296"/>
      <c r="F4" s="296"/>
      <c r="G4" s="297"/>
    </row>
    <row r="5" spans="1:7" s="214" customFormat="1" ht="15.75">
      <c r="A5" s="215"/>
      <c r="B5" s="219" t="s">
        <v>676</v>
      </c>
      <c r="C5" s="295"/>
      <c r="D5" s="296"/>
      <c r="E5" s="296"/>
      <c r="F5" s="296"/>
      <c r="G5" s="297"/>
    </row>
    <row r="6" spans="1:7" s="214" customFormat="1"/>
    <row r="7" spans="1:7">
      <c r="B7" s="219" t="s">
        <v>458</v>
      </c>
      <c r="C7" s="219" t="s">
        <v>677</v>
      </c>
      <c r="D7" s="219" t="s">
        <v>678</v>
      </c>
      <c r="E7" s="219" t="s">
        <v>679</v>
      </c>
      <c r="F7" s="219" t="s">
        <v>76</v>
      </c>
      <c r="G7" s="219" t="s">
        <v>680</v>
      </c>
    </row>
    <row r="8" spans="1:7">
      <c r="B8" s="222" t="s">
        <v>459</v>
      </c>
      <c r="C8" s="222"/>
      <c r="D8" s="223" t="s">
        <v>681</v>
      </c>
      <c r="E8" s="223"/>
      <c r="F8" s="224"/>
      <c r="G8" s="225"/>
    </row>
    <row r="9" spans="1:7">
      <c r="B9" s="226" t="s">
        <v>484</v>
      </c>
      <c r="C9" s="226"/>
      <c r="D9" s="227" t="s">
        <v>682</v>
      </c>
      <c r="E9" s="227"/>
      <c r="F9" s="228"/>
      <c r="G9" s="229"/>
    </row>
    <row r="10" spans="1:7">
      <c r="B10" s="226" t="s">
        <v>490</v>
      </c>
      <c r="C10" s="226"/>
      <c r="D10" s="227" t="s">
        <v>683</v>
      </c>
      <c r="E10" s="227"/>
      <c r="F10" s="228"/>
      <c r="G10" s="229"/>
    </row>
    <row r="11" spans="1:7">
      <c r="B11" s="226" t="s">
        <v>684</v>
      </c>
      <c r="C11" s="226"/>
      <c r="D11" s="227"/>
      <c r="E11" s="227"/>
      <c r="F11" s="228"/>
      <c r="G11" s="229"/>
    </row>
    <row r="12" spans="1:7">
      <c r="B12" s="226" t="s">
        <v>685</v>
      </c>
      <c r="C12" s="226"/>
      <c r="D12" s="227"/>
      <c r="E12" s="227"/>
      <c r="F12" s="228"/>
      <c r="G12" s="229"/>
    </row>
    <row r="13" spans="1:7">
      <c r="B13" s="226" t="s">
        <v>686</v>
      </c>
      <c r="C13" s="226"/>
      <c r="D13" s="227"/>
      <c r="E13" s="227"/>
      <c r="F13" s="228"/>
      <c r="G13" s="229"/>
    </row>
    <row r="14" spans="1:7">
      <c r="B14" s="226" t="s">
        <v>687</v>
      </c>
      <c r="C14" s="226"/>
      <c r="D14" s="227"/>
      <c r="E14" s="227"/>
      <c r="F14" s="228"/>
      <c r="G14" s="229"/>
    </row>
  </sheetData>
  <mergeCells count="3">
    <mergeCell ref="B3:G3"/>
    <mergeCell ref="C4:G4"/>
    <mergeCell ref="C5:G5"/>
  </mergeCells>
  <hyperlinks>
    <hyperlink ref="A3" location="Menu!A1" display="&lt;"/>
  </hyperlink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5"/>
  <dimension ref="A1:M39"/>
  <sheetViews>
    <sheetView showGridLines="0" workbookViewId="0"/>
  </sheetViews>
  <sheetFormatPr defaultRowHeight="12.75"/>
  <cols>
    <col min="1" max="1" width="2.140625" style="24" bestFit="1" customWidth="1"/>
    <col min="2" max="2" width="15.28515625" style="190" bestFit="1" customWidth="1"/>
    <col min="3" max="3" width="17.85546875" style="193" bestFit="1" customWidth="1"/>
    <col min="4" max="4" width="18.140625" style="193" bestFit="1" customWidth="1"/>
    <col min="5" max="5" width="73.42578125" style="198" customWidth="1"/>
    <col min="6" max="6" width="14.7109375" style="190" bestFit="1" customWidth="1"/>
    <col min="7" max="16384" width="9.140625" style="24"/>
  </cols>
  <sheetData>
    <row r="1" spans="1:13" s="210" customFormat="1" ht="18">
      <c r="B1" s="211" t="s">
        <v>732</v>
      </c>
      <c r="E1" s="212"/>
      <c r="F1" s="212"/>
    </row>
    <row r="2" spans="1:13" s="214" customFormat="1" ht="15.75">
      <c r="D2" s="215"/>
      <c r="E2" s="215"/>
      <c r="F2" s="215"/>
    </row>
    <row r="3" spans="1:13" s="216" customFormat="1" ht="15.75">
      <c r="A3" s="220" t="s">
        <v>9</v>
      </c>
      <c r="B3" s="413"/>
      <c r="C3" s="413"/>
      <c r="D3" s="413"/>
      <c r="E3" s="413"/>
      <c r="F3" s="413"/>
      <c r="G3" s="163"/>
      <c r="H3" s="163"/>
      <c r="I3" s="163"/>
      <c r="J3" s="163"/>
      <c r="K3" s="163"/>
      <c r="L3" s="163"/>
      <c r="M3" s="163"/>
    </row>
    <row r="4" spans="1:13" s="216" customFormat="1">
      <c r="B4" s="326"/>
      <c r="C4" s="326"/>
      <c r="D4" s="326"/>
      <c r="E4" s="326"/>
      <c r="F4" s="326"/>
      <c r="G4" s="163"/>
      <c r="H4" s="163"/>
      <c r="I4" s="163"/>
      <c r="J4" s="163"/>
      <c r="K4" s="163"/>
      <c r="L4" s="163"/>
      <c r="M4" s="163"/>
    </row>
    <row r="5" spans="1:13" s="10" customFormat="1" ht="12">
      <c r="B5" s="10" t="s">
        <v>430</v>
      </c>
    </row>
    <row r="6" spans="1:13">
      <c r="B6" s="326" t="s">
        <v>416</v>
      </c>
      <c r="C6" s="326"/>
      <c r="D6" s="326"/>
      <c r="E6" s="326" t="s">
        <v>417</v>
      </c>
      <c r="F6" s="326"/>
    </row>
    <row r="7" spans="1:13" ht="12.75" customHeight="1">
      <c r="B7" s="254" t="s">
        <v>418</v>
      </c>
      <c r="C7" s="254" t="s">
        <v>433</v>
      </c>
      <c r="D7" s="254" t="s">
        <v>438</v>
      </c>
      <c r="E7" s="254" t="s">
        <v>421</v>
      </c>
      <c r="F7" s="254" t="s">
        <v>422</v>
      </c>
    </row>
    <row r="8" spans="1:13">
      <c r="B8" s="199"/>
      <c r="C8" s="202"/>
      <c r="D8" s="202">
        <f ca="1">SUMIF($B$16:$D$276,B8,$D$16:$D$276)</f>
        <v>0</v>
      </c>
      <c r="E8" s="202">
        <f ca="1">SUMIF($B$16:$C$276,B8,$C$16:$C$276)</f>
        <v>0</v>
      </c>
      <c r="F8" s="202">
        <f ca="1">C8+D8-E8</f>
        <v>0</v>
      </c>
    </row>
    <row r="9" spans="1:13">
      <c r="B9" s="199"/>
      <c r="C9" s="202"/>
      <c r="D9" s="202">
        <f ca="1">SUMIF($B$16:$D$276,B9,$D$16:$D$276)</f>
        <v>0</v>
      </c>
      <c r="E9" s="202">
        <f ca="1">SUMIF($B$16:$C$276,B9,$C$16:$C$276)</f>
        <v>0</v>
      </c>
      <c r="F9" s="202">
        <f ca="1">C9+D9-E9</f>
        <v>0</v>
      </c>
    </row>
    <row r="10" spans="1:13">
      <c r="B10" s="199"/>
      <c r="C10" s="202"/>
      <c r="D10" s="202">
        <f ca="1">SUMIF($B$16:$D$276,B10,$D$16:$D$276)</f>
        <v>0</v>
      </c>
      <c r="E10" s="202">
        <f ca="1">SUMIF($B$16:$C$276,B10,$C$16:$C$276)</f>
        <v>0</v>
      </c>
      <c r="F10" s="202">
        <f ca="1">C10+D10-E10</f>
        <v>0</v>
      </c>
    </row>
    <row r="11" spans="1:13">
      <c r="B11" s="199"/>
      <c r="C11" s="202"/>
      <c r="D11" s="202">
        <f ca="1">SUMIF($B$16:$D$276,B11,$D$16:$D$276)</f>
        <v>0</v>
      </c>
      <c r="E11" s="202">
        <f ca="1">SUMIF($B$16:$C$276,B11,$C$16:$C$276)</f>
        <v>0</v>
      </c>
      <c r="F11" s="202">
        <f ca="1">C11+D11-E11</f>
        <v>0</v>
      </c>
    </row>
    <row r="12" spans="1:13">
      <c r="B12" s="188"/>
      <c r="C12" s="202"/>
      <c r="D12" s="202">
        <f ca="1">SUMIF($B$16:$D$276,B12,$D$16:$D$276)</f>
        <v>0</v>
      </c>
      <c r="E12" s="202">
        <f ca="1">SUMIF($B$16:$C$276,B12,$C$16:$C$276)</f>
        <v>0</v>
      </c>
      <c r="F12" s="202">
        <f ca="1">C12+D12-E12</f>
        <v>0</v>
      </c>
    </row>
    <row r="13" spans="1:13" s="158" customFormat="1" ht="15">
      <c r="B13" s="189" t="s">
        <v>431</v>
      </c>
      <c r="C13" s="203">
        <f>SUM(C8:C12)</f>
        <v>0</v>
      </c>
      <c r="D13" s="203">
        <f ca="1">SUM(D8:D12)</f>
        <v>0</v>
      </c>
      <c r="E13" s="203">
        <f ca="1">SUM(E8:E12)</f>
        <v>0</v>
      </c>
      <c r="F13" s="203">
        <f ca="1">SUM(F8:F12)</f>
        <v>0</v>
      </c>
    </row>
    <row r="14" spans="1:13" ht="25.5" customHeight="1">
      <c r="B14" s="285" t="s">
        <v>423</v>
      </c>
      <c r="C14" s="286"/>
      <c r="D14" s="286"/>
      <c r="E14" s="286"/>
      <c r="F14" s="287"/>
    </row>
    <row r="15" spans="1:13" ht="25.5">
      <c r="B15" s="254" t="s">
        <v>418</v>
      </c>
      <c r="C15" s="254" t="s">
        <v>432</v>
      </c>
      <c r="D15" s="254" t="s">
        <v>439</v>
      </c>
      <c r="E15" s="254" t="s">
        <v>424</v>
      </c>
      <c r="F15" s="254" t="s">
        <v>437</v>
      </c>
    </row>
    <row r="16" spans="1:13" ht="12.75" customHeight="1">
      <c r="B16" s="200"/>
      <c r="C16" s="202"/>
      <c r="D16" s="202"/>
      <c r="E16" s="188"/>
      <c r="F16" s="188"/>
    </row>
    <row r="17" spans="2:6">
      <c r="B17" s="200"/>
      <c r="C17" s="191"/>
      <c r="D17" s="191"/>
      <c r="E17" s="188"/>
      <c r="F17" s="188"/>
    </row>
    <row r="18" spans="2:6">
      <c r="B18" s="200"/>
      <c r="C18" s="191"/>
      <c r="D18" s="191"/>
      <c r="E18" s="188"/>
      <c r="F18" s="188"/>
    </row>
    <row r="19" spans="2:6">
      <c r="B19" s="200"/>
      <c r="C19" s="191"/>
      <c r="D19" s="191"/>
      <c r="E19" s="188"/>
      <c r="F19" s="188"/>
    </row>
    <row r="20" spans="2:6">
      <c r="B20" s="201"/>
      <c r="C20" s="191"/>
      <c r="D20" s="191"/>
      <c r="E20" s="188"/>
      <c r="F20" s="188"/>
    </row>
    <row r="21" spans="2:6">
      <c r="B21" s="201"/>
      <c r="C21" s="191"/>
      <c r="D21" s="191"/>
      <c r="E21" s="188"/>
      <c r="F21" s="188"/>
    </row>
    <row r="22" spans="2:6">
      <c r="B22" s="201"/>
      <c r="C22" s="191"/>
      <c r="D22" s="191"/>
      <c r="E22" s="188"/>
      <c r="F22" s="188"/>
    </row>
    <row r="23" spans="2:6" ht="12.75" customHeight="1">
      <c r="B23" s="201"/>
      <c r="C23" s="191"/>
      <c r="D23" s="191"/>
      <c r="E23" s="197"/>
      <c r="F23" s="197"/>
    </row>
    <row r="24" spans="2:6">
      <c r="B24" s="201"/>
      <c r="C24" s="191"/>
      <c r="D24" s="191"/>
      <c r="E24" s="197"/>
      <c r="F24" s="197"/>
    </row>
    <row r="25" spans="2:6">
      <c r="B25" s="201"/>
      <c r="C25" s="191"/>
      <c r="D25" s="191"/>
      <c r="E25" s="197"/>
      <c r="F25" s="197"/>
    </row>
    <row r="26" spans="2:6">
      <c r="B26" s="201"/>
      <c r="C26" s="191"/>
      <c r="D26" s="191"/>
      <c r="E26" s="197"/>
      <c r="F26" s="197"/>
    </row>
    <row r="27" spans="2:6">
      <c r="B27" s="201"/>
      <c r="C27" s="191"/>
      <c r="D27" s="191"/>
      <c r="E27" s="197"/>
      <c r="F27" s="197"/>
    </row>
    <row r="28" spans="2:6">
      <c r="B28" s="201"/>
      <c r="C28" s="191"/>
      <c r="D28" s="191"/>
      <c r="E28" s="197"/>
      <c r="F28" s="197"/>
    </row>
    <row r="29" spans="2:6">
      <c r="B29" s="201"/>
      <c r="C29" s="191"/>
      <c r="D29" s="191"/>
      <c r="E29" s="197"/>
      <c r="F29" s="197"/>
    </row>
    <row r="30" spans="2:6" ht="15" customHeight="1">
      <c r="B30" s="201"/>
      <c r="C30" s="191"/>
      <c r="D30" s="191"/>
      <c r="E30" s="197"/>
      <c r="F30" s="197"/>
    </row>
    <row r="31" spans="2:6" ht="12.75" customHeight="1">
      <c r="B31" s="201"/>
      <c r="C31" s="191"/>
      <c r="D31" s="191"/>
      <c r="E31" s="197"/>
      <c r="F31" s="197"/>
    </row>
    <row r="32" spans="2:6">
      <c r="B32" s="201"/>
      <c r="C32" s="191"/>
      <c r="D32" s="191"/>
      <c r="E32" s="197"/>
      <c r="F32" s="197"/>
    </row>
    <row r="33" spans="2:6">
      <c r="B33" s="201"/>
      <c r="C33" s="191"/>
      <c r="D33" s="191"/>
      <c r="E33" s="197"/>
      <c r="F33" s="197"/>
    </row>
    <row r="34" spans="2:6">
      <c r="B34" s="201"/>
      <c r="C34" s="191"/>
      <c r="D34" s="191"/>
      <c r="E34" s="197"/>
      <c r="F34" s="197"/>
    </row>
    <row r="35" spans="2:6">
      <c r="B35" s="201"/>
      <c r="C35" s="191"/>
      <c r="D35" s="191"/>
      <c r="E35" s="197"/>
      <c r="F35" s="197"/>
    </row>
    <row r="36" spans="2:6">
      <c r="B36" s="201"/>
      <c r="C36" s="191"/>
      <c r="D36" s="191"/>
      <c r="E36" s="197"/>
      <c r="F36" s="197"/>
    </row>
    <row r="37" spans="2:6" ht="12.75" customHeight="1">
      <c r="B37" s="201"/>
      <c r="C37" s="191"/>
      <c r="D37" s="191"/>
      <c r="E37" s="197"/>
      <c r="F37" s="197"/>
    </row>
    <row r="38" spans="2:6">
      <c r="B38" s="201"/>
      <c r="C38" s="191"/>
      <c r="D38" s="191"/>
      <c r="E38" s="197"/>
      <c r="F38" s="197"/>
    </row>
    <row r="39" spans="2:6">
      <c r="B39" s="201"/>
      <c r="C39" s="191"/>
      <c r="D39" s="191"/>
      <c r="E39" s="197"/>
      <c r="F39" s="197"/>
    </row>
  </sheetData>
  <dataConsolidate/>
  <mergeCells count="5">
    <mergeCell ref="B3:F3"/>
    <mergeCell ref="B4:F4"/>
    <mergeCell ref="B14:F14"/>
    <mergeCell ref="B6:D6"/>
    <mergeCell ref="E6:F6"/>
  </mergeCells>
  <hyperlinks>
    <hyperlink ref="A3" location="Menu!A1" display="&lt;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6"/>
  <dimension ref="A1:T42"/>
  <sheetViews>
    <sheetView showGridLines="0" zoomScaleNormal="100" workbookViewId="0">
      <selection activeCell="B3" sqref="B3:M3"/>
    </sheetView>
  </sheetViews>
  <sheetFormatPr defaultColWidth="11.42578125" defaultRowHeight="14.25"/>
  <cols>
    <col min="1" max="1" width="2.140625" style="39" customWidth="1"/>
    <col min="2" max="2" width="6.42578125" style="20" customWidth="1"/>
    <col min="3" max="3" width="40" style="20" customWidth="1"/>
    <col min="4" max="4" width="18.42578125" style="20" bestFit="1" customWidth="1"/>
    <col min="5" max="5" width="26.5703125" style="20" customWidth="1"/>
    <col min="6" max="6" width="11.42578125" style="20" customWidth="1"/>
    <col min="7" max="7" width="21.85546875" style="20" customWidth="1"/>
    <col min="8" max="8" width="15.85546875" style="166" customWidth="1"/>
    <col min="9" max="9" width="11.7109375" style="20" customWidth="1"/>
    <col min="10" max="10" width="20.42578125" style="20" bestFit="1" customWidth="1"/>
    <col min="11" max="11" width="10" style="20" bestFit="1" customWidth="1"/>
    <col min="12" max="12" width="16.140625" style="20" customWidth="1"/>
    <col min="13" max="13" width="18.140625" style="20" hidden="1" customWidth="1"/>
    <col min="14" max="14" width="24.7109375" style="20" hidden="1" customWidth="1"/>
    <col min="15" max="15" width="7.5703125" style="20" hidden="1" customWidth="1"/>
    <col min="16" max="16384" width="11.42578125" style="20"/>
  </cols>
  <sheetData>
    <row r="1" spans="1:20" s="210" customFormat="1" ht="18">
      <c r="B1" s="211" t="s">
        <v>731</v>
      </c>
      <c r="E1" s="212"/>
      <c r="F1" s="212"/>
      <c r="G1" s="213"/>
      <c r="H1" s="213"/>
    </row>
    <row r="2" spans="1:20" s="214" customFormat="1" ht="15.75">
      <c r="D2" s="215"/>
      <c r="E2" s="215"/>
      <c r="F2" s="215"/>
      <c r="G2" s="215"/>
      <c r="H2" s="215"/>
    </row>
    <row r="3" spans="1:20" s="216" customFormat="1" ht="15.75">
      <c r="A3" s="220" t="s">
        <v>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163"/>
      <c r="O3" s="163"/>
      <c r="P3" s="163"/>
      <c r="Q3" s="163"/>
      <c r="R3" s="163"/>
      <c r="S3" s="163"/>
      <c r="T3" s="163"/>
    </row>
    <row r="4" spans="1:20" s="216" customFormat="1" ht="12.75">
      <c r="B4" s="285"/>
      <c r="C4" s="286"/>
      <c r="D4" s="286"/>
      <c r="E4" s="286"/>
      <c r="F4" s="286"/>
      <c r="G4" s="286"/>
      <c r="H4" s="286"/>
      <c r="I4" s="286"/>
      <c r="J4" s="286"/>
      <c r="K4" s="286"/>
      <c r="L4" s="287"/>
      <c r="M4" s="253"/>
      <c r="N4" s="163"/>
      <c r="O4" s="163"/>
      <c r="P4" s="163"/>
      <c r="Q4" s="163"/>
      <c r="R4" s="163"/>
      <c r="S4" s="163"/>
      <c r="T4" s="163"/>
    </row>
    <row r="5" spans="1:20" s="10" customFormat="1" ht="12">
      <c r="K5" s="163"/>
    </row>
    <row r="6" spans="1:20" s="46" customFormat="1" ht="25.5">
      <c r="A6" s="10"/>
      <c r="B6" s="230" t="s">
        <v>59</v>
      </c>
      <c r="C6" s="230" t="s">
        <v>429</v>
      </c>
      <c r="D6" s="230" t="s">
        <v>440</v>
      </c>
      <c r="E6" s="230" t="s">
        <v>444</v>
      </c>
      <c r="F6" s="230" t="s">
        <v>63</v>
      </c>
      <c r="G6" s="230" t="s">
        <v>454</v>
      </c>
      <c r="H6" s="230" t="s">
        <v>457</v>
      </c>
      <c r="I6" s="230" t="s">
        <v>445</v>
      </c>
      <c r="J6" s="230" t="s">
        <v>451</v>
      </c>
      <c r="K6" s="230" t="s">
        <v>452</v>
      </c>
      <c r="L6" s="230" t="s">
        <v>453</v>
      </c>
      <c r="M6" s="159" t="s">
        <v>440</v>
      </c>
      <c r="N6" s="159" t="s">
        <v>444</v>
      </c>
      <c r="O6" s="159" t="s">
        <v>63</v>
      </c>
    </row>
    <row r="7" spans="1:20" s="46" customFormat="1">
      <c r="A7" s="47"/>
      <c r="B7" s="109">
        <v>1</v>
      </c>
      <c r="C7" s="89"/>
      <c r="D7" s="107"/>
      <c r="E7" s="107"/>
      <c r="F7" s="90"/>
      <c r="G7" s="90"/>
      <c r="H7" s="90"/>
      <c r="I7" s="108"/>
      <c r="J7" s="108"/>
      <c r="K7" s="108"/>
      <c r="L7" s="89"/>
      <c r="M7" s="160" t="s">
        <v>442</v>
      </c>
      <c r="N7" s="160" t="s">
        <v>95</v>
      </c>
      <c r="O7" s="160" t="s">
        <v>71</v>
      </c>
    </row>
    <row r="8" spans="1:20" s="46" customFormat="1">
      <c r="A8" s="47"/>
      <c r="B8" s="109">
        <f>B7+1</f>
        <v>2</v>
      </c>
      <c r="C8" s="89"/>
      <c r="D8" s="177"/>
      <c r="E8" s="107"/>
      <c r="F8" s="90"/>
      <c r="G8" s="90"/>
      <c r="H8" s="90"/>
      <c r="I8" s="108"/>
      <c r="J8" s="108"/>
      <c r="K8" s="108"/>
      <c r="L8" s="89"/>
      <c r="M8" s="160" t="s">
        <v>443</v>
      </c>
      <c r="N8" s="160" t="s">
        <v>446</v>
      </c>
      <c r="O8" s="160" t="s">
        <v>72</v>
      </c>
    </row>
    <row r="9" spans="1:20" s="46" customFormat="1">
      <c r="A9" s="47"/>
      <c r="B9" s="109">
        <f t="shared" ref="B9:B36" si="0">B8+1</f>
        <v>3</v>
      </c>
      <c r="C9" s="89"/>
      <c r="D9" s="177"/>
      <c r="E9" s="107"/>
      <c r="F9" s="90"/>
      <c r="G9" s="90"/>
      <c r="H9" s="90"/>
      <c r="I9" s="108"/>
      <c r="J9" s="108"/>
      <c r="K9" s="108"/>
      <c r="L9" s="89"/>
      <c r="M9" s="160" t="s">
        <v>351</v>
      </c>
      <c r="N9" s="160" t="s">
        <v>143</v>
      </c>
      <c r="O9" s="160" t="s">
        <v>311</v>
      </c>
    </row>
    <row r="10" spans="1:20" s="46" customFormat="1">
      <c r="A10" s="47"/>
      <c r="B10" s="109">
        <f t="shared" si="0"/>
        <v>4</v>
      </c>
      <c r="C10" s="110"/>
      <c r="D10" s="177"/>
      <c r="E10" s="107"/>
      <c r="F10" s="90"/>
      <c r="G10" s="90"/>
      <c r="H10" s="90"/>
      <c r="I10" s="108"/>
      <c r="J10" s="108"/>
      <c r="K10" s="108"/>
      <c r="L10" s="89"/>
      <c r="M10" s="160" t="s">
        <v>441</v>
      </c>
      <c r="N10" s="160" t="s">
        <v>483</v>
      </c>
      <c r="O10" s="160"/>
    </row>
    <row r="11" spans="1:20" s="46" customFormat="1">
      <c r="A11" s="47"/>
      <c r="B11" s="109">
        <f t="shared" si="0"/>
        <v>5</v>
      </c>
      <c r="C11" s="110"/>
      <c r="D11" s="177"/>
      <c r="E11" s="107"/>
      <c r="F11" s="90"/>
      <c r="G11" s="90"/>
      <c r="H11" s="90"/>
      <c r="I11" s="108"/>
      <c r="J11" s="108"/>
      <c r="K11" s="108"/>
      <c r="L11" s="89"/>
      <c r="M11" s="160" t="s">
        <v>352</v>
      </c>
      <c r="N11" s="160" t="s">
        <v>436</v>
      </c>
      <c r="O11" s="160"/>
    </row>
    <row r="12" spans="1:20" s="46" customFormat="1">
      <c r="A12" s="47"/>
      <c r="B12" s="109">
        <f t="shared" si="0"/>
        <v>6</v>
      </c>
      <c r="C12" s="110"/>
      <c r="D12" s="177"/>
      <c r="E12" s="107"/>
      <c r="F12" s="90"/>
      <c r="G12" s="90"/>
      <c r="H12" s="90"/>
      <c r="I12" s="108"/>
      <c r="J12" s="108"/>
      <c r="K12" s="108"/>
      <c r="L12" s="89"/>
      <c r="M12" s="160" t="s">
        <v>353</v>
      </c>
      <c r="N12" s="160" t="s">
        <v>447</v>
      </c>
      <c r="O12" s="160"/>
    </row>
    <row r="13" spans="1:20" s="46" customFormat="1">
      <c r="A13" s="47"/>
      <c r="B13" s="109">
        <f t="shared" si="0"/>
        <v>7</v>
      </c>
      <c r="C13" s="89"/>
      <c r="D13" s="177"/>
      <c r="E13" s="107"/>
      <c r="F13" s="90"/>
      <c r="G13" s="90"/>
      <c r="H13" s="90"/>
      <c r="I13" s="108"/>
      <c r="J13" s="108"/>
      <c r="K13" s="108"/>
      <c r="L13" s="89"/>
      <c r="M13" s="160" t="s">
        <v>354</v>
      </c>
      <c r="N13" s="160" t="s">
        <v>448</v>
      </c>
      <c r="O13" s="160"/>
    </row>
    <row r="14" spans="1:20" s="46" customFormat="1">
      <c r="A14" s="47"/>
      <c r="B14" s="109">
        <f t="shared" si="0"/>
        <v>8</v>
      </c>
      <c r="C14" s="89"/>
      <c r="D14" s="177"/>
      <c r="E14" s="107"/>
      <c r="F14" s="90"/>
      <c r="G14" s="90"/>
      <c r="H14" s="90"/>
      <c r="I14" s="108"/>
      <c r="J14" s="108"/>
      <c r="K14" s="108"/>
      <c r="L14" s="89"/>
      <c r="M14" s="160" t="s">
        <v>355</v>
      </c>
      <c r="N14" s="160" t="s">
        <v>449</v>
      </c>
      <c r="O14" s="160"/>
    </row>
    <row r="15" spans="1:20" s="46" customFormat="1">
      <c r="A15" s="47"/>
      <c r="B15" s="109">
        <f t="shared" si="0"/>
        <v>9</v>
      </c>
      <c r="C15" s="110"/>
      <c r="D15" s="177"/>
      <c r="E15" s="107"/>
      <c r="F15" s="90"/>
      <c r="G15" s="90"/>
      <c r="H15" s="90"/>
      <c r="I15" s="108"/>
      <c r="J15" s="108"/>
      <c r="K15" s="108"/>
      <c r="L15" s="89"/>
      <c r="M15" s="160"/>
      <c r="N15" s="160" t="s">
        <v>450</v>
      </c>
      <c r="O15" s="160"/>
    </row>
    <row r="16" spans="1:20" s="46" customFormat="1">
      <c r="A16" s="47"/>
      <c r="B16" s="109">
        <f t="shared" si="0"/>
        <v>10</v>
      </c>
      <c r="C16" s="110"/>
      <c r="D16" s="177"/>
      <c r="E16" s="107"/>
      <c r="F16" s="90"/>
      <c r="G16" s="90"/>
      <c r="H16" s="90"/>
      <c r="I16" s="108"/>
      <c r="J16" s="108"/>
      <c r="K16" s="108"/>
      <c r="L16" s="89"/>
      <c r="M16" s="160"/>
      <c r="N16" s="160"/>
      <c r="O16" s="160"/>
    </row>
    <row r="17" spans="1:15" s="46" customFormat="1">
      <c r="A17" s="47"/>
      <c r="B17" s="109">
        <f t="shared" si="0"/>
        <v>11</v>
      </c>
      <c r="C17" s="110"/>
      <c r="D17" s="177"/>
      <c r="E17" s="105"/>
      <c r="F17" s="90"/>
      <c r="G17" s="90"/>
      <c r="H17" s="90"/>
      <c r="I17" s="108"/>
      <c r="J17" s="108"/>
      <c r="K17" s="108"/>
      <c r="L17" s="89"/>
      <c r="M17" s="160"/>
      <c r="N17" s="160"/>
      <c r="O17" s="160"/>
    </row>
    <row r="18" spans="1:15" s="46" customFormat="1">
      <c r="A18" s="47"/>
      <c r="B18" s="109">
        <f t="shared" si="0"/>
        <v>12</v>
      </c>
      <c r="C18" s="110"/>
      <c r="D18" s="177"/>
      <c r="E18" s="105"/>
      <c r="F18" s="90"/>
      <c r="G18" s="90"/>
      <c r="H18" s="90"/>
      <c r="I18" s="108"/>
      <c r="J18" s="108"/>
      <c r="K18" s="108"/>
      <c r="L18" s="89"/>
      <c r="M18" s="161"/>
    </row>
    <row r="19" spans="1:15" s="46" customFormat="1">
      <c r="A19" s="47"/>
      <c r="B19" s="109">
        <f t="shared" si="0"/>
        <v>13</v>
      </c>
      <c r="C19" s="110"/>
      <c r="D19" s="177"/>
      <c r="E19" s="105"/>
      <c r="F19" s="90"/>
      <c r="G19" s="90"/>
      <c r="H19" s="90"/>
      <c r="I19" s="108"/>
      <c r="J19" s="108"/>
      <c r="K19" s="108"/>
      <c r="L19" s="89"/>
      <c r="M19" s="161"/>
    </row>
    <row r="20" spans="1:15" s="46" customFormat="1">
      <c r="A20" s="47"/>
      <c r="B20" s="109">
        <f t="shared" si="0"/>
        <v>14</v>
      </c>
      <c r="C20" s="110"/>
      <c r="D20" s="177"/>
      <c r="E20" s="105"/>
      <c r="F20" s="90"/>
      <c r="G20" s="90"/>
      <c r="H20" s="90"/>
      <c r="I20" s="108"/>
      <c r="J20" s="108"/>
      <c r="K20" s="108"/>
      <c r="L20" s="89"/>
    </row>
    <row r="21" spans="1:15" s="46" customFormat="1">
      <c r="A21" s="47"/>
      <c r="B21" s="109">
        <f t="shared" si="0"/>
        <v>15</v>
      </c>
      <c r="C21" s="110"/>
      <c r="D21" s="177"/>
      <c r="E21" s="105"/>
      <c r="F21" s="90"/>
      <c r="G21" s="90"/>
      <c r="H21" s="90"/>
      <c r="I21" s="108"/>
      <c r="J21" s="108"/>
      <c r="K21" s="108"/>
      <c r="L21" s="89"/>
    </row>
    <row r="22" spans="1:15" s="46" customFormat="1">
      <c r="A22" s="47"/>
      <c r="B22" s="109">
        <f t="shared" si="0"/>
        <v>16</v>
      </c>
      <c r="C22" s="110"/>
      <c r="D22" s="177"/>
      <c r="E22" s="105"/>
      <c r="F22" s="90"/>
      <c r="G22" s="90"/>
      <c r="H22" s="90"/>
      <c r="I22" s="108"/>
      <c r="J22" s="108"/>
      <c r="K22" s="108"/>
      <c r="L22" s="89"/>
    </row>
    <row r="23" spans="1:15" s="46" customFormat="1">
      <c r="A23" s="47"/>
      <c r="B23" s="109">
        <f t="shared" si="0"/>
        <v>17</v>
      </c>
      <c r="C23" s="110"/>
      <c r="D23" s="177"/>
      <c r="E23" s="105"/>
      <c r="F23" s="90"/>
      <c r="G23" s="90"/>
      <c r="H23" s="90"/>
      <c r="I23" s="108"/>
      <c r="J23" s="108"/>
      <c r="K23" s="108"/>
      <c r="L23" s="89"/>
    </row>
    <row r="24" spans="1:15" s="46" customFormat="1">
      <c r="A24" s="47"/>
      <c r="B24" s="109">
        <f t="shared" si="0"/>
        <v>18</v>
      </c>
      <c r="C24" s="110"/>
      <c r="D24" s="177"/>
      <c r="E24" s="105"/>
      <c r="F24" s="90"/>
      <c r="G24" s="90"/>
      <c r="H24" s="90"/>
      <c r="I24" s="108"/>
      <c r="J24" s="108"/>
      <c r="K24" s="108"/>
      <c r="L24" s="89"/>
    </row>
    <row r="25" spans="1:15" s="46" customFormat="1">
      <c r="A25" s="47"/>
      <c r="B25" s="109">
        <f t="shared" si="0"/>
        <v>19</v>
      </c>
      <c r="C25" s="110"/>
      <c r="D25" s="177"/>
      <c r="E25" s="105"/>
      <c r="F25" s="90"/>
      <c r="G25" s="90"/>
      <c r="H25" s="90"/>
      <c r="I25" s="108"/>
      <c r="J25" s="108"/>
      <c r="K25" s="108"/>
      <c r="L25" s="89"/>
    </row>
    <row r="26" spans="1:15" s="46" customFormat="1">
      <c r="A26" s="47"/>
      <c r="B26" s="109">
        <f t="shared" si="0"/>
        <v>20</v>
      </c>
      <c r="C26" s="110"/>
      <c r="D26" s="177"/>
      <c r="E26" s="105"/>
      <c r="F26" s="90"/>
      <c r="G26" s="90"/>
      <c r="H26" s="90"/>
      <c r="I26" s="108"/>
      <c r="J26" s="108"/>
      <c r="K26" s="108"/>
      <c r="L26" s="89"/>
    </row>
    <row r="27" spans="1:15" s="46" customFormat="1">
      <c r="A27" s="47"/>
      <c r="B27" s="109">
        <f t="shared" si="0"/>
        <v>21</v>
      </c>
      <c r="C27" s="110"/>
      <c r="D27" s="177"/>
      <c r="E27" s="105"/>
      <c r="F27" s="90"/>
      <c r="G27" s="90"/>
      <c r="H27" s="90"/>
      <c r="I27" s="108"/>
      <c r="J27" s="108"/>
      <c r="K27" s="108"/>
      <c r="L27" s="89"/>
    </row>
    <row r="28" spans="1:15" s="46" customFormat="1">
      <c r="A28" s="47"/>
      <c r="B28" s="109">
        <f t="shared" si="0"/>
        <v>22</v>
      </c>
      <c r="C28" s="110"/>
      <c r="D28" s="177"/>
      <c r="E28" s="105"/>
      <c r="F28" s="90"/>
      <c r="G28" s="90"/>
      <c r="H28" s="90"/>
      <c r="I28" s="108"/>
      <c r="J28" s="108"/>
      <c r="K28" s="108"/>
      <c r="L28" s="89"/>
    </row>
    <row r="29" spans="1:15" s="46" customFormat="1">
      <c r="A29" s="47"/>
      <c r="B29" s="109">
        <f>B28+1</f>
        <v>23</v>
      </c>
      <c r="C29" s="110"/>
      <c r="D29" s="177"/>
      <c r="E29" s="105"/>
      <c r="F29" s="90"/>
      <c r="G29" s="90"/>
      <c r="H29" s="90"/>
      <c r="I29" s="108"/>
      <c r="J29" s="108"/>
      <c r="K29" s="108"/>
      <c r="L29" s="89"/>
    </row>
    <row r="30" spans="1:15" s="46" customFormat="1">
      <c r="A30" s="47"/>
      <c r="B30" s="109">
        <f t="shared" si="0"/>
        <v>24</v>
      </c>
      <c r="C30" s="110"/>
      <c r="D30" s="177"/>
      <c r="E30" s="105"/>
      <c r="F30" s="90"/>
      <c r="G30" s="90"/>
      <c r="H30" s="90"/>
      <c r="I30" s="108"/>
      <c r="J30" s="108"/>
      <c r="K30" s="108"/>
      <c r="L30" s="89"/>
    </row>
    <row r="31" spans="1:15" s="46" customFormat="1">
      <c r="A31" s="47"/>
      <c r="B31" s="109">
        <f t="shared" si="0"/>
        <v>25</v>
      </c>
      <c r="C31" s="110"/>
      <c r="D31" s="177"/>
      <c r="E31" s="105"/>
      <c r="F31" s="90"/>
      <c r="G31" s="90"/>
      <c r="H31" s="90"/>
      <c r="I31" s="108"/>
      <c r="J31" s="108"/>
      <c r="K31" s="108"/>
      <c r="L31" s="89"/>
    </row>
    <row r="32" spans="1:15" s="46" customFormat="1">
      <c r="A32" s="47"/>
      <c r="B32" s="109">
        <f t="shared" si="0"/>
        <v>26</v>
      </c>
      <c r="C32" s="111"/>
      <c r="D32" s="177"/>
      <c r="E32" s="105"/>
      <c r="F32" s="90"/>
      <c r="G32" s="90"/>
      <c r="H32" s="90"/>
      <c r="I32" s="108"/>
      <c r="J32" s="108"/>
      <c r="K32" s="108"/>
      <c r="L32" s="89"/>
    </row>
    <row r="33" spans="1:12" s="46" customFormat="1">
      <c r="A33" s="47"/>
      <c r="B33" s="109">
        <f t="shared" si="0"/>
        <v>27</v>
      </c>
      <c r="C33" s="110"/>
      <c r="D33" s="177"/>
      <c r="E33" s="105"/>
      <c r="F33" s="90"/>
      <c r="G33" s="90"/>
      <c r="H33" s="90"/>
      <c r="I33" s="108"/>
      <c r="J33" s="108"/>
      <c r="K33" s="108"/>
      <c r="L33" s="89"/>
    </row>
    <row r="34" spans="1:12" s="46" customFormat="1">
      <c r="A34" s="47"/>
      <c r="B34" s="109">
        <f t="shared" si="0"/>
        <v>28</v>
      </c>
      <c r="C34" s="110"/>
      <c r="D34" s="177"/>
      <c r="E34" s="105"/>
      <c r="F34" s="90"/>
      <c r="G34" s="90"/>
      <c r="H34" s="90"/>
      <c r="I34" s="108"/>
      <c r="J34" s="108"/>
      <c r="K34" s="108"/>
      <c r="L34" s="89"/>
    </row>
    <row r="35" spans="1:12" s="46" customFormat="1">
      <c r="A35" s="47"/>
      <c r="B35" s="109">
        <f t="shared" si="0"/>
        <v>29</v>
      </c>
      <c r="C35" s="110"/>
      <c r="D35" s="177"/>
      <c r="E35" s="105"/>
      <c r="F35" s="90"/>
      <c r="G35" s="90"/>
      <c r="H35" s="90"/>
      <c r="I35" s="108"/>
      <c r="J35" s="108"/>
      <c r="K35" s="108"/>
      <c r="L35" s="89"/>
    </row>
    <row r="36" spans="1:12" s="46" customFormat="1">
      <c r="A36" s="47"/>
      <c r="B36" s="109">
        <f t="shared" si="0"/>
        <v>30</v>
      </c>
      <c r="C36" s="110"/>
      <c r="D36" s="177"/>
      <c r="E36" s="105"/>
      <c r="F36" s="90"/>
      <c r="G36" s="90"/>
      <c r="H36" s="90"/>
      <c r="I36" s="108"/>
      <c r="J36" s="108"/>
      <c r="K36" s="108"/>
      <c r="L36" s="89"/>
    </row>
    <row r="37" spans="1:12">
      <c r="D37" s="38"/>
      <c r="E37" s="38"/>
    </row>
    <row r="38" spans="1:12">
      <c r="D38" s="38"/>
      <c r="E38" s="38"/>
    </row>
    <row r="39" spans="1:12">
      <c r="D39" s="38"/>
      <c r="E39" s="38"/>
    </row>
    <row r="40" spans="1:12">
      <c r="D40" s="38"/>
      <c r="E40" s="38"/>
    </row>
    <row r="41" spans="1:12">
      <c r="D41" s="38"/>
      <c r="E41" s="38"/>
    </row>
    <row r="42" spans="1:12">
      <c r="D42" s="38"/>
      <c r="E42" s="38"/>
    </row>
  </sheetData>
  <dataConsolidate/>
  <mergeCells count="2">
    <mergeCell ref="B3:M3"/>
    <mergeCell ref="B4:L4"/>
  </mergeCells>
  <conditionalFormatting sqref="F7:F36">
    <cfRule type="cellIs" dxfId="7" priority="13" stopIfTrue="1" operator="equal">
      <formula>"Aberto"</formula>
    </cfRule>
    <cfRule type="cellIs" dxfId="6" priority="14" stopIfTrue="1" operator="equal">
      <formula>"Fechado"</formula>
    </cfRule>
  </conditionalFormatting>
  <conditionalFormatting sqref="B7:B36">
    <cfRule type="expression" dxfId="5" priority="15" stopIfTrue="1">
      <formula>IF(LEFT(B7,3)="ACP",1,0)</formula>
    </cfRule>
    <cfRule type="expression" dxfId="4" priority="16" stopIfTrue="1">
      <formula>IF(LEFT(B7,3)="ESC",1,0)</formula>
    </cfRule>
    <cfRule type="expression" dxfId="3" priority="17" stopIfTrue="1">
      <formula>IF(LEFT(B7,3)="ACC",1,0)</formula>
    </cfRule>
  </conditionalFormatting>
  <conditionalFormatting sqref="F7:F36">
    <cfRule type="expression" dxfId="2" priority="18" stopIfTrue="1">
      <formula>IF(F7="fechado",1,0)</formula>
    </cfRule>
    <cfRule type="expression" dxfId="1" priority="19" stopIfTrue="1">
      <formula>IF(DAYS360(G7,TODAY())&lt;4,IF(F7="aberto",TRUE,FALSE),FALSE)</formula>
    </cfRule>
    <cfRule type="expression" dxfId="0" priority="20" stopIfTrue="1">
      <formula>IF(DAYS360(G7,TODAY())&gt;=4,IF(F7="aberto",TRUE,FALSE),FALSE)</formula>
    </cfRule>
  </conditionalFormatting>
  <dataValidations count="3">
    <dataValidation type="list" allowBlank="1" showInputMessage="1" showErrorMessage="1" sqref="D7:D65536">
      <formula1>$M$7:$M$14</formula1>
    </dataValidation>
    <dataValidation type="list" allowBlank="1" showInputMessage="1" sqref="E7:E65536">
      <formula1>CategoriasLog</formula1>
    </dataValidation>
    <dataValidation type="list" allowBlank="1" showInputMessage="1" showErrorMessage="1" sqref="F7:F65536">
      <formula1>$O$7:$O$9</formula1>
    </dataValidation>
  </dataValidations>
  <hyperlinks>
    <hyperlink ref="A3" location="Menu!A1" display="&lt;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"/>
  <sheetViews>
    <sheetView showGridLines="0" zoomScale="90" zoomScaleNormal="90" workbookViewId="0">
      <selection activeCell="K39" sqref="K39"/>
    </sheetView>
  </sheetViews>
  <sheetFormatPr defaultColWidth="11.42578125" defaultRowHeight="12.75"/>
  <cols>
    <col min="1" max="1" width="2.140625" style="216" bestFit="1" customWidth="1"/>
    <col min="2" max="2" width="14.42578125" style="216" customWidth="1"/>
    <col min="3" max="10" width="18" style="216" customWidth="1"/>
    <col min="11" max="11" width="20" style="216" customWidth="1"/>
    <col min="12" max="13" width="18" style="216" customWidth="1"/>
    <col min="14" max="14" width="25.7109375" style="216" customWidth="1"/>
    <col min="15" max="16384" width="11.42578125" style="216"/>
  </cols>
  <sheetData>
    <row r="1" spans="1:21" s="210" customFormat="1" ht="18">
      <c r="B1" s="211" t="s">
        <v>472</v>
      </c>
      <c r="E1" s="212"/>
      <c r="F1" s="212"/>
      <c r="G1" s="213"/>
      <c r="H1" s="213"/>
    </row>
    <row r="2" spans="1:21" s="214" customFormat="1" ht="15.75">
      <c r="D2" s="215"/>
      <c r="E2" s="215"/>
      <c r="F2" s="215"/>
      <c r="G2" s="215"/>
      <c r="H2" s="215"/>
    </row>
    <row r="3" spans="1:21" ht="15.75">
      <c r="A3" s="220" t="s">
        <v>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163"/>
      <c r="P3" s="163"/>
      <c r="Q3" s="163"/>
      <c r="R3" s="163"/>
      <c r="S3" s="163"/>
      <c r="T3" s="163"/>
      <c r="U3" s="163"/>
    </row>
    <row r="4" spans="1:21"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163"/>
      <c r="P4" s="163"/>
      <c r="Q4" s="163"/>
      <c r="R4" s="163"/>
      <c r="S4" s="163"/>
      <c r="T4" s="163"/>
      <c r="U4" s="163"/>
    </row>
    <row r="5" spans="1:21" s="10" customFormat="1" ht="12">
      <c r="K5" s="163"/>
    </row>
    <row r="6" spans="1:21" ht="15.75">
      <c r="B6" s="415" t="s">
        <v>730</v>
      </c>
      <c r="C6" s="413" t="s">
        <v>690</v>
      </c>
      <c r="D6" s="413"/>
      <c r="E6" s="413"/>
      <c r="F6" s="413"/>
      <c r="G6" s="413"/>
      <c r="H6" s="282" t="s">
        <v>709</v>
      </c>
      <c r="I6" s="283"/>
      <c r="J6" s="283"/>
      <c r="K6" s="283"/>
      <c r="L6" s="283"/>
      <c r="M6" s="283"/>
      <c r="N6" s="284"/>
    </row>
    <row r="7" spans="1:21" ht="51">
      <c r="B7" s="415"/>
      <c r="C7" s="233" t="s">
        <v>695</v>
      </c>
      <c r="D7" s="233" t="s">
        <v>691</v>
      </c>
      <c r="E7" s="233" t="s">
        <v>692</v>
      </c>
      <c r="F7" s="233" t="s">
        <v>693</v>
      </c>
      <c r="G7" s="233" t="s">
        <v>694</v>
      </c>
      <c r="H7" s="233" t="s">
        <v>696</v>
      </c>
      <c r="I7" s="233" t="s">
        <v>697</v>
      </c>
      <c r="J7" s="233" t="s">
        <v>698</v>
      </c>
      <c r="K7" s="233" t="s">
        <v>699</v>
      </c>
      <c r="L7" s="233" t="s">
        <v>700</v>
      </c>
      <c r="M7" s="233" t="s">
        <v>701</v>
      </c>
      <c r="N7" s="233" t="s">
        <v>702</v>
      </c>
    </row>
    <row r="8" spans="1:21"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</row>
    <row r="9" spans="1:21"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</row>
    <row r="10" spans="1:21"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</row>
    <row r="11" spans="1:21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</row>
    <row r="12" spans="1:21"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</row>
    <row r="13" spans="1:21"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</row>
    <row r="14" spans="1:21"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</row>
    <row r="15" spans="1:21"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</row>
  </sheetData>
  <dataConsolidate/>
  <mergeCells count="5">
    <mergeCell ref="H6:N6"/>
    <mergeCell ref="C6:G6"/>
    <mergeCell ref="B6:B7"/>
    <mergeCell ref="B4:N4"/>
    <mergeCell ref="B3:N3"/>
  </mergeCells>
  <hyperlinks>
    <hyperlink ref="A3" location="Menu!A1" display="&lt;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showGridLines="0" zoomScale="90" zoomScaleNormal="90" workbookViewId="0"/>
  </sheetViews>
  <sheetFormatPr defaultColWidth="11.42578125" defaultRowHeight="12.75"/>
  <cols>
    <col min="1" max="1" width="2.140625" style="216" bestFit="1" customWidth="1"/>
    <col min="2" max="2" width="14.42578125" style="216" customWidth="1"/>
    <col min="3" max="7" width="43.140625" style="216" customWidth="1"/>
    <col min="8" max="16384" width="11.42578125" style="216"/>
  </cols>
  <sheetData>
    <row r="1" spans="1:14" s="210" customFormat="1" ht="18">
      <c r="B1" s="211" t="s">
        <v>704</v>
      </c>
      <c r="D1" s="212"/>
      <c r="E1" s="213"/>
    </row>
    <row r="2" spans="1:14" s="214" customFormat="1" ht="15.75">
      <c r="D2" s="215"/>
      <c r="E2" s="215"/>
    </row>
    <row r="3" spans="1:14" ht="15.75">
      <c r="A3" s="220" t="s">
        <v>9</v>
      </c>
      <c r="B3" s="413"/>
      <c r="C3" s="413"/>
      <c r="D3" s="413"/>
      <c r="E3" s="413"/>
      <c r="F3" s="413"/>
      <c r="G3" s="413"/>
      <c r="H3" s="163"/>
      <c r="I3" s="163"/>
      <c r="J3" s="163"/>
      <c r="K3" s="163"/>
      <c r="L3" s="163"/>
      <c r="M3" s="163"/>
      <c r="N3" s="163"/>
    </row>
    <row r="4" spans="1:14">
      <c r="B4" s="326"/>
      <c r="C4" s="326"/>
      <c r="D4" s="326"/>
      <c r="E4" s="326"/>
      <c r="F4" s="326"/>
      <c r="G4" s="326"/>
      <c r="H4" s="163"/>
      <c r="I4" s="163"/>
      <c r="J4" s="163"/>
      <c r="K4" s="163"/>
      <c r="L4" s="163"/>
      <c r="M4" s="163"/>
      <c r="N4" s="163"/>
    </row>
    <row r="5" spans="1:14" s="10" customFormat="1" ht="12">
      <c r="G5" s="163"/>
    </row>
    <row r="6" spans="1:14" ht="15.75">
      <c r="B6" s="415" t="s">
        <v>730</v>
      </c>
      <c r="C6" s="413" t="s">
        <v>704</v>
      </c>
      <c r="D6" s="413"/>
      <c r="E6" s="413"/>
      <c r="F6" s="413"/>
      <c r="G6" s="413"/>
    </row>
    <row r="7" spans="1:14" ht="25.5" customHeight="1">
      <c r="B7" s="415"/>
      <c r="C7" s="237" t="s">
        <v>705</v>
      </c>
      <c r="D7" s="237" t="s">
        <v>706</v>
      </c>
      <c r="E7" s="237" t="s">
        <v>707</v>
      </c>
      <c r="F7" s="237" t="s">
        <v>708</v>
      </c>
      <c r="G7" s="238" t="s">
        <v>703</v>
      </c>
    </row>
    <row r="8" spans="1:14">
      <c r="B8" s="234"/>
      <c r="C8" s="235"/>
      <c r="D8" s="236"/>
      <c r="E8" s="236"/>
      <c r="F8" s="236"/>
      <c r="G8" s="235"/>
    </row>
    <row r="9" spans="1:14">
      <c r="B9" s="234"/>
      <c r="C9" s="235"/>
      <c r="D9" s="236"/>
      <c r="E9" s="236"/>
      <c r="F9" s="236"/>
      <c r="G9" s="235"/>
    </row>
    <row r="10" spans="1:14">
      <c r="B10" s="234"/>
      <c r="C10" s="235"/>
      <c r="D10" s="236"/>
      <c r="E10" s="236"/>
      <c r="F10" s="236"/>
      <c r="G10" s="235"/>
    </row>
    <row r="11" spans="1:14">
      <c r="B11" s="234"/>
      <c r="C11" s="235"/>
      <c r="D11" s="236"/>
      <c r="E11" s="236"/>
      <c r="F11" s="236"/>
      <c r="G11" s="235"/>
    </row>
    <row r="12" spans="1:14">
      <c r="B12" s="234"/>
      <c r="C12" s="235"/>
      <c r="D12" s="236"/>
      <c r="E12" s="236"/>
      <c r="F12" s="236"/>
      <c r="G12" s="235"/>
    </row>
    <row r="13" spans="1:14">
      <c r="B13" s="234"/>
      <c r="C13" s="235"/>
      <c r="D13" s="236"/>
      <c r="E13" s="236"/>
      <c r="F13" s="236"/>
      <c r="G13" s="235"/>
    </row>
    <row r="14" spans="1:14">
      <c r="B14" s="234"/>
      <c r="C14" s="235"/>
      <c r="D14" s="236"/>
      <c r="E14" s="236"/>
      <c r="F14" s="236"/>
      <c r="G14" s="235"/>
    </row>
  </sheetData>
  <dataConsolidate/>
  <mergeCells count="4">
    <mergeCell ref="B3:G3"/>
    <mergeCell ref="B4:G4"/>
    <mergeCell ref="B6:B7"/>
    <mergeCell ref="C6:G6"/>
  </mergeCells>
  <hyperlinks>
    <hyperlink ref="A3" location="Menu!A1" display="&lt;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T36"/>
  <sheetViews>
    <sheetView showGridLines="0" tabSelected="1" zoomScale="90" zoomScaleNormal="90" workbookViewId="0">
      <selection activeCell="E7" sqref="E7"/>
    </sheetView>
  </sheetViews>
  <sheetFormatPr defaultColWidth="11.42578125" defaultRowHeight="12.75"/>
  <cols>
    <col min="1" max="1" width="2.140625" style="216" bestFit="1" customWidth="1"/>
    <col min="2" max="2" width="19.140625" style="216" bestFit="1" customWidth="1"/>
    <col min="3" max="3" width="93.140625" style="216" customWidth="1"/>
    <col min="4" max="4" width="16.42578125" style="216" customWidth="1"/>
    <col min="5" max="5" width="15.28515625" style="216" customWidth="1"/>
    <col min="6" max="9" width="11.42578125" style="216"/>
    <col min="10" max="10" width="16" style="216" bestFit="1" customWidth="1"/>
    <col min="11" max="16384" width="11.42578125" style="216"/>
  </cols>
  <sheetData>
    <row r="1" spans="1:20" s="210" customFormat="1" ht="18">
      <c r="B1" s="211" t="s">
        <v>54</v>
      </c>
      <c r="D1" s="212"/>
      <c r="E1" s="212"/>
      <c r="F1" s="213"/>
      <c r="G1" s="213"/>
    </row>
    <row r="2" spans="1:20" s="214" customFormat="1" ht="15.75">
      <c r="C2" s="215"/>
      <c r="D2" s="215"/>
      <c r="E2" s="215"/>
      <c r="F2" s="215"/>
      <c r="G2" s="215"/>
    </row>
    <row r="3" spans="1:20" ht="15.75">
      <c r="A3" s="220" t="s">
        <v>9</v>
      </c>
      <c r="B3" s="282"/>
      <c r="C3" s="283"/>
      <c r="D3" s="283"/>
      <c r="E3" s="284"/>
      <c r="F3" s="162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</row>
    <row r="4" spans="1:20" ht="15">
      <c r="B4" s="285"/>
      <c r="C4" s="286"/>
      <c r="D4" s="286"/>
      <c r="E4" s="287"/>
      <c r="F4" s="162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</row>
    <row r="5" spans="1:20" s="10" customFormat="1" ht="12">
      <c r="J5" s="163"/>
    </row>
    <row r="6" spans="1:20">
      <c r="B6" s="258" t="s">
        <v>135</v>
      </c>
      <c r="C6" s="277" t="s">
        <v>765</v>
      </c>
      <c r="D6" s="258" t="s">
        <v>136</v>
      </c>
      <c r="E6" s="278">
        <v>5000</v>
      </c>
      <c r="J6" s="163"/>
    </row>
    <row r="7" spans="1:20">
      <c r="B7" s="258" t="s">
        <v>672</v>
      </c>
      <c r="C7" s="277" t="s">
        <v>766</v>
      </c>
      <c r="D7" s="258" t="s">
        <v>137</v>
      </c>
      <c r="E7" s="278">
        <v>3</v>
      </c>
      <c r="J7" s="163"/>
    </row>
    <row r="8" spans="1:20">
      <c r="B8" s="258" t="s">
        <v>140</v>
      </c>
      <c r="C8" s="277" t="s">
        <v>767</v>
      </c>
      <c r="D8" s="258" t="s">
        <v>138</v>
      </c>
      <c r="E8" s="278">
        <v>5</v>
      </c>
      <c r="J8" s="163"/>
    </row>
    <row r="9" spans="1:20">
      <c r="B9" s="258" t="s">
        <v>141</v>
      </c>
      <c r="C9" s="277" t="s">
        <v>768</v>
      </c>
      <c r="D9" s="258" t="s">
        <v>771</v>
      </c>
      <c r="E9" s="279">
        <v>43089</v>
      </c>
      <c r="J9" s="163"/>
    </row>
    <row r="10" spans="1:20">
      <c r="B10" s="258" t="s">
        <v>142</v>
      </c>
      <c r="C10" s="277" t="s">
        <v>769</v>
      </c>
      <c r="D10" s="258" t="s">
        <v>139</v>
      </c>
      <c r="E10" s="278">
        <v>5</v>
      </c>
    </row>
    <row r="11" spans="1:20">
      <c r="B11" s="258" t="s">
        <v>73</v>
      </c>
      <c r="C11" s="280" t="s">
        <v>770</v>
      </c>
      <c r="D11" s="258" t="s">
        <v>473</v>
      </c>
      <c r="E11" s="279">
        <v>42936</v>
      </c>
    </row>
    <row r="12" spans="1:20" s="10" customFormat="1">
      <c r="B12" s="307"/>
      <c r="C12" s="308"/>
      <c r="D12" s="308"/>
      <c r="E12" s="309"/>
    </row>
    <row r="13" spans="1:20" s="10" customFormat="1" ht="15.75">
      <c r="B13" s="310" t="s">
        <v>94</v>
      </c>
      <c r="C13" s="310"/>
      <c r="D13" s="310"/>
      <c r="E13" s="310"/>
    </row>
    <row r="14" spans="1:20" s="10" customFormat="1">
      <c r="B14" s="314" t="s">
        <v>772</v>
      </c>
      <c r="C14" s="315"/>
      <c r="D14" s="315"/>
      <c r="E14" s="316"/>
    </row>
    <row r="15" spans="1:20" s="10" customFormat="1" ht="15.75">
      <c r="B15" s="310" t="s">
        <v>231</v>
      </c>
      <c r="C15" s="310"/>
      <c r="D15" s="310"/>
      <c r="E15" s="310"/>
    </row>
    <row r="16" spans="1:20" s="10" customFormat="1">
      <c r="B16" s="311" t="s">
        <v>775</v>
      </c>
      <c r="C16" s="312"/>
      <c r="D16" s="312"/>
      <c r="E16" s="313"/>
    </row>
    <row r="17" spans="2:5" s="10" customFormat="1" ht="15.75">
      <c r="B17" s="310" t="s">
        <v>143</v>
      </c>
      <c r="C17" s="310"/>
      <c r="D17" s="310"/>
      <c r="E17" s="310"/>
    </row>
    <row r="18" spans="2:5" s="10" customFormat="1">
      <c r="B18" s="314" t="s">
        <v>774</v>
      </c>
      <c r="C18" s="315"/>
      <c r="D18" s="315"/>
      <c r="E18" s="316"/>
    </row>
    <row r="19" spans="2:5" s="10" customFormat="1" ht="15.75">
      <c r="B19" s="310" t="s">
        <v>435</v>
      </c>
      <c r="C19" s="310"/>
      <c r="D19" s="310"/>
      <c r="E19" s="310"/>
    </row>
    <row r="20" spans="2:5" s="10" customFormat="1">
      <c r="B20" s="311" t="s">
        <v>773</v>
      </c>
      <c r="C20" s="312"/>
      <c r="D20" s="312"/>
      <c r="E20" s="313"/>
    </row>
    <row r="21" spans="2:5" ht="15.75">
      <c r="B21" s="310" t="s">
        <v>460</v>
      </c>
      <c r="C21" s="310"/>
      <c r="D21" s="310"/>
      <c r="E21" s="310"/>
    </row>
    <row r="22" spans="2:5" ht="25.5">
      <c r="B22" s="218" t="s">
        <v>96</v>
      </c>
      <c r="C22" s="218" t="s">
        <v>97</v>
      </c>
      <c r="D22" s="218" t="s">
        <v>98</v>
      </c>
      <c r="E22" s="218" t="s">
        <v>99</v>
      </c>
    </row>
    <row r="23" spans="2:5">
      <c r="B23" s="80"/>
      <c r="C23" s="80"/>
      <c r="D23" s="80"/>
      <c r="E23" s="80"/>
    </row>
    <row r="24" spans="2:5">
      <c r="B24" s="80"/>
      <c r="C24" s="80"/>
      <c r="D24" s="80"/>
      <c r="E24" s="80"/>
    </row>
    <row r="25" spans="2:5">
      <c r="B25" s="80"/>
      <c r="C25" s="80"/>
      <c r="D25" s="80"/>
      <c r="E25" s="80"/>
    </row>
    <row r="26" spans="2:5">
      <c r="B26" s="80"/>
      <c r="C26" s="80"/>
      <c r="D26" s="80"/>
      <c r="E26" s="80"/>
    </row>
    <row r="27" spans="2:5">
      <c r="B27" s="80"/>
      <c r="C27" s="80"/>
      <c r="D27" s="80"/>
      <c r="E27" s="80"/>
    </row>
    <row r="28" spans="2:5">
      <c r="B28" s="80"/>
      <c r="C28" s="80"/>
      <c r="D28" s="80"/>
      <c r="E28" s="80"/>
    </row>
    <row r="29" spans="2:5">
      <c r="B29" s="80"/>
      <c r="C29" s="80"/>
      <c r="D29" s="80"/>
      <c r="E29" s="80"/>
    </row>
    <row r="30" spans="2:5">
      <c r="B30" s="80"/>
      <c r="C30" s="80"/>
      <c r="D30" s="80"/>
      <c r="E30" s="80"/>
    </row>
    <row r="31" spans="2:5">
      <c r="B31" s="80"/>
      <c r="C31" s="80"/>
      <c r="D31" s="80"/>
      <c r="E31" s="80"/>
    </row>
    <row r="32" spans="2:5">
      <c r="B32" s="80"/>
      <c r="C32" s="80"/>
      <c r="D32" s="80"/>
      <c r="E32" s="80"/>
    </row>
    <row r="33" spans="2:5">
      <c r="B33" s="285" t="s">
        <v>145</v>
      </c>
      <c r="C33" s="286"/>
      <c r="D33" s="286"/>
      <c r="E33" s="286"/>
    </row>
    <row r="34" spans="2:5">
      <c r="B34" s="304" t="s">
        <v>146</v>
      </c>
      <c r="C34" s="305"/>
      <c r="D34" s="305"/>
      <c r="E34" s="306"/>
    </row>
    <row r="35" spans="2:5">
      <c r="B35" s="298" t="s">
        <v>202</v>
      </c>
      <c r="C35" s="299"/>
      <c r="D35" s="299"/>
      <c r="E35" s="300"/>
    </row>
    <row r="36" spans="2:5">
      <c r="B36" s="301"/>
      <c r="C36" s="302"/>
      <c r="D36" s="302"/>
      <c r="E36" s="303"/>
    </row>
  </sheetData>
  <dataConsolidate/>
  <mergeCells count="16">
    <mergeCell ref="B3:E3"/>
    <mergeCell ref="B17:E17"/>
    <mergeCell ref="B19:E19"/>
    <mergeCell ref="B20:E20"/>
    <mergeCell ref="B21:E21"/>
    <mergeCell ref="B4:E4"/>
    <mergeCell ref="B18:E18"/>
    <mergeCell ref="B13:E13"/>
    <mergeCell ref="B14:E14"/>
    <mergeCell ref="B15:E15"/>
    <mergeCell ref="B16:E16"/>
    <mergeCell ref="B35:E35"/>
    <mergeCell ref="B36:E36"/>
    <mergeCell ref="B33:E33"/>
    <mergeCell ref="B34:E34"/>
    <mergeCell ref="B12:E12"/>
  </mergeCells>
  <dataValidations disablePrompts="1" count="2">
    <dataValidation type="list" allowBlank="1" showInputMessage="1" showErrorMessage="1" sqref="D23:E32">
      <formula1>"Sim,Não"</formula1>
    </dataValidation>
    <dataValidation type="list" allowBlank="1" showInputMessage="1" showErrorMessage="1" sqref="C23:C32">
      <formula1>"Analista, Cliente, Coordenador, Diretor, Gerente, Gestor Funcional, Líder do Projeto, PMO, Sponsor, Usuário,"</formula1>
    </dataValidation>
  </dataValidations>
  <hyperlinks>
    <hyperlink ref="A3" location="Menu!A1" display="&lt;"/>
    <hyperlink ref="B35:E35" location="'Entregas e Critérios de Aceite'!A1" display="            Os artefatos produzidos serão validados conforme critérios de aceite estabelecidos neste plano de projeto na  guia &quot;Entregas e critérios de aceite&quot;.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7"/>
  <dimension ref="A1:G31"/>
  <sheetViews>
    <sheetView showGridLines="0" zoomScaleNormal="100" workbookViewId="0"/>
  </sheetViews>
  <sheetFormatPr defaultColWidth="10.85546875" defaultRowHeight="12.75"/>
  <cols>
    <col min="1" max="1" width="2.140625" style="175" customWidth="1"/>
    <col min="2" max="2" width="27.42578125" style="175" customWidth="1"/>
    <col min="3" max="4" width="10.85546875" style="175"/>
    <col min="5" max="5" width="20.85546875" style="175" bestFit="1" customWidth="1"/>
    <col min="6" max="6" width="27.5703125" style="175" bestFit="1" customWidth="1"/>
    <col min="7" max="7" width="14.28515625" style="175" customWidth="1"/>
    <col min="8" max="16384" width="10.85546875" style="175"/>
  </cols>
  <sheetData>
    <row r="1" spans="1:7" s="210" customFormat="1" ht="18">
      <c r="B1" s="211" t="s">
        <v>461</v>
      </c>
      <c r="D1" s="212"/>
      <c r="E1" s="212"/>
      <c r="F1" s="213"/>
      <c r="G1" s="213"/>
    </row>
    <row r="2" spans="1:7" s="214" customFormat="1" ht="15.75">
      <c r="C2" s="215"/>
      <c r="D2" s="215"/>
      <c r="E2" s="215"/>
      <c r="F2" s="215"/>
      <c r="G2" s="215"/>
    </row>
    <row r="3" spans="1:7" ht="18.75" customHeight="1">
      <c r="A3" s="221" t="s">
        <v>9</v>
      </c>
      <c r="B3" s="282"/>
      <c r="C3" s="283"/>
      <c r="D3" s="283"/>
      <c r="E3" s="283"/>
      <c r="F3" s="283"/>
      <c r="G3" s="283"/>
    </row>
    <row r="4" spans="1:7" ht="18.75" customHeight="1">
      <c r="A4" s="178"/>
      <c r="B4" s="285"/>
      <c r="C4" s="286"/>
      <c r="D4" s="286"/>
      <c r="E4" s="286"/>
      <c r="F4" s="286"/>
      <c r="G4" s="286"/>
    </row>
    <row r="22" s="79" customFormat="1" ht="11.25"/>
    <row r="23" s="79" customFormat="1" ht="11.25"/>
    <row r="24" s="79" customFormat="1" ht="11.25"/>
    <row r="25" s="79" customFormat="1" ht="11.25"/>
    <row r="26" s="79" customFormat="1" ht="11.25"/>
    <row r="27" s="79" customFormat="1" ht="11.25"/>
    <row r="28" s="79" customFormat="1" ht="11.25"/>
    <row r="29" s="79" customFormat="1" ht="11.25"/>
    <row r="30" s="79" customFormat="1" ht="11.25"/>
    <row r="31" s="79" customFormat="1" ht="11.25"/>
  </sheetData>
  <mergeCells count="2">
    <mergeCell ref="B3:G3"/>
    <mergeCell ref="B4:G4"/>
  </mergeCells>
  <hyperlinks>
    <hyperlink ref="A3" location="Menu!A1" display="&lt;"/>
  </hyperlink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8"/>
  <dimension ref="A1:T342"/>
  <sheetViews>
    <sheetView showGridLines="0" zoomScale="90" zoomScaleNormal="90" workbookViewId="0">
      <pane ySplit="7" topLeftCell="A44" activePane="bottomLeft" state="frozen"/>
      <selection pane="bottomLeft"/>
    </sheetView>
  </sheetViews>
  <sheetFormatPr defaultColWidth="10.85546875" defaultRowHeight="12.75"/>
  <cols>
    <col min="1" max="1" width="2.140625" style="175" customWidth="1"/>
    <col min="2" max="2" width="7.7109375" style="175" customWidth="1"/>
    <col min="3" max="3" width="41.42578125" style="175" customWidth="1"/>
    <col min="4" max="4" width="13.140625" style="175" customWidth="1"/>
    <col min="5" max="5" width="11.5703125" style="175" customWidth="1"/>
    <col min="6" max="6" width="13.140625" style="175" bestFit="1" customWidth="1"/>
    <col min="7" max="7" width="59.42578125" style="175" bestFit="1" customWidth="1"/>
    <col min="8" max="8" width="23.85546875" style="175" customWidth="1"/>
    <col min="9" max="11" width="24" style="175" customWidth="1"/>
    <col min="12" max="16384" width="10.85546875" style="175"/>
  </cols>
  <sheetData>
    <row r="1" spans="1:20" s="210" customFormat="1" ht="18">
      <c r="B1" s="211" t="s">
        <v>688</v>
      </c>
      <c r="D1" s="212"/>
      <c r="E1" s="212"/>
      <c r="F1" s="213"/>
      <c r="G1" s="213"/>
    </row>
    <row r="2" spans="1:20" s="214" customFormat="1" ht="15.75">
      <c r="C2" s="215"/>
      <c r="D2" s="215"/>
      <c r="E2" s="215"/>
      <c r="F2" s="215"/>
      <c r="G2" s="215"/>
    </row>
    <row r="3" spans="1:20" s="216" customFormat="1" ht="15.75">
      <c r="A3" s="220" t="s">
        <v>9</v>
      </c>
      <c r="B3" s="319"/>
      <c r="C3" s="320"/>
      <c r="D3" s="320"/>
      <c r="E3" s="320"/>
      <c r="F3" s="320"/>
      <c r="G3" s="320"/>
      <c r="H3" s="320"/>
      <c r="I3" s="320"/>
      <c r="J3" s="320"/>
      <c r="K3" s="320"/>
      <c r="L3" s="163"/>
      <c r="M3" s="163"/>
      <c r="N3" s="163"/>
      <c r="O3" s="163"/>
      <c r="P3" s="163"/>
      <c r="Q3" s="163"/>
      <c r="R3" s="163"/>
      <c r="S3" s="163"/>
      <c r="T3" s="163"/>
    </row>
    <row r="4" spans="1:20" s="216" customFormat="1" ht="15" customHeight="1">
      <c r="B4" s="317"/>
      <c r="C4" s="318"/>
      <c r="D4" s="318"/>
      <c r="E4" s="318"/>
      <c r="F4" s="318"/>
      <c r="G4" s="318"/>
      <c r="H4" s="318"/>
      <c r="I4" s="318"/>
      <c r="J4" s="318"/>
      <c r="K4" s="318"/>
      <c r="L4" s="163"/>
      <c r="M4" s="163"/>
      <c r="N4" s="163"/>
      <c r="O4" s="163"/>
      <c r="P4" s="163"/>
      <c r="Q4" s="163"/>
      <c r="R4" s="163"/>
      <c r="S4" s="163"/>
      <c r="T4" s="163"/>
    </row>
    <row r="5" spans="1:20" ht="9.75" customHeight="1">
      <c r="A5" s="178"/>
      <c r="B5" s="184"/>
      <c r="C5" s="184"/>
      <c r="D5" s="184"/>
      <c r="E5" s="184"/>
      <c r="F5" s="184"/>
      <c r="G5" s="184"/>
    </row>
    <row r="6" spans="1:20" ht="15" customHeight="1">
      <c r="B6" s="285" t="s">
        <v>465</v>
      </c>
      <c r="C6" s="286"/>
      <c r="D6" s="286"/>
      <c r="E6" s="286"/>
      <c r="F6" s="287"/>
      <c r="G6" s="321" t="s">
        <v>466</v>
      </c>
      <c r="H6" s="321" t="s">
        <v>470</v>
      </c>
      <c r="I6" s="321" t="s">
        <v>467</v>
      </c>
      <c r="J6" s="321" t="s">
        <v>468</v>
      </c>
      <c r="K6" s="321" t="s">
        <v>469</v>
      </c>
    </row>
    <row r="7" spans="1:20" ht="24" customHeight="1">
      <c r="B7" s="217" t="s">
        <v>689</v>
      </c>
      <c r="C7" s="217" t="s">
        <v>471</v>
      </c>
      <c r="D7" s="217" t="s">
        <v>76</v>
      </c>
      <c r="E7" s="217" t="s">
        <v>463</v>
      </c>
      <c r="F7" s="217" t="s">
        <v>464</v>
      </c>
      <c r="G7" s="322"/>
      <c r="H7" s="322"/>
      <c r="I7" s="322"/>
      <c r="J7" s="322"/>
      <c r="K7" s="322"/>
    </row>
    <row r="8" spans="1:20">
      <c r="B8" s="104" t="s">
        <v>484</v>
      </c>
      <c r="C8" s="104" t="s">
        <v>485</v>
      </c>
      <c r="D8" s="104"/>
      <c r="E8" s="104"/>
      <c r="F8" s="104"/>
      <c r="G8" s="104" t="s">
        <v>486</v>
      </c>
      <c r="H8" s="185"/>
      <c r="I8" s="185"/>
      <c r="J8" s="185"/>
      <c r="K8" s="185"/>
    </row>
    <row r="9" spans="1:20">
      <c r="B9" s="104" t="s">
        <v>484</v>
      </c>
      <c r="C9" s="104" t="s">
        <v>485</v>
      </c>
      <c r="D9" s="104"/>
      <c r="E9" s="104"/>
      <c r="F9" s="104"/>
      <c r="G9" s="104" t="s">
        <v>487</v>
      </c>
      <c r="H9" s="185"/>
      <c r="I9" s="185"/>
      <c r="J9" s="185"/>
      <c r="K9" s="185"/>
    </row>
    <row r="10" spans="1:20">
      <c r="B10" s="104" t="s">
        <v>484</v>
      </c>
      <c r="C10" s="104" t="s">
        <v>485</v>
      </c>
      <c r="D10" s="104"/>
      <c r="E10" s="104"/>
      <c r="F10" s="104"/>
      <c r="G10" s="104" t="s">
        <v>488</v>
      </c>
      <c r="H10" s="185"/>
      <c r="I10" s="185"/>
      <c r="J10" s="185"/>
      <c r="K10" s="185"/>
    </row>
    <row r="11" spans="1:20">
      <c r="B11" s="104" t="s">
        <v>484</v>
      </c>
      <c r="C11" s="104" t="s">
        <v>485</v>
      </c>
      <c r="D11" s="104"/>
      <c r="E11" s="104"/>
      <c r="F11" s="104"/>
      <c r="G11" s="104" t="s">
        <v>489</v>
      </c>
      <c r="H11" s="185"/>
      <c r="I11" s="185"/>
      <c r="J11" s="185"/>
      <c r="K11" s="185"/>
    </row>
    <row r="12" spans="1:20">
      <c r="B12" s="104" t="s">
        <v>490</v>
      </c>
      <c r="C12" s="104" t="s">
        <v>491</v>
      </c>
      <c r="D12" s="104"/>
      <c r="E12" s="104"/>
      <c r="F12" s="104"/>
      <c r="G12" s="104" t="s">
        <v>492</v>
      </c>
      <c r="H12" s="185"/>
      <c r="I12" s="185"/>
      <c r="J12" s="185"/>
      <c r="K12" s="185"/>
    </row>
    <row r="13" spans="1:20">
      <c r="B13" s="104" t="s">
        <v>496</v>
      </c>
      <c r="C13" s="104" t="s">
        <v>497</v>
      </c>
      <c r="D13" s="104"/>
      <c r="E13" s="104"/>
      <c r="F13" s="104"/>
      <c r="G13" s="104" t="s">
        <v>493</v>
      </c>
      <c r="H13" s="185"/>
      <c r="I13" s="185"/>
      <c r="J13" s="185"/>
      <c r="K13" s="185"/>
    </row>
    <row r="14" spans="1:20">
      <c r="B14" s="104" t="s">
        <v>496</v>
      </c>
      <c r="C14" s="104" t="s">
        <v>497</v>
      </c>
      <c r="D14" s="104"/>
      <c r="E14" s="104"/>
      <c r="F14" s="104"/>
      <c r="G14" s="104" t="s">
        <v>494</v>
      </c>
      <c r="H14" s="185"/>
      <c r="I14" s="185"/>
      <c r="J14" s="185"/>
      <c r="K14" s="185"/>
    </row>
    <row r="15" spans="1:20">
      <c r="B15" s="104" t="s">
        <v>496</v>
      </c>
      <c r="C15" s="104" t="s">
        <v>497</v>
      </c>
      <c r="D15" s="104"/>
      <c r="E15" s="104"/>
      <c r="F15" s="104"/>
      <c r="G15" s="104" t="s">
        <v>495</v>
      </c>
      <c r="H15" s="185"/>
      <c r="I15" s="185"/>
      <c r="J15" s="185"/>
      <c r="K15" s="185"/>
    </row>
    <row r="16" spans="1:20">
      <c r="B16" s="104" t="s">
        <v>498</v>
      </c>
      <c r="C16" s="104" t="s">
        <v>499</v>
      </c>
      <c r="D16" s="104"/>
      <c r="E16" s="104"/>
      <c r="F16" s="104"/>
      <c r="G16" s="104" t="s">
        <v>500</v>
      </c>
      <c r="H16" s="185"/>
      <c r="I16" s="185"/>
      <c r="J16" s="185"/>
      <c r="K16" s="185"/>
    </row>
    <row r="17" spans="2:11">
      <c r="B17" s="104" t="s">
        <v>498</v>
      </c>
      <c r="C17" s="104" t="s">
        <v>499</v>
      </c>
      <c r="D17" s="104"/>
      <c r="E17" s="104"/>
      <c r="F17" s="104"/>
      <c r="G17" s="104" t="s">
        <v>501</v>
      </c>
      <c r="H17" s="185"/>
      <c r="I17" s="185"/>
      <c r="J17" s="185"/>
      <c r="K17" s="185"/>
    </row>
    <row r="18" spans="2:11">
      <c r="B18" s="104" t="s">
        <v>507</v>
      </c>
      <c r="C18" s="104" t="s">
        <v>506</v>
      </c>
      <c r="D18" s="104"/>
      <c r="E18" s="104"/>
      <c r="F18" s="104"/>
      <c r="G18" s="104" t="s">
        <v>502</v>
      </c>
      <c r="H18" s="185"/>
      <c r="I18" s="185"/>
      <c r="J18" s="185"/>
      <c r="K18" s="185"/>
    </row>
    <row r="19" spans="2:11">
      <c r="B19" s="104" t="s">
        <v>507</v>
      </c>
      <c r="C19" s="104" t="s">
        <v>506</v>
      </c>
      <c r="D19" s="104"/>
      <c r="E19" s="104"/>
      <c r="F19" s="104"/>
      <c r="G19" s="104" t="s">
        <v>503</v>
      </c>
      <c r="H19" s="185"/>
      <c r="I19" s="185"/>
      <c r="J19" s="185"/>
      <c r="K19" s="185"/>
    </row>
    <row r="20" spans="2:11">
      <c r="B20" s="104" t="s">
        <v>507</v>
      </c>
      <c r="C20" s="104" t="s">
        <v>506</v>
      </c>
      <c r="D20" s="104"/>
      <c r="E20" s="104"/>
      <c r="F20" s="104"/>
      <c r="G20" s="104" t="s">
        <v>504</v>
      </c>
      <c r="H20" s="185"/>
      <c r="I20" s="185"/>
      <c r="J20" s="185"/>
      <c r="K20" s="185"/>
    </row>
    <row r="21" spans="2:11">
      <c r="B21" s="104" t="s">
        <v>507</v>
      </c>
      <c r="C21" s="104" t="s">
        <v>506</v>
      </c>
      <c r="D21" s="104"/>
      <c r="E21" s="104"/>
      <c r="F21" s="104"/>
      <c r="G21" s="104" t="s">
        <v>505</v>
      </c>
      <c r="H21" s="185"/>
      <c r="I21" s="185"/>
      <c r="J21" s="185"/>
      <c r="K21" s="185"/>
    </row>
    <row r="22" spans="2:11">
      <c r="B22" s="104" t="s">
        <v>508</v>
      </c>
      <c r="C22" s="104" t="s">
        <v>509</v>
      </c>
      <c r="D22" s="104"/>
      <c r="E22" s="104"/>
      <c r="F22" s="104"/>
      <c r="G22" s="104" t="s">
        <v>510</v>
      </c>
      <c r="H22" s="185"/>
      <c r="I22" s="185"/>
      <c r="J22" s="185"/>
      <c r="K22" s="185"/>
    </row>
    <row r="23" spans="2:11">
      <c r="B23" s="104" t="s">
        <v>508</v>
      </c>
      <c r="C23" s="104" t="s">
        <v>509</v>
      </c>
      <c r="D23" s="104"/>
      <c r="E23" s="104"/>
      <c r="F23" s="104"/>
      <c r="G23" s="104" t="s">
        <v>511</v>
      </c>
      <c r="H23" s="185"/>
      <c r="I23" s="185"/>
      <c r="J23" s="185"/>
      <c r="K23" s="185"/>
    </row>
    <row r="24" spans="2:11">
      <c r="B24" s="104" t="s">
        <v>508</v>
      </c>
      <c r="C24" s="104" t="s">
        <v>509</v>
      </c>
      <c r="D24" s="104"/>
      <c r="E24" s="104"/>
      <c r="F24" s="104"/>
      <c r="G24" s="104" t="s">
        <v>512</v>
      </c>
      <c r="H24" s="185"/>
      <c r="I24" s="185"/>
      <c r="J24" s="185"/>
      <c r="K24" s="185"/>
    </row>
    <row r="25" spans="2:11">
      <c r="B25" s="104" t="s">
        <v>513</v>
      </c>
      <c r="C25" s="104" t="s">
        <v>514</v>
      </c>
      <c r="D25" s="104"/>
      <c r="E25" s="104"/>
      <c r="F25" s="104"/>
      <c r="G25" s="104" t="s">
        <v>515</v>
      </c>
      <c r="H25" s="185"/>
      <c r="I25" s="185"/>
      <c r="J25" s="185"/>
      <c r="K25" s="185"/>
    </row>
    <row r="26" spans="2:11">
      <c r="B26" s="104" t="s">
        <v>513</v>
      </c>
      <c r="C26" s="104" t="s">
        <v>514</v>
      </c>
      <c r="D26" s="104"/>
      <c r="E26" s="104"/>
      <c r="F26" s="104"/>
      <c r="G26" s="104" t="s">
        <v>516</v>
      </c>
      <c r="H26" s="185"/>
      <c r="I26" s="185"/>
      <c r="J26" s="185"/>
      <c r="K26" s="185"/>
    </row>
    <row r="27" spans="2:11">
      <c r="B27" s="104" t="s">
        <v>513</v>
      </c>
      <c r="C27" s="104" t="s">
        <v>514</v>
      </c>
      <c r="D27" s="104"/>
      <c r="E27" s="104"/>
      <c r="F27" s="104"/>
      <c r="G27" s="104" t="s">
        <v>517</v>
      </c>
      <c r="H27" s="185"/>
      <c r="I27" s="185"/>
      <c r="J27" s="185"/>
      <c r="K27" s="185"/>
    </row>
    <row r="28" spans="2:11">
      <c r="B28" s="104" t="s">
        <v>513</v>
      </c>
      <c r="C28" s="104" t="s">
        <v>514</v>
      </c>
      <c r="D28" s="104"/>
      <c r="E28" s="104"/>
      <c r="F28" s="104"/>
      <c r="G28" s="104" t="s">
        <v>518</v>
      </c>
      <c r="H28" s="185"/>
      <c r="I28" s="185"/>
      <c r="J28" s="185"/>
      <c r="K28" s="185"/>
    </row>
    <row r="29" spans="2:11">
      <c r="B29" s="104" t="s">
        <v>513</v>
      </c>
      <c r="C29" s="104" t="s">
        <v>514</v>
      </c>
      <c r="D29" s="104"/>
      <c r="E29" s="104"/>
      <c r="F29" s="104"/>
      <c r="G29" s="104" t="s">
        <v>519</v>
      </c>
      <c r="H29" s="185"/>
      <c r="I29" s="185"/>
      <c r="J29" s="185"/>
      <c r="K29" s="185"/>
    </row>
    <row r="30" spans="2:11">
      <c r="B30" s="104" t="s">
        <v>513</v>
      </c>
      <c r="C30" s="104" t="s">
        <v>514</v>
      </c>
      <c r="D30" s="104"/>
      <c r="E30" s="104"/>
      <c r="F30" s="104"/>
      <c r="G30" s="104" t="s">
        <v>520</v>
      </c>
      <c r="H30" s="185"/>
      <c r="I30" s="185"/>
      <c r="J30" s="185"/>
      <c r="K30" s="185"/>
    </row>
    <row r="31" spans="2:11">
      <c r="B31" s="104" t="s">
        <v>513</v>
      </c>
      <c r="C31" s="104" t="s">
        <v>514</v>
      </c>
      <c r="D31" s="104"/>
      <c r="E31" s="104"/>
      <c r="F31" s="104"/>
      <c r="G31" s="104" t="s">
        <v>521</v>
      </c>
      <c r="H31" s="185"/>
      <c r="I31" s="185"/>
      <c r="J31" s="185"/>
      <c r="K31" s="185"/>
    </row>
    <row r="32" spans="2:11">
      <c r="B32" s="104" t="s">
        <v>513</v>
      </c>
      <c r="C32" s="104" t="s">
        <v>514</v>
      </c>
      <c r="D32" s="104"/>
      <c r="E32" s="104"/>
      <c r="F32" s="104"/>
      <c r="G32" s="104" t="s">
        <v>522</v>
      </c>
      <c r="H32" s="185"/>
      <c r="I32" s="185"/>
      <c r="J32" s="185"/>
      <c r="K32" s="185"/>
    </row>
    <row r="33" spans="2:11">
      <c r="B33" s="104" t="s">
        <v>513</v>
      </c>
      <c r="C33" s="104" t="s">
        <v>514</v>
      </c>
      <c r="D33" s="104"/>
      <c r="E33" s="104"/>
      <c r="F33" s="104"/>
      <c r="G33" s="104" t="s">
        <v>523</v>
      </c>
      <c r="H33" s="185"/>
      <c r="I33" s="185"/>
      <c r="J33" s="185"/>
      <c r="K33" s="185"/>
    </row>
    <row r="34" spans="2:11">
      <c r="B34" s="104" t="s">
        <v>513</v>
      </c>
      <c r="C34" s="104" t="s">
        <v>514</v>
      </c>
      <c r="D34" s="104"/>
      <c r="E34" s="104"/>
      <c r="F34" s="104"/>
      <c r="G34" s="104" t="s">
        <v>524</v>
      </c>
      <c r="H34" s="185"/>
      <c r="I34" s="185"/>
      <c r="J34" s="185"/>
      <c r="K34" s="185"/>
    </row>
    <row r="35" spans="2:11">
      <c r="B35" s="104" t="s">
        <v>513</v>
      </c>
      <c r="C35" s="104" t="s">
        <v>514</v>
      </c>
      <c r="D35" s="104"/>
      <c r="E35" s="104"/>
      <c r="F35" s="104"/>
      <c r="G35" s="104" t="s">
        <v>525</v>
      </c>
      <c r="H35" s="185"/>
      <c r="I35" s="185"/>
      <c r="J35" s="185"/>
      <c r="K35" s="185"/>
    </row>
    <row r="36" spans="2:11">
      <c r="B36" s="104" t="s">
        <v>513</v>
      </c>
      <c r="C36" s="104" t="s">
        <v>514</v>
      </c>
      <c r="D36" s="104"/>
      <c r="E36" s="104"/>
      <c r="F36" s="104"/>
      <c r="G36" s="104" t="s">
        <v>526</v>
      </c>
      <c r="H36" s="185"/>
      <c r="I36" s="185"/>
      <c r="J36" s="185"/>
      <c r="K36" s="185"/>
    </row>
    <row r="37" spans="2:11">
      <c r="B37" s="104" t="s">
        <v>513</v>
      </c>
      <c r="C37" s="104" t="s">
        <v>514</v>
      </c>
      <c r="D37" s="104"/>
      <c r="E37" s="104"/>
      <c r="F37" s="104"/>
      <c r="G37" s="104" t="s">
        <v>527</v>
      </c>
      <c r="H37" s="185"/>
      <c r="I37" s="185"/>
      <c r="J37" s="185"/>
      <c r="K37" s="185"/>
    </row>
    <row r="38" spans="2:11">
      <c r="B38" s="104" t="s">
        <v>513</v>
      </c>
      <c r="C38" s="104" t="s">
        <v>514</v>
      </c>
      <c r="D38" s="104"/>
      <c r="E38" s="104"/>
      <c r="F38" s="104"/>
      <c r="G38" s="104" t="s">
        <v>528</v>
      </c>
      <c r="H38" s="185"/>
      <c r="I38" s="185"/>
      <c r="J38" s="185"/>
      <c r="K38" s="185"/>
    </row>
    <row r="39" spans="2:11">
      <c r="B39" s="104" t="s">
        <v>529</v>
      </c>
      <c r="C39" s="104" t="s">
        <v>530</v>
      </c>
      <c r="D39" s="104"/>
      <c r="E39" s="104"/>
      <c r="F39" s="104"/>
      <c r="G39" s="104" t="s">
        <v>531</v>
      </c>
      <c r="H39" s="185"/>
      <c r="I39" s="185"/>
      <c r="J39" s="185"/>
      <c r="K39" s="185"/>
    </row>
    <row r="40" spans="2:11">
      <c r="B40" s="104" t="s">
        <v>529</v>
      </c>
      <c r="C40" s="104" t="s">
        <v>530</v>
      </c>
      <c r="D40" s="104"/>
      <c r="E40" s="104"/>
      <c r="F40" s="104"/>
      <c r="G40" s="104" t="s">
        <v>532</v>
      </c>
      <c r="H40" s="185"/>
      <c r="I40" s="185"/>
      <c r="J40" s="185"/>
      <c r="K40" s="185"/>
    </row>
    <row r="41" spans="2:11">
      <c r="B41" s="104" t="s">
        <v>529</v>
      </c>
      <c r="C41" s="104" t="s">
        <v>530</v>
      </c>
      <c r="D41" s="104"/>
      <c r="E41" s="104"/>
      <c r="F41" s="104"/>
      <c r="G41" s="104" t="s">
        <v>533</v>
      </c>
      <c r="H41" s="185"/>
      <c r="I41" s="185"/>
      <c r="J41" s="185"/>
      <c r="K41" s="185"/>
    </row>
    <row r="42" spans="2:11">
      <c r="B42" s="104" t="s">
        <v>529</v>
      </c>
      <c r="C42" s="104" t="s">
        <v>530</v>
      </c>
      <c r="D42" s="104"/>
      <c r="E42" s="104"/>
      <c r="F42" s="104"/>
      <c r="G42" s="104" t="s">
        <v>534</v>
      </c>
      <c r="H42" s="185"/>
      <c r="I42" s="185"/>
      <c r="J42" s="185"/>
      <c r="K42" s="185"/>
    </row>
    <row r="43" spans="2:11">
      <c r="B43" s="104" t="s">
        <v>529</v>
      </c>
      <c r="C43" s="104" t="s">
        <v>530</v>
      </c>
      <c r="D43" s="104"/>
      <c r="E43" s="104"/>
      <c r="F43" s="104"/>
      <c r="G43" s="104" t="s">
        <v>535</v>
      </c>
      <c r="H43" s="185"/>
      <c r="I43" s="185"/>
      <c r="J43" s="185"/>
      <c r="K43" s="185"/>
    </row>
    <row r="44" spans="2:11">
      <c r="B44" s="104" t="s">
        <v>536</v>
      </c>
      <c r="C44" s="104" t="s">
        <v>537</v>
      </c>
      <c r="D44" s="104"/>
      <c r="E44" s="104"/>
      <c r="F44" s="104"/>
      <c r="G44" s="104" t="s">
        <v>538</v>
      </c>
      <c r="H44" s="185"/>
      <c r="I44" s="185"/>
      <c r="J44" s="185"/>
      <c r="K44" s="185"/>
    </row>
    <row r="45" spans="2:11">
      <c r="B45" s="104" t="s">
        <v>536</v>
      </c>
      <c r="C45" s="104" t="s">
        <v>537</v>
      </c>
      <c r="D45" s="104"/>
      <c r="E45" s="104"/>
      <c r="F45" s="104"/>
      <c r="G45" s="104" t="s">
        <v>539</v>
      </c>
      <c r="H45" s="185"/>
      <c r="I45" s="185"/>
      <c r="J45" s="185"/>
      <c r="K45" s="185"/>
    </row>
    <row r="46" spans="2:11">
      <c r="B46" s="104" t="s">
        <v>536</v>
      </c>
      <c r="C46" s="104" t="s">
        <v>537</v>
      </c>
      <c r="D46" s="104"/>
      <c r="E46" s="104"/>
      <c r="F46" s="104"/>
      <c r="G46" s="104" t="s">
        <v>540</v>
      </c>
      <c r="H46" s="185"/>
      <c r="I46" s="185"/>
      <c r="J46" s="185"/>
      <c r="K46" s="185"/>
    </row>
    <row r="47" spans="2:11">
      <c r="B47" s="104" t="s">
        <v>536</v>
      </c>
      <c r="C47" s="104" t="s">
        <v>537</v>
      </c>
      <c r="D47" s="104"/>
      <c r="E47" s="104"/>
      <c r="F47" s="104"/>
      <c r="G47" s="104" t="s">
        <v>541</v>
      </c>
      <c r="H47" s="185"/>
      <c r="I47" s="185"/>
      <c r="J47" s="185"/>
      <c r="K47" s="185"/>
    </row>
    <row r="48" spans="2:11">
      <c r="B48" s="104" t="s">
        <v>536</v>
      </c>
      <c r="C48" s="104" t="s">
        <v>537</v>
      </c>
      <c r="D48" s="104"/>
      <c r="E48" s="104"/>
      <c r="F48" s="104"/>
      <c r="G48" s="104" t="s">
        <v>542</v>
      </c>
      <c r="H48" s="185"/>
      <c r="I48" s="185"/>
      <c r="J48" s="185"/>
      <c r="K48" s="185"/>
    </row>
    <row r="49" spans="2:11">
      <c r="B49" s="104" t="s">
        <v>543</v>
      </c>
      <c r="C49" s="104" t="s">
        <v>544</v>
      </c>
      <c r="D49" s="104"/>
      <c r="E49" s="104"/>
      <c r="F49" s="104"/>
      <c r="G49" s="104" t="s">
        <v>545</v>
      </c>
      <c r="H49" s="185"/>
      <c r="I49" s="185"/>
      <c r="J49" s="185"/>
      <c r="K49" s="185"/>
    </row>
    <row r="50" spans="2:11">
      <c r="B50" s="104" t="s">
        <v>543</v>
      </c>
      <c r="C50" s="104" t="s">
        <v>544</v>
      </c>
      <c r="D50" s="104"/>
      <c r="E50" s="104"/>
      <c r="F50" s="104"/>
      <c r="G50" s="104" t="s">
        <v>546</v>
      </c>
      <c r="H50" s="185"/>
      <c r="I50" s="185"/>
      <c r="J50" s="185"/>
      <c r="K50" s="185"/>
    </row>
    <row r="51" spans="2:11">
      <c r="B51" s="104" t="s">
        <v>547</v>
      </c>
      <c r="C51" s="104" t="s">
        <v>548</v>
      </c>
      <c r="D51" s="104"/>
      <c r="E51" s="104"/>
      <c r="F51" s="104"/>
      <c r="G51" s="104" t="s">
        <v>549</v>
      </c>
      <c r="H51" s="185"/>
      <c r="I51" s="185"/>
      <c r="J51" s="185"/>
      <c r="K51" s="185"/>
    </row>
    <row r="52" spans="2:11">
      <c r="B52" s="104" t="s">
        <v>547</v>
      </c>
      <c r="C52" s="104" t="s">
        <v>548</v>
      </c>
      <c r="D52" s="104"/>
      <c r="E52" s="104"/>
      <c r="F52" s="104"/>
      <c r="G52" s="104" t="s">
        <v>550</v>
      </c>
      <c r="H52" s="185"/>
      <c r="I52" s="185"/>
      <c r="J52" s="185"/>
      <c r="K52" s="185"/>
    </row>
    <row r="53" spans="2:11">
      <c r="B53" s="104" t="s">
        <v>547</v>
      </c>
      <c r="C53" s="104" t="s">
        <v>548</v>
      </c>
      <c r="D53" s="104"/>
      <c r="E53" s="104"/>
      <c r="F53" s="104"/>
      <c r="G53" s="104" t="s">
        <v>551</v>
      </c>
      <c r="H53" s="185"/>
      <c r="I53" s="185"/>
      <c r="J53" s="185"/>
      <c r="K53" s="185"/>
    </row>
    <row r="54" spans="2:11">
      <c r="B54" s="104" t="s">
        <v>547</v>
      </c>
      <c r="C54" s="104" t="s">
        <v>548</v>
      </c>
      <c r="D54" s="104"/>
      <c r="E54" s="104"/>
      <c r="F54" s="104"/>
      <c r="G54" s="104" t="s">
        <v>552</v>
      </c>
      <c r="H54" s="185"/>
      <c r="I54" s="185"/>
      <c r="J54" s="185"/>
      <c r="K54" s="185"/>
    </row>
    <row r="55" spans="2:11">
      <c r="B55" s="104" t="s">
        <v>553</v>
      </c>
      <c r="C55" s="104" t="s">
        <v>554</v>
      </c>
      <c r="D55" s="104"/>
      <c r="E55" s="104"/>
      <c r="F55" s="104"/>
      <c r="G55" s="104" t="s">
        <v>555</v>
      </c>
      <c r="H55" s="185"/>
      <c r="I55" s="185"/>
      <c r="J55" s="185"/>
      <c r="K55" s="185"/>
    </row>
    <row r="56" spans="2:11">
      <c r="B56" s="104" t="s">
        <v>553</v>
      </c>
      <c r="C56" s="104" t="s">
        <v>554</v>
      </c>
      <c r="D56" s="104"/>
      <c r="E56" s="104"/>
      <c r="F56" s="104"/>
      <c r="G56" s="104" t="s">
        <v>556</v>
      </c>
      <c r="H56" s="185"/>
      <c r="I56" s="185"/>
      <c r="J56" s="185"/>
      <c r="K56" s="185"/>
    </row>
    <row r="57" spans="2:11">
      <c r="B57" s="104" t="s">
        <v>553</v>
      </c>
      <c r="C57" s="104" t="s">
        <v>554</v>
      </c>
      <c r="D57" s="104"/>
      <c r="E57" s="104"/>
      <c r="F57" s="104"/>
      <c r="G57" s="104" t="s">
        <v>557</v>
      </c>
      <c r="H57" s="185"/>
      <c r="I57" s="185"/>
      <c r="J57" s="185"/>
      <c r="K57" s="185"/>
    </row>
    <row r="58" spans="2:11">
      <c r="B58" s="104" t="s">
        <v>553</v>
      </c>
      <c r="C58" s="104" t="s">
        <v>554</v>
      </c>
      <c r="D58" s="104"/>
      <c r="E58" s="104"/>
      <c r="F58" s="104"/>
      <c r="G58" s="104" t="s">
        <v>558</v>
      </c>
      <c r="H58" s="185"/>
      <c r="I58" s="185"/>
      <c r="J58" s="185"/>
      <c r="K58" s="185"/>
    </row>
    <row r="59" spans="2:11">
      <c r="B59" s="104" t="s">
        <v>553</v>
      </c>
      <c r="C59" s="104" t="s">
        <v>554</v>
      </c>
      <c r="D59" s="104"/>
      <c r="E59" s="104"/>
      <c r="F59" s="104"/>
      <c r="G59" s="104" t="s">
        <v>559</v>
      </c>
      <c r="H59" s="185"/>
      <c r="I59" s="185"/>
      <c r="J59" s="185"/>
      <c r="K59" s="185"/>
    </row>
    <row r="60" spans="2:11">
      <c r="B60" s="104" t="s">
        <v>553</v>
      </c>
      <c r="C60" s="104" t="s">
        <v>554</v>
      </c>
      <c r="D60" s="104"/>
      <c r="E60" s="104"/>
      <c r="F60" s="104"/>
      <c r="G60" s="104" t="s">
        <v>560</v>
      </c>
      <c r="H60" s="185"/>
      <c r="I60" s="185"/>
      <c r="J60" s="185"/>
      <c r="K60" s="185"/>
    </row>
    <row r="61" spans="2:11">
      <c r="B61" s="104" t="s">
        <v>553</v>
      </c>
      <c r="C61" s="104" t="s">
        <v>554</v>
      </c>
      <c r="D61" s="104"/>
      <c r="E61" s="104"/>
      <c r="F61" s="104"/>
      <c r="G61" s="104" t="s">
        <v>561</v>
      </c>
      <c r="H61" s="185"/>
      <c r="I61" s="185"/>
      <c r="J61" s="185"/>
      <c r="K61" s="185"/>
    </row>
    <row r="62" spans="2:11">
      <c r="B62" s="104" t="s">
        <v>553</v>
      </c>
      <c r="C62" s="104" t="s">
        <v>554</v>
      </c>
      <c r="D62" s="104"/>
      <c r="E62" s="104"/>
      <c r="F62" s="104"/>
      <c r="G62" s="104" t="s">
        <v>562</v>
      </c>
      <c r="H62" s="185"/>
      <c r="I62" s="185"/>
      <c r="J62" s="185"/>
      <c r="K62" s="185"/>
    </row>
    <row r="63" spans="2:11">
      <c r="B63" s="104" t="s">
        <v>553</v>
      </c>
      <c r="C63" s="104" t="s">
        <v>554</v>
      </c>
      <c r="D63" s="104"/>
      <c r="E63" s="104"/>
      <c r="F63" s="104"/>
      <c r="G63" s="104" t="s">
        <v>563</v>
      </c>
      <c r="H63" s="185"/>
      <c r="I63" s="185"/>
      <c r="J63" s="185"/>
      <c r="K63" s="185"/>
    </row>
    <row r="64" spans="2:11">
      <c r="B64" s="104" t="s">
        <v>564</v>
      </c>
      <c r="C64" s="104" t="s">
        <v>565</v>
      </c>
      <c r="D64" s="104"/>
      <c r="E64" s="104"/>
      <c r="F64" s="104"/>
      <c r="G64" s="104" t="s">
        <v>566</v>
      </c>
      <c r="H64" s="185"/>
      <c r="I64" s="185"/>
      <c r="J64" s="185"/>
      <c r="K64" s="185"/>
    </row>
    <row r="65" spans="2:11">
      <c r="B65" s="104" t="s">
        <v>564</v>
      </c>
      <c r="C65" s="104" t="s">
        <v>565</v>
      </c>
      <c r="D65" s="104"/>
      <c r="E65" s="104"/>
      <c r="F65" s="104"/>
      <c r="G65" s="104" t="s">
        <v>567</v>
      </c>
      <c r="H65" s="185"/>
      <c r="I65" s="185"/>
      <c r="J65" s="185"/>
      <c r="K65" s="185"/>
    </row>
    <row r="66" spans="2:11">
      <c r="B66" s="104" t="s">
        <v>568</v>
      </c>
      <c r="C66" s="104" t="s">
        <v>569</v>
      </c>
      <c r="D66" s="104"/>
      <c r="E66" s="104"/>
      <c r="F66" s="104"/>
      <c r="G66" s="104" t="s">
        <v>570</v>
      </c>
      <c r="H66" s="185"/>
      <c r="I66" s="185"/>
      <c r="J66" s="185"/>
      <c r="K66" s="185"/>
    </row>
    <row r="67" spans="2:11">
      <c r="B67" s="104" t="s">
        <v>568</v>
      </c>
      <c r="C67" s="104" t="s">
        <v>569</v>
      </c>
      <c r="D67" s="104"/>
      <c r="E67" s="104"/>
      <c r="F67" s="104"/>
      <c r="G67" s="104" t="s">
        <v>571</v>
      </c>
      <c r="H67" s="185"/>
      <c r="I67" s="185"/>
      <c r="J67" s="185"/>
      <c r="K67" s="185"/>
    </row>
    <row r="68" spans="2:11">
      <c r="B68" s="104" t="s">
        <v>568</v>
      </c>
      <c r="C68" s="104" t="s">
        <v>569</v>
      </c>
      <c r="D68" s="104"/>
      <c r="E68" s="104"/>
      <c r="F68" s="104"/>
      <c r="G68" s="104" t="s">
        <v>572</v>
      </c>
      <c r="H68" s="185"/>
      <c r="I68" s="185"/>
      <c r="J68" s="185"/>
      <c r="K68" s="185"/>
    </row>
    <row r="69" spans="2:11">
      <c r="B69" s="104" t="s">
        <v>568</v>
      </c>
      <c r="C69" s="104" t="s">
        <v>569</v>
      </c>
      <c r="D69" s="104"/>
      <c r="E69" s="104"/>
      <c r="F69" s="104"/>
      <c r="G69" s="104" t="s">
        <v>573</v>
      </c>
      <c r="H69" s="185"/>
      <c r="I69" s="185"/>
      <c r="J69" s="185"/>
      <c r="K69" s="185"/>
    </row>
    <row r="70" spans="2:11">
      <c r="B70" s="104" t="s">
        <v>568</v>
      </c>
      <c r="C70" s="104" t="s">
        <v>569</v>
      </c>
      <c r="D70" s="104"/>
      <c r="E70" s="104"/>
      <c r="F70" s="104"/>
      <c r="G70" s="104" t="s">
        <v>574</v>
      </c>
      <c r="H70" s="185"/>
      <c r="I70" s="185"/>
      <c r="J70" s="185"/>
      <c r="K70" s="185"/>
    </row>
    <row r="71" spans="2:11">
      <c r="B71" s="104" t="s">
        <v>568</v>
      </c>
      <c r="C71" s="104" t="s">
        <v>569</v>
      </c>
      <c r="D71" s="104"/>
      <c r="E71" s="104"/>
      <c r="F71" s="104"/>
      <c r="G71" s="104" t="s">
        <v>575</v>
      </c>
      <c r="H71" s="185"/>
      <c r="I71" s="185"/>
      <c r="J71" s="185"/>
      <c r="K71" s="185"/>
    </row>
    <row r="72" spans="2:11">
      <c r="B72" s="104" t="s">
        <v>568</v>
      </c>
      <c r="C72" s="104" t="s">
        <v>569</v>
      </c>
      <c r="D72" s="104"/>
      <c r="E72" s="104"/>
      <c r="F72" s="104"/>
      <c r="G72" s="104" t="s">
        <v>576</v>
      </c>
      <c r="H72" s="185"/>
      <c r="I72" s="185"/>
      <c r="J72" s="185"/>
      <c r="K72" s="185"/>
    </row>
    <row r="73" spans="2:11">
      <c r="B73" s="104" t="s">
        <v>568</v>
      </c>
      <c r="C73" s="104" t="s">
        <v>569</v>
      </c>
      <c r="D73" s="104"/>
      <c r="E73" s="104"/>
      <c r="F73" s="104"/>
      <c r="G73" s="104" t="s">
        <v>577</v>
      </c>
      <c r="H73" s="185"/>
      <c r="I73" s="185"/>
      <c r="J73" s="185"/>
      <c r="K73" s="185"/>
    </row>
    <row r="74" spans="2:11">
      <c r="B74" s="104" t="s">
        <v>568</v>
      </c>
      <c r="C74" s="104" t="s">
        <v>569</v>
      </c>
      <c r="D74" s="104"/>
      <c r="E74" s="104"/>
      <c r="F74" s="104"/>
      <c r="G74" s="104" t="s">
        <v>578</v>
      </c>
      <c r="H74" s="185"/>
      <c r="I74" s="185"/>
      <c r="J74" s="185"/>
      <c r="K74" s="185"/>
    </row>
    <row r="75" spans="2:11">
      <c r="B75" s="104" t="s">
        <v>568</v>
      </c>
      <c r="C75" s="104" t="s">
        <v>569</v>
      </c>
      <c r="D75" s="104"/>
      <c r="E75" s="104"/>
      <c r="F75" s="104"/>
      <c r="G75" s="104" t="s">
        <v>579</v>
      </c>
      <c r="H75" s="185"/>
      <c r="I75" s="185"/>
      <c r="J75" s="185"/>
      <c r="K75" s="185"/>
    </row>
    <row r="76" spans="2:11">
      <c r="B76" s="104" t="s">
        <v>568</v>
      </c>
      <c r="C76" s="104" t="s">
        <v>569</v>
      </c>
      <c r="D76" s="104"/>
      <c r="E76" s="104"/>
      <c r="F76" s="104"/>
      <c r="G76" s="104" t="s">
        <v>580</v>
      </c>
      <c r="H76" s="185"/>
      <c r="I76" s="185"/>
      <c r="J76" s="185"/>
      <c r="K76" s="185"/>
    </row>
    <row r="77" spans="2:11">
      <c r="B77" s="204">
        <v>6</v>
      </c>
      <c r="C77" s="104" t="s">
        <v>634</v>
      </c>
      <c r="D77" s="104"/>
      <c r="E77" s="104"/>
      <c r="F77" s="104"/>
      <c r="G77" s="104" t="s">
        <v>581</v>
      </c>
      <c r="H77" s="185"/>
      <c r="I77" s="185"/>
      <c r="J77" s="185"/>
      <c r="K77" s="185"/>
    </row>
    <row r="78" spans="2:11">
      <c r="B78" s="204">
        <v>6</v>
      </c>
      <c r="C78" s="104" t="s">
        <v>634</v>
      </c>
      <c r="D78" s="104"/>
      <c r="E78" s="104"/>
      <c r="F78" s="104"/>
      <c r="G78" s="104" t="s">
        <v>582</v>
      </c>
      <c r="H78" s="185"/>
      <c r="I78" s="185"/>
      <c r="J78" s="185"/>
      <c r="K78" s="185"/>
    </row>
    <row r="79" spans="2:11">
      <c r="B79" s="204">
        <v>6</v>
      </c>
      <c r="C79" s="104" t="s">
        <v>634</v>
      </c>
      <c r="D79" s="104"/>
      <c r="E79" s="104"/>
      <c r="F79" s="104"/>
      <c r="G79" s="104" t="s">
        <v>583</v>
      </c>
      <c r="H79" s="185"/>
      <c r="I79" s="185"/>
      <c r="J79" s="185"/>
      <c r="K79" s="185"/>
    </row>
    <row r="80" spans="2:11">
      <c r="B80" s="204">
        <v>6</v>
      </c>
      <c r="C80" s="104" t="s">
        <v>634</v>
      </c>
      <c r="D80" s="104"/>
      <c r="E80" s="104"/>
      <c r="F80" s="104"/>
      <c r="G80" s="104" t="s">
        <v>584</v>
      </c>
      <c r="H80" s="185"/>
      <c r="I80" s="185"/>
      <c r="J80" s="185"/>
      <c r="K80" s="185"/>
    </row>
    <row r="81" spans="2:11">
      <c r="B81" s="204">
        <v>7</v>
      </c>
      <c r="C81" s="104" t="s">
        <v>635</v>
      </c>
      <c r="D81" s="104"/>
      <c r="E81" s="104"/>
      <c r="F81" s="104"/>
      <c r="G81" s="104" t="s">
        <v>585</v>
      </c>
      <c r="H81" s="185"/>
      <c r="I81" s="185"/>
      <c r="J81" s="185"/>
      <c r="K81" s="185"/>
    </row>
    <row r="82" spans="2:11">
      <c r="B82" s="204">
        <v>7</v>
      </c>
      <c r="C82" s="104" t="s">
        <v>635</v>
      </c>
      <c r="D82" s="104"/>
      <c r="E82" s="104"/>
      <c r="F82" s="104"/>
      <c r="G82" s="104" t="s">
        <v>586</v>
      </c>
      <c r="H82" s="185"/>
      <c r="I82" s="185"/>
      <c r="J82" s="185"/>
      <c r="K82" s="185"/>
    </row>
    <row r="83" spans="2:11">
      <c r="B83" s="204">
        <v>7</v>
      </c>
      <c r="C83" s="104" t="s">
        <v>635</v>
      </c>
      <c r="D83" s="104"/>
      <c r="E83" s="104"/>
      <c r="F83" s="104"/>
      <c r="G83" s="104" t="s">
        <v>587</v>
      </c>
      <c r="H83" s="185"/>
      <c r="I83" s="185"/>
      <c r="J83" s="185"/>
      <c r="K83" s="185"/>
    </row>
    <row r="84" spans="2:11">
      <c r="B84" s="204">
        <v>7</v>
      </c>
      <c r="C84" s="104" t="s">
        <v>635</v>
      </c>
      <c r="D84" s="104"/>
      <c r="E84" s="104"/>
      <c r="F84" s="104"/>
      <c r="G84" s="104" t="s">
        <v>588</v>
      </c>
      <c r="H84" s="185"/>
      <c r="I84" s="185"/>
      <c r="J84" s="185"/>
      <c r="K84" s="185"/>
    </row>
    <row r="85" spans="2:11">
      <c r="B85" s="204">
        <v>7</v>
      </c>
      <c r="C85" s="104" t="s">
        <v>635</v>
      </c>
      <c r="D85" s="104"/>
      <c r="E85" s="104"/>
      <c r="F85" s="104"/>
      <c r="G85" s="104" t="s">
        <v>589</v>
      </c>
      <c r="H85" s="185"/>
      <c r="I85" s="185"/>
      <c r="J85" s="185"/>
      <c r="K85" s="185"/>
    </row>
    <row r="86" spans="2:11">
      <c r="B86" s="204">
        <v>7</v>
      </c>
      <c r="C86" s="104" t="s">
        <v>635</v>
      </c>
      <c r="D86" s="104"/>
      <c r="E86" s="104"/>
      <c r="F86" s="104"/>
      <c r="G86" s="104" t="s">
        <v>590</v>
      </c>
      <c r="H86" s="185"/>
      <c r="I86" s="185"/>
      <c r="J86" s="185"/>
      <c r="K86" s="185"/>
    </row>
    <row r="87" spans="2:11">
      <c r="B87" s="204">
        <v>8</v>
      </c>
      <c r="C87" s="104" t="s">
        <v>636</v>
      </c>
      <c r="D87" s="104"/>
      <c r="E87" s="104"/>
      <c r="F87" s="104"/>
      <c r="G87" s="104" t="s">
        <v>591</v>
      </c>
      <c r="H87" s="185"/>
      <c r="I87" s="185"/>
      <c r="J87" s="185"/>
      <c r="K87" s="185"/>
    </row>
    <row r="88" spans="2:11">
      <c r="B88" s="204">
        <v>8</v>
      </c>
      <c r="C88" s="104" t="s">
        <v>636</v>
      </c>
      <c r="D88" s="104"/>
      <c r="E88" s="104"/>
      <c r="F88" s="104"/>
      <c r="G88" s="104" t="s">
        <v>592</v>
      </c>
      <c r="H88" s="185"/>
      <c r="I88" s="185"/>
      <c r="J88" s="185"/>
      <c r="K88" s="185"/>
    </row>
    <row r="89" spans="2:11">
      <c r="B89" s="204">
        <v>8</v>
      </c>
      <c r="C89" s="104" t="s">
        <v>636</v>
      </c>
      <c r="D89" s="104"/>
      <c r="E89" s="104"/>
      <c r="F89" s="104"/>
      <c r="G89" s="104" t="s">
        <v>593</v>
      </c>
      <c r="H89" s="185"/>
      <c r="I89" s="185"/>
      <c r="J89" s="185"/>
      <c r="K89" s="185"/>
    </row>
    <row r="90" spans="2:11">
      <c r="B90" s="204" t="s">
        <v>594</v>
      </c>
      <c r="C90" s="104" t="s">
        <v>596</v>
      </c>
      <c r="D90" s="104"/>
      <c r="E90" s="104"/>
      <c r="F90" s="104"/>
      <c r="G90" s="104" t="s">
        <v>595</v>
      </c>
      <c r="H90" s="185"/>
      <c r="I90" s="185"/>
      <c r="J90" s="185"/>
      <c r="K90" s="185"/>
    </row>
    <row r="91" spans="2:11">
      <c r="B91" s="104" t="s">
        <v>598</v>
      </c>
      <c r="C91" s="104" t="s">
        <v>599</v>
      </c>
      <c r="D91" s="104"/>
      <c r="E91" s="104"/>
      <c r="F91" s="104"/>
      <c r="G91" s="104" t="s">
        <v>600</v>
      </c>
      <c r="H91" s="185"/>
      <c r="I91" s="185"/>
      <c r="J91" s="185"/>
      <c r="K91" s="185"/>
    </row>
    <row r="92" spans="2:11">
      <c r="B92" s="104" t="s">
        <v>597</v>
      </c>
      <c r="C92" s="104" t="s">
        <v>601</v>
      </c>
      <c r="D92" s="104"/>
      <c r="E92" s="104"/>
      <c r="F92" s="104"/>
      <c r="G92" s="104" t="s">
        <v>602</v>
      </c>
      <c r="H92" s="185"/>
      <c r="I92" s="185"/>
      <c r="J92" s="185"/>
      <c r="K92" s="185"/>
    </row>
    <row r="93" spans="2:11">
      <c r="B93" s="104" t="s">
        <v>603</v>
      </c>
      <c r="C93" s="104" t="s">
        <v>604</v>
      </c>
      <c r="D93" s="104"/>
      <c r="E93" s="104"/>
      <c r="F93" s="104"/>
      <c r="G93" s="104" t="s">
        <v>605</v>
      </c>
      <c r="H93" s="185"/>
      <c r="I93" s="185"/>
      <c r="J93" s="185"/>
      <c r="K93" s="185"/>
    </row>
    <row r="94" spans="2:11">
      <c r="B94" s="104" t="s">
        <v>606</v>
      </c>
      <c r="C94" s="104" t="s">
        <v>607</v>
      </c>
      <c r="D94" s="104"/>
      <c r="E94" s="104"/>
      <c r="F94" s="104"/>
      <c r="G94" s="104" t="s">
        <v>608</v>
      </c>
      <c r="H94" s="185"/>
      <c r="I94" s="185"/>
      <c r="J94" s="185"/>
      <c r="K94" s="185"/>
    </row>
    <row r="95" spans="2:11">
      <c r="B95" s="104" t="s">
        <v>606</v>
      </c>
      <c r="C95" s="104" t="s">
        <v>607</v>
      </c>
      <c r="D95" s="104"/>
      <c r="E95" s="104"/>
      <c r="F95" s="104"/>
      <c r="G95" s="104" t="s">
        <v>609</v>
      </c>
      <c r="H95" s="185"/>
      <c r="I95" s="185"/>
      <c r="J95" s="185"/>
      <c r="K95" s="185"/>
    </row>
    <row r="96" spans="2:11">
      <c r="B96" s="104" t="s">
        <v>610</v>
      </c>
      <c r="C96" s="104" t="s">
        <v>611</v>
      </c>
      <c r="D96" s="104"/>
      <c r="E96" s="104"/>
      <c r="F96" s="104"/>
      <c r="G96" s="104" t="s">
        <v>612</v>
      </c>
      <c r="H96" s="185"/>
      <c r="I96" s="185"/>
      <c r="J96" s="185"/>
      <c r="K96" s="185"/>
    </row>
    <row r="97" spans="2:11">
      <c r="B97" s="104" t="s">
        <v>613</v>
      </c>
      <c r="C97" s="104" t="s">
        <v>614</v>
      </c>
      <c r="D97" s="104"/>
      <c r="E97" s="104"/>
      <c r="F97" s="104"/>
      <c r="G97" s="104" t="s">
        <v>615</v>
      </c>
      <c r="H97" s="185"/>
      <c r="I97" s="185"/>
      <c r="J97" s="185"/>
      <c r="K97" s="185"/>
    </row>
    <row r="98" spans="2:11">
      <c r="B98" s="104" t="s">
        <v>613</v>
      </c>
      <c r="C98" s="104" t="s">
        <v>614</v>
      </c>
      <c r="D98" s="104"/>
      <c r="E98" s="104"/>
      <c r="F98" s="104"/>
      <c r="G98" s="104" t="s">
        <v>616</v>
      </c>
      <c r="H98" s="185"/>
      <c r="I98" s="185"/>
      <c r="J98" s="185"/>
      <c r="K98" s="185"/>
    </row>
    <row r="99" spans="2:11">
      <c r="B99" s="104" t="s">
        <v>613</v>
      </c>
      <c r="C99" s="104" t="s">
        <v>614</v>
      </c>
      <c r="D99" s="104"/>
      <c r="E99" s="104"/>
      <c r="F99" s="104"/>
      <c r="G99" s="104" t="s">
        <v>617</v>
      </c>
      <c r="H99" s="185"/>
      <c r="I99" s="185"/>
      <c r="J99" s="185"/>
      <c r="K99" s="185"/>
    </row>
    <row r="100" spans="2:11">
      <c r="B100" s="104" t="s">
        <v>618</v>
      </c>
      <c r="C100" s="104" t="s">
        <v>619</v>
      </c>
      <c r="D100" s="104"/>
      <c r="E100" s="104"/>
      <c r="F100" s="104"/>
      <c r="G100" s="104" t="s">
        <v>623</v>
      </c>
      <c r="H100" s="185"/>
      <c r="I100" s="185"/>
      <c r="J100" s="185"/>
      <c r="K100" s="185"/>
    </row>
    <row r="101" spans="2:11">
      <c r="B101" s="104" t="s">
        <v>620</v>
      </c>
      <c r="C101" s="104" t="s">
        <v>622</v>
      </c>
      <c r="D101" s="104"/>
      <c r="E101" s="104"/>
      <c r="F101" s="104"/>
      <c r="G101" s="104" t="s">
        <v>621</v>
      </c>
      <c r="H101" s="185"/>
      <c r="I101" s="185"/>
      <c r="J101" s="185"/>
      <c r="K101" s="185"/>
    </row>
    <row r="102" spans="2:11">
      <c r="B102" s="104" t="s">
        <v>624</v>
      </c>
      <c r="C102" s="104" t="s">
        <v>625</v>
      </c>
      <c r="D102" s="104"/>
      <c r="E102" s="104"/>
      <c r="F102" s="104"/>
      <c r="G102" s="104" t="s">
        <v>626</v>
      </c>
      <c r="H102" s="185"/>
      <c r="I102" s="185"/>
      <c r="J102" s="185"/>
      <c r="K102" s="185"/>
    </row>
    <row r="103" spans="2:11">
      <c r="B103" s="104" t="s">
        <v>624</v>
      </c>
      <c r="C103" s="104" t="s">
        <v>625</v>
      </c>
      <c r="D103" s="104"/>
      <c r="E103" s="104"/>
      <c r="F103" s="104"/>
      <c r="G103" s="104" t="s">
        <v>627</v>
      </c>
      <c r="H103" s="185"/>
      <c r="I103" s="185"/>
      <c r="J103" s="185"/>
      <c r="K103" s="185"/>
    </row>
    <row r="104" spans="2:11">
      <c r="B104" s="104" t="s">
        <v>624</v>
      </c>
      <c r="C104" s="104" t="s">
        <v>625</v>
      </c>
      <c r="D104" s="104"/>
      <c r="E104" s="104"/>
      <c r="F104" s="104"/>
      <c r="G104" s="104" t="s">
        <v>628</v>
      </c>
      <c r="H104" s="185"/>
      <c r="I104" s="185"/>
      <c r="J104" s="185"/>
      <c r="K104" s="185"/>
    </row>
    <row r="105" spans="2:11">
      <c r="B105" s="104" t="s">
        <v>624</v>
      </c>
      <c r="C105" s="104" t="s">
        <v>625</v>
      </c>
      <c r="D105" s="104"/>
      <c r="E105" s="104"/>
      <c r="F105" s="104"/>
      <c r="G105" s="104" t="s">
        <v>629</v>
      </c>
      <c r="H105" s="185"/>
      <c r="I105" s="185"/>
      <c r="J105" s="185"/>
      <c r="K105" s="185"/>
    </row>
    <row r="106" spans="2:11">
      <c r="B106" s="104" t="s">
        <v>624</v>
      </c>
      <c r="C106" s="104" t="s">
        <v>625</v>
      </c>
      <c r="D106" s="104"/>
      <c r="E106" s="104"/>
      <c r="F106" s="104"/>
      <c r="G106" s="104" t="s">
        <v>630</v>
      </c>
      <c r="H106" s="185"/>
      <c r="I106" s="185"/>
      <c r="J106" s="185"/>
      <c r="K106" s="185"/>
    </row>
    <row r="107" spans="2:11">
      <c r="B107" s="104" t="s">
        <v>624</v>
      </c>
      <c r="C107" s="104" t="s">
        <v>625</v>
      </c>
      <c r="D107" s="104"/>
      <c r="E107" s="104"/>
      <c r="F107" s="104"/>
      <c r="G107" s="104" t="s">
        <v>631</v>
      </c>
      <c r="H107" s="185"/>
      <c r="I107" s="185"/>
      <c r="J107" s="185"/>
      <c r="K107" s="185"/>
    </row>
    <row r="108" spans="2:11">
      <c r="B108" s="104" t="s">
        <v>624</v>
      </c>
      <c r="C108" s="104" t="s">
        <v>625</v>
      </c>
      <c r="D108" s="104"/>
      <c r="E108" s="104"/>
      <c r="F108" s="104"/>
      <c r="G108" s="104" t="s">
        <v>632</v>
      </c>
      <c r="H108" s="185"/>
      <c r="I108" s="185"/>
      <c r="J108" s="185"/>
      <c r="K108" s="185"/>
    </row>
    <row r="109" spans="2:11">
      <c r="B109" s="104" t="s">
        <v>624</v>
      </c>
      <c r="C109" s="104" t="s">
        <v>625</v>
      </c>
      <c r="D109" s="104"/>
      <c r="E109" s="104"/>
      <c r="F109" s="104"/>
      <c r="G109" s="104" t="s">
        <v>633</v>
      </c>
      <c r="H109" s="185"/>
      <c r="I109" s="185"/>
      <c r="J109" s="185"/>
      <c r="K109" s="185"/>
    </row>
    <row r="110" spans="2:11">
      <c r="B110" s="104" t="s">
        <v>642</v>
      </c>
      <c r="C110" s="104" t="s">
        <v>638</v>
      </c>
      <c r="D110" s="104"/>
      <c r="E110" s="104"/>
      <c r="F110" s="104"/>
      <c r="G110" s="104" t="s">
        <v>639</v>
      </c>
      <c r="H110" s="185"/>
      <c r="I110" s="185"/>
      <c r="J110" s="185"/>
      <c r="K110" s="185"/>
    </row>
    <row r="111" spans="2:11">
      <c r="B111" s="104" t="s">
        <v>642</v>
      </c>
      <c r="C111" s="104" t="s">
        <v>638</v>
      </c>
      <c r="D111" s="104"/>
      <c r="E111" s="104"/>
      <c r="F111" s="104"/>
      <c r="G111" s="104" t="s">
        <v>640</v>
      </c>
      <c r="H111" s="185"/>
      <c r="I111" s="185"/>
      <c r="J111" s="185"/>
      <c r="K111" s="185"/>
    </row>
    <row r="112" spans="2:11">
      <c r="B112" s="104" t="s">
        <v>642</v>
      </c>
      <c r="C112" s="104" t="s">
        <v>638</v>
      </c>
      <c r="D112" s="104"/>
      <c r="E112" s="104"/>
      <c r="F112" s="104"/>
      <c r="G112" s="104" t="s">
        <v>641</v>
      </c>
      <c r="H112" s="185"/>
      <c r="I112" s="185"/>
      <c r="J112" s="185"/>
      <c r="K112" s="185"/>
    </row>
    <row r="113" spans="2:11">
      <c r="B113" s="104" t="s">
        <v>637</v>
      </c>
      <c r="C113" s="104" t="s">
        <v>643</v>
      </c>
      <c r="D113" s="104"/>
      <c r="E113" s="104"/>
      <c r="F113" s="104"/>
      <c r="G113" s="104" t="s">
        <v>644</v>
      </c>
      <c r="H113" s="185"/>
      <c r="I113" s="185"/>
      <c r="J113" s="185"/>
      <c r="K113" s="185"/>
    </row>
    <row r="114" spans="2:11">
      <c r="B114" s="204">
        <v>10</v>
      </c>
      <c r="C114" s="104" t="s">
        <v>645</v>
      </c>
      <c r="D114" s="104"/>
      <c r="E114" s="104"/>
      <c r="F114" s="104"/>
      <c r="G114" s="104" t="s">
        <v>646</v>
      </c>
      <c r="H114" s="185"/>
      <c r="I114" s="185"/>
      <c r="J114" s="185"/>
      <c r="K114" s="185"/>
    </row>
    <row r="115" spans="2:11">
      <c r="B115" s="204">
        <v>10</v>
      </c>
      <c r="C115" s="104" t="s">
        <v>645</v>
      </c>
      <c r="D115" s="104"/>
      <c r="E115" s="104"/>
      <c r="F115" s="104"/>
      <c r="G115" s="104" t="s">
        <v>647</v>
      </c>
      <c r="H115" s="185"/>
      <c r="I115" s="185"/>
      <c r="J115" s="185"/>
      <c r="K115" s="185"/>
    </row>
    <row r="116" spans="2:11">
      <c r="B116" s="204">
        <v>10</v>
      </c>
      <c r="C116" s="104" t="s">
        <v>645</v>
      </c>
      <c r="D116" s="104"/>
      <c r="E116" s="104"/>
      <c r="F116" s="104"/>
      <c r="G116" s="104" t="s">
        <v>648</v>
      </c>
      <c r="H116" s="185"/>
      <c r="I116" s="185"/>
      <c r="J116" s="185"/>
      <c r="K116" s="185"/>
    </row>
    <row r="117" spans="2:11">
      <c r="B117" s="204">
        <v>10</v>
      </c>
      <c r="C117" s="104" t="s">
        <v>645</v>
      </c>
      <c r="D117" s="104"/>
      <c r="E117" s="104"/>
      <c r="F117" s="104"/>
      <c r="G117" s="104" t="s">
        <v>649</v>
      </c>
      <c r="H117" s="185"/>
      <c r="I117" s="185"/>
      <c r="J117" s="185"/>
      <c r="K117" s="185"/>
    </row>
    <row r="118" spans="2:11">
      <c r="B118" s="204">
        <v>10</v>
      </c>
      <c r="C118" s="104" t="s">
        <v>645</v>
      </c>
      <c r="D118" s="104"/>
      <c r="E118" s="104"/>
      <c r="F118" s="104"/>
      <c r="G118" s="104" t="s">
        <v>650</v>
      </c>
      <c r="H118" s="185"/>
      <c r="I118" s="185"/>
      <c r="J118" s="185"/>
      <c r="K118" s="185"/>
    </row>
    <row r="119" spans="2:11">
      <c r="B119" s="104"/>
      <c r="C119" s="104"/>
      <c r="D119" s="104"/>
      <c r="E119" s="104"/>
      <c r="F119" s="104"/>
      <c r="G119" s="104"/>
      <c r="H119" s="185"/>
      <c r="I119" s="185"/>
      <c r="J119" s="185"/>
      <c r="K119" s="185"/>
    </row>
    <row r="120" spans="2:11">
      <c r="B120" s="104"/>
      <c r="C120" s="104"/>
      <c r="D120" s="104"/>
      <c r="E120" s="104"/>
      <c r="F120" s="104"/>
      <c r="G120" s="104"/>
      <c r="H120" s="185"/>
      <c r="I120" s="185"/>
      <c r="J120" s="185"/>
      <c r="K120" s="185"/>
    </row>
    <row r="121" spans="2:11">
      <c r="B121" s="104"/>
      <c r="C121" s="104"/>
      <c r="D121" s="104"/>
      <c r="E121" s="104"/>
      <c r="F121" s="104"/>
      <c r="G121" s="104"/>
      <c r="H121" s="185"/>
      <c r="I121" s="185"/>
      <c r="J121" s="185"/>
      <c r="K121" s="185"/>
    </row>
    <row r="122" spans="2:11">
      <c r="B122" s="104"/>
      <c r="C122" s="104"/>
      <c r="D122" s="104"/>
      <c r="E122" s="104"/>
      <c r="F122" s="104"/>
      <c r="G122" s="104"/>
      <c r="H122" s="185"/>
      <c r="I122" s="185"/>
      <c r="J122" s="185"/>
      <c r="K122" s="185"/>
    </row>
    <row r="123" spans="2:11">
      <c r="B123" s="104"/>
      <c r="C123" s="104"/>
      <c r="D123" s="104"/>
      <c r="E123" s="104"/>
      <c r="F123" s="104"/>
      <c r="G123" s="104"/>
      <c r="H123" s="185"/>
      <c r="I123" s="185"/>
      <c r="J123" s="185"/>
      <c r="K123" s="185"/>
    </row>
    <row r="124" spans="2:11">
      <c r="B124" s="104"/>
      <c r="C124" s="104"/>
      <c r="D124" s="104"/>
      <c r="E124" s="104"/>
      <c r="F124" s="104"/>
      <c r="G124" s="104"/>
      <c r="H124" s="185"/>
      <c r="I124" s="185"/>
      <c r="J124" s="185"/>
      <c r="K124" s="185"/>
    </row>
    <row r="125" spans="2:11">
      <c r="B125" s="104"/>
      <c r="C125" s="104"/>
      <c r="D125" s="104"/>
      <c r="E125" s="104"/>
      <c r="F125" s="104"/>
      <c r="G125" s="104"/>
      <c r="H125" s="185"/>
      <c r="I125" s="185"/>
      <c r="J125" s="185"/>
      <c r="K125" s="185"/>
    </row>
    <row r="126" spans="2:11">
      <c r="B126" s="104"/>
      <c r="C126" s="104"/>
      <c r="D126" s="104"/>
      <c r="E126" s="104"/>
      <c r="F126" s="104"/>
      <c r="G126" s="104"/>
      <c r="H126" s="185"/>
      <c r="I126" s="185"/>
      <c r="J126" s="185"/>
      <c r="K126" s="185"/>
    </row>
    <row r="127" spans="2:11">
      <c r="B127" s="104"/>
      <c r="C127" s="104"/>
      <c r="D127" s="104"/>
      <c r="E127" s="104"/>
      <c r="F127" s="104"/>
      <c r="G127" s="104"/>
      <c r="H127" s="185"/>
      <c r="I127" s="185"/>
      <c r="J127" s="185"/>
      <c r="K127" s="185"/>
    </row>
    <row r="128" spans="2:11">
      <c r="B128" s="104"/>
      <c r="C128" s="104"/>
      <c r="D128" s="104"/>
      <c r="E128" s="104"/>
      <c r="F128" s="104"/>
      <c r="G128" s="104"/>
      <c r="H128" s="185"/>
      <c r="I128" s="185"/>
      <c r="J128" s="185"/>
      <c r="K128" s="185"/>
    </row>
    <row r="129" spans="2:11">
      <c r="B129" s="104"/>
      <c r="C129" s="104"/>
      <c r="D129" s="104"/>
      <c r="E129" s="104"/>
      <c r="F129" s="104"/>
      <c r="G129" s="104"/>
      <c r="H129" s="185"/>
      <c r="I129" s="185"/>
      <c r="J129" s="185"/>
      <c r="K129" s="185"/>
    </row>
    <row r="130" spans="2:11">
      <c r="B130" s="104"/>
      <c r="C130" s="104"/>
      <c r="D130" s="104"/>
      <c r="E130" s="104"/>
      <c r="F130" s="104"/>
      <c r="G130" s="104"/>
      <c r="H130" s="185"/>
      <c r="I130" s="185"/>
      <c r="J130" s="185"/>
      <c r="K130" s="185"/>
    </row>
    <row r="131" spans="2:11">
      <c r="B131" s="104"/>
      <c r="C131" s="104"/>
      <c r="D131" s="104"/>
      <c r="E131" s="104"/>
      <c r="F131" s="104"/>
      <c r="G131" s="104"/>
      <c r="H131" s="185"/>
      <c r="I131" s="185"/>
      <c r="J131" s="185"/>
      <c r="K131" s="185"/>
    </row>
    <row r="132" spans="2:11">
      <c r="B132" s="104"/>
      <c r="C132" s="104"/>
      <c r="D132" s="104"/>
      <c r="E132" s="104"/>
      <c r="F132" s="104"/>
      <c r="G132" s="104"/>
      <c r="H132" s="185"/>
      <c r="I132" s="185"/>
      <c r="J132" s="185"/>
      <c r="K132" s="185"/>
    </row>
    <row r="133" spans="2:11">
      <c r="B133" s="104"/>
      <c r="C133" s="104"/>
      <c r="D133" s="104"/>
      <c r="E133" s="104"/>
      <c r="F133" s="104"/>
      <c r="G133" s="104"/>
      <c r="H133" s="185"/>
      <c r="I133" s="185"/>
      <c r="J133" s="185"/>
      <c r="K133" s="185"/>
    </row>
    <row r="134" spans="2:11">
      <c r="B134" s="104"/>
      <c r="C134" s="104"/>
      <c r="D134" s="104"/>
      <c r="E134" s="104"/>
      <c r="F134" s="104"/>
      <c r="G134" s="104"/>
      <c r="H134" s="185"/>
      <c r="I134" s="185"/>
      <c r="J134" s="185"/>
      <c r="K134" s="185"/>
    </row>
    <row r="135" spans="2:11">
      <c r="B135" s="104"/>
      <c r="C135" s="104"/>
      <c r="D135" s="104"/>
      <c r="E135" s="104"/>
      <c r="F135" s="104"/>
      <c r="G135" s="104"/>
      <c r="H135" s="185"/>
      <c r="I135" s="185"/>
      <c r="J135" s="185"/>
      <c r="K135" s="185"/>
    </row>
    <row r="136" spans="2:11">
      <c r="B136" s="104"/>
      <c r="C136" s="104"/>
      <c r="D136" s="104"/>
      <c r="E136" s="104"/>
      <c r="F136" s="104"/>
      <c r="G136" s="104"/>
      <c r="H136" s="185"/>
      <c r="I136" s="185"/>
      <c r="J136" s="185"/>
      <c r="K136" s="185"/>
    </row>
    <row r="137" spans="2:11">
      <c r="B137" s="104"/>
      <c r="C137" s="104"/>
      <c r="D137" s="104"/>
      <c r="E137" s="104"/>
      <c r="F137" s="104"/>
      <c r="G137" s="104"/>
      <c r="H137" s="185"/>
      <c r="I137" s="185"/>
      <c r="J137" s="185"/>
      <c r="K137" s="185"/>
    </row>
    <row r="138" spans="2:11">
      <c r="B138" s="104"/>
      <c r="C138" s="104"/>
      <c r="D138" s="104"/>
      <c r="E138" s="104"/>
      <c r="F138" s="104"/>
      <c r="G138" s="104"/>
      <c r="H138" s="185"/>
      <c r="I138" s="185"/>
      <c r="J138" s="185"/>
      <c r="K138" s="185"/>
    </row>
    <row r="139" spans="2:11">
      <c r="B139" s="104"/>
      <c r="C139" s="104"/>
      <c r="D139" s="104"/>
      <c r="E139" s="104"/>
      <c r="F139" s="104"/>
      <c r="G139" s="104"/>
      <c r="H139" s="185"/>
      <c r="I139" s="185"/>
      <c r="J139" s="185"/>
      <c r="K139" s="185"/>
    </row>
    <row r="140" spans="2:11">
      <c r="B140" s="104"/>
      <c r="C140" s="104"/>
      <c r="D140" s="104"/>
      <c r="E140" s="104"/>
      <c r="F140" s="104"/>
      <c r="G140" s="104"/>
      <c r="H140" s="185"/>
      <c r="I140" s="185"/>
      <c r="J140" s="185"/>
      <c r="K140" s="185"/>
    </row>
    <row r="141" spans="2:11">
      <c r="B141" s="104"/>
      <c r="C141" s="104"/>
      <c r="D141" s="104"/>
      <c r="E141" s="104"/>
      <c r="F141" s="104"/>
      <c r="G141" s="104"/>
      <c r="H141" s="185"/>
      <c r="I141" s="185"/>
      <c r="J141" s="185"/>
      <c r="K141" s="185"/>
    </row>
    <row r="142" spans="2:11">
      <c r="B142" s="104"/>
      <c r="C142" s="104"/>
      <c r="D142" s="104"/>
      <c r="E142" s="104"/>
      <c r="F142" s="104"/>
      <c r="G142" s="104"/>
      <c r="H142" s="185"/>
      <c r="I142" s="185"/>
      <c r="J142" s="185"/>
      <c r="K142" s="185"/>
    </row>
    <row r="143" spans="2:11">
      <c r="B143" s="104"/>
      <c r="C143" s="104"/>
      <c r="D143" s="104"/>
      <c r="E143" s="104"/>
      <c r="F143" s="104"/>
      <c r="G143" s="104"/>
      <c r="H143" s="185"/>
      <c r="I143" s="185"/>
      <c r="J143" s="185"/>
      <c r="K143" s="185"/>
    </row>
    <row r="144" spans="2:11">
      <c r="B144" s="104"/>
      <c r="C144" s="104"/>
      <c r="D144" s="104"/>
      <c r="E144" s="104"/>
      <c r="F144" s="104"/>
      <c r="G144" s="104"/>
      <c r="H144" s="185"/>
      <c r="I144" s="185"/>
      <c r="J144" s="185"/>
      <c r="K144" s="185"/>
    </row>
    <row r="145" spans="2:11">
      <c r="B145" s="104"/>
      <c r="C145" s="104"/>
      <c r="D145" s="104"/>
      <c r="E145" s="104"/>
      <c r="F145" s="104"/>
      <c r="G145" s="104"/>
      <c r="H145" s="185"/>
      <c r="I145" s="185"/>
      <c r="J145" s="185"/>
      <c r="K145" s="185"/>
    </row>
    <row r="146" spans="2:11">
      <c r="B146" s="104"/>
      <c r="C146" s="104"/>
      <c r="D146" s="104"/>
      <c r="E146" s="104"/>
      <c r="F146" s="104"/>
      <c r="G146" s="104"/>
      <c r="H146" s="185"/>
      <c r="I146" s="185"/>
      <c r="J146" s="185"/>
      <c r="K146" s="185"/>
    </row>
    <row r="147" spans="2:11">
      <c r="B147" s="104"/>
      <c r="C147" s="104"/>
      <c r="D147" s="104"/>
      <c r="E147" s="104"/>
      <c r="F147" s="104"/>
      <c r="G147" s="104"/>
      <c r="H147" s="185"/>
      <c r="I147" s="185"/>
      <c r="J147" s="185"/>
      <c r="K147" s="185"/>
    </row>
    <row r="148" spans="2:11">
      <c r="B148" s="104"/>
      <c r="C148" s="104"/>
      <c r="D148" s="104"/>
      <c r="E148" s="104"/>
      <c r="F148" s="104"/>
      <c r="G148" s="104"/>
      <c r="H148" s="185"/>
      <c r="I148" s="185"/>
      <c r="J148" s="185"/>
      <c r="K148" s="185"/>
    </row>
    <row r="149" spans="2:11">
      <c r="B149" s="104"/>
      <c r="C149" s="104"/>
      <c r="D149" s="104"/>
      <c r="E149" s="104"/>
      <c r="F149" s="104"/>
      <c r="G149" s="104"/>
      <c r="H149" s="185"/>
      <c r="I149" s="185"/>
      <c r="J149" s="185"/>
      <c r="K149" s="185"/>
    </row>
    <row r="150" spans="2:11">
      <c r="B150" s="104"/>
      <c r="C150" s="104"/>
      <c r="D150" s="104"/>
      <c r="E150" s="104"/>
      <c r="F150" s="104"/>
      <c r="G150" s="104"/>
      <c r="H150" s="185"/>
      <c r="I150" s="185"/>
      <c r="J150" s="185"/>
      <c r="K150" s="185"/>
    </row>
    <row r="151" spans="2:11">
      <c r="B151" s="104"/>
      <c r="C151" s="104"/>
      <c r="D151" s="104"/>
      <c r="E151" s="104"/>
      <c r="F151" s="104"/>
      <c r="G151" s="104"/>
      <c r="H151" s="185"/>
      <c r="I151" s="185"/>
      <c r="J151" s="185"/>
      <c r="K151" s="185"/>
    </row>
    <row r="152" spans="2:11">
      <c r="B152" s="104"/>
      <c r="C152" s="104"/>
      <c r="D152" s="104"/>
      <c r="E152" s="104"/>
      <c r="F152" s="104"/>
      <c r="G152" s="104"/>
      <c r="H152" s="185"/>
      <c r="I152" s="185"/>
      <c r="J152" s="185"/>
      <c r="K152" s="185"/>
    </row>
    <row r="153" spans="2:11">
      <c r="B153" s="104"/>
      <c r="C153" s="104"/>
      <c r="D153" s="104"/>
      <c r="E153" s="104"/>
      <c r="F153" s="104"/>
      <c r="G153" s="104"/>
      <c r="H153" s="185"/>
      <c r="I153" s="185"/>
      <c r="J153" s="185"/>
      <c r="K153" s="185"/>
    </row>
    <row r="154" spans="2:11">
      <c r="B154" s="104"/>
      <c r="C154" s="104"/>
      <c r="D154" s="104"/>
      <c r="E154" s="104"/>
      <c r="F154" s="104"/>
      <c r="G154" s="104"/>
      <c r="H154" s="185"/>
      <c r="I154" s="185"/>
      <c r="J154" s="185"/>
      <c r="K154" s="185"/>
    </row>
    <row r="155" spans="2:11">
      <c r="B155" s="104"/>
      <c r="C155" s="104"/>
      <c r="D155" s="104"/>
      <c r="E155" s="104"/>
      <c r="F155" s="104"/>
      <c r="G155" s="104"/>
      <c r="H155" s="185"/>
      <c r="I155" s="185"/>
      <c r="J155" s="185"/>
      <c r="K155" s="185"/>
    </row>
    <row r="156" spans="2:11">
      <c r="B156" s="104"/>
      <c r="C156" s="104"/>
      <c r="D156" s="104"/>
      <c r="E156" s="104"/>
      <c r="F156" s="104"/>
      <c r="G156" s="104"/>
      <c r="H156" s="185"/>
      <c r="I156" s="185"/>
      <c r="J156" s="185"/>
      <c r="K156" s="185"/>
    </row>
    <row r="157" spans="2:11">
      <c r="B157" s="104"/>
      <c r="C157" s="104"/>
      <c r="D157" s="104"/>
      <c r="E157" s="104"/>
      <c r="F157" s="104"/>
      <c r="G157" s="104"/>
      <c r="H157" s="185"/>
      <c r="I157" s="185"/>
      <c r="J157" s="185"/>
      <c r="K157" s="185"/>
    </row>
    <row r="158" spans="2:11">
      <c r="B158" s="104"/>
      <c r="C158" s="104"/>
      <c r="D158" s="104"/>
      <c r="E158" s="104"/>
      <c r="F158" s="104"/>
      <c r="G158" s="104"/>
      <c r="H158" s="185"/>
      <c r="I158" s="185"/>
      <c r="J158" s="185"/>
      <c r="K158" s="185"/>
    </row>
    <row r="159" spans="2:11">
      <c r="B159" s="104"/>
      <c r="C159" s="104"/>
      <c r="D159" s="104"/>
      <c r="E159" s="104"/>
      <c r="F159" s="104"/>
      <c r="G159" s="104"/>
      <c r="H159" s="185"/>
      <c r="I159" s="185"/>
      <c r="J159" s="185"/>
      <c r="K159" s="185"/>
    </row>
    <row r="160" spans="2:11">
      <c r="B160" s="104"/>
      <c r="C160" s="104"/>
      <c r="D160" s="104"/>
      <c r="E160" s="104"/>
      <c r="F160" s="104"/>
      <c r="G160" s="104"/>
      <c r="H160" s="185"/>
      <c r="I160" s="185"/>
      <c r="J160" s="185"/>
      <c r="K160" s="185"/>
    </row>
    <row r="161" spans="2:11">
      <c r="B161" s="104"/>
      <c r="C161" s="104"/>
      <c r="D161" s="104"/>
      <c r="E161" s="104"/>
      <c r="F161" s="104"/>
      <c r="G161" s="104"/>
      <c r="H161" s="185"/>
      <c r="I161" s="185"/>
      <c r="J161" s="185"/>
      <c r="K161" s="185"/>
    </row>
    <row r="162" spans="2:11">
      <c r="B162" s="104"/>
      <c r="C162" s="104"/>
      <c r="D162" s="104"/>
      <c r="E162" s="104"/>
      <c r="F162" s="104"/>
      <c r="G162" s="104"/>
      <c r="H162" s="185"/>
      <c r="I162" s="185"/>
      <c r="J162" s="185"/>
      <c r="K162" s="185"/>
    </row>
    <row r="163" spans="2:11">
      <c r="B163" s="104"/>
      <c r="C163" s="104"/>
      <c r="D163" s="104"/>
      <c r="E163" s="104"/>
      <c r="F163" s="104"/>
      <c r="G163" s="104"/>
      <c r="H163" s="185"/>
      <c r="I163" s="185"/>
      <c r="J163" s="185"/>
      <c r="K163" s="185"/>
    </row>
    <row r="164" spans="2:11">
      <c r="B164" s="104"/>
      <c r="C164" s="104"/>
      <c r="D164" s="104"/>
      <c r="E164" s="104"/>
      <c r="F164" s="104"/>
      <c r="G164" s="104"/>
      <c r="H164" s="185"/>
      <c r="I164" s="185"/>
      <c r="J164" s="185"/>
      <c r="K164" s="185"/>
    </row>
    <row r="165" spans="2:11">
      <c r="B165" s="104"/>
      <c r="C165" s="104"/>
      <c r="D165" s="104"/>
      <c r="E165" s="104"/>
      <c r="F165" s="104"/>
      <c r="G165" s="104"/>
      <c r="H165" s="185"/>
      <c r="I165" s="185"/>
      <c r="J165" s="185"/>
      <c r="K165" s="185"/>
    </row>
    <row r="166" spans="2:11">
      <c r="B166" s="104"/>
      <c r="C166" s="104"/>
      <c r="D166" s="104"/>
      <c r="E166" s="104"/>
      <c r="F166" s="104"/>
      <c r="G166" s="104"/>
      <c r="H166" s="185"/>
      <c r="I166" s="185"/>
      <c r="J166" s="185"/>
      <c r="K166" s="185"/>
    </row>
    <row r="167" spans="2:11">
      <c r="B167" s="104"/>
      <c r="C167" s="104"/>
      <c r="D167" s="104"/>
      <c r="E167" s="104"/>
      <c r="F167" s="104"/>
      <c r="G167" s="104"/>
      <c r="H167" s="185"/>
      <c r="I167" s="185"/>
      <c r="J167" s="185"/>
      <c r="K167" s="185"/>
    </row>
    <row r="168" spans="2:11">
      <c r="B168" s="104"/>
      <c r="C168" s="104"/>
      <c r="D168" s="104"/>
      <c r="E168" s="104"/>
      <c r="F168" s="104"/>
      <c r="G168" s="104"/>
      <c r="H168" s="185"/>
      <c r="I168" s="185"/>
      <c r="J168" s="185"/>
      <c r="K168" s="185"/>
    </row>
    <row r="169" spans="2:11">
      <c r="B169" s="104"/>
      <c r="C169" s="104"/>
      <c r="D169" s="104"/>
      <c r="E169" s="104"/>
      <c r="F169" s="104"/>
      <c r="G169" s="104"/>
      <c r="H169" s="185"/>
      <c r="I169" s="185"/>
      <c r="J169" s="185"/>
      <c r="K169" s="185"/>
    </row>
    <row r="170" spans="2:11">
      <c r="B170" s="104"/>
      <c r="C170" s="104"/>
      <c r="D170" s="104"/>
      <c r="E170" s="104"/>
      <c r="F170" s="104"/>
      <c r="G170" s="104"/>
      <c r="H170" s="185"/>
      <c r="I170" s="185"/>
      <c r="J170" s="185"/>
      <c r="K170" s="185"/>
    </row>
    <row r="171" spans="2:11">
      <c r="B171" s="104"/>
      <c r="C171" s="104"/>
      <c r="D171" s="104"/>
      <c r="E171" s="104"/>
      <c r="F171" s="104"/>
      <c r="G171" s="104"/>
      <c r="H171" s="185"/>
      <c r="I171" s="185"/>
      <c r="J171" s="185"/>
      <c r="K171" s="185"/>
    </row>
    <row r="172" spans="2:11">
      <c r="B172" s="104"/>
      <c r="C172" s="104"/>
      <c r="D172" s="104"/>
      <c r="E172" s="104"/>
      <c r="F172" s="104"/>
      <c r="G172" s="104"/>
      <c r="H172" s="185"/>
      <c r="I172" s="185"/>
      <c r="J172" s="185"/>
      <c r="K172" s="185"/>
    </row>
    <row r="173" spans="2:11">
      <c r="B173" s="104"/>
      <c r="C173" s="104"/>
      <c r="D173" s="104"/>
      <c r="E173" s="104"/>
      <c r="F173" s="104"/>
      <c r="G173" s="104"/>
      <c r="H173" s="185"/>
      <c r="I173" s="185"/>
      <c r="J173" s="185"/>
      <c r="K173" s="185"/>
    </row>
    <row r="174" spans="2:11">
      <c r="B174" s="104"/>
      <c r="C174" s="104"/>
      <c r="D174" s="104"/>
      <c r="E174" s="104"/>
      <c r="F174" s="104"/>
      <c r="G174" s="104"/>
      <c r="H174" s="185"/>
      <c r="I174" s="185"/>
      <c r="J174" s="185"/>
      <c r="K174" s="185"/>
    </row>
    <row r="175" spans="2:11">
      <c r="B175" s="104"/>
      <c r="C175" s="104"/>
      <c r="D175" s="104"/>
      <c r="E175" s="104"/>
      <c r="F175" s="104"/>
      <c r="G175" s="104"/>
      <c r="H175" s="185"/>
      <c r="I175" s="185"/>
      <c r="J175" s="185"/>
      <c r="K175" s="185"/>
    </row>
    <row r="176" spans="2:11">
      <c r="B176" s="104"/>
      <c r="C176" s="104"/>
      <c r="D176" s="104"/>
      <c r="E176" s="104"/>
      <c r="F176" s="104"/>
      <c r="G176" s="104"/>
      <c r="H176" s="185"/>
      <c r="I176" s="185"/>
      <c r="J176" s="185"/>
      <c r="K176" s="185"/>
    </row>
    <row r="177" spans="2:11">
      <c r="B177" s="104"/>
      <c r="C177" s="104"/>
      <c r="D177" s="104"/>
      <c r="E177" s="104"/>
      <c r="F177" s="104"/>
      <c r="G177" s="104"/>
      <c r="H177" s="185"/>
      <c r="I177" s="185"/>
      <c r="J177" s="185"/>
      <c r="K177" s="185"/>
    </row>
    <row r="178" spans="2:11">
      <c r="B178" s="104"/>
      <c r="C178" s="104"/>
      <c r="D178" s="104"/>
      <c r="E178" s="104"/>
      <c r="F178" s="104"/>
      <c r="G178" s="104"/>
      <c r="H178" s="185"/>
      <c r="I178" s="185"/>
      <c r="J178" s="185"/>
      <c r="K178" s="185"/>
    </row>
    <row r="179" spans="2:11">
      <c r="B179" s="104"/>
      <c r="C179" s="104"/>
      <c r="D179" s="104"/>
      <c r="E179" s="104"/>
      <c r="F179" s="104"/>
      <c r="G179" s="104"/>
      <c r="H179" s="185"/>
      <c r="I179" s="185"/>
      <c r="J179" s="185"/>
      <c r="K179" s="185"/>
    </row>
    <row r="180" spans="2:11">
      <c r="B180" s="104"/>
      <c r="C180" s="104"/>
      <c r="D180" s="104"/>
      <c r="E180" s="104"/>
      <c r="F180" s="104"/>
      <c r="G180" s="104"/>
      <c r="H180" s="185"/>
      <c r="I180" s="185"/>
      <c r="J180" s="185"/>
      <c r="K180" s="185"/>
    </row>
    <row r="181" spans="2:11">
      <c r="B181" s="104"/>
      <c r="C181" s="104"/>
      <c r="D181" s="104"/>
      <c r="E181" s="104"/>
      <c r="F181" s="104"/>
      <c r="G181" s="104"/>
      <c r="H181" s="185"/>
      <c r="I181" s="185"/>
      <c r="J181" s="185"/>
      <c r="K181" s="185"/>
    </row>
    <row r="182" spans="2:11">
      <c r="B182" s="104"/>
      <c r="C182" s="104"/>
      <c r="D182" s="104"/>
      <c r="E182" s="104"/>
      <c r="F182" s="104"/>
      <c r="G182" s="104"/>
      <c r="H182" s="185"/>
      <c r="I182" s="185"/>
      <c r="J182" s="185"/>
      <c r="K182" s="185"/>
    </row>
    <row r="183" spans="2:11">
      <c r="B183" s="104"/>
      <c r="C183" s="104"/>
      <c r="D183" s="104"/>
      <c r="E183" s="104"/>
      <c r="F183" s="104"/>
      <c r="G183" s="104"/>
      <c r="H183" s="185"/>
      <c r="I183" s="185"/>
      <c r="J183" s="185"/>
      <c r="K183" s="185"/>
    </row>
    <row r="184" spans="2:11">
      <c r="B184" s="104"/>
      <c r="C184" s="104"/>
      <c r="D184" s="104"/>
      <c r="E184" s="104"/>
      <c r="F184" s="104"/>
      <c r="G184" s="104"/>
      <c r="H184" s="185"/>
      <c r="I184" s="185"/>
      <c r="J184" s="185"/>
      <c r="K184" s="185"/>
    </row>
    <row r="185" spans="2:11">
      <c r="B185" s="104"/>
      <c r="C185" s="104"/>
      <c r="D185" s="104"/>
      <c r="E185" s="104"/>
      <c r="F185" s="104"/>
      <c r="G185" s="104"/>
      <c r="H185" s="185"/>
      <c r="I185" s="185"/>
      <c r="J185" s="185"/>
      <c r="K185" s="185"/>
    </row>
    <row r="186" spans="2:11">
      <c r="B186" s="104"/>
      <c r="C186" s="104"/>
      <c r="D186" s="104"/>
      <c r="E186" s="104"/>
      <c r="F186" s="104"/>
      <c r="G186" s="104"/>
      <c r="H186" s="185"/>
      <c r="I186" s="185"/>
      <c r="J186" s="185"/>
      <c r="K186" s="185"/>
    </row>
    <row r="187" spans="2:11">
      <c r="B187" s="104"/>
      <c r="C187" s="104"/>
      <c r="D187" s="104"/>
      <c r="E187" s="104"/>
      <c r="F187" s="104"/>
      <c r="G187" s="104"/>
      <c r="H187" s="185"/>
      <c r="I187" s="185"/>
      <c r="J187" s="185"/>
      <c r="K187" s="185"/>
    </row>
    <row r="188" spans="2:11">
      <c r="B188" s="104"/>
      <c r="C188" s="104"/>
      <c r="D188" s="104"/>
      <c r="E188" s="104"/>
      <c r="F188" s="104"/>
      <c r="G188" s="104"/>
      <c r="H188" s="185"/>
      <c r="I188" s="185"/>
      <c r="J188" s="185"/>
      <c r="K188" s="185"/>
    </row>
    <row r="189" spans="2:11">
      <c r="B189" s="104"/>
      <c r="C189" s="104"/>
      <c r="D189" s="104"/>
      <c r="E189" s="104"/>
      <c r="F189" s="104"/>
      <c r="G189" s="104"/>
      <c r="H189" s="185"/>
      <c r="I189" s="185"/>
      <c r="J189" s="185"/>
      <c r="K189" s="185"/>
    </row>
    <row r="190" spans="2:11">
      <c r="B190" s="104"/>
      <c r="C190" s="104"/>
      <c r="D190" s="104"/>
      <c r="E190" s="104"/>
      <c r="F190" s="104"/>
      <c r="G190" s="104"/>
      <c r="H190" s="185"/>
      <c r="I190" s="185"/>
      <c r="J190" s="185"/>
      <c r="K190" s="185"/>
    </row>
    <row r="191" spans="2:11">
      <c r="B191" s="104"/>
      <c r="C191" s="104"/>
      <c r="D191" s="104"/>
      <c r="E191" s="104"/>
      <c r="F191" s="104"/>
      <c r="G191" s="104"/>
      <c r="H191" s="185"/>
      <c r="I191" s="185"/>
      <c r="J191" s="185"/>
      <c r="K191" s="185"/>
    </row>
    <row r="192" spans="2:11">
      <c r="B192" s="104"/>
      <c r="C192" s="104"/>
      <c r="D192" s="104"/>
      <c r="E192" s="104"/>
      <c r="F192" s="104"/>
      <c r="G192" s="104"/>
      <c r="H192" s="185"/>
      <c r="I192" s="185"/>
      <c r="J192" s="185"/>
      <c r="K192" s="185"/>
    </row>
    <row r="193" spans="2:11">
      <c r="B193" s="104"/>
      <c r="C193" s="104"/>
      <c r="D193" s="104"/>
      <c r="E193" s="104"/>
      <c r="F193" s="104"/>
      <c r="G193" s="104"/>
      <c r="H193" s="185"/>
      <c r="I193" s="185"/>
      <c r="J193" s="185"/>
      <c r="K193" s="185"/>
    </row>
    <row r="194" spans="2:11">
      <c r="B194" s="104"/>
      <c r="C194" s="104"/>
      <c r="D194" s="104"/>
      <c r="E194" s="104"/>
      <c r="F194" s="104"/>
      <c r="G194" s="104"/>
      <c r="H194" s="185"/>
      <c r="I194" s="185"/>
      <c r="J194" s="185"/>
      <c r="K194" s="185"/>
    </row>
    <row r="195" spans="2:11">
      <c r="B195" s="104"/>
      <c r="C195" s="104"/>
      <c r="D195" s="104"/>
      <c r="E195" s="104"/>
      <c r="F195" s="104"/>
      <c r="G195" s="104"/>
      <c r="H195" s="185"/>
      <c r="I195" s="185"/>
      <c r="J195" s="185"/>
      <c r="K195" s="185"/>
    </row>
    <row r="196" spans="2:11">
      <c r="B196" s="104"/>
      <c r="C196" s="104"/>
      <c r="D196" s="104"/>
      <c r="E196" s="104"/>
      <c r="F196" s="104"/>
      <c r="G196" s="104"/>
      <c r="H196" s="185"/>
      <c r="I196" s="185"/>
      <c r="J196" s="185"/>
      <c r="K196" s="185"/>
    </row>
    <row r="197" spans="2:11">
      <c r="B197" s="104"/>
      <c r="C197" s="104"/>
      <c r="D197" s="104"/>
      <c r="E197" s="104"/>
      <c r="F197" s="104"/>
      <c r="G197" s="104"/>
      <c r="H197" s="185"/>
      <c r="I197" s="185"/>
      <c r="J197" s="185"/>
      <c r="K197" s="185"/>
    </row>
    <row r="198" spans="2:11">
      <c r="B198" s="104"/>
      <c r="C198" s="104"/>
      <c r="D198" s="104"/>
      <c r="E198" s="104"/>
      <c r="F198" s="104"/>
      <c r="G198" s="104"/>
      <c r="H198" s="185"/>
      <c r="I198" s="185"/>
      <c r="J198" s="185"/>
      <c r="K198" s="185"/>
    </row>
    <row r="199" spans="2:11">
      <c r="B199" s="104"/>
      <c r="C199" s="104"/>
      <c r="D199" s="104"/>
      <c r="E199" s="104"/>
      <c r="F199" s="104"/>
      <c r="G199" s="104"/>
      <c r="H199" s="185"/>
      <c r="I199" s="185"/>
      <c r="J199" s="185"/>
      <c r="K199" s="185"/>
    </row>
    <row r="200" spans="2:11">
      <c r="B200" s="104"/>
      <c r="C200" s="104"/>
      <c r="D200" s="104"/>
      <c r="E200" s="104"/>
      <c r="F200" s="104"/>
      <c r="G200" s="104"/>
      <c r="H200" s="185"/>
      <c r="I200" s="185"/>
      <c r="J200" s="185"/>
      <c r="K200" s="185"/>
    </row>
    <row r="201" spans="2:11">
      <c r="B201" s="104"/>
      <c r="C201" s="104"/>
      <c r="D201" s="104"/>
      <c r="E201" s="104"/>
      <c r="F201" s="104"/>
      <c r="G201" s="104"/>
      <c r="H201" s="185"/>
      <c r="I201" s="185"/>
      <c r="J201" s="185"/>
      <c r="K201" s="185"/>
    </row>
    <row r="202" spans="2:11">
      <c r="B202" s="104"/>
      <c r="C202" s="104"/>
      <c r="D202" s="104"/>
      <c r="E202" s="104"/>
      <c r="F202" s="104"/>
      <c r="G202" s="104"/>
      <c r="H202" s="185"/>
      <c r="I202" s="185"/>
      <c r="J202" s="185"/>
      <c r="K202" s="185"/>
    </row>
    <row r="203" spans="2:11">
      <c r="B203" s="104"/>
      <c r="C203" s="104"/>
      <c r="D203" s="104"/>
      <c r="E203" s="104"/>
      <c r="F203" s="104"/>
      <c r="G203" s="104"/>
      <c r="H203" s="185"/>
      <c r="I203" s="185"/>
      <c r="J203" s="185"/>
      <c r="K203" s="185"/>
    </row>
    <row r="204" spans="2:11">
      <c r="B204" s="104"/>
      <c r="C204" s="104"/>
      <c r="D204" s="104"/>
      <c r="E204" s="104"/>
      <c r="F204" s="104"/>
      <c r="G204" s="104"/>
      <c r="H204" s="185"/>
      <c r="I204" s="185"/>
      <c r="J204" s="185"/>
      <c r="K204" s="185"/>
    </row>
    <row r="205" spans="2:11">
      <c r="B205" s="104"/>
      <c r="C205" s="104"/>
      <c r="D205" s="104"/>
      <c r="E205" s="104"/>
      <c r="F205" s="104"/>
      <c r="G205" s="104"/>
      <c r="H205" s="185"/>
      <c r="I205" s="185"/>
      <c r="J205" s="185"/>
      <c r="K205" s="185"/>
    </row>
    <row r="206" spans="2:11">
      <c r="B206" s="104"/>
      <c r="C206" s="104"/>
      <c r="D206" s="104"/>
      <c r="E206" s="104"/>
      <c r="F206" s="104"/>
      <c r="G206" s="104"/>
      <c r="H206" s="185"/>
      <c r="I206" s="185"/>
      <c r="J206" s="185"/>
      <c r="K206" s="185"/>
    </row>
    <row r="207" spans="2:11">
      <c r="B207" s="104"/>
      <c r="C207" s="104"/>
      <c r="D207" s="104"/>
      <c r="E207" s="104"/>
      <c r="F207" s="104"/>
      <c r="G207" s="104"/>
      <c r="H207" s="185"/>
      <c r="I207" s="185"/>
      <c r="J207" s="185"/>
      <c r="K207" s="185"/>
    </row>
    <row r="208" spans="2:11">
      <c r="B208" s="104"/>
      <c r="C208" s="104"/>
      <c r="D208" s="104"/>
      <c r="E208" s="104"/>
      <c r="F208" s="104"/>
      <c r="G208" s="104"/>
      <c r="H208" s="185"/>
      <c r="I208" s="185"/>
      <c r="J208" s="185"/>
      <c r="K208" s="185"/>
    </row>
    <row r="209" spans="2:11">
      <c r="B209" s="104"/>
      <c r="C209" s="104"/>
      <c r="D209" s="104"/>
      <c r="E209" s="104"/>
      <c r="F209" s="104"/>
      <c r="G209" s="104"/>
      <c r="H209" s="185"/>
      <c r="I209" s="185"/>
      <c r="J209" s="185"/>
      <c r="K209" s="185"/>
    </row>
    <row r="210" spans="2:11">
      <c r="B210" s="104"/>
      <c r="C210" s="104"/>
      <c r="D210" s="104"/>
      <c r="E210" s="104"/>
      <c r="F210" s="104"/>
      <c r="G210" s="104"/>
      <c r="H210" s="185"/>
      <c r="I210" s="185"/>
      <c r="J210" s="185"/>
      <c r="K210" s="185"/>
    </row>
    <row r="211" spans="2:11">
      <c r="B211" s="104"/>
      <c r="C211" s="104"/>
      <c r="D211" s="104"/>
      <c r="E211" s="104"/>
      <c r="F211" s="104"/>
      <c r="G211" s="104"/>
      <c r="H211" s="185"/>
      <c r="I211" s="185"/>
      <c r="J211" s="185"/>
      <c r="K211" s="185"/>
    </row>
    <row r="212" spans="2:11">
      <c r="B212" s="104"/>
      <c r="C212" s="104"/>
      <c r="D212" s="104"/>
      <c r="E212" s="104"/>
      <c r="F212" s="104"/>
      <c r="G212" s="104"/>
      <c r="H212" s="185"/>
      <c r="I212" s="185"/>
      <c r="J212" s="185"/>
      <c r="K212" s="185"/>
    </row>
    <row r="213" spans="2:11">
      <c r="B213" s="104"/>
      <c r="C213" s="104"/>
      <c r="D213" s="104"/>
      <c r="E213" s="104"/>
      <c r="F213" s="104"/>
      <c r="G213" s="104"/>
      <c r="H213" s="185"/>
      <c r="I213" s="185"/>
      <c r="J213" s="185"/>
      <c r="K213" s="185"/>
    </row>
    <row r="214" spans="2:11">
      <c r="B214" s="104"/>
      <c r="C214" s="104"/>
      <c r="D214" s="104"/>
      <c r="E214" s="104"/>
      <c r="F214" s="104"/>
      <c r="G214" s="104"/>
      <c r="H214" s="185"/>
      <c r="I214" s="185"/>
      <c r="J214" s="185"/>
      <c r="K214" s="185"/>
    </row>
    <row r="215" spans="2:11">
      <c r="B215" s="104"/>
      <c r="C215" s="104"/>
      <c r="D215" s="104"/>
      <c r="E215" s="104"/>
      <c r="F215" s="104"/>
      <c r="G215" s="104"/>
      <c r="H215" s="185"/>
      <c r="I215" s="185"/>
      <c r="J215" s="185"/>
      <c r="K215" s="185"/>
    </row>
    <row r="216" spans="2:11">
      <c r="B216" s="104"/>
      <c r="C216" s="104"/>
      <c r="D216" s="104"/>
      <c r="E216" s="104"/>
      <c r="F216" s="104"/>
      <c r="G216" s="104"/>
      <c r="H216" s="185"/>
      <c r="I216" s="185"/>
      <c r="J216" s="185"/>
      <c r="K216" s="185"/>
    </row>
    <row r="217" spans="2:11">
      <c r="B217" s="104"/>
      <c r="C217" s="104"/>
      <c r="D217" s="104"/>
      <c r="E217" s="104"/>
      <c r="F217" s="104"/>
      <c r="G217" s="104"/>
      <c r="H217" s="185"/>
      <c r="I217" s="185"/>
      <c r="J217" s="185"/>
      <c r="K217" s="185"/>
    </row>
    <row r="218" spans="2:11">
      <c r="B218" s="104"/>
      <c r="C218" s="104"/>
      <c r="D218" s="104"/>
      <c r="E218" s="104"/>
      <c r="F218" s="104"/>
      <c r="G218" s="104"/>
      <c r="H218" s="185"/>
      <c r="I218" s="185"/>
      <c r="J218" s="185"/>
      <c r="K218" s="185"/>
    </row>
    <row r="219" spans="2:11">
      <c r="B219" s="104"/>
      <c r="C219" s="104"/>
      <c r="D219" s="104"/>
      <c r="E219" s="104"/>
      <c r="F219" s="104"/>
      <c r="G219" s="104"/>
      <c r="H219" s="185"/>
      <c r="I219" s="185"/>
      <c r="J219" s="185"/>
      <c r="K219" s="185"/>
    </row>
    <row r="220" spans="2:11">
      <c r="B220" s="104"/>
      <c r="C220" s="104"/>
      <c r="D220" s="104"/>
      <c r="E220" s="104"/>
      <c r="F220" s="104"/>
      <c r="G220" s="104"/>
      <c r="H220" s="185"/>
      <c r="I220" s="185"/>
      <c r="J220" s="185"/>
      <c r="K220" s="185"/>
    </row>
    <row r="221" spans="2:11">
      <c r="B221" s="104"/>
      <c r="C221" s="104"/>
      <c r="D221" s="104"/>
      <c r="E221" s="104"/>
      <c r="F221" s="104"/>
      <c r="G221" s="104"/>
      <c r="H221" s="185"/>
      <c r="I221" s="185"/>
      <c r="J221" s="185"/>
      <c r="K221" s="185"/>
    </row>
    <row r="222" spans="2:11">
      <c r="B222" s="104"/>
      <c r="C222" s="104"/>
      <c r="D222" s="104"/>
      <c r="E222" s="104"/>
      <c r="F222" s="104"/>
      <c r="G222" s="104"/>
      <c r="H222" s="185"/>
      <c r="I222" s="185"/>
      <c r="J222" s="185"/>
      <c r="K222" s="185"/>
    </row>
    <row r="223" spans="2:11">
      <c r="B223" s="104"/>
      <c r="C223" s="104"/>
      <c r="D223" s="104"/>
      <c r="E223" s="104"/>
      <c r="F223" s="104"/>
      <c r="G223" s="104"/>
      <c r="H223" s="185"/>
      <c r="I223" s="185"/>
      <c r="J223" s="185"/>
      <c r="K223" s="185"/>
    </row>
    <row r="224" spans="2:11">
      <c r="B224" s="104"/>
      <c r="C224" s="104"/>
      <c r="D224" s="104"/>
      <c r="E224" s="104"/>
      <c r="F224" s="104"/>
      <c r="G224" s="104"/>
      <c r="H224" s="185"/>
      <c r="I224" s="185"/>
      <c r="J224" s="185"/>
      <c r="K224" s="185"/>
    </row>
    <row r="225" spans="2:11">
      <c r="B225" s="104"/>
      <c r="C225" s="104"/>
      <c r="D225" s="104"/>
      <c r="E225" s="104"/>
      <c r="F225" s="104"/>
      <c r="G225" s="104"/>
      <c r="H225" s="185"/>
      <c r="I225" s="185"/>
      <c r="J225" s="185"/>
      <c r="K225" s="185"/>
    </row>
    <row r="226" spans="2:11">
      <c r="B226" s="104"/>
      <c r="C226" s="104"/>
      <c r="D226" s="104"/>
      <c r="E226" s="104"/>
      <c r="F226" s="104"/>
      <c r="G226" s="104"/>
      <c r="H226" s="185"/>
      <c r="I226" s="185"/>
      <c r="J226" s="185"/>
      <c r="K226" s="185"/>
    </row>
    <row r="227" spans="2:11">
      <c r="B227" s="104"/>
      <c r="C227" s="104"/>
      <c r="D227" s="104"/>
      <c r="E227" s="104"/>
      <c r="F227" s="104"/>
      <c r="G227" s="104"/>
      <c r="H227" s="185"/>
      <c r="I227" s="185"/>
      <c r="J227" s="185"/>
      <c r="K227" s="185"/>
    </row>
    <row r="228" spans="2:11">
      <c r="B228" s="104"/>
      <c r="C228" s="104"/>
      <c r="D228" s="104"/>
      <c r="E228" s="104"/>
      <c r="F228" s="104"/>
      <c r="G228" s="104"/>
      <c r="H228" s="185"/>
      <c r="I228" s="185"/>
      <c r="J228" s="185"/>
      <c r="K228" s="185"/>
    </row>
    <row r="229" spans="2:11">
      <c r="B229" s="104"/>
      <c r="C229" s="104"/>
      <c r="D229" s="104"/>
      <c r="E229" s="104"/>
      <c r="F229" s="104"/>
      <c r="G229" s="104"/>
      <c r="H229" s="185"/>
      <c r="I229" s="185"/>
      <c r="J229" s="185"/>
      <c r="K229" s="185"/>
    </row>
    <row r="230" spans="2:11">
      <c r="B230" s="104"/>
      <c r="C230" s="104"/>
      <c r="D230" s="104"/>
      <c r="E230" s="104"/>
      <c r="F230" s="104"/>
      <c r="G230" s="104"/>
      <c r="H230" s="185"/>
      <c r="I230" s="185"/>
      <c r="J230" s="185"/>
      <c r="K230" s="185"/>
    </row>
    <row r="231" spans="2:11">
      <c r="B231" s="104"/>
      <c r="C231" s="104"/>
      <c r="D231" s="104"/>
      <c r="E231" s="104"/>
      <c r="F231" s="104"/>
      <c r="G231" s="104"/>
      <c r="H231" s="185"/>
      <c r="I231" s="185"/>
      <c r="J231" s="185"/>
      <c r="K231" s="185"/>
    </row>
    <row r="232" spans="2:11">
      <c r="B232" s="104"/>
      <c r="C232" s="104"/>
      <c r="D232" s="104"/>
      <c r="E232" s="104"/>
      <c r="F232" s="104"/>
      <c r="G232" s="104"/>
      <c r="H232" s="185"/>
      <c r="I232" s="185"/>
      <c r="J232" s="185"/>
      <c r="K232" s="185"/>
    </row>
    <row r="233" spans="2:11">
      <c r="B233" s="104"/>
      <c r="C233" s="104"/>
      <c r="D233" s="104"/>
      <c r="E233" s="104"/>
      <c r="F233" s="104"/>
      <c r="G233" s="104"/>
      <c r="H233" s="185"/>
      <c r="I233" s="185"/>
      <c r="J233" s="185"/>
      <c r="K233" s="185"/>
    </row>
    <row r="234" spans="2:11">
      <c r="B234" s="104"/>
      <c r="C234" s="104"/>
      <c r="D234" s="104"/>
      <c r="E234" s="104"/>
      <c r="F234" s="104"/>
      <c r="G234" s="104"/>
      <c r="H234" s="185"/>
      <c r="I234" s="185"/>
      <c r="J234" s="185"/>
      <c r="K234" s="185"/>
    </row>
    <row r="235" spans="2:11">
      <c r="B235" s="104"/>
      <c r="C235" s="104"/>
      <c r="D235" s="104"/>
      <c r="E235" s="104"/>
      <c r="F235" s="104"/>
      <c r="G235" s="104"/>
      <c r="H235" s="185"/>
      <c r="I235" s="185"/>
      <c r="J235" s="185"/>
      <c r="K235" s="185"/>
    </row>
    <row r="236" spans="2:11">
      <c r="B236" s="104"/>
      <c r="C236" s="104"/>
      <c r="D236" s="104"/>
      <c r="E236" s="104"/>
      <c r="F236" s="104"/>
      <c r="G236" s="104"/>
      <c r="H236" s="185"/>
      <c r="I236" s="185"/>
      <c r="J236" s="185"/>
      <c r="K236" s="185"/>
    </row>
    <row r="237" spans="2:11">
      <c r="B237" s="104"/>
      <c r="C237" s="104"/>
      <c r="D237" s="104"/>
      <c r="E237" s="104"/>
      <c r="F237" s="104"/>
      <c r="G237" s="104"/>
      <c r="H237" s="185"/>
      <c r="I237" s="185"/>
      <c r="J237" s="185"/>
      <c r="K237" s="185"/>
    </row>
    <row r="238" spans="2:11">
      <c r="B238" s="104"/>
      <c r="C238" s="104"/>
      <c r="D238" s="104"/>
      <c r="E238" s="104"/>
      <c r="F238" s="104"/>
      <c r="G238" s="104"/>
      <c r="H238" s="185"/>
      <c r="I238" s="185"/>
      <c r="J238" s="185"/>
      <c r="K238" s="185"/>
    </row>
    <row r="239" spans="2:11">
      <c r="B239" s="104"/>
      <c r="C239" s="104"/>
      <c r="D239" s="104"/>
      <c r="E239" s="104"/>
      <c r="F239" s="104"/>
      <c r="G239" s="104"/>
      <c r="H239" s="185"/>
      <c r="I239" s="185"/>
      <c r="J239" s="185"/>
      <c r="K239" s="185"/>
    </row>
    <row r="240" spans="2:11">
      <c r="B240" s="104"/>
      <c r="C240" s="104"/>
      <c r="D240" s="104"/>
      <c r="E240" s="104"/>
      <c r="F240" s="104"/>
      <c r="G240" s="104"/>
      <c r="H240" s="185"/>
      <c r="I240" s="185"/>
      <c r="J240" s="185"/>
      <c r="K240" s="185"/>
    </row>
    <row r="241" spans="2:11">
      <c r="B241" s="104"/>
      <c r="C241" s="104"/>
      <c r="D241" s="104"/>
      <c r="E241" s="104"/>
      <c r="F241" s="104"/>
      <c r="G241" s="104"/>
      <c r="H241" s="185"/>
      <c r="I241" s="185"/>
      <c r="J241" s="185"/>
      <c r="K241" s="185"/>
    </row>
    <row r="242" spans="2:11">
      <c r="B242" s="104"/>
      <c r="C242" s="104"/>
      <c r="D242" s="104"/>
      <c r="E242" s="104"/>
      <c r="F242" s="104"/>
      <c r="G242" s="104"/>
      <c r="H242" s="185"/>
      <c r="I242" s="185"/>
      <c r="J242" s="185"/>
      <c r="K242" s="185"/>
    </row>
    <row r="243" spans="2:11">
      <c r="B243" s="104"/>
      <c r="C243" s="104"/>
      <c r="D243" s="104"/>
      <c r="E243" s="104"/>
      <c r="F243" s="104"/>
      <c r="G243" s="104"/>
      <c r="H243" s="185"/>
      <c r="I243" s="185"/>
      <c r="J243" s="185"/>
      <c r="K243" s="185"/>
    </row>
    <row r="244" spans="2:11">
      <c r="B244" s="104"/>
      <c r="C244" s="104"/>
      <c r="D244" s="104"/>
      <c r="E244" s="104"/>
      <c r="F244" s="104"/>
      <c r="G244" s="104"/>
      <c r="H244" s="185"/>
      <c r="I244" s="185"/>
      <c r="J244" s="185"/>
      <c r="K244" s="185"/>
    </row>
    <row r="245" spans="2:11">
      <c r="B245" s="104"/>
      <c r="C245" s="104"/>
      <c r="D245" s="104"/>
      <c r="E245" s="104"/>
      <c r="F245" s="104"/>
      <c r="G245" s="104"/>
      <c r="H245" s="185"/>
      <c r="I245" s="185"/>
      <c r="J245" s="185"/>
      <c r="K245" s="185"/>
    </row>
    <row r="246" spans="2:11">
      <c r="B246" s="104"/>
      <c r="C246" s="104"/>
      <c r="D246" s="104"/>
      <c r="E246" s="104"/>
      <c r="F246" s="104"/>
      <c r="G246" s="104"/>
      <c r="H246" s="185"/>
      <c r="I246" s="185"/>
      <c r="J246" s="185"/>
      <c r="K246" s="185"/>
    </row>
    <row r="247" spans="2:11">
      <c r="B247" s="104"/>
      <c r="C247" s="104"/>
      <c r="D247" s="104"/>
      <c r="E247" s="104"/>
      <c r="F247" s="104"/>
      <c r="G247" s="104"/>
      <c r="H247" s="185"/>
      <c r="I247" s="185"/>
      <c r="J247" s="185"/>
      <c r="K247" s="185"/>
    </row>
    <row r="248" spans="2:11">
      <c r="B248" s="104"/>
      <c r="C248" s="104"/>
      <c r="D248" s="104"/>
      <c r="E248" s="104"/>
      <c r="F248" s="104"/>
      <c r="G248" s="104"/>
      <c r="H248" s="185"/>
      <c r="I248" s="185"/>
      <c r="J248" s="185"/>
      <c r="K248" s="185"/>
    </row>
    <row r="249" spans="2:11">
      <c r="B249" s="104"/>
      <c r="C249" s="104"/>
      <c r="D249" s="104"/>
      <c r="E249" s="104"/>
      <c r="F249" s="104"/>
      <c r="G249" s="104"/>
      <c r="H249" s="185"/>
      <c r="I249" s="185"/>
      <c r="J249" s="185"/>
      <c r="K249" s="185"/>
    </row>
    <row r="250" spans="2:11">
      <c r="B250" s="104"/>
      <c r="C250" s="104"/>
      <c r="D250" s="104"/>
      <c r="E250" s="104"/>
      <c r="F250" s="104"/>
      <c r="G250" s="104"/>
      <c r="H250" s="185"/>
      <c r="I250" s="185"/>
      <c r="J250" s="185"/>
      <c r="K250" s="185"/>
    </row>
    <row r="251" spans="2:11">
      <c r="B251" s="104"/>
      <c r="C251" s="104"/>
      <c r="D251" s="104"/>
      <c r="E251" s="104"/>
      <c r="F251" s="104"/>
      <c r="G251" s="104"/>
      <c r="H251" s="185"/>
      <c r="I251" s="185"/>
      <c r="J251" s="185"/>
      <c r="K251" s="185"/>
    </row>
    <row r="252" spans="2:11">
      <c r="B252" s="104"/>
      <c r="C252" s="104"/>
      <c r="D252" s="104"/>
      <c r="E252" s="104"/>
      <c r="F252" s="104"/>
      <c r="G252" s="104"/>
      <c r="H252" s="185"/>
      <c r="I252" s="185"/>
      <c r="J252" s="185"/>
      <c r="K252" s="185"/>
    </row>
    <row r="253" spans="2:11">
      <c r="B253" s="104"/>
      <c r="C253" s="104"/>
      <c r="D253" s="104"/>
      <c r="E253" s="104"/>
      <c r="F253" s="104"/>
      <c r="G253" s="104"/>
      <c r="H253" s="185"/>
      <c r="I253" s="185"/>
      <c r="J253" s="185"/>
      <c r="K253" s="185"/>
    </row>
    <row r="254" spans="2:11">
      <c r="B254" s="104"/>
      <c r="C254" s="104"/>
      <c r="D254" s="104"/>
      <c r="E254" s="104"/>
      <c r="F254" s="104"/>
      <c r="G254" s="104"/>
      <c r="H254" s="185"/>
      <c r="I254" s="185"/>
      <c r="J254" s="185"/>
      <c r="K254" s="185"/>
    </row>
    <row r="255" spans="2:11">
      <c r="B255" s="104"/>
      <c r="C255" s="104"/>
      <c r="D255" s="104"/>
      <c r="E255" s="104"/>
      <c r="F255" s="104"/>
      <c r="G255" s="104"/>
      <c r="H255" s="185"/>
      <c r="I255" s="185"/>
      <c r="J255" s="185"/>
      <c r="K255" s="185"/>
    </row>
    <row r="256" spans="2:11">
      <c r="B256" s="104"/>
      <c r="C256" s="104"/>
      <c r="D256" s="104"/>
      <c r="E256" s="104"/>
      <c r="F256" s="104"/>
      <c r="G256" s="104"/>
      <c r="H256" s="185"/>
      <c r="I256" s="185"/>
      <c r="J256" s="185"/>
      <c r="K256" s="185"/>
    </row>
    <row r="257" spans="2:11">
      <c r="B257" s="104"/>
      <c r="C257" s="104"/>
      <c r="D257" s="104"/>
      <c r="E257" s="104"/>
      <c r="F257" s="104"/>
      <c r="G257" s="104"/>
      <c r="H257" s="185"/>
      <c r="I257" s="185"/>
      <c r="J257" s="185"/>
      <c r="K257" s="185"/>
    </row>
    <row r="258" spans="2:11">
      <c r="B258" s="104"/>
      <c r="C258" s="104"/>
      <c r="D258" s="104"/>
      <c r="E258" s="104"/>
      <c r="F258" s="104"/>
      <c r="G258" s="104"/>
      <c r="H258" s="185"/>
      <c r="I258" s="185"/>
      <c r="J258" s="185"/>
      <c r="K258" s="185"/>
    </row>
    <row r="259" spans="2:11">
      <c r="B259" s="104"/>
      <c r="C259" s="104"/>
      <c r="D259" s="104"/>
      <c r="E259" s="104"/>
      <c r="F259" s="104"/>
      <c r="G259" s="104"/>
      <c r="H259" s="185"/>
      <c r="I259" s="185"/>
      <c r="J259" s="185"/>
      <c r="K259" s="185"/>
    </row>
    <row r="260" spans="2:11">
      <c r="B260" s="104"/>
      <c r="C260" s="104"/>
      <c r="D260" s="104"/>
      <c r="E260" s="104"/>
      <c r="F260" s="104"/>
      <c r="G260" s="104"/>
      <c r="H260" s="185"/>
      <c r="I260" s="185"/>
      <c r="J260" s="185"/>
      <c r="K260" s="185"/>
    </row>
    <row r="261" spans="2:11">
      <c r="B261" s="104"/>
      <c r="C261" s="104"/>
      <c r="D261" s="104"/>
      <c r="E261" s="104"/>
      <c r="F261" s="104"/>
      <c r="G261" s="104"/>
      <c r="H261" s="185"/>
      <c r="I261" s="185"/>
      <c r="J261" s="185"/>
      <c r="K261" s="185"/>
    </row>
    <row r="262" spans="2:11">
      <c r="B262" s="104"/>
      <c r="C262" s="104"/>
      <c r="D262" s="104"/>
      <c r="E262" s="104"/>
      <c r="F262" s="104"/>
      <c r="G262" s="104"/>
      <c r="H262" s="185"/>
      <c r="I262" s="185"/>
      <c r="J262" s="185"/>
      <c r="K262" s="185"/>
    </row>
    <row r="263" spans="2:11">
      <c r="B263" s="104"/>
      <c r="C263" s="104"/>
      <c r="D263" s="104"/>
      <c r="E263" s="104"/>
      <c r="F263" s="104"/>
      <c r="G263" s="104"/>
      <c r="H263" s="185"/>
      <c r="I263" s="185"/>
      <c r="J263" s="185"/>
      <c r="K263" s="185"/>
    </row>
    <row r="264" spans="2:11">
      <c r="B264" s="104"/>
      <c r="C264" s="104"/>
      <c r="D264" s="104"/>
      <c r="E264" s="104"/>
      <c r="F264" s="104"/>
      <c r="G264" s="104"/>
      <c r="H264" s="185"/>
      <c r="I264" s="185"/>
      <c r="J264" s="185"/>
      <c r="K264" s="185"/>
    </row>
    <row r="265" spans="2:11">
      <c r="B265" s="104"/>
      <c r="C265" s="104"/>
      <c r="D265" s="104"/>
      <c r="E265" s="104"/>
      <c r="F265" s="104"/>
      <c r="G265" s="104"/>
      <c r="H265" s="185"/>
      <c r="I265" s="185"/>
      <c r="J265" s="185"/>
      <c r="K265" s="185"/>
    </row>
    <row r="266" spans="2:11">
      <c r="B266" s="104"/>
      <c r="C266" s="104"/>
      <c r="D266" s="104"/>
      <c r="E266" s="104"/>
      <c r="F266" s="104"/>
      <c r="G266" s="104"/>
      <c r="H266" s="185"/>
      <c r="I266" s="185"/>
      <c r="J266" s="185"/>
      <c r="K266" s="185"/>
    </row>
    <row r="267" spans="2:11">
      <c r="B267" s="104"/>
      <c r="C267" s="104"/>
      <c r="D267" s="104"/>
      <c r="E267" s="104"/>
      <c r="F267" s="104"/>
      <c r="G267" s="104"/>
      <c r="H267" s="185"/>
      <c r="I267" s="185"/>
      <c r="J267" s="185"/>
      <c r="K267" s="185"/>
    </row>
    <row r="268" spans="2:11">
      <c r="B268" s="104"/>
      <c r="C268" s="104"/>
      <c r="D268" s="104"/>
      <c r="E268" s="104"/>
      <c r="F268" s="104"/>
      <c r="G268" s="104"/>
      <c r="H268" s="185"/>
      <c r="I268" s="185"/>
      <c r="J268" s="185"/>
      <c r="K268" s="185"/>
    </row>
    <row r="269" spans="2:11">
      <c r="B269" s="104"/>
      <c r="C269" s="104"/>
      <c r="D269" s="104"/>
      <c r="E269" s="104"/>
      <c r="F269" s="104"/>
      <c r="G269" s="104"/>
      <c r="H269" s="185"/>
      <c r="I269" s="185"/>
      <c r="J269" s="185"/>
      <c r="K269" s="185"/>
    </row>
    <row r="270" spans="2:11">
      <c r="B270" s="104"/>
      <c r="C270" s="104"/>
      <c r="D270" s="104"/>
      <c r="E270" s="104"/>
      <c r="F270" s="104"/>
      <c r="G270" s="104"/>
      <c r="H270" s="185"/>
      <c r="I270" s="185"/>
      <c r="J270" s="185"/>
      <c r="K270" s="185"/>
    </row>
    <row r="271" spans="2:11">
      <c r="B271" s="104"/>
      <c r="C271" s="104"/>
      <c r="D271" s="104"/>
      <c r="E271" s="104"/>
      <c r="F271" s="104"/>
      <c r="G271" s="104"/>
      <c r="H271" s="185"/>
      <c r="I271" s="185"/>
      <c r="J271" s="185"/>
      <c r="K271" s="185"/>
    </row>
    <row r="272" spans="2:11">
      <c r="B272" s="104"/>
      <c r="C272" s="104"/>
      <c r="D272" s="104"/>
      <c r="E272" s="104"/>
      <c r="F272" s="104"/>
      <c r="G272" s="104"/>
      <c r="H272" s="185"/>
      <c r="I272" s="185"/>
      <c r="J272" s="185"/>
      <c r="K272" s="185"/>
    </row>
    <row r="273" spans="2:11">
      <c r="B273" s="104"/>
      <c r="C273" s="104"/>
      <c r="D273" s="104"/>
      <c r="E273" s="104"/>
      <c r="F273" s="104"/>
      <c r="G273" s="104"/>
      <c r="H273" s="185"/>
      <c r="I273" s="185"/>
      <c r="J273" s="185"/>
      <c r="K273" s="185"/>
    </row>
    <row r="274" spans="2:11">
      <c r="B274" s="104"/>
      <c r="C274" s="104"/>
      <c r="D274" s="104"/>
      <c r="E274" s="104"/>
      <c r="F274" s="104"/>
      <c r="G274" s="104"/>
      <c r="H274" s="185"/>
      <c r="I274" s="185"/>
      <c r="J274" s="185"/>
      <c r="K274" s="185"/>
    </row>
    <row r="275" spans="2:11">
      <c r="B275" s="104"/>
      <c r="C275" s="104"/>
      <c r="D275" s="104"/>
      <c r="E275" s="104"/>
      <c r="F275" s="104"/>
      <c r="G275" s="104"/>
      <c r="H275" s="185"/>
      <c r="I275" s="185"/>
      <c r="J275" s="185"/>
      <c r="K275" s="185"/>
    </row>
    <row r="276" spans="2:11">
      <c r="B276" s="104"/>
      <c r="C276" s="104"/>
      <c r="D276" s="104"/>
      <c r="E276" s="104"/>
      <c r="F276" s="104"/>
      <c r="G276" s="104"/>
      <c r="H276" s="185"/>
      <c r="I276" s="185"/>
      <c r="J276" s="185"/>
      <c r="K276" s="185"/>
    </row>
    <row r="277" spans="2:11">
      <c r="B277" s="104"/>
      <c r="C277" s="104"/>
      <c r="D277" s="104"/>
      <c r="E277" s="104"/>
      <c r="F277" s="104"/>
      <c r="G277" s="104"/>
      <c r="H277" s="185"/>
      <c r="I277" s="185"/>
      <c r="J277" s="185"/>
      <c r="K277" s="185"/>
    </row>
    <row r="278" spans="2:11">
      <c r="B278" s="104"/>
      <c r="C278" s="104"/>
      <c r="D278" s="104"/>
      <c r="E278" s="104"/>
      <c r="F278" s="104"/>
      <c r="G278" s="104"/>
      <c r="H278" s="185"/>
      <c r="I278" s="185"/>
      <c r="J278" s="185"/>
      <c r="K278" s="185"/>
    </row>
    <row r="279" spans="2:11">
      <c r="B279" s="104"/>
      <c r="C279" s="104"/>
      <c r="D279" s="104"/>
      <c r="E279" s="104"/>
      <c r="F279" s="104"/>
      <c r="G279" s="104"/>
      <c r="H279" s="185"/>
      <c r="I279" s="185"/>
      <c r="J279" s="185"/>
      <c r="K279" s="185"/>
    </row>
    <row r="280" spans="2:11">
      <c r="B280" s="104"/>
      <c r="C280" s="104"/>
      <c r="D280" s="104"/>
      <c r="E280" s="104"/>
      <c r="F280" s="104"/>
      <c r="G280" s="104"/>
      <c r="H280" s="185"/>
      <c r="I280" s="185"/>
      <c r="J280" s="185"/>
      <c r="K280" s="185"/>
    </row>
    <row r="281" spans="2:11">
      <c r="B281" s="104"/>
      <c r="C281" s="104"/>
      <c r="D281" s="104"/>
      <c r="E281" s="104"/>
      <c r="F281" s="104"/>
      <c r="G281" s="104"/>
      <c r="H281" s="185"/>
      <c r="I281" s="185"/>
      <c r="J281" s="185"/>
      <c r="K281" s="185"/>
    </row>
    <row r="282" spans="2:11">
      <c r="B282" s="104"/>
      <c r="C282" s="104"/>
      <c r="D282" s="104"/>
      <c r="E282" s="104"/>
      <c r="F282" s="104"/>
      <c r="G282" s="104"/>
      <c r="H282" s="185"/>
      <c r="I282" s="185"/>
      <c r="J282" s="185"/>
      <c r="K282" s="185"/>
    </row>
    <row r="283" spans="2:11">
      <c r="B283" s="104"/>
      <c r="C283" s="104"/>
      <c r="D283" s="104"/>
      <c r="E283" s="104"/>
      <c r="F283" s="104"/>
      <c r="G283" s="104"/>
      <c r="H283" s="185"/>
      <c r="I283" s="185"/>
      <c r="J283" s="185"/>
      <c r="K283" s="185"/>
    </row>
    <row r="284" spans="2:11">
      <c r="B284" s="104"/>
      <c r="C284" s="104"/>
      <c r="D284" s="104"/>
      <c r="E284" s="104"/>
      <c r="F284" s="104"/>
      <c r="G284" s="104"/>
      <c r="H284" s="185"/>
      <c r="I284" s="185"/>
      <c r="J284" s="185"/>
      <c r="K284" s="185"/>
    </row>
    <row r="285" spans="2:11">
      <c r="B285" s="104"/>
      <c r="C285" s="104"/>
      <c r="D285" s="104"/>
      <c r="E285" s="104"/>
      <c r="F285" s="104"/>
      <c r="G285" s="104"/>
      <c r="H285" s="185"/>
      <c r="I285" s="185"/>
      <c r="J285" s="185"/>
      <c r="K285" s="185"/>
    </row>
    <row r="286" spans="2:11">
      <c r="B286" s="104"/>
      <c r="C286" s="104"/>
      <c r="D286" s="104"/>
      <c r="E286" s="104"/>
      <c r="F286" s="104"/>
      <c r="G286" s="104"/>
      <c r="H286" s="185"/>
      <c r="I286" s="185"/>
      <c r="J286" s="185"/>
      <c r="K286" s="185"/>
    </row>
    <row r="287" spans="2:11">
      <c r="B287" s="104"/>
      <c r="C287" s="104"/>
      <c r="D287" s="104"/>
      <c r="E287" s="104"/>
      <c r="F287" s="104"/>
      <c r="G287" s="104"/>
      <c r="H287" s="185"/>
      <c r="I287" s="185"/>
      <c r="J287" s="185"/>
      <c r="K287" s="185"/>
    </row>
    <row r="288" spans="2:11">
      <c r="B288" s="104"/>
      <c r="C288" s="104"/>
      <c r="D288" s="104"/>
      <c r="E288" s="104"/>
      <c r="F288" s="104"/>
      <c r="G288" s="104"/>
      <c r="H288" s="185"/>
      <c r="I288" s="185"/>
      <c r="J288" s="185"/>
      <c r="K288" s="185"/>
    </row>
    <row r="289" spans="2:11">
      <c r="B289" s="104"/>
      <c r="C289" s="104"/>
      <c r="D289" s="104"/>
      <c r="E289" s="104"/>
      <c r="F289" s="104"/>
      <c r="G289" s="104"/>
      <c r="H289" s="185"/>
      <c r="I289" s="185"/>
      <c r="J289" s="185"/>
      <c r="K289" s="185"/>
    </row>
    <row r="290" spans="2:11">
      <c r="B290" s="104"/>
      <c r="C290" s="104"/>
      <c r="D290" s="104"/>
      <c r="E290" s="104"/>
      <c r="F290" s="104"/>
      <c r="G290" s="104"/>
      <c r="H290" s="185"/>
      <c r="I290" s="185"/>
      <c r="J290" s="185"/>
      <c r="K290" s="185"/>
    </row>
    <row r="291" spans="2:11">
      <c r="B291" s="104"/>
      <c r="C291" s="104"/>
      <c r="D291" s="104"/>
      <c r="E291" s="104"/>
      <c r="F291" s="104"/>
      <c r="G291" s="104"/>
      <c r="H291" s="185"/>
      <c r="I291" s="185"/>
      <c r="J291" s="185"/>
      <c r="K291" s="185"/>
    </row>
    <row r="292" spans="2:11">
      <c r="B292" s="104"/>
      <c r="C292" s="104"/>
      <c r="D292" s="104"/>
      <c r="E292" s="104"/>
      <c r="F292" s="104"/>
      <c r="G292" s="104"/>
      <c r="H292" s="185"/>
      <c r="I292" s="185"/>
      <c r="J292" s="185"/>
      <c r="K292" s="185"/>
    </row>
    <row r="293" spans="2:11">
      <c r="B293" s="104"/>
      <c r="C293" s="104"/>
      <c r="D293" s="104"/>
      <c r="E293" s="104"/>
      <c r="F293" s="104"/>
      <c r="G293" s="104"/>
      <c r="H293" s="185"/>
      <c r="I293" s="185"/>
      <c r="J293" s="185"/>
      <c r="K293" s="185"/>
    </row>
    <row r="294" spans="2:11">
      <c r="B294" s="104"/>
      <c r="C294" s="104"/>
      <c r="D294" s="104"/>
      <c r="E294" s="104"/>
      <c r="F294" s="104"/>
      <c r="G294" s="104"/>
      <c r="H294" s="185"/>
      <c r="I294" s="185"/>
      <c r="J294" s="185"/>
      <c r="K294" s="185"/>
    </row>
    <row r="295" spans="2:11">
      <c r="B295" s="104"/>
      <c r="C295" s="104"/>
      <c r="D295" s="104"/>
      <c r="E295" s="104"/>
      <c r="F295" s="104"/>
      <c r="G295" s="104"/>
      <c r="H295" s="185"/>
      <c r="I295" s="185"/>
      <c r="J295" s="185"/>
      <c r="K295" s="185"/>
    </row>
    <row r="296" spans="2:11">
      <c r="B296" s="104"/>
      <c r="C296" s="104"/>
      <c r="D296" s="104"/>
      <c r="E296" s="104"/>
      <c r="F296" s="104"/>
      <c r="G296" s="104"/>
      <c r="H296" s="185"/>
      <c r="I296" s="185"/>
      <c r="J296" s="185"/>
      <c r="K296" s="185"/>
    </row>
    <row r="297" spans="2:11">
      <c r="B297" s="104"/>
      <c r="C297" s="104"/>
      <c r="D297" s="104"/>
      <c r="E297" s="104"/>
      <c r="F297" s="104"/>
      <c r="G297" s="104"/>
      <c r="H297" s="185"/>
      <c r="I297" s="185"/>
      <c r="J297" s="185"/>
      <c r="K297" s="185"/>
    </row>
    <row r="298" spans="2:11">
      <c r="B298" s="104"/>
      <c r="C298" s="104"/>
      <c r="D298" s="104"/>
      <c r="E298" s="104"/>
      <c r="F298" s="104"/>
      <c r="G298" s="104"/>
      <c r="H298" s="185"/>
      <c r="I298" s="185"/>
      <c r="J298" s="185"/>
      <c r="K298" s="185"/>
    </row>
    <row r="299" spans="2:11">
      <c r="B299" s="104"/>
      <c r="C299" s="104"/>
      <c r="D299" s="104"/>
      <c r="E299" s="104"/>
      <c r="F299" s="104"/>
      <c r="G299" s="104"/>
      <c r="H299" s="185"/>
      <c r="I299" s="185"/>
      <c r="J299" s="185"/>
      <c r="K299" s="185"/>
    </row>
    <row r="300" spans="2:11">
      <c r="B300" s="104"/>
      <c r="C300" s="104"/>
      <c r="D300" s="104"/>
      <c r="E300" s="104"/>
      <c r="F300" s="104"/>
      <c r="G300" s="104"/>
      <c r="H300" s="185"/>
      <c r="I300" s="185"/>
      <c r="J300" s="185"/>
      <c r="K300" s="185"/>
    </row>
    <row r="301" spans="2:11">
      <c r="B301" s="104"/>
      <c r="C301" s="104"/>
      <c r="D301" s="104"/>
      <c r="E301" s="104"/>
      <c r="F301" s="104"/>
      <c r="G301" s="104"/>
      <c r="H301" s="185"/>
      <c r="I301" s="185"/>
      <c r="J301" s="185"/>
      <c r="K301" s="185"/>
    </row>
    <row r="302" spans="2:11">
      <c r="B302" s="104"/>
      <c r="C302" s="104"/>
      <c r="D302" s="104"/>
      <c r="E302" s="104"/>
      <c r="F302" s="104"/>
      <c r="G302" s="104"/>
      <c r="H302" s="185"/>
      <c r="I302" s="185"/>
      <c r="J302" s="185"/>
      <c r="K302" s="185"/>
    </row>
    <row r="303" spans="2:11">
      <c r="B303" s="104"/>
      <c r="C303" s="104"/>
      <c r="D303" s="104"/>
      <c r="E303" s="104"/>
      <c r="F303" s="104"/>
      <c r="G303" s="104"/>
      <c r="H303" s="185"/>
      <c r="I303" s="185"/>
      <c r="J303" s="185"/>
      <c r="K303" s="185"/>
    </row>
    <row r="304" spans="2:11">
      <c r="B304" s="104"/>
      <c r="C304" s="104"/>
      <c r="D304" s="104"/>
      <c r="E304" s="104"/>
      <c r="F304" s="104"/>
      <c r="G304" s="104"/>
      <c r="H304" s="185"/>
      <c r="I304" s="185"/>
      <c r="J304" s="185"/>
      <c r="K304" s="185"/>
    </row>
    <row r="305" spans="2:11">
      <c r="B305" s="104"/>
      <c r="C305" s="104"/>
      <c r="D305" s="104"/>
      <c r="E305" s="104"/>
      <c r="F305" s="104"/>
      <c r="G305" s="104"/>
      <c r="H305" s="185"/>
      <c r="I305" s="185"/>
      <c r="J305" s="185"/>
      <c r="K305" s="185"/>
    </row>
    <row r="306" spans="2:11">
      <c r="B306" s="104"/>
      <c r="C306" s="104"/>
      <c r="D306" s="104"/>
      <c r="E306" s="104"/>
      <c r="F306" s="104"/>
      <c r="G306" s="104"/>
      <c r="H306" s="185"/>
      <c r="I306" s="185"/>
      <c r="J306" s="185"/>
      <c r="K306" s="185"/>
    </row>
    <row r="307" spans="2:11">
      <c r="B307" s="104"/>
      <c r="C307" s="104"/>
      <c r="D307" s="104"/>
      <c r="E307" s="104"/>
      <c r="F307" s="104"/>
      <c r="G307" s="104"/>
      <c r="H307" s="185"/>
      <c r="I307" s="185"/>
      <c r="J307" s="185"/>
      <c r="K307" s="185"/>
    </row>
    <row r="308" spans="2:11">
      <c r="B308" s="104"/>
      <c r="C308" s="104"/>
      <c r="D308" s="104"/>
      <c r="E308" s="104"/>
      <c r="F308" s="104"/>
      <c r="G308" s="104"/>
      <c r="H308" s="185"/>
      <c r="I308" s="185"/>
      <c r="J308" s="185"/>
      <c r="K308" s="185"/>
    </row>
    <row r="309" spans="2:11">
      <c r="B309" s="104"/>
      <c r="C309" s="104"/>
      <c r="D309" s="104"/>
      <c r="E309" s="104"/>
      <c r="F309" s="104"/>
      <c r="G309" s="104"/>
      <c r="H309" s="185"/>
      <c r="I309" s="185"/>
      <c r="J309" s="185"/>
      <c r="K309" s="185"/>
    </row>
    <row r="310" spans="2:11">
      <c r="B310" s="104"/>
      <c r="C310" s="104"/>
      <c r="D310" s="104"/>
      <c r="E310" s="104"/>
      <c r="F310" s="104"/>
      <c r="G310" s="104"/>
      <c r="H310" s="185"/>
      <c r="I310" s="185"/>
      <c r="J310" s="185"/>
      <c r="K310" s="185"/>
    </row>
    <row r="311" spans="2:11">
      <c r="B311" s="104"/>
      <c r="C311" s="104"/>
      <c r="D311" s="104"/>
      <c r="E311" s="104"/>
      <c r="F311" s="104"/>
      <c r="G311" s="104"/>
      <c r="H311" s="185"/>
      <c r="I311" s="185"/>
      <c r="J311" s="185"/>
      <c r="K311" s="185"/>
    </row>
    <row r="312" spans="2:11">
      <c r="B312" s="104"/>
      <c r="C312" s="104"/>
      <c r="D312" s="104"/>
      <c r="E312" s="104"/>
      <c r="F312" s="104"/>
      <c r="G312" s="104"/>
      <c r="H312" s="185"/>
      <c r="I312" s="185"/>
      <c r="J312" s="185"/>
      <c r="K312" s="185"/>
    </row>
    <row r="313" spans="2:11">
      <c r="B313" s="104"/>
      <c r="C313" s="104"/>
      <c r="D313" s="104"/>
      <c r="E313" s="104"/>
      <c r="F313" s="104"/>
      <c r="G313" s="104"/>
      <c r="H313" s="185"/>
      <c r="I313" s="185"/>
      <c r="J313" s="185"/>
      <c r="K313" s="185"/>
    </row>
    <row r="314" spans="2:11">
      <c r="B314" s="104"/>
      <c r="C314" s="104"/>
      <c r="D314" s="104"/>
      <c r="E314" s="104"/>
      <c r="F314" s="104"/>
      <c r="G314" s="104"/>
      <c r="H314" s="185"/>
      <c r="I314" s="185"/>
      <c r="J314" s="185"/>
      <c r="K314" s="185"/>
    </row>
    <row r="315" spans="2:11">
      <c r="B315" s="104"/>
      <c r="C315" s="104"/>
      <c r="D315" s="104"/>
      <c r="E315" s="104"/>
      <c r="F315" s="104"/>
      <c r="G315" s="104"/>
      <c r="H315" s="185"/>
      <c r="I315" s="185"/>
      <c r="J315" s="185"/>
      <c r="K315" s="185"/>
    </row>
    <row r="316" spans="2:11">
      <c r="B316" s="104"/>
      <c r="C316" s="104"/>
      <c r="D316" s="104"/>
      <c r="E316" s="104"/>
      <c r="F316" s="104"/>
      <c r="G316" s="104"/>
      <c r="H316" s="185"/>
      <c r="I316" s="185"/>
      <c r="J316" s="185"/>
      <c r="K316" s="185"/>
    </row>
    <row r="317" spans="2:11">
      <c r="B317" s="104"/>
      <c r="C317" s="104"/>
      <c r="D317" s="104"/>
      <c r="E317" s="104"/>
      <c r="F317" s="104"/>
      <c r="G317" s="104"/>
      <c r="H317" s="185"/>
      <c r="I317" s="185"/>
      <c r="J317" s="185"/>
      <c r="K317" s="185"/>
    </row>
    <row r="318" spans="2:11">
      <c r="B318" s="104"/>
      <c r="C318" s="104"/>
      <c r="D318" s="104"/>
      <c r="E318" s="104"/>
      <c r="F318" s="104"/>
      <c r="G318" s="104"/>
      <c r="H318" s="185"/>
      <c r="I318" s="185"/>
      <c r="J318" s="185"/>
      <c r="K318" s="185"/>
    </row>
    <row r="319" spans="2:11">
      <c r="B319" s="104"/>
      <c r="C319" s="104"/>
      <c r="D319" s="104"/>
      <c r="E319" s="104"/>
      <c r="F319" s="104"/>
      <c r="G319" s="104"/>
      <c r="H319" s="185"/>
      <c r="I319" s="185"/>
      <c r="J319" s="185"/>
      <c r="K319" s="185"/>
    </row>
    <row r="320" spans="2:11">
      <c r="B320" s="104"/>
      <c r="C320" s="104"/>
      <c r="D320" s="104"/>
      <c r="E320" s="104"/>
      <c r="F320" s="104"/>
      <c r="G320" s="104"/>
      <c r="H320" s="185"/>
      <c r="I320" s="185"/>
      <c r="J320" s="185"/>
      <c r="K320" s="185"/>
    </row>
    <row r="321" spans="2:11">
      <c r="B321" s="104"/>
      <c r="C321" s="104"/>
      <c r="D321" s="104"/>
      <c r="E321" s="104"/>
      <c r="F321" s="104"/>
      <c r="G321" s="104"/>
      <c r="H321" s="185"/>
      <c r="I321" s="185"/>
      <c r="J321" s="185"/>
      <c r="K321" s="185"/>
    </row>
    <row r="322" spans="2:11">
      <c r="B322" s="104"/>
      <c r="C322" s="104"/>
      <c r="D322" s="104"/>
      <c r="E322" s="104"/>
      <c r="F322" s="104"/>
      <c r="G322" s="104"/>
      <c r="H322" s="185"/>
      <c r="I322" s="185"/>
      <c r="J322" s="185"/>
      <c r="K322" s="185"/>
    </row>
    <row r="323" spans="2:11">
      <c r="B323" s="104"/>
      <c r="C323" s="104"/>
      <c r="D323" s="104"/>
      <c r="E323" s="104"/>
      <c r="F323" s="104"/>
      <c r="G323" s="104"/>
      <c r="H323" s="185"/>
      <c r="I323" s="185"/>
      <c r="J323" s="185"/>
      <c r="K323" s="185"/>
    </row>
    <row r="324" spans="2:11">
      <c r="B324" s="104"/>
      <c r="C324" s="104"/>
      <c r="D324" s="104"/>
      <c r="E324" s="104"/>
      <c r="F324" s="104"/>
      <c r="G324" s="104"/>
      <c r="H324" s="185"/>
      <c r="I324" s="185"/>
      <c r="J324" s="185"/>
      <c r="K324" s="185"/>
    </row>
    <row r="325" spans="2:11">
      <c r="B325" s="104"/>
      <c r="C325" s="104"/>
      <c r="D325" s="104"/>
      <c r="E325" s="104"/>
      <c r="F325" s="104"/>
      <c r="G325" s="104"/>
      <c r="H325" s="185"/>
      <c r="I325" s="185"/>
      <c r="J325" s="185"/>
      <c r="K325" s="185"/>
    </row>
    <row r="326" spans="2:11">
      <c r="B326" s="104"/>
      <c r="C326" s="104"/>
      <c r="D326" s="104"/>
      <c r="E326" s="104"/>
      <c r="F326" s="104"/>
      <c r="G326" s="104"/>
      <c r="H326" s="185"/>
      <c r="I326" s="185"/>
      <c r="J326" s="185"/>
      <c r="K326" s="185"/>
    </row>
    <row r="327" spans="2:11">
      <c r="B327" s="104"/>
      <c r="C327" s="104"/>
      <c r="D327" s="104"/>
      <c r="E327" s="104"/>
      <c r="F327" s="104"/>
      <c r="G327" s="104"/>
      <c r="H327" s="185"/>
      <c r="I327" s="185"/>
      <c r="J327" s="185"/>
      <c r="K327" s="185"/>
    </row>
    <row r="328" spans="2:11">
      <c r="B328" s="104"/>
      <c r="C328" s="104"/>
      <c r="D328" s="104"/>
      <c r="E328" s="104"/>
      <c r="F328" s="104"/>
      <c r="G328" s="104"/>
      <c r="H328" s="185"/>
      <c r="I328" s="185"/>
      <c r="J328" s="185"/>
      <c r="K328" s="185"/>
    </row>
    <row r="329" spans="2:11">
      <c r="B329" s="104"/>
      <c r="C329" s="104"/>
      <c r="D329" s="104"/>
      <c r="E329" s="104"/>
      <c r="F329" s="104"/>
      <c r="G329" s="104"/>
      <c r="H329" s="185"/>
      <c r="I329" s="185"/>
      <c r="J329" s="185"/>
      <c r="K329" s="185"/>
    </row>
    <row r="330" spans="2:11">
      <c r="B330" s="104"/>
      <c r="C330" s="104"/>
      <c r="D330" s="104"/>
      <c r="E330" s="104"/>
      <c r="F330" s="104"/>
      <c r="G330" s="104"/>
      <c r="H330" s="185"/>
      <c r="I330" s="185"/>
      <c r="J330" s="185"/>
      <c r="K330" s="185"/>
    </row>
    <row r="331" spans="2:11">
      <c r="B331" s="104"/>
      <c r="C331" s="104"/>
      <c r="D331" s="104"/>
      <c r="E331" s="104"/>
      <c r="F331" s="104"/>
      <c r="G331" s="104"/>
      <c r="H331" s="185"/>
      <c r="I331" s="185"/>
      <c r="J331" s="185"/>
      <c r="K331" s="185"/>
    </row>
    <row r="332" spans="2:11">
      <c r="B332" s="104"/>
      <c r="C332" s="104"/>
      <c r="D332" s="104"/>
      <c r="E332" s="104"/>
      <c r="F332" s="104"/>
      <c r="G332" s="104"/>
      <c r="H332" s="185"/>
      <c r="I332" s="185"/>
      <c r="J332" s="185"/>
      <c r="K332" s="185"/>
    </row>
    <row r="333" spans="2:11">
      <c r="B333" s="104"/>
      <c r="C333" s="104"/>
      <c r="D333" s="104"/>
      <c r="E333" s="104"/>
      <c r="F333" s="104"/>
      <c r="G333" s="104"/>
      <c r="H333" s="185"/>
      <c r="I333" s="185"/>
      <c r="J333" s="185"/>
      <c r="K333" s="185"/>
    </row>
    <row r="334" spans="2:11">
      <c r="B334" s="104"/>
      <c r="C334" s="104"/>
      <c r="D334" s="104"/>
      <c r="E334" s="104"/>
      <c r="F334" s="104"/>
      <c r="G334" s="104"/>
      <c r="H334" s="185"/>
      <c r="I334" s="185"/>
      <c r="J334" s="185"/>
      <c r="K334" s="185"/>
    </row>
    <row r="335" spans="2:11">
      <c r="B335" s="104"/>
      <c r="C335" s="104"/>
      <c r="D335" s="104"/>
      <c r="E335" s="104"/>
      <c r="F335" s="104"/>
      <c r="G335" s="104"/>
      <c r="H335" s="185"/>
      <c r="I335" s="185"/>
      <c r="J335" s="185"/>
      <c r="K335" s="185"/>
    </row>
    <row r="336" spans="2:11">
      <c r="B336" s="104"/>
      <c r="C336" s="104"/>
      <c r="D336" s="104"/>
      <c r="E336" s="104"/>
      <c r="F336" s="104"/>
      <c r="G336" s="104"/>
      <c r="H336" s="185"/>
      <c r="I336" s="185"/>
      <c r="J336" s="185"/>
      <c r="K336" s="185"/>
    </row>
    <row r="337" spans="2:11">
      <c r="B337" s="104"/>
      <c r="C337" s="104"/>
      <c r="D337" s="104"/>
      <c r="E337" s="104"/>
      <c r="F337" s="104"/>
      <c r="G337" s="104"/>
      <c r="H337" s="185"/>
      <c r="I337" s="185"/>
      <c r="J337" s="185"/>
      <c r="K337" s="185"/>
    </row>
    <row r="338" spans="2:11">
      <c r="B338" s="104"/>
      <c r="C338" s="104"/>
      <c r="D338" s="104"/>
      <c r="E338" s="104"/>
      <c r="F338" s="104"/>
      <c r="G338" s="104"/>
      <c r="H338" s="185"/>
      <c r="I338" s="185"/>
      <c r="J338" s="185"/>
      <c r="K338" s="185"/>
    </row>
    <row r="339" spans="2:11">
      <c r="B339" s="104"/>
      <c r="C339" s="104"/>
      <c r="D339" s="104"/>
      <c r="E339" s="104"/>
      <c r="F339" s="104"/>
      <c r="G339" s="104"/>
      <c r="H339" s="185"/>
      <c r="I339" s="185"/>
      <c r="J339" s="185"/>
      <c r="K339" s="185"/>
    </row>
    <row r="340" spans="2:11">
      <c r="B340" s="104"/>
      <c r="C340" s="104"/>
      <c r="D340" s="104"/>
      <c r="E340" s="104"/>
      <c r="F340" s="104"/>
      <c r="G340" s="104"/>
      <c r="H340" s="185"/>
      <c r="I340" s="185"/>
      <c r="J340" s="185"/>
      <c r="K340" s="185"/>
    </row>
    <row r="341" spans="2:11">
      <c r="B341" s="104"/>
      <c r="C341" s="104"/>
      <c r="D341" s="104"/>
      <c r="E341" s="104"/>
      <c r="F341" s="104"/>
      <c r="G341" s="104"/>
      <c r="H341" s="185"/>
      <c r="I341" s="185"/>
      <c r="J341" s="185"/>
      <c r="K341" s="185"/>
    </row>
    <row r="342" spans="2:11">
      <c r="B342" s="104"/>
      <c r="C342" s="104"/>
      <c r="D342" s="104"/>
      <c r="E342" s="104"/>
      <c r="F342" s="104"/>
      <c r="G342" s="104"/>
      <c r="H342" s="185"/>
      <c r="I342" s="185"/>
      <c r="J342" s="185"/>
      <c r="K342" s="185"/>
    </row>
  </sheetData>
  <mergeCells count="8">
    <mergeCell ref="B4:K4"/>
    <mergeCell ref="B3:K3"/>
    <mergeCell ref="G6:G7"/>
    <mergeCell ref="H6:H7"/>
    <mergeCell ref="I6:I7"/>
    <mergeCell ref="J6:J7"/>
    <mergeCell ref="K6:K7"/>
    <mergeCell ref="B6:F6"/>
  </mergeCells>
  <hyperlinks>
    <hyperlink ref="A3" location="Menu!A1" display="&lt;"/>
  </hyperlink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showGridLines="0" workbookViewId="0"/>
  </sheetViews>
  <sheetFormatPr defaultRowHeight="12.75"/>
  <cols>
    <col min="1" max="1" width="3.7109375" customWidth="1"/>
    <col min="2" max="2" width="12" bestFit="1" customWidth="1"/>
    <col min="3" max="3" width="32.140625" customWidth="1"/>
    <col min="4" max="4" width="14.7109375" style="232" bestFit="1" customWidth="1"/>
    <col min="5" max="5" width="18.7109375" customWidth="1"/>
    <col min="6" max="6" width="17.85546875" customWidth="1"/>
    <col min="7" max="7" width="34.140625" customWidth="1"/>
  </cols>
  <sheetData>
    <row r="1" spans="2:7" s="210" customFormat="1" ht="18">
      <c r="B1" s="211" t="s">
        <v>710</v>
      </c>
      <c r="D1" s="212"/>
      <c r="E1" s="212"/>
      <c r="F1" s="213"/>
      <c r="G1" s="213"/>
    </row>
    <row r="2" spans="2:7" s="214" customFormat="1" ht="15.75">
      <c r="C2" s="215"/>
      <c r="D2" s="215"/>
      <c r="E2" s="215"/>
      <c r="F2" s="215"/>
      <c r="G2" s="215"/>
    </row>
    <row r="3" spans="2:7">
      <c r="B3" s="248"/>
      <c r="C3" s="248"/>
      <c r="D3" s="248"/>
      <c r="E3" s="248"/>
      <c r="F3" s="248"/>
      <c r="G3" s="248"/>
    </row>
    <row r="4" spans="2:7">
      <c r="B4" s="239" t="s">
        <v>711</v>
      </c>
      <c r="C4" s="239" t="s">
        <v>712</v>
      </c>
      <c r="D4" s="239" t="s">
        <v>713</v>
      </c>
      <c r="E4" s="239" t="s">
        <v>96</v>
      </c>
      <c r="F4" s="239" t="s">
        <v>714</v>
      </c>
      <c r="G4" s="239" t="s">
        <v>715</v>
      </c>
    </row>
    <row r="5" spans="2:7" ht="14.25">
      <c r="B5" s="240" t="s">
        <v>675</v>
      </c>
      <c r="C5" s="240" t="s">
        <v>716</v>
      </c>
      <c r="D5" s="241" t="s">
        <v>717</v>
      </c>
      <c r="E5" s="240"/>
      <c r="F5" s="240"/>
      <c r="G5" s="242"/>
    </row>
    <row r="6" spans="2:7" ht="14.25">
      <c r="B6" s="240" t="s">
        <v>675</v>
      </c>
      <c r="C6" s="240" t="s">
        <v>718</v>
      </c>
      <c r="D6" s="241" t="s">
        <v>717</v>
      </c>
      <c r="E6" s="243"/>
      <c r="F6" s="243"/>
      <c r="G6" s="244"/>
    </row>
    <row r="7" spans="2:7" ht="14.25">
      <c r="B7" s="240" t="s">
        <v>675</v>
      </c>
      <c r="C7" s="240" t="s">
        <v>719</v>
      </c>
      <c r="D7" s="241" t="s">
        <v>717</v>
      </c>
      <c r="E7" s="240"/>
      <c r="F7" s="240"/>
      <c r="G7" s="242"/>
    </row>
    <row r="8" spans="2:7" ht="14.25">
      <c r="B8" s="240" t="s">
        <v>675</v>
      </c>
      <c r="C8" s="240" t="s">
        <v>720</v>
      </c>
      <c r="D8" s="241" t="s">
        <v>721</v>
      </c>
      <c r="E8" s="240"/>
      <c r="F8" s="240"/>
      <c r="G8" s="242"/>
    </row>
    <row r="9" spans="2:7" ht="14.25">
      <c r="B9" s="240" t="s">
        <v>675</v>
      </c>
      <c r="C9" s="243" t="s">
        <v>722</v>
      </c>
      <c r="D9" s="241" t="s">
        <v>721</v>
      </c>
      <c r="E9" s="243"/>
      <c r="F9" s="243"/>
      <c r="G9" s="245"/>
    </row>
    <row r="10" spans="2:7" ht="14.25">
      <c r="B10" s="240" t="s">
        <v>675</v>
      </c>
      <c r="C10" s="243" t="s">
        <v>723</v>
      </c>
      <c r="D10" s="241" t="s">
        <v>721</v>
      </c>
      <c r="E10" s="243"/>
      <c r="F10" s="243"/>
      <c r="G10" s="245"/>
    </row>
    <row r="11" spans="2:7" ht="14.25">
      <c r="B11" s="240" t="s">
        <v>675</v>
      </c>
      <c r="C11" s="243" t="s">
        <v>724</v>
      </c>
      <c r="D11" s="241" t="s">
        <v>721</v>
      </c>
      <c r="E11" s="243"/>
      <c r="F11" s="243"/>
      <c r="G11" s="244"/>
    </row>
    <row r="12" spans="2:7" ht="14.25">
      <c r="B12" s="240" t="s">
        <v>725</v>
      </c>
      <c r="C12" s="240" t="s">
        <v>726</v>
      </c>
      <c r="D12" s="241" t="s">
        <v>721</v>
      </c>
      <c r="E12" s="240"/>
      <c r="F12" s="240"/>
      <c r="G12" s="242"/>
    </row>
    <row r="13" spans="2:7" ht="14.25">
      <c r="B13" s="240" t="s">
        <v>725</v>
      </c>
      <c r="C13" s="240" t="s">
        <v>720</v>
      </c>
      <c r="D13" s="241" t="s">
        <v>721</v>
      </c>
      <c r="E13" s="240"/>
      <c r="F13" s="240"/>
      <c r="G13" s="242"/>
    </row>
    <row r="14" spans="2:7" ht="14.25">
      <c r="B14" s="240" t="s">
        <v>725</v>
      </c>
      <c r="C14" s="240" t="s">
        <v>727</v>
      </c>
      <c r="D14" s="241" t="s">
        <v>721</v>
      </c>
      <c r="E14" s="240"/>
      <c r="F14" s="240"/>
      <c r="G14" s="242"/>
    </row>
    <row r="15" spans="2:7" ht="14.25">
      <c r="B15" s="240" t="s">
        <v>725</v>
      </c>
      <c r="C15" s="240" t="s">
        <v>727</v>
      </c>
      <c r="D15" s="241" t="s">
        <v>721</v>
      </c>
      <c r="E15" s="246"/>
      <c r="F15" s="240"/>
      <c r="G15" s="242"/>
    </row>
    <row r="16" spans="2:7" ht="14.25">
      <c r="B16" s="240" t="s">
        <v>725</v>
      </c>
      <c r="C16" s="240" t="s">
        <v>727</v>
      </c>
      <c r="D16" s="241" t="s">
        <v>721</v>
      </c>
      <c r="E16" s="246"/>
      <c r="F16" s="240"/>
      <c r="G16" s="242"/>
    </row>
    <row r="17" spans="2:7" ht="14.25">
      <c r="B17" s="240" t="s">
        <v>725</v>
      </c>
      <c r="C17" s="240" t="s">
        <v>727</v>
      </c>
      <c r="D17" s="241" t="s">
        <v>721</v>
      </c>
      <c r="E17" s="246"/>
      <c r="F17" s="240"/>
      <c r="G17" s="247"/>
    </row>
    <row r="18" spans="2:7" ht="14.25">
      <c r="B18" s="240" t="s">
        <v>725</v>
      </c>
      <c r="C18" s="240" t="s">
        <v>727</v>
      </c>
      <c r="D18" s="241" t="s">
        <v>721</v>
      </c>
      <c r="E18" s="246"/>
      <c r="F18" s="240"/>
      <c r="G18" s="247"/>
    </row>
    <row r="19" spans="2:7" ht="14.25">
      <c r="B19" s="240" t="s">
        <v>725</v>
      </c>
      <c r="C19" s="240" t="s">
        <v>434</v>
      </c>
      <c r="D19" s="241" t="s">
        <v>721</v>
      </c>
      <c r="E19" s="240"/>
      <c r="F19" s="240"/>
      <c r="G19" s="242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showGridLines="0" workbookViewId="0"/>
  </sheetViews>
  <sheetFormatPr defaultRowHeight="12.75"/>
  <cols>
    <col min="1" max="1" width="3.7109375" customWidth="1"/>
    <col min="2" max="2" width="76.140625" customWidth="1"/>
    <col min="3" max="3" width="5.42578125" customWidth="1"/>
    <col min="4" max="4" width="5.140625" style="232" customWidth="1"/>
    <col min="5" max="5" width="6.140625" bestFit="1" customWidth="1"/>
    <col min="6" max="6" width="6.42578125" bestFit="1" customWidth="1"/>
    <col min="7" max="7" width="6.28515625" bestFit="1" customWidth="1"/>
    <col min="9" max="9" width="9" bestFit="1" customWidth="1"/>
    <col min="10" max="10" width="49" customWidth="1"/>
  </cols>
  <sheetData>
    <row r="1" spans="1:14" s="210" customFormat="1" ht="18">
      <c r="B1" s="211" t="s">
        <v>121</v>
      </c>
      <c r="D1" s="212"/>
      <c r="E1" s="213"/>
      <c r="F1" s="213"/>
    </row>
    <row r="2" spans="1:14" s="214" customFormat="1" ht="15.75">
      <c r="C2" s="215"/>
      <c r="D2" s="215"/>
      <c r="E2" s="215"/>
      <c r="F2" s="215"/>
    </row>
    <row r="3" spans="1:14">
      <c r="A3" s="251" t="s">
        <v>9</v>
      </c>
      <c r="B3" s="325"/>
      <c r="C3" s="325"/>
      <c r="D3" s="325"/>
      <c r="E3" s="325"/>
      <c r="F3" s="325"/>
      <c r="G3" s="325"/>
      <c r="H3" s="325"/>
      <c r="I3" s="325"/>
      <c r="J3" s="325"/>
    </row>
    <row r="4" spans="1:14" s="216" customFormat="1" ht="15" customHeight="1">
      <c r="B4" s="326"/>
      <c r="C4" s="326"/>
      <c r="D4" s="326"/>
      <c r="E4" s="326"/>
      <c r="F4" s="326"/>
      <c r="G4" s="326"/>
      <c r="H4" s="326"/>
      <c r="I4" s="326"/>
      <c r="J4" s="326"/>
      <c r="K4" s="163"/>
      <c r="L4" s="163"/>
      <c r="M4" s="163"/>
      <c r="N4" s="163"/>
    </row>
    <row r="5" spans="1:14" s="214" customFormat="1" ht="15.75">
      <c r="C5" s="215"/>
      <c r="D5" s="215"/>
      <c r="E5" s="215"/>
      <c r="F5" s="215"/>
      <c r="G5" s="215"/>
      <c r="J5"/>
    </row>
    <row r="6" spans="1:14">
      <c r="B6" s="259"/>
      <c r="C6" s="323" t="s">
        <v>733</v>
      </c>
      <c r="D6" s="324"/>
      <c r="E6" s="324"/>
      <c r="F6" s="324"/>
      <c r="G6" s="324"/>
    </row>
    <row r="7" spans="1:14">
      <c r="B7" s="239" t="s">
        <v>734</v>
      </c>
      <c r="C7" s="239" t="s">
        <v>735</v>
      </c>
      <c r="D7" s="239" t="s">
        <v>736</v>
      </c>
      <c r="E7" s="239" t="s">
        <v>737</v>
      </c>
      <c r="F7" s="239" t="s">
        <v>738</v>
      </c>
      <c r="G7" s="239" t="s">
        <v>739</v>
      </c>
      <c r="I7" s="260" t="s">
        <v>740</v>
      </c>
    </row>
    <row r="8" spans="1:14" ht="15">
      <c r="B8" s="240"/>
      <c r="C8" s="240"/>
      <c r="D8" s="241"/>
      <c r="E8" s="240"/>
      <c r="F8" s="240"/>
      <c r="G8" s="242"/>
      <c r="I8" s="261" t="s">
        <v>741</v>
      </c>
      <c r="J8" s="262" t="s">
        <v>742</v>
      </c>
    </row>
    <row r="9" spans="1:14" ht="15">
      <c r="B9" s="240"/>
      <c r="C9" s="240"/>
      <c r="D9" s="241"/>
      <c r="E9" s="243"/>
      <c r="F9" s="243"/>
      <c r="G9" s="244"/>
      <c r="I9" s="263" t="s">
        <v>81</v>
      </c>
      <c r="J9" s="264" t="s">
        <v>743</v>
      </c>
    </row>
    <row r="10" spans="1:14" ht="15">
      <c r="B10" s="240"/>
      <c r="C10" s="240"/>
      <c r="D10" s="241"/>
      <c r="E10" s="240"/>
      <c r="F10" s="240"/>
      <c r="G10" s="242"/>
      <c r="I10" s="261" t="s">
        <v>744</v>
      </c>
      <c r="J10" s="262" t="s">
        <v>745</v>
      </c>
    </row>
    <row r="11" spans="1:14" ht="15">
      <c r="B11" s="240"/>
      <c r="C11" s="240"/>
      <c r="D11" s="241"/>
      <c r="E11" s="240"/>
      <c r="F11" s="240"/>
      <c r="G11" s="242"/>
      <c r="I11" s="263" t="s">
        <v>746</v>
      </c>
      <c r="J11" s="264" t="s">
        <v>747</v>
      </c>
    </row>
    <row r="12" spans="1:14" ht="14.25">
      <c r="B12" s="240"/>
      <c r="C12" s="243"/>
      <c r="D12" s="241"/>
      <c r="E12" s="243"/>
      <c r="F12" s="243"/>
      <c r="G12" s="245"/>
    </row>
    <row r="13" spans="1:14" ht="14.25">
      <c r="B13" s="240"/>
      <c r="C13" s="243"/>
      <c r="D13" s="241"/>
      <c r="E13" s="243"/>
      <c r="F13" s="243"/>
      <c r="G13" s="245"/>
    </row>
    <row r="14" spans="1:14" ht="14.25">
      <c r="B14" s="240"/>
      <c r="C14" s="243"/>
      <c r="D14" s="241"/>
      <c r="E14" s="243"/>
      <c r="F14" s="243"/>
      <c r="G14" s="244"/>
    </row>
    <row r="15" spans="1:14" ht="14.25">
      <c r="B15" s="240"/>
      <c r="C15" s="240"/>
      <c r="D15" s="241"/>
      <c r="E15" s="240"/>
      <c r="F15" s="240"/>
      <c r="G15" s="242"/>
    </row>
    <row r="16" spans="1:14" ht="14.25">
      <c r="B16" s="240"/>
      <c r="C16" s="240"/>
      <c r="D16" s="241"/>
      <c r="E16" s="240"/>
      <c r="F16" s="240"/>
      <c r="G16" s="242"/>
    </row>
    <row r="17" spans="2:7" ht="14.25">
      <c r="B17" s="240"/>
      <c r="C17" s="240"/>
      <c r="D17" s="241"/>
      <c r="E17" s="240"/>
      <c r="F17" s="240"/>
      <c r="G17" s="242"/>
    </row>
    <row r="18" spans="2:7" ht="14.25">
      <c r="B18" s="240"/>
      <c r="C18" s="240"/>
      <c r="D18" s="241"/>
      <c r="E18" s="246"/>
      <c r="F18" s="240"/>
      <c r="G18" s="242"/>
    </row>
    <row r="19" spans="2:7" ht="14.25">
      <c r="B19" s="240"/>
      <c r="C19" s="240"/>
      <c r="D19" s="241"/>
      <c r="E19" s="246"/>
      <c r="F19" s="240"/>
      <c r="G19" s="242"/>
    </row>
    <row r="20" spans="2:7" ht="14.25">
      <c r="B20" s="240"/>
      <c r="C20" s="240"/>
      <c r="D20" s="241"/>
      <c r="E20" s="246"/>
      <c r="F20" s="240"/>
      <c r="G20" s="247"/>
    </row>
    <row r="21" spans="2:7" ht="14.25">
      <c r="B21" s="240"/>
      <c r="C21" s="240"/>
      <c r="D21" s="241"/>
      <c r="E21" s="246"/>
      <c r="F21" s="240"/>
      <c r="G21" s="247"/>
    </row>
    <row r="22" spans="2:7" ht="14.25">
      <c r="B22" s="240"/>
      <c r="C22" s="240"/>
      <c r="D22" s="241"/>
      <c r="E22" s="240"/>
      <c r="F22" s="240"/>
      <c r="G22" s="242"/>
    </row>
  </sheetData>
  <mergeCells count="3">
    <mergeCell ref="C6:G6"/>
    <mergeCell ref="B3:J3"/>
    <mergeCell ref="B4:J4"/>
  </mergeCells>
  <hyperlinks>
    <hyperlink ref="A3" location="Menu!A1" display="Menu!A1"/>
  </hyperlink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8"/>
  <dimension ref="A1:T54"/>
  <sheetViews>
    <sheetView showGridLines="0" zoomScaleNormal="100" workbookViewId="0">
      <pane ySplit="7" topLeftCell="A8" activePane="bottomLeft" state="frozen"/>
      <selection pane="bottomLeft" activeCell="B4" sqref="B3:L4"/>
    </sheetView>
  </sheetViews>
  <sheetFormatPr defaultColWidth="11.42578125" defaultRowHeight="12.75"/>
  <cols>
    <col min="1" max="1" width="2.140625" style="48" customWidth="1"/>
    <col min="2" max="2" width="14.5703125" style="49" customWidth="1"/>
    <col min="3" max="3" width="13.7109375" style="49" customWidth="1"/>
    <col min="4" max="4" width="13.85546875" style="49" customWidth="1"/>
    <col min="5" max="5" width="17.140625" style="49" customWidth="1"/>
    <col min="6" max="6" width="28.85546875" style="49" customWidth="1"/>
    <col min="7" max="7" width="11.42578125" style="48"/>
    <col min="8" max="8" width="15" style="48" customWidth="1"/>
    <col min="9" max="9" width="21" style="49" customWidth="1"/>
    <col min="10" max="10" width="13.42578125" style="49" customWidth="1"/>
    <col min="11" max="11" width="12" style="49" customWidth="1"/>
    <col min="12" max="12" width="18.28515625" style="49" customWidth="1"/>
    <col min="13" max="16384" width="11.42578125" style="49"/>
  </cols>
  <sheetData>
    <row r="1" spans="1:20" s="210" customFormat="1" ht="18">
      <c r="B1" s="211" t="s">
        <v>227</v>
      </c>
      <c r="D1" s="212"/>
      <c r="E1" s="213"/>
      <c r="F1" s="213"/>
    </row>
    <row r="2" spans="1:20" s="214" customFormat="1" ht="15.75">
      <c r="C2" s="215"/>
      <c r="D2" s="215"/>
      <c r="E2" s="215"/>
      <c r="F2" s="215"/>
    </row>
    <row r="3" spans="1:20" customFormat="1">
      <c r="A3" s="251" t="s">
        <v>9</v>
      </c>
      <c r="B3" s="335"/>
      <c r="C3" s="336"/>
      <c r="D3" s="336"/>
      <c r="E3" s="336"/>
      <c r="F3" s="336"/>
      <c r="G3" s="336"/>
      <c r="H3" s="336"/>
      <c r="I3" s="336"/>
      <c r="J3" s="336"/>
      <c r="K3" s="336"/>
      <c r="L3" s="337"/>
    </row>
    <row r="4" spans="1:20" s="216" customFormat="1" ht="15" customHeight="1">
      <c r="B4" s="285"/>
      <c r="C4" s="286"/>
      <c r="D4" s="286"/>
      <c r="E4" s="286"/>
      <c r="F4" s="286"/>
      <c r="G4" s="286"/>
      <c r="H4" s="286"/>
      <c r="I4" s="286"/>
      <c r="J4" s="286"/>
      <c r="K4" s="286"/>
      <c r="L4" s="287"/>
      <c r="M4" s="163"/>
      <c r="N4" s="163"/>
      <c r="O4" s="163"/>
      <c r="P4" s="163"/>
      <c r="Q4" s="163"/>
      <c r="R4" s="163"/>
      <c r="S4" s="163"/>
      <c r="T4" s="163"/>
    </row>
    <row r="5" spans="1:20" ht="15" customHeight="1">
      <c r="B5" s="252" t="s">
        <v>228</v>
      </c>
      <c r="C5" s="252"/>
      <c r="D5" s="252"/>
      <c r="E5" s="252"/>
      <c r="F5" s="252"/>
      <c r="G5" s="252"/>
      <c r="H5" s="252"/>
      <c r="I5" s="252"/>
      <c r="J5" s="252"/>
      <c r="K5" s="252"/>
      <c r="L5" s="252"/>
    </row>
    <row r="6" spans="1:20">
      <c r="B6" s="9"/>
      <c r="C6" s="9"/>
      <c r="D6" s="9"/>
      <c r="E6" s="9"/>
      <c r="F6" s="9"/>
      <c r="G6" s="53"/>
      <c r="H6" s="53"/>
      <c r="I6" s="9"/>
      <c r="J6" s="9"/>
      <c r="K6" s="164"/>
      <c r="L6" s="11"/>
    </row>
    <row r="7" spans="1:20" s="250" customFormat="1" ht="38.25">
      <c r="B7" s="249" t="s">
        <v>229</v>
      </c>
      <c r="C7" s="249" t="s">
        <v>230</v>
      </c>
      <c r="D7" s="249" t="s">
        <v>651</v>
      </c>
      <c r="E7" s="249" t="s">
        <v>729</v>
      </c>
      <c r="F7" s="249" t="s">
        <v>231</v>
      </c>
      <c r="G7" s="249" t="s">
        <v>232</v>
      </c>
      <c r="H7" s="249" t="s">
        <v>76</v>
      </c>
      <c r="I7" s="249" t="s">
        <v>233</v>
      </c>
      <c r="J7" s="249" t="s">
        <v>234</v>
      </c>
      <c r="K7" s="249" t="s">
        <v>653</v>
      </c>
      <c r="L7" s="249" t="s">
        <v>235</v>
      </c>
    </row>
    <row r="8" spans="1:20" ht="25.5">
      <c r="B8" s="327" t="s">
        <v>236</v>
      </c>
      <c r="C8" s="328" t="s">
        <v>254</v>
      </c>
      <c r="D8" s="338"/>
      <c r="E8" s="328"/>
      <c r="F8" s="327" t="s">
        <v>237</v>
      </c>
      <c r="G8" s="327" t="s">
        <v>238</v>
      </c>
      <c r="H8" s="327" t="s">
        <v>652</v>
      </c>
      <c r="I8" s="113" t="s">
        <v>239</v>
      </c>
      <c r="J8" s="327" t="s">
        <v>240</v>
      </c>
      <c r="K8" s="328" t="s">
        <v>385</v>
      </c>
      <c r="L8" s="327" t="s">
        <v>241</v>
      </c>
    </row>
    <row r="9" spans="1:20">
      <c r="B9" s="327"/>
      <c r="C9" s="329"/>
      <c r="D9" s="329"/>
      <c r="E9" s="329"/>
      <c r="F9" s="327"/>
      <c r="G9" s="327"/>
      <c r="H9" s="327"/>
      <c r="I9" s="114" t="s">
        <v>242</v>
      </c>
      <c r="J9" s="327"/>
      <c r="K9" s="329"/>
      <c r="L9" s="327"/>
    </row>
    <row r="10" spans="1:20">
      <c r="B10" s="327"/>
      <c r="C10" s="329"/>
      <c r="D10" s="329"/>
      <c r="E10" s="329"/>
      <c r="F10" s="327"/>
      <c r="G10" s="327"/>
      <c r="H10" s="327"/>
      <c r="I10" s="114" t="s">
        <v>243</v>
      </c>
      <c r="J10" s="327"/>
      <c r="K10" s="329"/>
      <c r="L10" s="327"/>
    </row>
    <row r="11" spans="1:20" ht="25.5">
      <c r="B11" s="327"/>
      <c r="C11" s="329"/>
      <c r="D11" s="329"/>
      <c r="E11" s="329"/>
      <c r="F11" s="327"/>
      <c r="G11" s="327"/>
      <c r="H11" s="327"/>
      <c r="I11" s="114" t="s">
        <v>278</v>
      </c>
      <c r="J11" s="327"/>
      <c r="K11" s="329"/>
      <c r="L11" s="327"/>
    </row>
    <row r="12" spans="1:20" ht="25.5">
      <c r="B12" s="327"/>
      <c r="C12" s="329"/>
      <c r="D12" s="329"/>
      <c r="E12" s="329"/>
      <c r="F12" s="327"/>
      <c r="G12" s="327"/>
      <c r="H12" s="327"/>
      <c r="I12" s="114" t="s">
        <v>124</v>
      </c>
      <c r="J12" s="327"/>
      <c r="K12" s="329"/>
      <c r="L12" s="327"/>
    </row>
    <row r="13" spans="1:20">
      <c r="B13" s="327"/>
      <c r="C13" s="329"/>
      <c r="D13" s="329"/>
      <c r="E13" s="329"/>
      <c r="F13" s="327"/>
      <c r="G13" s="327"/>
      <c r="H13" s="327"/>
      <c r="I13" s="114" t="s">
        <v>244</v>
      </c>
      <c r="J13" s="327"/>
      <c r="K13" s="329"/>
      <c r="L13" s="327"/>
    </row>
    <row r="14" spans="1:20">
      <c r="B14" s="327"/>
      <c r="C14" s="329"/>
      <c r="D14" s="330"/>
      <c r="E14" s="330"/>
      <c r="F14" s="327"/>
      <c r="G14" s="327"/>
      <c r="H14" s="327"/>
      <c r="I14" s="115" t="s">
        <v>245</v>
      </c>
      <c r="J14" s="327"/>
      <c r="K14" s="330"/>
      <c r="L14" s="327"/>
    </row>
    <row r="15" spans="1:20">
      <c r="B15" s="327" t="s">
        <v>246</v>
      </c>
      <c r="C15" s="328" t="s">
        <v>254</v>
      </c>
      <c r="D15" s="338"/>
      <c r="E15" s="328"/>
      <c r="F15" s="327" t="s">
        <v>237</v>
      </c>
      <c r="G15" s="327" t="s">
        <v>238</v>
      </c>
      <c r="H15" s="327" t="s">
        <v>476</v>
      </c>
      <c r="I15" s="114" t="s">
        <v>245</v>
      </c>
      <c r="J15" s="327" t="s">
        <v>240</v>
      </c>
      <c r="K15" s="328"/>
      <c r="L15" s="327" t="s">
        <v>247</v>
      </c>
    </row>
    <row r="16" spans="1:20">
      <c r="B16" s="327"/>
      <c r="C16" s="329"/>
      <c r="D16" s="329"/>
      <c r="E16" s="329"/>
      <c r="F16" s="327"/>
      <c r="G16" s="327"/>
      <c r="H16" s="327"/>
      <c r="I16" s="114" t="s">
        <v>242</v>
      </c>
      <c r="J16" s="327"/>
      <c r="K16" s="329"/>
      <c r="L16" s="327"/>
    </row>
    <row r="17" spans="2:12" ht="25.5">
      <c r="B17" s="327"/>
      <c r="C17" s="329"/>
      <c r="D17" s="329"/>
      <c r="E17" s="329"/>
      <c r="F17" s="327"/>
      <c r="G17" s="327"/>
      <c r="H17" s="327"/>
      <c r="I17" s="114" t="s">
        <v>239</v>
      </c>
      <c r="J17" s="327"/>
      <c r="K17" s="329"/>
      <c r="L17" s="327"/>
    </row>
    <row r="18" spans="2:12" ht="25.5">
      <c r="B18" s="327"/>
      <c r="C18" s="329"/>
      <c r="D18" s="329"/>
      <c r="E18" s="329"/>
      <c r="F18" s="327"/>
      <c r="G18" s="327"/>
      <c r="H18" s="327"/>
      <c r="I18" s="114" t="s">
        <v>278</v>
      </c>
      <c r="J18" s="327"/>
      <c r="K18" s="329"/>
      <c r="L18" s="327"/>
    </row>
    <row r="19" spans="2:12">
      <c r="B19" s="327"/>
      <c r="C19" s="329"/>
      <c r="D19" s="330"/>
      <c r="E19" s="330"/>
      <c r="F19" s="327"/>
      <c r="G19" s="327"/>
      <c r="H19" s="327"/>
      <c r="I19" s="115" t="s">
        <v>248</v>
      </c>
      <c r="J19" s="327"/>
      <c r="K19" s="330"/>
      <c r="L19" s="327"/>
    </row>
    <row r="20" spans="2:12">
      <c r="B20" s="327" t="s">
        <v>249</v>
      </c>
      <c r="C20" s="328" t="s">
        <v>250</v>
      </c>
      <c r="D20" s="328"/>
      <c r="E20" s="328"/>
      <c r="F20" s="327" t="s">
        <v>251</v>
      </c>
      <c r="G20" s="327" t="s">
        <v>238</v>
      </c>
      <c r="H20" s="327" t="s">
        <v>242</v>
      </c>
      <c r="I20" s="113" t="s">
        <v>245</v>
      </c>
      <c r="J20" s="327" t="s">
        <v>293</v>
      </c>
      <c r="K20" s="328"/>
      <c r="L20" s="327" t="s">
        <v>252</v>
      </c>
    </row>
    <row r="21" spans="2:12">
      <c r="B21" s="327"/>
      <c r="C21" s="329"/>
      <c r="D21" s="329"/>
      <c r="E21" s="329"/>
      <c r="F21" s="327"/>
      <c r="G21" s="327"/>
      <c r="H21" s="327"/>
      <c r="I21" s="331" t="s">
        <v>242</v>
      </c>
      <c r="J21" s="327"/>
      <c r="K21" s="329"/>
      <c r="L21" s="327"/>
    </row>
    <row r="22" spans="2:12">
      <c r="B22" s="327"/>
      <c r="C22" s="329"/>
      <c r="D22" s="329"/>
      <c r="E22" s="329"/>
      <c r="F22" s="327"/>
      <c r="G22" s="327"/>
      <c r="H22" s="327"/>
      <c r="I22" s="331"/>
      <c r="J22" s="327"/>
      <c r="K22" s="329"/>
      <c r="L22" s="327"/>
    </row>
    <row r="23" spans="2:12">
      <c r="B23" s="327"/>
      <c r="C23" s="329"/>
      <c r="D23" s="329"/>
      <c r="E23" s="329"/>
      <c r="F23" s="327"/>
      <c r="G23" s="327"/>
      <c r="H23" s="327"/>
      <c r="I23" s="331" t="s">
        <v>278</v>
      </c>
      <c r="J23" s="327"/>
      <c r="K23" s="329"/>
      <c r="L23" s="327"/>
    </row>
    <row r="24" spans="2:12">
      <c r="B24" s="327"/>
      <c r="C24" s="329"/>
      <c r="D24" s="329"/>
      <c r="E24" s="329"/>
      <c r="F24" s="327"/>
      <c r="G24" s="327"/>
      <c r="H24" s="327"/>
      <c r="I24" s="331"/>
      <c r="J24" s="327"/>
      <c r="K24" s="329"/>
      <c r="L24" s="327"/>
    </row>
    <row r="25" spans="2:12">
      <c r="B25" s="327"/>
      <c r="C25" s="330"/>
      <c r="D25" s="330"/>
      <c r="E25" s="330"/>
      <c r="F25" s="327"/>
      <c r="G25" s="327"/>
      <c r="H25" s="327"/>
      <c r="I25" s="115" t="s">
        <v>244</v>
      </c>
      <c r="J25" s="327"/>
      <c r="K25" s="330"/>
      <c r="L25" s="327"/>
    </row>
    <row r="26" spans="2:12">
      <c r="B26" s="327" t="s">
        <v>295</v>
      </c>
      <c r="C26" s="328" t="s">
        <v>254</v>
      </c>
      <c r="D26" s="332"/>
      <c r="E26" s="328"/>
      <c r="F26" s="327" t="s">
        <v>255</v>
      </c>
      <c r="G26" s="327" t="s">
        <v>294</v>
      </c>
      <c r="H26" s="327" t="s">
        <v>280</v>
      </c>
      <c r="I26" s="113" t="s">
        <v>277</v>
      </c>
      <c r="J26" s="327" t="s">
        <v>256</v>
      </c>
      <c r="K26" s="328"/>
      <c r="L26" s="327" t="s">
        <v>257</v>
      </c>
    </row>
    <row r="27" spans="2:12">
      <c r="B27" s="327"/>
      <c r="C27" s="329"/>
      <c r="D27" s="329"/>
      <c r="E27" s="329"/>
      <c r="F27" s="327"/>
      <c r="G27" s="327"/>
      <c r="H27" s="327"/>
      <c r="I27" s="114" t="s">
        <v>258</v>
      </c>
      <c r="J27" s="327"/>
      <c r="K27" s="329"/>
      <c r="L27" s="327"/>
    </row>
    <row r="28" spans="2:12" ht="25.5">
      <c r="B28" s="327"/>
      <c r="C28" s="329"/>
      <c r="D28" s="329"/>
      <c r="E28" s="329"/>
      <c r="F28" s="327"/>
      <c r="G28" s="327"/>
      <c r="H28" s="327"/>
      <c r="I28" s="114" t="s">
        <v>278</v>
      </c>
      <c r="J28" s="327"/>
      <c r="K28" s="329"/>
      <c r="L28" s="327"/>
    </row>
    <row r="29" spans="2:12" ht="25.5">
      <c r="B29" s="327"/>
      <c r="C29" s="329"/>
      <c r="D29" s="329"/>
      <c r="E29" s="329"/>
      <c r="F29" s="327"/>
      <c r="G29" s="327"/>
      <c r="H29" s="327"/>
      <c r="I29" s="114" t="s">
        <v>253</v>
      </c>
      <c r="J29" s="327"/>
      <c r="K29" s="329"/>
      <c r="L29" s="327"/>
    </row>
    <row r="30" spans="2:12" ht="25.5">
      <c r="B30" s="327"/>
      <c r="C30" s="329"/>
      <c r="D30" s="329"/>
      <c r="E30" s="329"/>
      <c r="F30" s="327"/>
      <c r="G30" s="327"/>
      <c r="H30" s="327"/>
      <c r="I30" s="114" t="s">
        <v>279</v>
      </c>
      <c r="J30" s="327"/>
      <c r="K30" s="329"/>
      <c r="L30" s="327"/>
    </row>
    <row r="31" spans="2:12" ht="25.5">
      <c r="B31" s="327"/>
      <c r="C31" s="330"/>
      <c r="D31" s="330"/>
      <c r="E31" s="330"/>
      <c r="F31" s="327"/>
      <c r="G31" s="327"/>
      <c r="H31" s="327"/>
      <c r="I31" s="115" t="s">
        <v>259</v>
      </c>
      <c r="J31" s="327"/>
      <c r="K31" s="330"/>
      <c r="L31" s="327"/>
    </row>
    <row r="32" spans="2:12">
      <c r="B32" s="327" t="s">
        <v>102</v>
      </c>
      <c r="C32" s="328" t="s">
        <v>378</v>
      </c>
      <c r="D32" s="332"/>
      <c r="E32" s="333" t="s">
        <v>296</v>
      </c>
      <c r="F32" s="327" t="s">
        <v>260</v>
      </c>
      <c r="G32" s="327" t="s">
        <v>238</v>
      </c>
      <c r="H32" s="327" t="s">
        <v>476</v>
      </c>
      <c r="I32" s="113" t="s">
        <v>277</v>
      </c>
      <c r="J32" s="327" t="s">
        <v>262</v>
      </c>
      <c r="K32" s="328"/>
      <c r="L32" s="327" t="s">
        <v>261</v>
      </c>
    </row>
    <row r="33" spans="2:12">
      <c r="B33" s="327"/>
      <c r="C33" s="329"/>
      <c r="D33" s="340"/>
      <c r="E33" s="334"/>
      <c r="F33" s="327"/>
      <c r="G33" s="327"/>
      <c r="H33" s="327"/>
      <c r="I33" s="114" t="s">
        <v>258</v>
      </c>
      <c r="J33" s="327"/>
      <c r="K33" s="329"/>
      <c r="L33" s="327"/>
    </row>
    <row r="34" spans="2:12">
      <c r="B34" s="327"/>
      <c r="C34" s="329"/>
      <c r="D34" s="340"/>
      <c r="E34" s="334"/>
      <c r="F34" s="327"/>
      <c r="G34" s="327"/>
      <c r="H34" s="327"/>
      <c r="I34" s="114" t="s">
        <v>263</v>
      </c>
      <c r="J34" s="327"/>
      <c r="K34" s="329"/>
      <c r="L34" s="327"/>
    </row>
    <row r="35" spans="2:12">
      <c r="B35" s="327"/>
      <c r="C35" s="329"/>
      <c r="D35" s="340"/>
      <c r="E35" s="334"/>
      <c r="F35" s="327"/>
      <c r="G35" s="327"/>
      <c r="H35" s="327"/>
      <c r="I35" s="114" t="s">
        <v>281</v>
      </c>
      <c r="J35" s="327"/>
      <c r="K35" s="329"/>
      <c r="L35" s="327"/>
    </row>
    <row r="36" spans="2:12">
      <c r="B36" s="327"/>
      <c r="C36" s="329"/>
      <c r="D36" s="340"/>
      <c r="E36" s="334"/>
      <c r="F36" s="327"/>
      <c r="G36" s="327"/>
      <c r="H36" s="327"/>
      <c r="I36" s="114" t="s">
        <v>264</v>
      </c>
      <c r="J36" s="327"/>
      <c r="K36" s="329"/>
      <c r="L36" s="327"/>
    </row>
    <row r="37" spans="2:12">
      <c r="B37" s="327"/>
      <c r="C37" s="330"/>
      <c r="D37" s="341"/>
      <c r="E37" s="334"/>
      <c r="F37" s="327"/>
      <c r="G37" s="327"/>
      <c r="H37" s="327"/>
      <c r="I37" s="115" t="s">
        <v>265</v>
      </c>
      <c r="J37" s="327"/>
      <c r="K37" s="330"/>
      <c r="L37" s="327"/>
    </row>
    <row r="38" spans="2:12">
      <c r="B38" s="327" t="s">
        <v>266</v>
      </c>
      <c r="C38" s="328" t="s">
        <v>267</v>
      </c>
      <c r="D38" s="328"/>
      <c r="E38" s="333"/>
      <c r="F38" s="327" t="s">
        <v>268</v>
      </c>
      <c r="G38" s="327" t="s">
        <v>297</v>
      </c>
      <c r="H38" s="327" t="s">
        <v>101</v>
      </c>
      <c r="I38" s="113" t="s">
        <v>277</v>
      </c>
      <c r="J38" s="327" t="s">
        <v>298</v>
      </c>
      <c r="K38" s="328"/>
      <c r="L38" s="327" t="s">
        <v>269</v>
      </c>
    </row>
    <row r="39" spans="2:12">
      <c r="B39" s="327"/>
      <c r="C39" s="329"/>
      <c r="D39" s="329"/>
      <c r="E39" s="334"/>
      <c r="F39" s="327"/>
      <c r="G39" s="327"/>
      <c r="H39" s="327"/>
      <c r="I39" s="114" t="s">
        <v>258</v>
      </c>
      <c r="J39" s="327"/>
      <c r="K39" s="329"/>
      <c r="L39" s="327"/>
    </row>
    <row r="40" spans="2:12" ht="25.5">
      <c r="B40" s="327"/>
      <c r="C40" s="329"/>
      <c r="D40" s="329"/>
      <c r="E40" s="334"/>
      <c r="F40" s="327"/>
      <c r="G40" s="327"/>
      <c r="H40" s="327"/>
      <c r="I40" s="114" t="s">
        <v>278</v>
      </c>
      <c r="J40" s="327"/>
      <c r="K40" s="329"/>
      <c r="L40" s="327"/>
    </row>
    <row r="41" spans="2:12" ht="25.5">
      <c r="B41" s="327"/>
      <c r="C41" s="329"/>
      <c r="D41" s="329"/>
      <c r="E41" s="334"/>
      <c r="F41" s="327"/>
      <c r="G41" s="327"/>
      <c r="H41" s="327"/>
      <c r="I41" s="114" t="s">
        <v>253</v>
      </c>
      <c r="J41" s="327"/>
      <c r="K41" s="329"/>
      <c r="L41" s="327"/>
    </row>
    <row r="42" spans="2:12" ht="25.5">
      <c r="B42" s="327"/>
      <c r="C42" s="329"/>
      <c r="D42" s="329"/>
      <c r="E42" s="334"/>
      <c r="F42" s="327"/>
      <c r="G42" s="327"/>
      <c r="H42" s="327"/>
      <c r="I42" s="115" t="s">
        <v>270</v>
      </c>
      <c r="J42" s="327"/>
      <c r="K42" s="330"/>
      <c r="L42" s="327"/>
    </row>
    <row r="43" spans="2:12">
      <c r="B43" s="327" t="s">
        <v>271</v>
      </c>
      <c r="C43" s="328" t="s">
        <v>254</v>
      </c>
      <c r="D43" s="328"/>
      <c r="E43" s="333"/>
      <c r="F43" s="327" t="s">
        <v>272</v>
      </c>
      <c r="G43" s="327" t="s">
        <v>304</v>
      </c>
      <c r="H43" s="327" t="s">
        <v>476</v>
      </c>
      <c r="I43" s="113" t="s">
        <v>245</v>
      </c>
      <c r="J43" s="327" t="s">
        <v>299</v>
      </c>
      <c r="K43" s="328"/>
      <c r="L43" s="327" t="s">
        <v>300</v>
      </c>
    </row>
    <row r="44" spans="2:12">
      <c r="B44" s="327"/>
      <c r="C44" s="329"/>
      <c r="D44" s="329"/>
      <c r="E44" s="334"/>
      <c r="F44" s="327"/>
      <c r="G44" s="327"/>
      <c r="H44" s="327"/>
      <c r="I44" s="114" t="s">
        <v>242</v>
      </c>
      <c r="J44" s="327"/>
      <c r="K44" s="329"/>
      <c r="L44" s="327"/>
    </row>
    <row r="45" spans="2:12">
      <c r="B45" s="327"/>
      <c r="C45" s="329"/>
      <c r="D45" s="329"/>
      <c r="E45" s="334"/>
      <c r="F45" s="327"/>
      <c r="G45" s="327"/>
      <c r="H45" s="327"/>
      <c r="I45" s="114" t="s">
        <v>243</v>
      </c>
      <c r="J45" s="327"/>
      <c r="K45" s="329"/>
      <c r="L45" s="327"/>
    </row>
    <row r="46" spans="2:12" ht="25.5">
      <c r="B46" s="327"/>
      <c r="C46" s="329"/>
      <c r="D46" s="329"/>
      <c r="E46" s="334"/>
      <c r="F46" s="327"/>
      <c r="G46" s="327"/>
      <c r="H46" s="327"/>
      <c r="I46" s="114" t="s">
        <v>278</v>
      </c>
      <c r="J46" s="327"/>
      <c r="K46" s="329"/>
      <c r="L46" s="327"/>
    </row>
    <row r="47" spans="2:12" ht="25.5">
      <c r="B47" s="327"/>
      <c r="C47" s="329"/>
      <c r="D47" s="329"/>
      <c r="E47" s="334"/>
      <c r="F47" s="327"/>
      <c r="G47" s="327"/>
      <c r="H47" s="327"/>
      <c r="I47" s="114" t="s">
        <v>273</v>
      </c>
      <c r="J47" s="327"/>
      <c r="K47" s="329"/>
      <c r="L47" s="327"/>
    </row>
    <row r="48" spans="2:12">
      <c r="B48" s="327"/>
      <c r="C48" s="329"/>
      <c r="D48" s="329"/>
      <c r="E48" s="334"/>
      <c r="F48" s="327"/>
      <c r="G48" s="327"/>
      <c r="H48" s="327"/>
      <c r="I48" s="114" t="s">
        <v>244</v>
      </c>
      <c r="J48" s="327"/>
      <c r="K48" s="329"/>
      <c r="L48" s="327"/>
    </row>
    <row r="49" spans="2:12" ht="25.5">
      <c r="B49" s="327"/>
      <c r="C49" s="330"/>
      <c r="D49" s="330"/>
      <c r="E49" s="339"/>
      <c r="F49" s="327"/>
      <c r="G49" s="327"/>
      <c r="H49" s="327"/>
      <c r="I49" s="115" t="s">
        <v>239</v>
      </c>
      <c r="J49" s="327"/>
      <c r="K49" s="330"/>
      <c r="L49" s="327"/>
    </row>
    <row r="50" spans="2:12" ht="63.75">
      <c r="B50" s="84" t="s">
        <v>301</v>
      </c>
      <c r="C50" s="85" t="s">
        <v>254</v>
      </c>
      <c r="D50" s="86"/>
      <c r="E50" s="81"/>
      <c r="F50" s="87"/>
      <c r="G50" s="87" t="s">
        <v>304</v>
      </c>
      <c r="H50" s="87" t="s">
        <v>239</v>
      </c>
      <c r="I50" s="83" t="s">
        <v>282</v>
      </c>
      <c r="J50" s="87" t="s">
        <v>305</v>
      </c>
      <c r="K50" s="205"/>
      <c r="L50" s="87" t="s">
        <v>274</v>
      </c>
    </row>
    <row r="51" spans="2:12" ht="63.75">
      <c r="B51" s="84" t="s">
        <v>302</v>
      </c>
      <c r="C51" s="85" t="s">
        <v>254</v>
      </c>
      <c r="D51" s="86"/>
      <c r="E51" s="81"/>
      <c r="F51" s="87"/>
      <c r="G51" s="87" t="s">
        <v>304</v>
      </c>
      <c r="H51" s="87" t="s">
        <v>239</v>
      </c>
      <c r="I51" s="83" t="s">
        <v>282</v>
      </c>
      <c r="J51" s="87" t="s">
        <v>305</v>
      </c>
      <c r="K51" s="205"/>
      <c r="L51" s="87" t="s">
        <v>274</v>
      </c>
    </row>
    <row r="52" spans="2:12" ht="63.75">
      <c r="B52" s="83" t="s">
        <v>275</v>
      </c>
      <c r="C52" s="87" t="s">
        <v>254</v>
      </c>
      <c r="D52" s="86"/>
      <c r="E52" s="83"/>
      <c r="F52" s="83"/>
      <c r="G52" s="87" t="s">
        <v>304</v>
      </c>
      <c r="H52" s="87" t="s">
        <v>239</v>
      </c>
      <c r="I52" s="83" t="s">
        <v>282</v>
      </c>
      <c r="J52" s="87" t="s">
        <v>305</v>
      </c>
      <c r="K52" s="205"/>
      <c r="L52" s="87" t="s">
        <v>274</v>
      </c>
    </row>
    <row r="53" spans="2:12" ht="102">
      <c r="B53" s="83" t="s">
        <v>276</v>
      </c>
      <c r="C53" s="87" t="s">
        <v>254</v>
      </c>
      <c r="D53" s="88"/>
      <c r="E53" s="82"/>
      <c r="F53" s="83" t="s">
        <v>303</v>
      </c>
      <c r="G53" s="87" t="s">
        <v>238</v>
      </c>
      <c r="H53" s="87" t="s">
        <v>239</v>
      </c>
      <c r="I53" s="83" t="s">
        <v>307</v>
      </c>
      <c r="J53" s="83" t="s">
        <v>306</v>
      </c>
      <c r="K53" s="83"/>
      <c r="L53" s="87" t="s">
        <v>257</v>
      </c>
    </row>
    <row r="54" spans="2:12" ht="102">
      <c r="B54" s="83" t="s">
        <v>474</v>
      </c>
      <c r="C54" s="186" t="s">
        <v>254</v>
      </c>
      <c r="D54" s="88"/>
      <c r="E54" s="82"/>
      <c r="F54" s="83" t="s">
        <v>475</v>
      </c>
      <c r="G54" s="186" t="s">
        <v>238</v>
      </c>
      <c r="H54" s="186" t="s">
        <v>476</v>
      </c>
      <c r="I54" s="83" t="s">
        <v>307</v>
      </c>
      <c r="J54" s="83" t="s">
        <v>477</v>
      </c>
      <c r="K54" s="83"/>
      <c r="L54" s="186" t="s">
        <v>257</v>
      </c>
    </row>
  </sheetData>
  <mergeCells count="74">
    <mergeCell ref="B43:B49"/>
    <mergeCell ref="C43:C49"/>
    <mergeCell ref="E32:E37"/>
    <mergeCell ref="H8:H14"/>
    <mergeCell ref="J8:J14"/>
    <mergeCell ref="E8:E14"/>
    <mergeCell ref="E20:E25"/>
    <mergeCell ref="D20:D25"/>
    <mergeCell ref="E15:E19"/>
    <mergeCell ref="J20:J25"/>
    <mergeCell ref="H32:H37"/>
    <mergeCell ref="J32:J37"/>
    <mergeCell ref="E26:E31"/>
    <mergeCell ref="C38:C42"/>
    <mergeCell ref="H38:H42"/>
    <mergeCell ref="F32:F37"/>
    <mergeCell ref="L32:L37"/>
    <mergeCell ref="H43:H49"/>
    <mergeCell ref="B38:B42"/>
    <mergeCell ref="F43:F49"/>
    <mergeCell ref="E43:E49"/>
    <mergeCell ref="G43:G49"/>
    <mergeCell ref="B32:B37"/>
    <mergeCell ref="C32:C37"/>
    <mergeCell ref="D32:D37"/>
    <mergeCell ref="L38:L42"/>
    <mergeCell ref="J43:J49"/>
    <mergeCell ref="L43:L49"/>
    <mergeCell ref="K43:K49"/>
    <mergeCell ref="D43:D49"/>
    <mergeCell ref="K32:K37"/>
    <mergeCell ref="D38:D42"/>
    <mergeCell ref="B3:L3"/>
    <mergeCell ref="D8:D14"/>
    <mergeCell ref="L8:L14"/>
    <mergeCell ref="L15:L19"/>
    <mergeCell ref="B15:B19"/>
    <mergeCell ref="C15:C19"/>
    <mergeCell ref="F15:F19"/>
    <mergeCell ref="G15:G19"/>
    <mergeCell ref="H15:H19"/>
    <mergeCell ref="D15:D19"/>
    <mergeCell ref="K8:K14"/>
    <mergeCell ref="K15:K19"/>
    <mergeCell ref="B8:B14"/>
    <mergeCell ref="C8:C14"/>
    <mergeCell ref="F8:F14"/>
    <mergeCell ref="G8:G14"/>
    <mergeCell ref="K38:K42"/>
    <mergeCell ref="E38:E42"/>
    <mergeCell ref="F38:F42"/>
    <mergeCell ref="G38:G42"/>
    <mergeCell ref="J38:J42"/>
    <mergeCell ref="G32:G37"/>
    <mergeCell ref="C26:C31"/>
    <mergeCell ref="D26:D31"/>
    <mergeCell ref="F26:F31"/>
    <mergeCell ref="G26:G31"/>
    <mergeCell ref="L20:L25"/>
    <mergeCell ref="B4:L4"/>
    <mergeCell ref="K20:K25"/>
    <mergeCell ref="B26:B31"/>
    <mergeCell ref="C20:C25"/>
    <mergeCell ref="F20:F25"/>
    <mergeCell ref="G20:G25"/>
    <mergeCell ref="H20:H25"/>
    <mergeCell ref="I21:I22"/>
    <mergeCell ref="I23:I24"/>
    <mergeCell ref="J26:J31"/>
    <mergeCell ref="L26:L31"/>
    <mergeCell ref="H26:H31"/>
    <mergeCell ref="K26:K31"/>
    <mergeCell ref="B20:B25"/>
    <mergeCell ref="J15:J19"/>
  </mergeCells>
  <hyperlinks>
    <hyperlink ref="A3" location="Menu!A1" display="Menu!A1"/>
  </hyperlinks>
  <pageMargins left="0.78740157499999996" right="0.78740157499999996" top="0.984251969" bottom="0.984251969" header="0.5" footer="0.5"/>
  <pageSetup paperSize="9" orientation="portrait" horizontalDpi="4294967292" vertic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3"/>
  <dimension ref="A1:N34"/>
  <sheetViews>
    <sheetView showGridLines="0" workbookViewId="0"/>
  </sheetViews>
  <sheetFormatPr defaultColWidth="11.42578125" defaultRowHeight="14.25"/>
  <cols>
    <col min="1" max="1" width="2.140625" style="76" customWidth="1"/>
    <col min="2" max="2" width="4.42578125" style="12" customWidth="1"/>
    <col min="3" max="3" width="20.85546875" style="12" customWidth="1"/>
    <col min="4" max="4" width="54" style="12" customWidth="1"/>
    <col min="5" max="5" width="19.28515625" style="12" customWidth="1"/>
    <col min="6" max="6" width="24.140625" style="12" customWidth="1"/>
    <col min="7" max="16384" width="11.42578125" style="12"/>
  </cols>
  <sheetData>
    <row r="1" spans="1:14" s="210" customFormat="1" ht="18">
      <c r="B1" s="211" t="s">
        <v>121</v>
      </c>
      <c r="D1" s="212"/>
      <c r="E1" s="213"/>
      <c r="F1" s="213"/>
    </row>
    <row r="2" spans="1:14" s="214" customFormat="1" ht="15.75">
      <c r="C2" s="215"/>
      <c r="D2" s="215"/>
      <c r="E2" s="215"/>
      <c r="F2" s="215"/>
    </row>
    <row r="3" spans="1:14" customFormat="1" ht="12.75">
      <c r="A3" s="251" t="s">
        <v>9</v>
      </c>
      <c r="B3" s="325"/>
      <c r="C3" s="325"/>
      <c r="D3" s="325"/>
      <c r="E3" s="325"/>
      <c r="F3" s="325"/>
    </row>
    <row r="4" spans="1:14" s="216" customFormat="1" ht="15" customHeight="1">
      <c r="B4" s="326"/>
      <c r="C4" s="326"/>
      <c r="D4" s="326"/>
      <c r="E4" s="326"/>
      <c r="F4" s="326"/>
      <c r="G4" s="163"/>
      <c r="H4" s="163"/>
      <c r="I4" s="163"/>
      <c r="J4" s="163"/>
      <c r="K4" s="163"/>
      <c r="L4" s="163"/>
      <c r="M4" s="163"/>
      <c r="N4" s="163"/>
    </row>
    <row r="5" spans="1:14" s="11" customFormat="1" ht="27" customHeight="1">
      <c r="A5" s="75"/>
      <c r="B5" s="342" t="s">
        <v>106</v>
      </c>
      <c r="C5" s="342"/>
      <c r="D5" s="342"/>
      <c r="E5" s="342"/>
      <c r="F5" s="342"/>
    </row>
    <row r="6" spans="1:14" ht="15" customHeight="1">
      <c r="B6" s="285" t="s">
        <v>203</v>
      </c>
      <c r="C6" s="286"/>
      <c r="D6" s="286"/>
      <c r="E6" s="286"/>
      <c r="F6" s="287"/>
    </row>
    <row r="7" spans="1:14">
      <c r="B7" s="253" t="s">
        <v>109</v>
      </c>
      <c r="C7" s="343"/>
      <c r="D7" s="343"/>
      <c r="E7" s="343"/>
      <c r="F7" s="343"/>
    </row>
    <row r="8" spans="1:14" ht="12.75">
      <c r="A8" s="12"/>
      <c r="B8" s="253" t="s">
        <v>110</v>
      </c>
      <c r="C8" s="343"/>
      <c r="D8" s="343"/>
      <c r="E8" s="343"/>
      <c r="F8" s="343"/>
    </row>
    <row r="9" spans="1:14">
      <c r="B9" s="253" t="s">
        <v>111</v>
      </c>
      <c r="C9" s="343"/>
      <c r="D9" s="343"/>
      <c r="E9" s="343"/>
      <c r="F9" s="343"/>
    </row>
    <row r="10" spans="1:14">
      <c r="B10" s="253" t="s">
        <v>112</v>
      </c>
      <c r="C10" s="343"/>
      <c r="D10" s="343"/>
      <c r="E10" s="343"/>
      <c r="F10" s="343"/>
    </row>
    <row r="11" spans="1:14">
      <c r="B11" s="253" t="s">
        <v>113</v>
      </c>
      <c r="C11" s="343"/>
      <c r="D11" s="343"/>
      <c r="E11" s="343"/>
      <c r="F11" s="343"/>
    </row>
    <row r="13" spans="1:14" ht="15" customHeight="1">
      <c r="B13" s="326" t="s">
        <v>107</v>
      </c>
      <c r="C13" s="326"/>
      <c r="D13" s="326"/>
      <c r="E13" s="326"/>
      <c r="F13" s="326"/>
    </row>
    <row r="14" spans="1:14">
      <c r="B14" s="253" t="s">
        <v>114</v>
      </c>
      <c r="C14" s="344"/>
      <c r="D14" s="344"/>
      <c r="E14" s="344"/>
      <c r="F14" s="344"/>
    </row>
    <row r="15" spans="1:14">
      <c r="B15" s="253" t="s">
        <v>115</v>
      </c>
      <c r="C15" s="344"/>
      <c r="D15" s="344"/>
      <c r="E15" s="344"/>
      <c r="F15" s="344"/>
    </row>
    <row r="16" spans="1:14">
      <c r="B16" s="253" t="s">
        <v>116</v>
      </c>
      <c r="C16" s="344"/>
      <c r="D16" s="344"/>
      <c r="E16" s="344"/>
      <c r="F16" s="344"/>
    </row>
    <row r="17" spans="2:6">
      <c r="B17" s="253" t="s">
        <v>117</v>
      </c>
      <c r="C17" s="344"/>
      <c r="D17" s="344"/>
      <c r="E17" s="344"/>
      <c r="F17" s="344"/>
    </row>
    <row r="18" spans="2:6">
      <c r="B18" s="253" t="s">
        <v>108</v>
      </c>
      <c r="C18" s="344"/>
      <c r="D18" s="344"/>
      <c r="E18" s="344"/>
      <c r="F18" s="344"/>
    </row>
    <row r="19" spans="2:6">
      <c r="B19" s="253" t="s">
        <v>371</v>
      </c>
      <c r="C19" s="344"/>
      <c r="D19" s="344"/>
      <c r="E19" s="344"/>
      <c r="F19" s="344"/>
    </row>
    <row r="20" spans="2:6">
      <c r="B20" s="253" t="s">
        <v>372</v>
      </c>
      <c r="C20" s="344"/>
      <c r="D20" s="344"/>
      <c r="E20" s="344"/>
      <c r="F20" s="344"/>
    </row>
    <row r="21" spans="2:6">
      <c r="B21" s="253" t="s">
        <v>373</v>
      </c>
      <c r="C21" s="344"/>
      <c r="D21" s="344"/>
      <c r="E21" s="344"/>
      <c r="F21" s="344"/>
    </row>
    <row r="22" spans="2:6">
      <c r="B22" s="253" t="s">
        <v>374</v>
      </c>
      <c r="C22" s="344"/>
      <c r="D22" s="344"/>
      <c r="E22" s="344"/>
      <c r="F22" s="344"/>
    </row>
    <row r="23" spans="2:6">
      <c r="B23" s="253" t="s">
        <v>375</v>
      </c>
      <c r="C23" s="344"/>
      <c r="D23" s="344"/>
      <c r="E23" s="344"/>
      <c r="F23" s="344"/>
    </row>
    <row r="24" spans="2:6">
      <c r="B24" s="253" t="s">
        <v>376</v>
      </c>
      <c r="C24" s="344"/>
      <c r="D24" s="344"/>
      <c r="E24" s="344"/>
      <c r="F24" s="344"/>
    </row>
    <row r="25" spans="2:6">
      <c r="B25" s="253" t="s">
        <v>383</v>
      </c>
      <c r="C25" s="344"/>
      <c r="D25" s="344"/>
      <c r="E25" s="344"/>
      <c r="F25" s="344"/>
    </row>
    <row r="27" spans="2:6" ht="15" customHeight="1">
      <c r="B27" s="326" t="s">
        <v>122</v>
      </c>
      <c r="C27" s="326"/>
      <c r="D27" s="326"/>
      <c r="E27" s="326"/>
      <c r="F27" s="326"/>
    </row>
    <row r="28" spans="2:6" ht="15.75" customHeight="1">
      <c r="B28" s="253" t="s">
        <v>118</v>
      </c>
      <c r="C28" s="343"/>
      <c r="D28" s="343"/>
      <c r="E28" s="343"/>
      <c r="F28" s="343"/>
    </row>
    <row r="29" spans="2:6" ht="15.75" customHeight="1">
      <c r="B29" s="253" t="s">
        <v>119</v>
      </c>
      <c r="C29" s="345"/>
      <c r="D29" s="345"/>
      <c r="E29" s="345"/>
      <c r="F29" s="345"/>
    </row>
    <row r="30" spans="2:6" ht="15.75" customHeight="1">
      <c r="B30" s="253" t="s">
        <v>120</v>
      </c>
      <c r="C30" s="343"/>
      <c r="D30" s="343"/>
      <c r="E30" s="343"/>
      <c r="F30" s="343"/>
    </row>
    <row r="31" spans="2:6" ht="15.75" customHeight="1">
      <c r="B31" s="253" t="s">
        <v>379</v>
      </c>
      <c r="C31" s="343"/>
      <c r="D31" s="343"/>
      <c r="E31" s="343"/>
      <c r="F31" s="343"/>
    </row>
    <row r="32" spans="2:6" ht="15.75" customHeight="1">
      <c r="B32" s="253" t="s">
        <v>380</v>
      </c>
      <c r="C32" s="343"/>
      <c r="D32" s="343"/>
      <c r="E32" s="343"/>
      <c r="F32" s="343"/>
    </row>
    <row r="33" spans="2:6" ht="15.75" customHeight="1">
      <c r="B33" s="253" t="s">
        <v>381</v>
      </c>
      <c r="C33" s="343"/>
      <c r="D33" s="343"/>
      <c r="E33" s="343"/>
      <c r="F33" s="343"/>
    </row>
    <row r="34" spans="2:6" ht="15.75" customHeight="1">
      <c r="B34" s="253" t="s">
        <v>382</v>
      </c>
      <c r="C34" s="343"/>
      <c r="D34" s="343"/>
      <c r="E34" s="343"/>
      <c r="F34" s="343"/>
    </row>
  </sheetData>
  <mergeCells count="30">
    <mergeCell ref="C7:F7"/>
    <mergeCell ref="B13:F13"/>
    <mergeCell ref="C14:F14"/>
    <mergeCell ref="C8:F8"/>
    <mergeCell ref="C10:F10"/>
    <mergeCell ref="C11:F11"/>
    <mergeCell ref="C9:F9"/>
    <mergeCell ref="C17:F17"/>
    <mergeCell ref="C21:F21"/>
    <mergeCell ref="C23:F23"/>
    <mergeCell ref="C29:F29"/>
    <mergeCell ref="C20:F20"/>
    <mergeCell ref="C22:F22"/>
    <mergeCell ref="C18:F18"/>
    <mergeCell ref="B3:F3"/>
    <mergeCell ref="B4:F4"/>
    <mergeCell ref="B6:F6"/>
    <mergeCell ref="B5:F5"/>
    <mergeCell ref="C34:F34"/>
    <mergeCell ref="C15:F15"/>
    <mergeCell ref="C30:F30"/>
    <mergeCell ref="C28:F28"/>
    <mergeCell ref="C25:F25"/>
    <mergeCell ref="B27:F27"/>
    <mergeCell ref="C19:F19"/>
    <mergeCell ref="C24:F24"/>
    <mergeCell ref="C16:F16"/>
    <mergeCell ref="C32:F32"/>
    <mergeCell ref="C33:F33"/>
    <mergeCell ref="C31:F31"/>
  </mergeCells>
  <hyperlinks>
    <hyperlink ref="A3" location="Menu!A1" display="Menu!A1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EB32A07C5B694294C77A1A34AB5C9C" ma:contentTypeVersion="" ma:contentTypeDescription="Crie um novo documento." ma:contentTypeScope="" ma:versionID="cdd1094e4fe49c6eae495f808597bc8a">
  <xsd:schema xmlns:xsd="http://www.w3.org/2001/XMLSchema" xmlns:xs="http://www.w3.org/2001/XMLSchema" xmlns:p="http://schemas.microsoft.com/office/2006/metadata/properties" xmlns:ns2="$ListId:Documentos;" xmlns:ns3="1b548aee-27b4-4791-8d12-31153d5c0ad1" targetNamespace="http://schemas.microsoft.com/office/2006/metadata/properties" ma:root="true" ma:fieldsID="2bc59b710c4e6501ec92c923d413c5e1" ns2:_="" ns3:_="">
    <xsd:import namespace="$ListId:Documentos;"/>
    <xsd:import namespace="1b548aee-27b4-4791-8d12-31153d5c0ad1"/>
    <xsd:element name="properties">
      <xsd:complexType>
        <xsd:sequence>
          <xsd:element name="documentManagement">
            <xsd:complexType>
              <xsd:all>
                <xsd:element ref="ns2:Fase"/>
                <xsd:element ref="ns2:Tipo_x0020_de_x0020_Documento"/>
                <xsd:element ref="ns3:Data_x0020_da_x0020_entreg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os;" elementFormDefault="qualified">
    <xsd:import namespace="http://schemas.microsoft.com/office/2006/documentManagement/types"/>
    <xsd:import namespace="http://schemas.microsoft.com/office/infopath/2007/PartnerControls"/>
    <xsd:element name="Fase" ma:index="8" ma:displayName="Fase" ma:list="{941D7311-C806-493B-83C8-0C8A6EB15876}" ma:internalName="Fase" ma:showField="Title">
      <xsd:simpleType>
        <xsd:restriction base="dms:Lookup"/>
      </xsd:simpleType>
    </xsd:element>
    <xsd:element name="Tipo_x0020_de_x0020_Documento" ma:index="9" ma:displayName="Tipo de Documento" ma:list="{4775B491-595D-421E-AE1F-3E2F12DECF09}" ma:internalName="Tipo_x0020_de_x0020_Documento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548aee-27b4-4791-8d12-31153d5c0ad1" elementFormDefault="qualified">
    <xsd:import namespace="http://schemas.microsoft.com/office/2006/documentManagement/types"/>
    <xsd:import namespace="http://schemas.microsoft.com/office/infopath/2007/PartnerControls"/>
    <xsd:element name="Data_x0020_da_x0020_entrega" ma:index="11" nillable="true" ma:displayName="Data da entrega" ma:default="[today]" ma:format="DateOnly" ma:internalName="Data_x0020_da_x0020_entreg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_x0020_da_x0020_entrega xmlns="1b548aee-27b4-4791-8d12-31153d5c0ad1">2011-11-03T02:00:00+00:00</Data_x0020_da_x0020_entrega>
    <Fase xmlns="$ListId:Documentos;">8</Fase>
    <Tipo_x0020_de_x0020_Documento xmlns="$ListId:Documentos;">10</Tipo_x0020_de_x0020_Documento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9409CF-0017-4F8E-A0B5-4DF3D398E9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Documentos;"/>
    <ds:schemaRef ds:uri="1b548aee-27b4-4791-8d12-31153d5c0a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C260F2-43E6-435A-8424-5942E9D3ECB4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1b548aee-27b4-4791-8d12-31153d5c0ad1"/>
    <ds:schemaRef ds:uri="$ListId:Documentos;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F74FB6E-3B18-41E6-8AAA-1BEC14F5B782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7CFDFE67-76BD-45AF-B008-DFDCECE1E0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2</vt:i4>
      </vt:variant>
    </vt:vector>
  </HeadingPairs>
  <TitlesOfParts>
    <vt:vector size="25" baseType="lpstr">
      <vt:lpstr>Menu</vt:lpstr>
      <vt:lpstr>Controle de Versão</vt:lpstr>
      <vt:lpstr>Dados do Projeto</vt:lpstr>
      <vt:lpstr>EAP</vt:lpstr>
      <vt:lpstr>Dicionário da EAP</vt:lpstr>
      <vt:lpstr>Equipe</vt:lpstr>
      <vt:lpstr>RACI</vt:lpstr>
      <vt:lpstr>Plano de Comunicação</vt:lpstr>
      <vt:lpstr>Premissas e Restrições</vt:lpstr>
      <vt:lpstr>Entregas e Critérios de Aceite</vt:lpstr>
      <vt:lpstr>Dependências Críticas</vt:lpstr>
      <vt:lpstr>Gestão de Riscos e Issues</vt:lpstr>
      <vt:lpstr>Acomp. Riscos e Issues</vt:lpstr>
      <vt:lpstr>Riscos - Análise Quantitativa</vt:lpstr>
      <vt:lpstr>Hist. Baseline</vt:lpstr>
      <vt:lpstr>Diário de Bordo</vt:lpstr>
      <vt:lpstr>Curva S</vt:lpstr>
      <vt:lpstr>Hist. Status Reports</vt:lpstr>
      <vt:lpstr>Operação Assistida</vt:lpstr>
      <vt:lpstr>Controle de Horas do Projeto</vt:lpstr>
      <vt:lpstr>Gestão de Mudanças</vt:lpstr>
      <vt:lpstr>Lições Aprendidas</vt:lpstr>
      <vt:lpstr>Base de Conhecimento</vt:lpstr>
      <vt:lpstr>'Gestão de Riscos e Issues'!Area_de_impressao</vt:lpstr>
      <vt:lpstr>'Gestão de Mudanças'!CategoriasLog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Projeto</dc:title>
  <dc:creator>PMO - Leega</dc:creator>
  <cp:lastModifiedBy>Andre Luiz de Matos Borges</cp:lastModifiedBy>
  <cp:lastPrinted>2012-07-19T20:54:45Z</cp:lastPrinted>
  <dcterms:created xsi:type="dcterms:W3CDTF">2007-08-31T17:17:11Z</dcterms:created>
  <dcterms:modified xsi:type="dcterms:W3CDTF">2016-07-12T12:55:53Z</dcterms:modified>
  <cp:category>Gerenciamento de Projetos</cp:category>
  <cp:contentStatus>Versão 1.3 de 13/03/2013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ão">
    <vt:lpwstr>1.00</vt:lpwstr>
  </property>
</Properties>
</file>