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_s\Documents\Black Bankers\ARQUIVOS PLATAFORMA\"/>
    </mc:Choice>
  </mc:AlternateContent>
  <xr:revisionPtr revIDLastSave="0" documentId="13_ncr:1_{AD0BC727-1F7F-49A2-A87A-03961BA042F3}" xr6:coauthVersionLast="47" xr6:coauthVersionMax="47" xr10:uidLastSave="{00000000-0000-0000-0000-000000000000}"/>
  <bookViews>
    <workbookView xWindow="5760" yWindow="3360" windowWidth="17280" windowHeight="8880" firstSheet="1" activeTab="1" xr2:uid="{00000000-000D-0000-FFFF-FFFF00000000}"/>
  </bookViews>
  <sheets>
    <sheet name="Planilha de conselhos e dicas 1" sheetId="2" state="hidden" r:id="rId1"/>
    <sheet name="Planilha de controle de custo " sheetId="1" r:id="rId2"/>
    <sheet name="Demostrativo de resultado" sheetId="5" state="hidden" r:id="rId3"/>
    <sheet name="Planilha de conselhos e dicas 3" sheetId="4" state="hidden" r:id="rId4"/>
    <sheet name="demostrativo patrimonial " sheetId="3" state="hidden" r:id="rId5"/>
    <sheet name="Ciclos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132" i="1" l="1"/>
  <c r="O133" i="1"/>
  <c r="O134" i="1"/>
  <c r="E4" i="6" l="1"/>
  <c r="D4" i="6"/>
  <c r="J20" i="3"/>
  <c r="J17" i="3"/>
  <c r="D13" i="5"/>
  <c r="D18" i="5" s="1"/>
  <c r="D32" i="5" s="1"/>
  <c r="D38" i="5" s="1"/>
  <c r="C4" i="6" l="1"/>
  <c r="C28" i="6"/>
  <c r="D28" i="6" s="1"/>
  <c r="J14" i="3"/>
  <c r="M14" i="3" s="1"/>
  <c r="M17" i="3" s="1"/>
  <c r="D44" i="5"/>
  <c r="D50" i="5" s="1"/>
  <c r="D56" i="5" s="1"/>
  <c r="F28" i="3"/>
  <c r="C28" i="3"/>
  <c r="F47" i="3"/>
  <c r="C47" i="3"/>
  <c r="F64" i="3"/>
  <c r="F66" i="3" s="1"/>
  <c r="C64" i="3"/>
  <c r="C66" i="3" s="1"/>
  <c r="O39" i="1" l="1"/>
  <c r="O40" i="1"/>
  <c r="O41" i="1"/>
  <c r="H79" i="1" l="1"/>
  <c r="O189" i="1"/>
  <c r="O190" i="1"/>
  <c r="O191" i="1"/>
  <c r="O192" i="1"/>
  <c r="D186" i="1"/>
  <c r="E186" i="1"/>
  <c r="F186" i="1"/>
  <c r="G186" i="1"/>
  <c r="H186" i="1"/>
  <c r="I186" i="1"/>
  <c r="J186" i="1"/>
  <c r="K186" i="1"/>
  <c r="L186" i="1"/>
  <c r="M186" i="1"/>
  <c r="N186" i="1"/>
  <c r="C186" i="1"/>
  <c r="D177" i="1"/>
  <c r="E177" i="1"/>
  <c r="F177" i="1"/>
  <c r="G177" i="1"/>
  <c r="H177" i="1"/>
  <c r="I177" i="1"/>
  <c r="J177" i="1"/>
  <c r="K177" i="1"/>
  <c r="L177" i="1"/>
  <c r="M177" i="1"/>
  <c r="N177" i="1"/>
  <c r="C177" i="1"/>
  <c r="O171" i="1"/>
  <c r="O172" i="1"/>
  <c r="D165" i="1"/>
  <c r="E165" i="1"/>
  <c r="F165" i="1"/>
  <c r="G165" i="1"/>
  <c r="H165" i="1"/>
  <c r="I165" i="1"/>
  <c r="J165" i="1"/>
  <c r="K165" i="1"/>
  <c r="L165" i="1"/>
  <c r="M165" i="1"/>
  <c r="N165" i="1"/>
  <c r="C165" i="1"/>
  <c r="O122" i="1"/>
  <c r="O123" i="1"/>
  <c r="O124" i="1"/>
  <c r="O125" i="1"/>
  <c r="O126" i="1"/>
  <c r="O127" i="1"/>
  <c r="D129" i="1"/>
  <c r="E129" i="1"/>
  <c r="F129" i="1"/>
  <c r="G129" i="1"/>
  <c r="H129" i="1"/>
  <c r="I129" i="1"/>
  <c r="J129" i="1"/>
  <c r="K129" i="1"/>
  <c r="L129" i="1"/>
  <c r="M129" i="1"/>
  <c r="N129" i="1"/>
  <c r="C129" i="1"/>
  <c r="C79" i="1"/>
  <c r="C107" i="1"/>
  <c r="D119" i="1"/>
  <c r="E119" i="1"/>
  <c r="F119" i="1"/>
  <c r="G119" i="1"/>
  <c r="H119" i="1"/>
  <c r="I119" i="1"/>
  <c r="J119" i="1"/>
  <c r="K119" i="1"/>
  <c r="L119" i="1"/>
  <c r="M119" i="1"/>
  <c r="N119" i="1"/>
  <c r="C119" i="1"/>
  <c r="D46" i="1"/>
  <c r="E46" i="1"/>
  <c r="F46" i="1"/>
  <c r="G46" i="1"/>
  <c r="H46" i="1"/>
  <c r="H44" i="1" s="1"/>
  <c r="I46" i="1"/>
  <c r="I44" i="1" s="1"/>
  <c r="J46" i="1"/>
  <c r="K46" i="1"/>
  <c r="L46" i="1"/>
  <c r="M46" i="1"/>
  <c r="N46" i="1"/>
  <c r="C46" i="1"/>
  <c r="O61" i="1"/>
  <c r="O62" i="1"/>
  <c r="O63" i="1"/>
  <c r="O64" i="1"/>
  <c r="O65" i="1"/>
  <c r="O68" i="1"/>
  <c r="C66" i="1"/>
  <c r="D66" i="1"/>
  <c r="E66" i="1"/>
  <c r="F66" i="1"/>
  <c r="G66" i="1"/>
  <c r="H66" i="1"/>
  <c r="I66" i="1"/>
  <c r="J66" i="1"/>
  <c r="K66" i="1"/>
  <c r="L66" i="1"/>
  <c r="M66" i="1"/>
  <c r="N66" i="1"/>
  <c r="C57" i="1"/>
  <c r="D57" i="1"/>
  <c r="E57" i="1"/>
  <c r="F57" i="1"/>
  <c r="G57" i="1"/>
  <c r="H57" i="1"/>
  <c r="I57" i="1"/>
  <c r="J57" i="1"/>
  <c r="K57" i="1"/>
  <c r="L57" i="1"/>
  <c r="M57" i="1"/>
  <c r="N57" i="1"/>
  <c r="D26" i="1"/>
  <c r="E26" i="1"/>
  <c r="F26" i="1"/>
  <c r="G26" i="1"/>
  <c r="H26" i="1"/>
  <c r="I26" i="1"/>
  <c r="J26" i="1"/>
  <c r="K26" i="1"/>
  <c r="L26" i="1"/>
  <c r="M26" i="1"/>
  <c r="N26" i="1"/>
  <c r="D35" i="1"/>
  <c r="E35" i="1"/>
  <c r="F35" i="1"/>
  <c r="G35" i="1"/>
  <c r="H35" i="1"/>
  <c r="I35" i="1"/>
  <c r="J35" i="1"/>
  <c r="K35" i="1"/>
  <c r="L35" i="1"/>
  <c r="M35" i="1"/>
  <c r="N35" i="1"/>
  <c r="C35" i="1"/>
  <c r="C26" i="1"/>
  <c r="O38" i="1"/>
  <c r="O32" i="1"/>
  <c r="O33" i="1"/>
  <c r="O34" i="1"/>
  <c r="O37" i="1"/>
  <c r="O42" i="1"/>
  <c r="O43" i="1"/>
  <c r="O29" i="1"/>
  <c r="O137" i="1"/>
  <c r="O135" i="1"/>
  <c r="O136" i="1"/>
  <c r="O60" i="1"/>
  <c r="O69" i="1"/>
  <c r="O70" i="1"/>
  <c r="O52" i="1"/>
  <c r="O53" i="1"/>
  <c r="O54" i="1"/>
  <c r="O51" i="1"/>
  <c r="O48" i="1"/>
  <c r="O49" i="1"/>
  <c r="O50" i="1"/>
  <c r="O55" i="1"/>
  <c r="O56" i="1"/>
  <c r="O59" i="1"/>
  <c r="D94" i="1"/>
  <c r="E94" i="1"/>
  <c r="F94" i="1"/>
  <c r="G94" i="1"/>
  <c r="H94" i="1"/>
  <c r="I94" i="1"/>
  <c r="J94" i="1"/>
  <c r="K94" i="1"/>
  <c r="L94" i="1"/>
  <c r="M94" i="1"/>
  <c r="N94" i="1"/>
  <c r="C94" i="1"/>
  <c r="O99" i="1"/>
  <c r="O100" i="1"/>
  <c r="O101" i="1"/>
  <c r="O102" i="1"/>
  <c r="O103" i="1"/>
  <c r="O104" i="1"/>
  <c r="O105" i="1"/>
  <c r="O92" i="1"/>
  <c r="O93" i="1"/>
  <c r="D79" i="1"/>
  <c r="E79" i="1"/>
  <c r="F79" i="1"/>
  <c r="G79" i="1"/>
  <c r="I79" i="1"/>
  <c r="J79" i="1"/>
  <c r="K79" i="1"/>
  <c r="L79" i="1"/>
  <c r="M79" i="1"/>
  <c r="N79" i="1"/>
  <c r="O28" i="1"/>
  <c r="O30" i="1"/>
  <c r="O31" i="1"/>
  <c r="O24" i="1"/>
  <c r="O25" i="1"/>
  <c r="O20" i="1"/>
  <c r="O21" i="1"/>
  <c r="O16" i="1"/>
  <c r="O17" i="1"/>
  <c r="D18" i="1"/>
  <c r="E18" i="1"/>
  <c r="F18" i="1"/>
  <c r="G18" i="1"/>
  <c r="H18" i="1"/>
  <c r="I18" i="1"/>
  <c r="J18" i="1"/>
  <c r="K18" i="1"/>
  <c r="L18" i="1"/>
  <c r="M18" i="1"/>
  <c r="N18" i="1"/>
  <c r="C18" i="1"/>
  <c r="D9" i="1"/>
  <c r="E9" i="1"/>
  <c r="F9" i="1"/>
  <c r="G9" i="1"/>
  <c r="H9" i="1"/>
  <c r="I9" i="1"/>
  <c r="J9" i="1"/>
  <c r="K9" i="1"/>
  <c r="L9" i="1"/>
  <c r="M9" i="1"/>
  <c r="N9" i="1"/>
  <c r="C9" i="1"/>
  <c r="E44" i="1" l="1"/>
  <c r="E67" i="1" s="1"/>
  <c r="L44" i="1"/>
  <c r="J44" i="1"/>
  <c r="J58" i="1" s="1"/>
  <c r="F44" i="1"/>
  <c r="F67" i="1" s="1"/>
  <c r="M44" i="1"/>
  <c r="M58" i="1" s="1"/>
  <c r="N7" i="1"/>
  <c r="N36" i="1" s="1"/>
  <c r="F7" i="1"/>
  <c r="F36" i="1" s="1"/>
  <c r="I7" i="1"/>
  <c r="I27" i="1" s="1"/>
  <c r="M7" i="1"/>
  <c r="M36" i="1" s="1"/>
  <c r="D44" i="1"/>
  <c r="D67" i="1" s="1"/>
  <c r="C44" i="1"/>
  <c r="C67" i="1" s="1"/>
  <c r="N44" i="1"/>
  <c r="N58" i="1" s="1"/>
  <c r="H67" i="1"/>
  <c r="L67" i="1"/>
  <c r="L58" i="1"/>
  <c r="I67" i="1"/>
  <c r="I58" i="1"/>
  <c r="H7" i="1"/>
  <c r="H36" i="1" s="1"/>
  <c r="L7" i="1"/>
  <c r="L36" i="1" s="1"/>
  <c r="C77" i="1"/>
  <c r="C80" i="1" s="1"/>
  <c r="G7" i="1"/>
  <c r="G36" i="1" s="1"/>
  <c r="K7" i="1"/>
  <c r="K36" i="1" s="1"/>
  <c r="K44" i="1"/>
  <c r="K67" i="1" s="1"/>
  <c r="J7" i="1"/>
  <c r="J36" i="1" s="1"/>
  <c r="E7" i="1"/>
  <c r="E27" i="1" s="1"/>
  <c r="D7" i="1"/>
  <c r="D27" i="1" s="1"/>
  <c r="C7" i="1"/>
  <c r="G44" i="1"/>
  <c r="G67" i="1" s="1"/>
  <c r="O46" i="1"/>
  <c r="O57" i="1"/>
  <c r="O26" i="1"/>
  <c r="O35" i="1"/>
  <c r="O13" i="1"/>
  <c r="O84" i="1"/>
  <c r="O14" i="1"/>
  <c r="O22" i="1"/>
  <c r="O18" i="1" s="1"/>
  <c r="O81" i="1"/>
  <c r="O82" i="1"/>
  <c r="O83" i="1"/>
  <c r="O85" i="1"/>
  <c r="O86" i="1"/>
  <c r="O87" i="1"/>
  <c r="O88" i="1"/>
  <c r="O89" i="1"/>
  <c r="O90" i="1"/>
  <c r="O91" i="1"/>
  <c r="O96" i="1"/>
  <c r="O97" i="1"/>
  <c r="O98" i="1"/>
  <c r="O106" i="1"/>
  <c r="O109" i="1"/>
  <c r="O110" i="1"/>
  <c r="O111" i="1"/>
  <c r="O112" i="1"/>
  <c r="O113" i="1"/>
  <c r="O114" i="1"/>
  <c r="O115" i="1"/>
  <c r="O116" i="1"/>
  <c r="O117" i="1"/>
  <c r="O118" i="1"/>
  <c r="O121" i="1"/>
  <c r="O128" i="1"/>
  <c r="O131" i="1"/>
  <c r="O129" i="1" s="1"/>
  <c r="O142" i="1"/>
  <c r="O143" i="1"/>
  <c r="O144" i="1"/>
  <c r="O145" i="1"/>
  <c r="O146" i="1"/>
  <c r="O147" i="1"/>
  <c r="O148" i="1"/>
  <c r="O149" i="1"/>
  <c r="O150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7" i="1"/>
  <c r="O168" i="1"/>
  <c r="O169" i="1"/>
  <c r="O170" i="1"/>
  <c r="O173" i="1"/>
  <c r="O174" i="1"/>
  <c r="O175" i="1"/>
  <c r="O176" i="1"/>
  <c r="O179" i="1"/>
  <c r="O180" i="1"/>
  <c r="O181" i="1"/>
  <c r="O182" i="1"/>
  <c r="O183" i="1"/>
  <c r="O184" i="1"/>
  <c r="O185" i="1"/>
  <c r="O188" i="1"/>
  <c r="O193" i="1"/>
  <c r="O194" i="1"/>
  <c r="O195" i="1"/>
  <c r="O12" i="1"/>
  <c r="O15" i="1"/>
  <c r="O71" i="1"/>
  <c r="O66" i="1" s="1"/>
  <c r="O11" i="1"/>
  <c r="C151" i="1"/>
  <c r="C140" i="1"/>
  <c r="D140" i="1"/>
  <c r="D107" i="1"/>
  <c r="D151" i="1"/>
  <c r="E140" i="1"/>
  <c r="E107" i="1"/>
  <c r="E151" i="1"/>
  <c r="F140" i="1"/>
  <c r="F107" i="1"/>
  <c r="F151" i="1"/>
  <c r="G140" i="1"/>
  <c r="G107" i="1"/>
  <c r="G151" i="1"/>
  <c r="H140" i="1"/>
  <c r="H107" i="1"/>
  <c r="H151" i="1"/>
  <c r="I140" i="1"/>
  <c r="I107" i="1"/>
  <c r="I151" i="1"/>
  <c r="J140" i="1"/>
  <c r="J107" i="1"/>
  <c r="J151" i="1"/>
  <c r="K140" i="1"/>
  <c r="K107" i="1"/>
  <c r="K151" i="1"/>
  <c r="L140" i="1"/>
  <c r="L107" i="1"/>
  <c r="L151" i="1"/>
  <c r="M140" i="1"/>
  <c r="M107" i="1"/>
  <c r="M151" i="1"/>
  <c r="N140" i="1"/>
  <c r="N107" i="1"/>
  <c r="N151" i="1"/>
  <c r="M67" i="1" l="1"/>
  <c r="J67" i="1"/>
  <c r="D36" i="1"/>
  <c r="F27" i="1"/>
  <c r="I36" i="1"/>
  <c r="N27" i="1"/>
  <c r="J138" i="1"/>
  <c r="J178" i="1" s="1"/>
  <c r="G27" i="1"/>
  <c r="M27" i="1"/>
  <c r="C47" i="1"/>
  <c r="H138" i="1"/>
  <c r="H187" i="1" s="1"/>
  <c r="N67" i="1"/>
  <c r="E36" i="1"/>
  <c r="J27" i="1"/>
  <c r="C130" i="1"/>
  <c r="G138" i="1"/>
  <c r="G178" i="1" s="1"/>
  <c r="K27" i="1"/>
  <c r="C198" i="1"/>
  <c r="K58" i="1"/>
  <c r="K138" i="1"/>
  <c r="K187" i="1" s="1"/>
  <c r="J141" i="1"/>
  <c r="J152" i="1"/>
  <c r="J166" i="1"/>
  <c r="H27" i="1"/>
  <c r="H72" i="1"/>
  <c r="H58" i="1" s="1"/>
  <c r="N138" i="1"/>
  <c r="F138" i="1"/>
  <c r="L27" i="1"/>
  <c r="C120" i="1"/>
  <c r="M138" i="1"/>
  <c r="I138" i="1"/>
  <c r="C19" i="1"/>
  <c r="C36" i="1"/>
  <c r="C27" i="1"/>
  <c r="L138" i="1"/>
  <c r="C138" i="1"/>
  <c r="C196" i="1" s="1"/>
  <c r="C139" i="1" s="1"/>
  <c r="O186" i="1"/>
  <c r="D138" i="1"/>
  <c r="E138" i="1"/>
  <c r="O119" i="1"/>
  <c r="O177" i="1"/>
  <c r="O165" i="1"/>
  <c r="C10" i="1"/>
  <c r="O94" i="1"/>
  <c r="O79" i="1"/>
  <c r="O107" i="1"/>
  <c r="O9" i="1"/>
  <c r="O7" i="1" s="1"/>
  <c r="O151" i="1"/>
  <c r="O140" i="1"/>
  <c r="J187" i="1" l="1"/>
  <c r="H141" i="1"/>
  <c r="H152" i="1"/>
  <c r="K141" i="1"/>
  <c r="C166" i="1"/>
  <c r="G152" i="1"/>
  <c r="G166" i="1"/>
  <c r="H166" i="1"/>
  <c r="H178" i="1"/>
  <c r="K152" i="1"/>
  <c r="C78" i="1"/>
  <c r="K166" i="1"/>
  <c r="C141" i="1"/>
  <c r="G187" i="1"/>
  <c r="G141" i="1"/>
  <c r="K178" i="1"/>
  <c r="M187" i="1"/>
  <c r="M152" i="1"/>
  <c r="M141" i="1"/>
  <c r="M166" i="1"/>
  <c r="M178" i="1"/>
  <c r="C178" i="1"/>
  <c r="F141" i="1"/>
  <c r="F187" i="1"/>
  <c r="F152" i="1"/>
  <c r="F166" i="1"/>
  <c r="F178" i="1"/>
  <c r="C187" i="1"/>
  <c r="L187" i="1"/>
  <c r="L178" i="1"/>
  <c r="L141" i="1"/>
  <c r="L152" i="1"/>
  <c r="L166" i="1"/>
  <c r="N141" i="1"/>
  <c r="N166" i="1"/>
  <c r="N178" i="1"/>
  <c r="N187" i="1"/>
  <c r="N152" i="1"/>
  <c r="C152" i="1"/>
  <c r="I187" i="1"/>
  <c r="I152" i="1"/>
  <c r="I141" i="1"/>
  <c r="I166" i="1"/>
  <c r="I178" i="1"/>
  <c r="E187" i="1"/>
  <c r="E178" i="1"/>
  <c r="E166" i="1"/>
  <c r="E152" i="1"/>
  <c r="E141" i="1"/>
  <c r="D187" i="1"/>
  <c r="D178" i="1"/>
  <c r="D166" i="1"/>
  <c r="D152" i="1"/>
  <c r="D141" i="1"/>
  <c r="O138" i="1"/>
  <c r="O36" i="1"/>
  <c r="O27" i="1"/>
  <c r="O178" i="1" l="1"/>
  <c r="O166" i="1"/>
  <c r="O152" i="1"/>
  <c r="O187" i="1"/>
  <c r="O141" i="1"/>
  <c r="E19" i="1"/>
  <c r="I19" i="1"/>
  <c r="H19" i="1"/>
  <c r="F19" i="1"/>
  <c r="M19" i="1"/>
  <c r="J19" i="1"/>
  <c r="G19" i="1"/>
  <c r="L19" i="1"/>
  <c r="N19" i="1"/>
  <c r="K19" i="1"/>
  <c r="D19" i="1"/>
  <c r="O19" i="1" l="1"/>
  <c r="C72" i="1" l="1"/>
  <c r="C229" i="1" s="1"/>
  <c r="C230" i="1" s="1"/>
  <c r="C58" i="1" l="1"/>
  <c r="C45" i="1"/>
  <c r="C8" i="1"/>
  <c r="M47" i="1"/>
  <c r="J47" i="1"/>
  <c r="J72" i="1"/>
  <c r="J10" i="1" s="1"/>
  <c r="E47" i="1"/>
  <c r="E72" i="1"/>
  <c r="D47" i="1"/>
  <c r="D72" i="1"/>
  <c r="N72" i="1"/>
  <c r="N47" i="1"/>
  <c r="G47" i="1"/>
  <c r="K72" i="1"/>
  <c r="K45" i="1" s="1"/>
  <c r="K47" i="1"/>
  <c r="L47" i="1"/>
  <c r="L72" i="1"/>
  <c r="L8" i="1" s="1"/>
  <c r="I47" i="1"/>
  <c r="I72" i="1"/>
  <c r="F47" i="1"/>
  <c r="E45" i="1" l="1"/>
  <c r="E58" i="1"/>
  <c r="D10" i="1"/>
  <c r="D58" i="1"/>
  <c r="H8" i="1"/>
  <c r="H10" i="1"/>
  <c r="H45" i="1"/>
  <c r="N8" i="1"/>
  <c r="N10" i="1"/>
  <c r="N45" i="1"/>
  <c r="F72" i="1"/>
  <c r="F58" i="1" s="1"/>
  <c r="G72" i="1"/>
  <c r="G58" i="1" s="1"/>
  <c r="M72" i="1"/>
  <c r="I8" i="1"/>
  <c r="I45" i="1"/>
  <c r="J45" i="1"/>
  <c r="J8" i="1"/>
  <c r="E10" i="1"/>
  <c r="K8" i="1"/>
  <c r="D8" i="1"/>
  <c r="H47" i="1"/>
  <c r="I10" i="1"/>
  <c r="E8" i="1"/>
  <c r="K10" i="1"/>
  <c r="D45" i="1"/>
  <c r="L45" i="1"/>
  <c r="L10" i="1"/>
  <c r="O72" i="1" l="1"/>
  <c r="F45" i="1"/>
  <c r="F10" i="1"/>
  <c r="F8" i="1"/>
  <c r="M45" i="1"/>
  <c r="M10" i="1"/>
  <c r="M8" i="1"/>
  <c r="G8" i="1"/>
  <c r="G10" i="1"/>
  <c r="G45" i="1"/>
  <c r="O10" i="1" l="1"/>
  <c r="O8" i="1"/>
  <c r="O44" i="1"/>
  <c r="O47" i="1" s="1"/>
  <c r="O58" i="1" l="1"/>
  <c r="O67" i="1"/>
  <c r="O45" i="1"/>
  <c r="C95" i="1" l="1"/>
  <c r="C108" i="1"/>
  <c r="I77" i="1"/>
  <c r="I198" i="1" s="1"/>
  <c r="O77" i="1"/>
  <c r="H77" i="1"/>
  <c r="M77" i="1"/>
  <c r="M198" i="1" s="1"/>
  <c r="E77" i="1"/>
  <c r="E198" i="1" s="1"/>
  <c r="L77" i="1"/>
  <c r="L198" i="1" s="1"/>
  <c r="F77" i="1"/>
  <c r="F198" i="1" s="1"/>
  <c r="K77" i="1"/>
  <c r="K198" i="1" s="1"/>
  <c r="J77" i="1"/>
  <c r="J198" i="1" s="1"/>
  <c r="G77" i="1"/>
  <c r="G198" i="1" s="1"/>
  <c r="N77" i="1"/>
  <c r="N198" i="1" s="1"/>
  <c r="D77" i="1"/>
  <c r="D198" i="1" s="1"/>
  <c r="H95" i="1" l="1"/>
  <c r="H196" i="1"/>
  <c r="H130" i="1"/>
  <c r="H198" i="1"/>
  <c r="O196" i="1"/>
  <c r="O139" i="1" s="1"/>
  <c r="O198" i="1"/>
  <c r="G108" i="1"/>
  <c r="G196" i="1"/>
  <c r="G130" i="1"/>
  <c r="I108" i="1"/>
  <c r="I196" i="1"/>
  <c r="I130" i="1"/>
  <c r="L108" i="1"/>
  <c r="L196" i="1"/>
  <c r="L130" i="1"/>
  <c r="J95" i="1"/>
  <c r="J196" i="1"/>
  <c r="J130" i="1"/>
  <c r="M120" i="1"/>
  <c r="M196" i="1"/>
  <c r="M130" i="1"/>
  <c r="E108" i="1"/>
  <c r="E196" i="1"/>
  <c r="E130" i="1"/>
  <c r="D108" i="1"/>
  <c r="D130" i="1"/>
  <c r="D196" i="1"/>
  <c r="K120" i="1"/>
  <c r="K196" i="1"/>
  <c r="K130" i="1"/>
  <c r="N108" i="1"/>
  <c r="N196" i="1"/>
  <c r="N130" i="1"/>
  <c r="F80" i="1"/>
  <c r="F196" i="1"/>
  <c r="F130" i="1"/>
  <c r="O108" i="1"/>
  <c r="O130" i="1"/>
  <c r="M95" i="1"/>
  <c r="E120" i="1"/>
  <c r="J80" i="1"/>
  <c r="N80" i="1"/>
  <c r="F120" i="1"/>
  <c r="I80" i="1"/>
  <c r="O95" i="1"/>
  <c r="K80" i="1"/>
  <c r="G95" i="1"/>
  <c r="L120" i="1"/>
  <c r="H80" i="1"/>
  <c r="D120" i="1"/>
  <c r="M108" i="1"/>
  <c r="E95" i="1"/>
  <c r="J120" i="1"/>
  <c r="N95" i="1"/>
  <c r="F108" i="1"/>
  <c r="I120" i="1"/>
  <c r="O80" i="1"/>
  <c r="K95" i="1"/>
  <c r="G120" i="1"/>
  <c r="L80" i="1"/>
  <c r="H108" i="1"/>
  <c r="D95" i="1"/>
  <c r="M80" i="1"/>
  <c r="E80" i="1"/>
  <c r="J108" i="1"/>
  <c r="N120" i="1"/>
  <c r="F95" i="1"/>
  <c r="I95" i="1"/>
  <c r="O120" i="1"/>
  <c r="K108" i="1"/>
  <c r="G80" i="1"/>
  <c r="L95" i="1"/>
  <c r="H120" i="1"/>
  <c r="D80" i="1"/>
  <c r="O78" i="1" l="1"/>
  <c r="O229" i="1"/>
  <c r="H139" i="1"/>
  <c r="H78" i="1"/>
  <c r="H229" i="1"/>
  <c r="F139" i="1"/>
  <c r="F229" i="1"/>
  <c r="F78" i="1"/>
  <c r="D229" i="1"/>
  <c r="D230" i="1" s="1"/>
  <c r="D78" i="1"/>
  <c r="D139" i="1"/>
  <c r="E78" i="1"/>
  <c r="E139" i="1"/>
  <c r="E229" i="1"/>
  <c r="L229" i="1"/>
  <c r="L139" i="1"/>
  <c r="L78" i="1"/>
  <c r="J139" i="1"/>
  <c r="J229" i="1"/>
  <c r="J78" i="1"/>
  <c r="K78" i="1"/>
  <c r="K139" i="1"/>
  <c r="K229" i="1"/>
  <c r="M78" i="1"/>
  <c r="M139" i="1"/>
  <c r="M229" i="1"/>
  <c r="G78" i="1"/>
  <c r="G229" i="1"/>
  <c r="G139" i="1"/>
  <c r="N139" i="1"/>
  <c r="N229" i="1"/>
  <c r="N78" i="1"/>
  <c r="I229" i="1"/>
  <c r="I78" i="1"/>
  <c r="I139" i="1"/>
  <c r="E230" i="1" l="1"/>
  <c r="F230" i="1" s="1"/>
  <c r="G230" i="1" s="1"/>
  <c r="H230" i="1" s="1"/>
  <c r="I230" i="1" l="1"/>
  <c r="J230" i="1" l="1"/>
  <c r="K230" i="1" l="1"/>
  <c r="L230" i="1" l="1"/>
  <c r="M230" i="1" l="1"/>
  <c r="N230" i="1" l="1"/>
  <c r="O230" i="1" s="1"/>
</calcChain>
</file>

<file path=xl/sharedStrings.xml><?xml version="1.0" encoding="utf-8"?>
<sst xmlns="http://schemas.openxmlformats.org/spreadsheetml/2006/main" count="232" uniqueCount="169">
  <si>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</si>
  <si>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</si>
  <si>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</si>
  <si>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</si>
  <si>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</si>
  <si>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</si>
  <si>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</si>
  <si>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</si>
  <si>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</si>
  <si>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</si>
  <si>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</si>
  <si>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</si>
  <si>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 total</t>
  </si>
  <si>
    <t>Despesa total</t>
  </si>
  <si>
    <t xml:space="preserve">Saldo </t>
  </si>
  <si>
    <t xml:space="preserve">Junho </t>
  </si>
  <si>
    <t xml:space="preserve">Resultado total do ano </t>
  </si>
  <si>
    <t xml:space="preserve">Estoques </t>
  </si>
  <si>
    <t xml:space="preserve">Venda </t>
  </si>
  <si>
    <t xml:space="preserve">% de seu resultado total </t>
  </si>
  <si>
    <t>Investimentos</t>
  </si>
  <si>
    <t xml:space="preserve">Compra de equipamento </t>
  </si>
  <si>
    <t xml:space="preserve">Compra de serviço pontual </t>
  </si>
  <si>
    <t xml:space="preserve">Resultado do mês Geral </t>
  </si>
  <si>
    <t xml:space="preserve">Esse documento tem como intuito de ajudar a todos os interessados as pessoas interessadas em obter um controle das financias de seu negócio de modo que construam longevidade e auxilie na tomada de decisão. Deste modo nesta primeira pagina encontrará explicações, recomendações, dicas e comentário para que consiga usufrui-lo com a capacidade máxima </t>
  </si>
  <si>
    <t>Receitas recorrentes</t>
  </si>
  <si>
    <t xml:space="preserve">Receitas eventuais </t>
  </si>
  <si>
    <t xml:space="preserve">Explicações sobre os elementos </t>
  </si>
  <si>
    <t>Azul escuro</t>
  </si>
  <si>
    <t xml:space="preserve">Azul claro </t>
  </si>
  <si>
    <r>
      <t xml:space="preserve">Um </t>
    </r>
    <r>
      <rPr>
        <b/>
        <sz val="10"/>
        <rFont val="Arial"/>
        <family val="2"/>
      </rPr>
      <t>fato recorrente</t>
    </r>
    <r>
      <rPr>
        <sz val="10"/>
        <rFont val="Arial"/>
        <family val="2"/>
      </rPr>
      <t xml:space="preserve"> é aquelas atividades que normalmente aconteçe no negocio que tragam receita ou despesa (Exemplos: Venda, Serviços prestados, Compra de material mensal)</t>
    </r>
  </si>
  <si>
    <r>
      <t xml:space="preserve">Um </t>
    </r>
    <r>
      <rPr>
        <b/>
        <sz val="10"/>
        <rFont val="Arial"/>
        <family val="2"/>
      </rPr>
      <t>fato eventual</t>
    </r>
    <r>
      <rPr>
        <sz val="10"/>
        <rFont val="Arial"/>
        <family val="2"/>
      </rPr>
      <t xml:space="preserve"> é toda ativade que não é esperada ou frequente que ocorreu no negocio </t>
    </r>
  </si>
  <si>
    <t>Sempre aonde tem o nome da categoria em seu lado direito está o valor numerico em dinheiro somado de todas as categoria.</t>
  </si>
  <si>
    <r>
      <t xml:space="preserve">A </t>
    </r>
    <r>
      <rPr>
        <b/>
        <sz val="10"/>
        <rFont val="Arial"/>
        <family val="2"/>
      </rPr>
      <t>Porecentagem (%)</t>
    </r>
    <r>
      <rPr>
        <sz val="10"/>
        <rFont val="Arial"/>
        <family val="2"/>
      </rPr>
      <t xml:space="preserve"> se referece o quanto do numero total esta dividido em </t>
    </r>
    <r>
      <rPr>
        <b/>
        <sz val="10"/>
        <rFont val="Arial"/>
        <family val="2"/>
      </rPr>
      <t>fato recorrente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fato eventual</t>
    </r>
  </si>
  <si>
    <r>
      <t xml:space="preserve">Esse elemento sempre esta relacionado com o </t>
    </r>
    <r>
      <rPr>
        <b/>
        <sz val="10"/>
        <color theme="3" tint="-0.499984740745262"/>
        <rFont val="Arial"/>
        <family val="2"/>
      </rPr>
      <t>Azul escuro</t>
    </r>
    <r>
      <rPr>
        <sz val="10"/>
        <rFont val="Arial"/>
        <family val="2"/>
      </rPr>
      <t xml:space="preserve"> sendo uma sub categoria dele </t>
    </r>
  </si>
  <si>
    <r>
      <rPr>
        <b/>
        <sz val="10"/>
        <color theme="3" tint="0.39997558519241921"/>
        <rFont val="Arial"/>
        <family val="2"/>
      </rPr>
      <t>Azul claro</t>
    </r>
    <r>
      <rPr>
        <sz val="10"/>
        <rFont val="Arial"/>
        <family val="2"/>
      </rPr>
      <t xml:space="preserve"> que identifica a categoria do gasto sendo que o </t>
    </r>
    <r>
      <rPr>
        <b/>
        <sz val="10"/>
        <color theme="3" tint="-0.249977111117893"/>
        <rFont val="Arial"/>
        <family val="2"/>
      </rPr>
      <t>Azul escuro</t>
    </r>
    <r>
      <rPr>
        <sz val="10"/>
        <color theme="3" tint="-0.249977111117893"/>
        <rFont val="Arial"/>
        <family val="2"/>
      </rPr>
      <t xml:space="preserve"> </t>
    </r>
    <r>
      <rPr>
        <sz val="10"/>
        <color theme="1"/>
        <rFont val="Arial"/>
        <family val="2"/>
      </rPr>
      <t>aonde se encontra se a categoria é frequente ou um fato eventual</t>
    </r>
  </si>
  <si>
    <r>
      <rPr>
        <b/>
        <sz val="10"/>
        <color rgb="FFFF0000"/>
        <rFont val="Arial"/>
        <family val="2"/>
      </rPr>
      <t>Vermelho</t>
    </r>
    <r>
      <rPr>
        <sz val="10"/>
        <rFont val="Arial"/>
        <family val="2"/>
      </rPr>
      <t xml:space="preserve"> aonde repesenta todos os gastos da empresa </t>
    </r>
  </si>
  <si>
    <r>
      <rPr>
        <b/>
        <sz val="10"/>
        <color rgb="FF00B050"/>
        <rFont val="Arial"/>
        <family val="2"/>
      </rPr>
      <t>Verde</t>
    </r>
    <r>
      <rPr>
        <sz val="10"/>
        <rFont val="Arial"/>
        <family val="2"/>
      </rPr>
      <t xml:space="preserve"> o que representa todos os meio de ganho de dinheiro para a empresa </t>
    </r>
  </si>
  <si>
    <t>Cores</t>
  </si>
  <si>
    <r>
      <rPr>
        <b/>
        <sz val="10"/>
        <color rgb="FF00B050"/>
        <rFont val="Arial"/>
        <family val="2"/>
      </rPr>
      <t xml:space="preserve">Verde </t>
    </r>
    <r>
      <rPr>
        <sz val="10"/>
        <rFont val="Arial"/>
        <family val="2"/>
      </rPr>
      <t>e</t>
    </r>
    <r>
      <rPr>
        <b/>
        <sz val="10"/>
        <color rgb="FF00B05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Vermelho</t>
    </r>
  </si>
  <si>
    <t xml:space="preserve">Esses elementos estão dentro da cada categoria do Azul claro de modo que defina cada dado pelo nome e seu valor no mês </t>
  </si>
  <si>
    <r>
      <rPr>
        <b/>
        <sz val="10"/>
        <color rgb="FF007E39"/>
        <rFont val="Arial"/>
        <family val="2"/>
      </rPr>
      <t>Verde escuro</t>
    </r>
    <r>
      <rPr>
        <b/>
        <sz val="10"/>
        <color rgb="FF00B050"/>
        <rFont val="Arial"/>
        <family val="2"/>
      </rPr>
      <t xml:space="preserve"> </t>
    </r>
    <r>
      <rPr>
        <sz val="10"/>
        <rFont val="Arial"/>
        <family val="2"/>
      </rPr>
      <t>e</t>
    </r>
    <r>
      <rPr>
        <b/>
        <sz val="10"/>
        <color rgb="FF00B050"/>
        <rFont val="Arial"/>
        <family val="2"/>
      </rPr>
      <t xml:space="preserve"> </t>
    </r>
    <r>
      <rPr>
        <b/>
        <sz val="10"/>
        <color rgb="FF7E0000"/>
        <rFont val="Arial"/>
        <family val="2"/>
      </rPr>
      <t xml:space="preserve">Vermelho Escuro </t>
    </r>
  </si>
  <si>
    <r>
      <t xml:space="preserve">é a soma total nos valores no ano  de cada elemento de cor </t>
    </r>
    <r>
      <rPr>
        <b/>
        <sz val="10"/>
        <color rgb="FF00B050"/>
        <rFont val="Arial"/>
        <family val="2"/>
      </rPr>
      <t>Verde</t>
    </r>
    <r>
      <rPr>
        <sz val="10"/>
        <rFont val="Arial"/>
        <family val="2"/>
      </rPr>
      <t xml:space="preserve"> ou </t>
    </r>
    <r>
      <rPr>
        <b/>
        <sz val="10"/>
        <color rgb="FFFF0000"/>
        <rFont val="Arial"/>
        <family val="2"/>
      </rPr>
      <t>Vermelho</t>
    </r>
  </si>
  <si>
    <t xml:space="preserve">Resultado do mês atividades recorrentes </t>
  </si>
  <si>
    <t>Despesa Recorrente</t>
  </si>
  <si>
    <t>Gráfico Receitas Recorrente/ Despesas Recorrente</t>
  </si>
  <si>
    <t>Gráficos</t>
  </si>
  <si>
    <t>Gráfico Receitas Gerais/ Despesas Gerais</t>
  </si>
  <si>
    <t xml:space="preserve">Este grafico tem o objetivo de ilustrar a comparação da receitas totais e despesas totais. Com o objetivo comprende mês a mês se a emprea em todas as suas atividades esta trazendo resultados possitivos e satisfatorio </t>
  </si>
  <si>
    <t xml:space="preserve">Este grafico tem o objetivo de ilustrar a comparação da receitas recorrentes e despesas recorrentes. Com o objetivo comprende mês a mês se nas atividades mais comum, quase mensais, do negocio esta trazendo resultado possitivos e satisfatorio </t>
  </si>
  <si>
    <t>NOME DA EMPRESA</t>
  </si>
  <si>
    <t>ATIVO</t>
  </si>
  <si>
    <t>PASSIVO</t>
  </si>
  <si>
    <t>Disponiblidades</t>
  </si>
  <si>
    <t>Fornecedores</t>
  </si>
  <si>
    <t>Contas a Receber</t>
  </si>
  <si>
    <t>Financiamentos</t>
  </si>
  <si>
    <t>Estoques</t>
  </si>
  <si>
    <t>Debentures</t>
  </si>
  <si>
    <t>Impostos a Recuperar</t>
  </si>
  <si>
    <t>Salários e Contribuições Sociais</t>
  </si>
  <si>
    <t>IR e Contr Social diferidos</t>
  </si>
  <si>
    <t>Prov p/IR e Contr Social</t>
  </si>
  <si>
    <t>Acordos Comerciais</t>
  </si>
  <si>
    <t>Financiamentos Compra Imóveis</t>
  </si>
  <si>
    <t>Fundos de Recebíveis</t>
  </si>
  <si>
    <t>Alugueis a pagar</t>
  </si>
  <si>
    <t>Desp Antecipadas</t>
  </si>
  <si>
    <t>Dividendos e Jrs s/ Cap Próprio</t>
  </si>
  <si>
    <t>Outros</t>
  </si>
  <si>
    <t>Outras Obrigações</t>
  </si>
  <si>
    <t>TOTAL ATIVO CIRCULANTE</t>
  </si>
  <si>
    <t>TOTAL PASSIVO CIRCULANTE</t>
  </si>
  <si>
    <t>Não Circulante</t>
  </si>
  <si>
    <t>Realizavel a Longo Prazo</t>
  </si>
  <si>
    <t>Exigível a Longo Prazo</t>
  </si>
  <si>
    <t>Quotas do fundo (FIDC)</t>
  </si>
  <si>
    <t>Partes Relacionadas</t>
  </si>
  <si>
    <t>Imp e Contr Recolher</t>
  </si>
  <si>
    <t xml:space="preserve">Depositos Judiciais </t>
  </si>
  <si>
    <t>Prov p/Contingencias</t>
  </si>
  <si>
    <t>TOTAL DO REAL LP</t>
  </si>
  <si>
    <t>TOTAL EXIG LP</t>
  </si>
  <si>
    <t>Permanente</t>
  </si>
  <si>
    <t>Patrimônio Líquido</t>
  </si>
  <si>
    <t>PL</t>
  </si>
  <si>
    <t>Capital Social</t>
  </si>
  <si>
    <t>Ágio na aquisição de Investimentos</t>
  </si>
  <si>
    <t>Reservas de Capital</t>
  </si>
  <si>
    <t>Reservas de Lucros</t>
  </si>
  <si>
    <t>Imobilizado</t>
  </si>
  <si>
    <t>Lucros Acumulados</t>
  </si>
  <si>
    <t>Intangível</t>
  </si>
  <si>
    <t>TOTAL DO AT PERMANENTE</t>
  </si>
  <si>
    <t>TOTAL PL</t>
  </si>
  <si>
    <t>TOTAL DO ATIVO</t>
  </si>
  <si>
    <t>TOTAL PASSIVO+PL</t>
  </si>
  <si>
    <r>
      <t>Não Circulante</t>
    </r>
    <r>
      <rPr>
        <b/>
        <sz val="8"/>
        <rFont val="Arial"/>
        <family val="2"/>
      </rPr>
      <t xml:space="preserve"> (mais de 12 meses)</t>
    </r>
  </si>
  <si>
    <r>
      <t xml:space="preserve">Circulante </t>
    </r>
    <r>
      <rPr>
        <b/>
        <sz val="8"/>
        <rFont val="Arial"/>
        <family val="2"/>
      </rPr>
      <t>(12 meses ou menos)</t>
    </r>
  </si>
  <si>
    <r>
      <t xml:space="preserve">Circulante </t>
    </r>
    <r>
      <rPr>
        <b/>
        <sz val="8"/>
        <rFont val="Arial"/>
        <family val="2"/>
      </rPr>
      <t xml:space="preserve">(12 meses ou menos) </t>
    </r>
  </si>
  <si>
    <r>
      <t xml:space="preserve">Não Circulante </t>
    </r>
    <r>
      <rPr>
        <b/>
        <sz val="8"/>
        <rFont val="Arial"/>
        <family val="2"/>
      </rPr>
      <t>(12 meses ou menos)</t>
    </r>
  </si>
  <si>
    <t xml:space="preserve">Balanço Patrimonial de 2019 mes de Abril </t>
  </si>
  <si>
    <t xml:space="preserve">É refeternte a todas as obrigações da empresa no quesito de pagamento que já foram reconhecido e consolidada. Esta fator pode ser separado em circulante e não circulante </t>
  </si>
  <si>
    <t xml:space="preserve">É refeternte a todas as obrigações da empresa no quesito de recebimento que já foram reconhecido e consolidada. Este fator pode ser separado em circulante e não circulante </t>
  </si>
  <si>
    <r>
      <t xml:space="preserve">É todo </t>
    </r>
    <r>
      <rPr>
        <u/>
        <sz val="10"/>
        <rFont val="Arial"/>
        <family val="2"/>
      </rPr>
      <t>Passivo</t>
    </r>
    <r>
      <rPr>
        <sz val="10"/>
        <rFont val="Arial"/>
        <family val="2"/>
      </rPr>
      <t xml:space="preserve"> ou </t>
    </r>
    <r>
      <rPr>
        <u/>
        <sz val="10"/>
        <rFont val="Arial"/>
        <family val="2"/>
      </rPr>
      <t>Ativo</t>
    </r>
    <r>
      <rPr>
        <sz val="10"/>
        <rFont val="Arial"/>
        <family val="2"/>
      </rPr>
      <t xml:space="preserve"> que sera realizado em 12 Meses ou menos</t>
    </r>
  </si>
  <si>
    <t>Passivo</t>
  </si>
  <si>
    <t>Ativo</t>
  </si>
  <si>
    <t xml:space="preserve">Circulante </t>
  </si>
  <si>
    <t xml:space="preserve">Patrimonio liquido </t>
  </si>
  <si>
    <t>É referido a todo o ivestimento efetuado na empresa por algum meio</t>
  </si>
  <si>
    <t>São elementos que não faz parte do Ativo mas se mantem na empresa como o corpo fisico e intelectual da empresa</t>
  </si>
  <si>
    <r>
      <t xml:space="preserve">É todo </t>
    </r>
    <r>
      <rPr>
        <u/>
        <sz val="10"/>
        <rFont val="Arial"/>
        <family val="2"/>
      </rPr>
      <t>Passivo</t>
    </r>
    <r>
      <rPr>
        <sz val="10"/>
        <rFont val="Arial"/>
        <family val="2"/>
      </rPr>
      <t xml:space="preserve"> ou </t>
    </r>
    <r>
      <rPr>
        <u/>
        <sz val="10"/>
        <rFont val="Arial"/>
        <family val="2"/>
      </rPr>
      <t>Ativo</t>
    </r>
    <r>
      <rPr>
        <sz val="10"/>
        <rFont val="Arial"/>
        <family val="2"/>
      </rPr>
      <t xml:space="preserve"> que sera realizado em mais que 12 meses. Lembrece que todo o Não Circulante com o passar do tempo ira imigrar para o Circulante </t>
    </r>
  </si>
  <si>
    <t xml:space="preserve">Ciclo finaceiro </t>
  </si>
  <si>
    <t>Prazo medio recebimento + prazo medio estocabem -prazo medio pagamento</t>
  </si>
  <si>
    <t xml:space="preserve">Prazo medio recebimento </t>
  </si>
  <si>
    <t xml:space="preserve">Prazo medio de estocagem </t>
  </si>
  <si>
    <t xml:space="preserve">Prazo medio de pagamento </t>
  </si>
  <si>
    <t>NOME EMPRESA</t>
  </si>
  <si>
    <t>DRE em 31 de Dezembro de 20xx (em milhares de Reais)</t>
  </si>
  <si>
    <t>Receita Bruta de Vendas</t>
  </si>
  <si>
    <t>Impostos s/ Vendas (ICMS, PIS, Cofins e ISS)</t>
  </si>
  <si>
    <t>RECEITA LÍQUIDA DE VENDAS</t>
  </si>
  <si>
    <t>Custo dos Produtos e Mercadorias Vendidas</t>
  </si>
  <si>
    <t>LUCRO BRUTO</t>
  </si>
  <si>
    <t>Despesas com Vendas</t>
  </si>
  <si>
    <t>Despesas Gerais e Administrativas</t>
  </si>
  <si>
    <t>Impostos e Taxas</t>
  </si>
  <si>
    <t>Despesas com Depreciações e Amortizações</t>
  </si>
  <si>
    <t>Equivalencia Patrimonial</t>
  </si>
  <si>
    <t>Outras Receitas (Desp) Operacionais Líquidas</t>
  </si>
  <si>
    <t>Receitas Financeiras</t>
  </si>
  <si>
    <t>Despesas Financeiras</t>
  </si>
  <si>
    <t>LUCRO OPERACIONAL</t>
  </si>
  <si>
    <t xml:space="preserve">LUCRO ANTES DO IMP E CONTR SOCIAL </t>
  </si>
  <si>
    <t>Imp de Renda e Contr Social Corrente</t>
  </si>
  <si>
    <t>Imp de Renda e Contr Social Diferido</t>
  </si>
  <si>
    <t xml:space="preserve">LUCRO LÍQUIDO ANTES DA PART ADM </t>
  </si>
  <si>
    <t>Participação dos Funcionários no LL</t>
  </si>
  <si>
    <t>LUCRO LÍQUIDO DO EXERCÍCIO</t>
  </si>
  <si>
    <t>Devolução de produto</t>
  </si>
  <si>
    <t xml:space="preserve">Custo da Prestação de cerviço </t>
  </si>
  <si>
    <t>ebitida</t>
  </si>
  <si>
    <t>despesas</t>
  </si>
  <si>
    <t>ou</t>
  </si>
  <si>
    <t>ebit</t>
  </si>
  <si>
    <t>Depreciação e amotização</t>
  </si>
  <si>
    <t>Maquinario</t>
  </si>
  <si>
    <t>LUCRO OPERACIONAL sem deprecisação</t>
  </si>
  <si>
    <t xml:space="preserve">Pagar parcela do imprestimo </t>
  </si>
  <si>
    <t xml:space="preserve">CICLO OPERACIONA </t>
  </si>
  <si>
    <t>fornecedores *30/custo das vendas</t>
  </si>
  <si>
    <t xml:space="preserve">Estoque * 30/Custo das vendas </t>
  </si>
  <si>
    <t xml:space="preserve">CICLO Financeiro </t>
  </si>
  <si>
    <t xml:space="preserve">(contas a receber*30)/vendas realizadas </t>
  </si>
  <si>
    <t>CICLO Operacional</t>
  </si>
  <si>
    <t>Serviço</t>
  </si>
  <si>
    <t xml:space="preserve">Atividades administrativas </t>
  </si>
  <si>
    <t>Folha de pagamento</t>
  </si>
  <si>
    <t>Atividades operacionais</t>
  </si>
  <si>
    <t xml:space="preserve">% de seu custo total </t>
  </si>
  <si>
    <t>Impostos</t>
  </si>
  <si>
    <t>Despesas não esperada</t>
  </si>
  <si>
    <t xml:space="preserve">venda de estrutura </t>
  </si>
  <si>
    <t xml:space="preserve">Outros gastos não operacionais </t>
  </si>
  <si>
    <t>Preencher as células em amarelo</t>
  </si>
  <si>
    <t>RECEITAS</t>
  </si>
  <si>
    <t>DESPESAS</t>
  </si>
  <si>
    <t>Total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</si>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</sst>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#,##0_ ;[Red]\-#,##0\ "/>
    <numFmt numFmtId="167" formatCode="#,##0.00_ ;[Red]\-#,##0.00\ "/>
    <numFmt numFmtId="168" formatCode="_-[$R$-416]\ * #,##0.00_-;\-[$R$-416]\ * #,##0.00_-;_-[$R$-416]\ * &quot;-&quot;??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3" tint="-0.249977111117893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3" tint="0.39997558519241921"/>
      <name val="Arial"/>
      <family val="2"/>
    </font>
    <font>
      <b/>
      <sz val="10"/>
      <color theme="3" tint="-0.249977111117893"/>
      <name val="Arial"/>
      <family val="2"/>
    </font>
    <font>
      <b/>
      <sz val="10"/>
      <color rgb="FF00B050"/>
      <name val="Arial"/>
      <family val="2"/>
    </font>
    <font>
      <b/>
      <sz val="10"/>
      <color rgb="FF007E39"/>
      <name val="Arial"/>
      <family val="2"/>
    </font>
    <font>
      <b/>
      <sz val="10"/>
      <color rgb="FF7E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indexed="62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theme="0" tint="-0.14996795556505021"/>
      </right>
      <top style="thin">
        <color indexed="64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indexed="64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indexed="64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indexed="64"/>
      </right>
      <top/>
      <bottom style="dotted">
        <color theme="0" tint="-0.14996795556505021"/>
      </bottom>
      <diagonal/>
    </border>
    <border>
      <left style="thin">
        <color indexed="64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240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1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/>
    <xf numFmtId="0" fontId="20" fillId="0" borderId="0" xfId="3" applyFont="1" applyProtection="1">
      <protection locked="0"/>
    </xf>
    <xf numFmtId="2" fontId="19" fillId="0" borderId="42" xfId="3" applyNumberFormat="1" applyFont="1" applyBorder="1" applyAlignment="1" applyProtection="1">
      <alignment horizontal="center"/>
      <protection locked="0"/>
    </xf>
    <xf numFmtId="2" fontId="19" fillId="0" borderId="43" xfId="3" applyNumberFormat="1" applyFont="1" applyBorder="1" applyProtection="1">
      <protection locked="0"/>
    </xf>
    <xf numFmtId="2" fontId="19" fillId="0" borderId="43" xfId="3" applyNumberFormat="1" applyFont="1" applyBorder="1" applyAlignment="1" applyProtection="1">
      <alignment horizontal="center"/>
      <protection locked="0"/>
    </xf>
    <xf numFmtId="2" fontId="19" fillId="0" borderId="44" xfId="3" applyNumberFormat="1" applyFont="1" applyBorder="1" applyProtection="1">
      <protection locked="0"/>
    </xf>
    <xf numFmtId="2" fontId="4" fillId="0" borderId="39" xfId="3" applyNumberFormat="1" applyFont="1" applyBorder="1" applyProtection="1">
      <protection locked="0"/>
    </xf>
    <xf numFmtId="164" fontId="20" fillId="0" borderId="40" xfId="4" applyNumberFormat="1" applyFont="1" applyBorder="1" applyProtection="1">
      <protection locked="0"/>
    </xf>
    <xf numFmtId="2" fontId="4" fillId="0" borderId="40" xfId="3" applyNumberFormat="1" applyFont="1" applyBorder="1" applyProtection="1">
      <protection locked="0"/>
    </xf>
    <xf numFmtId="2" fontId="20" fillId="0" borderId="41" xfId="4" applyNumberFormat="1" applyFont="1" applyBorder="1" applyProtection="1">
      <protection locked="0"/>
    </xf>
    <xf numFmtId="2" fontId="20" fillId="0" borderId="39" xfId="3" applyNumberFormat="1" applyFont="1" applyBorder="1" applyProtection="1">
      <protection locked="0"/>
    </xf>
    <xf numFmtId="166" fontId="20" fillId="0" borderId="40" xfId="4" applyNumberFormat="1" applyFont="1" applyBorder="1" applyProtection="1">
      <protection locked="0"/>
    </xf>
    <xf numFmtId="2" fontId="20" fillId="0" borderId="40" xfId="3" applyNumberFormat="1" applyFont="1" applyBorder="1" applyProtection="1">
      <protection locked="0"/>
    </xf>
    <xf numFmtId="166" fontId="20" fillId="0" borderId="41" xfId="4" applyNumberFormat="1" applyFont="1" applyBorder="1" applyProtection="1">
      <protection locked="0"/>
    </xf>
    <xf numFmtId="166" fontId="21" fillId="0" borderId="40" xfId="4" applyNumberFormat="1" applyFont="1" applyBorder="1" applyProtection="1">
      <protection locked="0"/>
    </xf>
    <xf numFmtId="2" fontId="19" fillId="0" borderId="39" xfId="3" applyNumberFormat="1" applyFont="1" applyBorder="1" applyProtection="1">
      <protection locked="0"/>
    </xf>
    <xf numFmtId="166" fontId="19" fillId="0" borderId="40" xfId="3" applyNumberFormat="1" applyFont="1" applyBorder="1" applyProtection="1">
      <protection locked="0"/>
    </xf>
    <xf numFmtId="2" fontId="19" fillId="0" borderId="40" xfId="3" applyNumberFormat="1" applyFont="1" applyBorder="1" applyProtection="1">
      <protection locked="0"/>
    </xf>
    <xf numFmtId="166" fontId="19" fillId="0" borderId="41" xfId="3" applyNumberFormat="1" applyFont="1" applyBorder="1" applyProtection="1">
      <protection locked="0"/>
    </xf>
    <xf numFmtId="166" fontId="20" fillId="0" borderId="41" xfId="4" applyNumberFormat="1" applyFont="1" applyFill="1" applyBorder="1" applyProtection="1">
      <protection locked="0"/>
    </xf>
    <xf numFmtId="2" fontId="19" fillId="5" borderId="43" xfId="3" applyNumberFormat="1" applyFont="1" applyFill="1" applyBorder="1" applyProtection="1">
      <protection locked="0"/>
    </xf>
    <xf numFmtId="164" fontId="20" fillId="5" borderId="40" xfId="4" applyNumberFormat="1" applyFont="1" applyFill="1" applyBorder="1" applyProtection="1">
      <protection locked="0"/>
    </xf>
    <xf numFmtId="166" fontId="20" fillId="5" borderId="40" xfId="4" applyNumberFormat="1" applyFont="1" applyFill="1" applyBorder="1" applyProtection="1">
      <protection locked="0"/>
    </xf>
    <xf numFmtId="166" fontId="21" fillId="5" borderId="40" xfId="4" applyNumberFormat="1" applyFont="1" applyFill="1" applyBorder="1" applyProtection="1">
      <protection locked="0"/>
    </xf>
    <xf numFmtId="166" fontId="19" fillId="5" borderId="40" xfId="3" applyNumberFormat="1" applyFont="1" applyFill="1" applyBorder="1" applyProtection="1">
      <protection locked="0"/>
    </xf>
    <xf numFmtId="2" fontId="19" fillId="8" borderId="36" xfId="3" applyNumberFormat="1" applyFont="1" applyFill="1" applyBorder="1" applyAlignment="1" applyProtection="1">
      <alignment horizontal="center"/>
      <protection locked="0"/>
    </xf>
    <xf numFmtId="2" fontId="19" fillId="8" borderId="37" xfId="3" applyNumberFormat="1" applyFont="1" applyFill="1" applyBorder="1" applyProtection="1">
      <protection locked="0"/>
    </xf>
    <xf numFmtId="2" fontId="19" fillId="8" borderId="37" xfId="3" applyNumberFormat="1" applyFont="1" applyFill="1" applyBorder="1" applyAlignment="1" applyProtection="1">
      <alignment horizontal="center"/>
      <protection locked="0"/>
    </xf>
    <xf numFmtId="2" fontId="19" fillId="8" borderId="38" xfId="3" applyNumberFormat="1" applyFont="1" applyFill="1" applyBorder="1" applyProtection="1">
      <protection locked="0"/>
    </xf>
    <xf numFmtId="2" fontId="19" fillId="8" borderId="39" xfId="3" applyNumberFormat="1" applyFont="1" applyFill="1" applyBorder="1" applyProtection="1">
      <protection locked="0"/>
    </xf>
    <xf numFmtId="166" fontId="19" fillId="8" borderId="40" xfId="3" applyNumberFormat="1" applyFont="1" applyFill="1" applyBorder="1" applyProtection="1">
      <protection locked="0"/>
    </xf>
    <xf numFmtId="2" fontId="19" fillId="8" borderId="40" xfId="3" applyNumberFormat="1" applyFont="1" applyFill="1" applyBorder="1" applyProtection="1">
      <protection locked="0"/>
    </xf>
    <xf numFmtId="166" fontId="19" fillId="8" borderId="41" xfId="3" applyNumberFormat="1" applyFont="1" applyFill="1" applyBorder="1" applyProtection="1">
      <protection locked="0"/>
    </xf>
    <xf numFmtId="0" fontId="0" fillId="0" borderId="45" xfId="0" applyBorder="1"/>
    <xf numFmtId="0" fontId="20" fillId="0" borderId="47" xfId="3" applyFont="1" applyBorder="1" applyProtection="1">
      <protection locked="0"/>
    </xf>
    <xf numFmtId="0" fontId="20" fillId="0" borderId="45" xfId="3" applyFont="1" applyBorder="1" applyProtection="1">
      <protection locked="0"/>
    </xf>
    <xf numFmtId="0" fontId="19" fillId="9" borderId="45" xfId="3" applyFont="1" applyFill="1" applyBorder="1" applyProtection="1">
      <protection locked="0"/>
    </xf>
    <xf numFmtId="0" fontId="19" fillId="0" borderId="45" xfId="3" applyFont="1" applyBorder="1" applyProtection="1">
      <protection locked="0"/>
    </xf>
    <xf numFmtId="166" fontId="20" fillId="0" borderId="46" xfId="4" applyNumberFormat="1" applyFont="1" applyFill="1" applyBorder="1" applyProtection="1">
      <protection locked="0"/>
    </xf>
    <xf numFmtId="166" fontId="20" fillId="0" borderId="48" xfId="4" applyNumberFormat="1" applyFont="1" applyFill="1" applyBorder="1" applyProtection="1">
      <protection locked="0"/>
    </xf>
    <xf numFmtId="166" fontId="19" fillId="9" borderId="48" xfId="4" applyNumberFormat="1" applyFont="1" applyFill="1" applyBorder="1" applyProtection="1">
      <protection locked="0"/>
    </xf>
    <xf numFmtId="166" fontId="20" fillId="0" borderId="48" xfId="4" applyNumberFormat="1" applyFont="1" applyBorder="1" applyProtection="1">
      <protection locked="0"/>
    </xf>
    <xf numFmtId="166" fontId="24" fillId="0" borderId="48" xfId="4" applyNumberFormat="1" applyFont="1" applyFill="1" applyBorder="1" applyProtection="1">
      <protection locked="0"/>
    </xf>
    <xf numFmtId="166" fontId="24" fillId="0" borderId="48" xfId="3" applyNumberFormat="1" applyFont="1" applyBorder="1" applyProtection="1">
      <protection locked="0"/>
    </xf>
    <xf numFmtId="0" fontId="0" fillId="0" borderId="48" xfId="0" applyBorder="1"/>
    <xf numFmtId="0" fontId="4" fillId="0" borderId="45" xfId="3" applyFont="1" applyBorder="1" applyProtection="1">
      <protection locked="0"/>
    </xf>
    <xf numFmtId="167" fontId="0" fillId="0" borderId="0" xfId="0" applyNumberFormat="1"/>
    <xf numFmtId="2" fontId="0" fillId="0" borderId="0" xfId="0" applyNumberFormat="1"/>
    <xf numFmtId="167" fontId="0" fillId="0" borderId="16" xfId="0" applyNumberFormat="1" applyBorder="1"/>
    <xf numFmtId="0" fontId="3" fillId="6" borderId="31" xfId="0" applyFont="1" applyFill="1" applyBorder="1"/>
    <xf numFmtId="0" fontId="3" fillId="6" borderId="50" xfId="0" applyFont="1" applyFill="1" applyBorder="1"/>
    <xf numFmtId="2" fontId="0" fillId="0" borderId="51" xfId="0" applyNumberFormat="1" applyBorder="1"/>
    <xf numFmtId="0" fontId="3" fillId="6" borderId="52" xfId="0" applyFont="1" applyFill="1" applyBorder="1"/>
    <xf numFmtId="2" fontId="0" fillId="0" borderId="53" xfId="0" applyNumberFormat="1" applyBorder="1"/>
    <xf numFmtId="0" fontId="3" fillId="6" borderId="54" xfId="0" applyFont="1" applyFill="1" applyBorder="1"/>
    <xf numFmtId="2" fontId="0" fillId="0" borderId="55" xfId="0" applyNumberFormat="1" applyBorder="1"/>
    <xf numFmtId="167" fontId="0" fillId="0" borderId="56" xfId="0" applyNumberFormat="1" applyBorder="1"/>
    <xf numFmtId="2" fontId="0" fillId="6" borderId="1" xfId="0" applyNumberFormat="1" applyFill="1" applyBorder="1"/>
    <xf numFmtId="0" fontId="26" fillId="12" borderId="62" xfId="0" applyFont="1" applyFill="1" applyBorder="1" applyAlignment="1">
      <alignment horizontal="center" vertical="center" wrapText="1"/>
    </xf>
    <xf numFmtId="49" fontId="25" fillId="11" borderId="0" xfId="0" applyNumberFormat="1" applyFont="1" applyFill="1" applyAlignment="1">
      <alignment vertical="center" wrapText="1"/>
    </xf>
    <xf numFmtId="0" fontId="3" fillId="11" borderId="1" xfId="0" applyFont="1" applyFill="1" applyBorder="1" applyAlignment="1">
      <alignment wrapText="1"/>
    </xf>
    <xf numFmtId="2" fontId="5" fillId="11" borderId="1" xfId="0" applyNumberFormat="1" applyFont="1" applyFill="1" applyBorder="1" applyAlignment="1">
      <alignment wrapText="1"/>
    </xf>
    <xf numFmtId="0" fontId="0" fillId="11" borderId="1" xfId="0" applyFill="1" applyBorder="1"/>
    <xf numFmtId="0" fontId="3" fillId="11" borderId="1" xfId="0" applyFont="1" applyFill="1" applyBorder="1"/>
    <xf numFmtId="0" fontId="5" fillId="11" borderId="1" xfId="0" applyFont="1" applyFill="1" applyBorder="1"/>
    <xf numFmtId="2" fontId="5" fillId="11" borderId="2" xfId="0" applyNumberFormat="1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2" fontId="0" fillId="11" borderId="1" xfId="0" applyNumberFormat="1" applyFill="1" applyBorder="1"/>
    <xf numFmtId="49" fontId="1" fillId="11" borderId="57" xfId="6" applyNumberFormat="1" applyFill="1" applyBorder="1" applyAlignment="1" applyProtection="1">
      <alignment horizontal="left"/>
      <protection locked="0"/>
    </xf>
    <xf numFmtId="0" fontId="0" fillId="11" borderId="0" xfId="0" applyFill="1"/>
    <xf numFmtId="0" fontId="8" fillId="11" borderId="1" xfId="0" applyFont="1" applyFill="1" applyBorder="1"/>
    <xf numFmtId="0" fontId="28" fillId="12" borderId="1" xfId="0" applyFont="1" applyFill="1" applyBorder="1" applyAlignment="1">
      <alignment vertical="center" wrapText="1"/>
    </xf>
    <xf numFmtId="168" fontId="28" fillId="12" borderId="64" xfId="0" applyNumberFormat="1" applyFont="1" applyFill="1" applyBorder="1" applyAlignment="1">
      <alignment vertical="center" wrapText="1"/>
    </xf>
    <xf numFmtId="168" fontId="28" fillId="12" borderId="65" xfId="0" applyNumberFormat="1" applyFont="1" applyFill="1" applyBorder="1" applyAlignment="1">
      <alignment vertical="center" wrapText="1"/>
    </xf>
    <xf numFmtId="168" fontId="28" fillId="12" borderId="66" xfId="0" applyNumberFormat="1" applyFont="1" applyFill="1" applyBorder="1" applyAlignment="1">
      <alignment vertical="center" wrapText="1"/>
    </xf>
    <xf numFmtId="168" fontId="5" fillId="11" borderId="1" xfId="0" applyNumberFormat="1" applyFont="1" applyFill="1" applyBorder="1" applyAlignment="1">
      <alignment wrapText="1"/>
    </xf>
    <xf numFmtId="168" fontId="0" fillId="11" borderId="1" xfId="0" applyNumberFormat="1" applyFill="1" applyBorder="1"/>
    <xf numFmtId="0" fontId="27" fillId="0" borderId="0" xfId="0" applyFont="1" applyAlignment="1">
      <alignment vertical="center"/>
    </xf>
    <xf numFmtId="168" fontId="28" fillId="12" borderId="1" xfId="0" applyNumberFormat="1" applyFont="1" applyFill="1" applyBorder="1" applyAlignment="1">
      <alignment vertical="center" wrapText="1"/>
    </xf>
    <xf numFmtId="0" fontId="28" fillId="12" borderId="61" xfId="0" applyFont="1" applyFill="1" applyBorder="1" applyAlignment="1">
      <alignment wrapText="1"/>
    </xf>
    <xf numFmtId="9" fontId="28" fillId="12" borderId="62" xfId="1" applyFont="1" applyFill="1" applyBorder="1" applyAlignment="1">
      <alignment horizontal="center" wrapText="1"/>
    </xf>
    <xf numFmtId="9" fontId="28" fillId="12" borderId="63" xfId="1" applyFont="1" applyFill="1" applyBorder="1" applyAlignment="1">
      <alignment horizontal="center" wrapText="1"/>
    </xf>
    <xf numFmtId="0" fontId="28" fillId="12" borderId="58" xfId="0" applyFont="1" applyFill="1" applyBorder="1" applyAlignment="1">
      <alignment wrapText="1"/>
    </xf>
    <xf numFmtId="168" fontId="28" fillId="12" borderId="59" xfId="0" applyNumberFormat="1" applyFont="1" applyFill="1" applyBorder="1" applyAlignment="1">
      <alignment wrapText="1"/>
    </xf>
    <xf numFmtId="168" fontId="28" fillId="12" borderId="67" xfId="0" applyNumberFormat="1" applyFont="1" applyFill="1" applyBorder="1" applyAlignment="1">
      <alignment wrapText="1"/>
    </xf>
    <xf numFmtId="0" fontId="26" fillId="12" borderId="68" xfId="0" applyFont="1" applyFill="1" applyBorder="1" applyAlignment="1">
      <alignment horizontal="center" vertical="center" wrapText="1"/>
    </xf>
    <xf numFmtId="0" fontId="26" fillId="12" borderId="69" xfId="0" applyFont="1" applyFill="1" applyBorder="1" applyAlignment="1">
      <alignment horizontal="center" vertical="center" wrapText="1"/>
    </xf>
    <xf numFmtId="0" fontId="26" fillId="12" borderId="7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168" fontId="6" fillId="4" borderId="1" xfId="0" applyNumberFormat="1" applyFont="1" applyFill="1" applyBorder="1" applyAlignment="1">
      <alignment wrapText="1"/>
    </xf>
    <xf numFmtId="9" fontId="6" fillId="4" borderId="1" xfId="1" applyFont="1" applyFill="1" applyBorder="1" applyAlignment="1">
      <alignment horizontal="center" wrapText="1"/>
    </xf>
    <xf numFmtId="168" fontId="0" fillId="4" borderId="1" xfId="0" applyNumberFormat="1" applyFill="1" applyBorder="1" applyAlignment="1">
      <alignment horizontal="left"/>
    </xf>
    <xf numFmtId="9" fontId="6" fillId="4" borderId="1" xfId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wrapText="1"/>
    </xf>
    <xf numFmtId="168" fontId="0" fillId="4" borderId="1" xfId="0" applyNumberFormat="1" applyFill="1" applyBorder="1"/>
    <xf numFmtId="168" fontId="0" fillId="4" borderId="1" xfId="0" applyNumberFormat="1" applyFill="1" applyBorder="1" applyAlignment="1">
      <alignment horizontal="center"/>
    </xf>
    <xf numFmtId="168" fontId="28" fillId="12" borderId="1" xfId="0" applyNumberFormat="1" applyFont="1" applyFill="1" applyBorder="1" applyAlignment="1">
      <alignment vertical="center"/>
    </xf>
    <xf numFmtId="2" fontId="0" fillId="4" borderId="1" xfId="0" applyNumberFormat="1" applyFill="1" applyBorder="1"/>
    <xf numFmtId="168" fontId="6" fillId="2" borderId="1" xfId="0" applyNumberFormat="1" applyFont="1" applyFill="1" applyBorder="1" applyAlignment="1">
      <alignment wrapText="1"/>
    </xf>
    <xf numFmtId="168" fontId="6" fillId="3" borderId="1" xfId="0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 vertical="center" wrapText="1" readingOrder="1"/>
    </xf>
    <xf numFmtId="0" fontId="17" fillId="0" borderId="11" xfId="0" applyFont="1" applyBorder="1" applyAlignment="1">
      <alignment horizontal="center" vertical="center" wrapText="1" readingOrder="1"/>
    </xf>
    <xf numFmtId="0" fontId="17" fillId="0" borderId="1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7" fillId="5" borderId="6" xfId="0" applyFont="1" applyFill="1" applyBorder="1" applyAlignment="1">
      <alignment horizontal="center" vertical="center" wrapText="1" readingOrder="1"/>
    </xf>
    <xf numFmtId="0" fontId="17" fillId="5" borderId="10" xfId="0" applyFont="1" applyFill="1" applyBorder="1" applyAlignment="1">
      <alignment horizontal="center" vertical="center" wrapText="1" readingOrder="1"/>
    </xf>
    <xf numFmtId="0" fontId="17" fillId="5" borderId="13" xfId="0" applyFont="1" applyFill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wrapText="1"/>
    </xf>
    <xf numFmtId="0" fontId="3" fillId="5" borderId="29" xfId="0" applyFont="1" applyFill="1" applyBorder="1" applyAlignment="1">
      <alignment horizontal="center" wrapText="1"/>
    </xf>
    <xf numFmtId="0" fontId="3" fillId="5" borderId="3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center" wrapText="1"/>
    </xf>
    <xf numFmtId="0" fontId="3" fillId="5" borderId="21" xfId="0" applyFont="1" applyFill="1" applyBorder="1" applyAlignment="1">
      <alignment horizontal="center" wrapText="1"/>
    </xf>
    <xf numFmtId="0" fontId="3" fillId="5" borderId="22" xfId="0" applyFont="1" applyFill="1" applyBorder="1" applyAlignment="1">
      <alignment horizont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6" fillId="5" borderId="1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5" borderId="17" xfId="0" applyFont="1" applyFill="1" applyBorder="1" applyAlignment="1">
      <alignment horizontal="center" wrapText="1"/>
    </xf>
    <xf numFmtId="0" fontId="3" fillId="5" borderId="18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19" fillId="12" borderId="58" xfId="0" applyFont="1" applyFill="1" applyBorder="1" applyAlignment="1">
      <alignment horizontal="center" vertical="center" wrapText="1"/>
    </xf>
    <xf numFmtId="0" fontId="19" fillId="12" borderId="59" xfId="0" applyFont="1" applyFill="1" applyBorder="1" applyAlignment="1">
      <alignment horizontal="center" vertical="center" wrapText="1"/>
    </xf>
    <xf numFmtId="0" fontId="19" fillId="12" borderId="60" xfId="0" applyFont="1" applyFill="1" applyBorder="1" applyAlignment="1">
      <alignment horizontal="center" vertical="center" wrapText="1"/>
    </xf>
    <xf numFmtId="49" fontId="25" fillId="11" borderId="0" xfId="0" applyNumberFormat="1" applyFont="1" applyFill="1" applyAlignment="1">
      <alignment horizontal="center" vertical="center" wrapText="1"/>
    </xf>
    <xf numFmtId="0" fontId="19" fillId="10" borderId="32" xfId="3" applyFont="1" applyFill="1" applyBorder="1" applyAlignment="1" applyProtection="1">
      <alignment horizontal="center"/>
      <protection locked="0"/>
    </xf>
    <xf numFmtId="0" fontId="19" fillId="10" borderId="33" xfId="3" applyFont="1" applyFill="1" applyBorder="1" applyAlignment="1" applyProtection="1">
      <alignment horizontal="center"/>
      <protection locked="0"/>
    </xf>
    <xf numFmtId="0" fontId="19" fillId="10" borderId="34" xfId="3" applyFont="1" applyFill="1" applyBorder="1" applyAlignment="1" applyProtection="1">
      <alignment horizontal="center"/>
      <protection locked="0"/>
    </xf>
    <xf numFmtId="0" fontId="19" fillId="10" borderId="35" xfId="3" applyFont="1" applyFill="1" applyBorder="1" applyAlignment="1" applyProtection="1">
      <alignment horizontal="center"/>
      <protection locked="0"/>
    </xf>
    <xf numFmtId="0" fontId="3" fillId="0" borderId="49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19" fillId="10" borderId="18" xfId="3" applyFont="1" applyFill="1" applyBorder="1" applyAlignment="1" applyProtection="1">
      <alignment horizontal="center"/>
      <protection locked="0"/>
    </xf>
    <xf numFmtId="0" fontId="19" fillId="10" borderId="27" xfId="3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</cellXfs>
  <cellStyles count="8">
    <cellStyle name="Normal" xfId="0" builtinId="0"/>
    <cellStyle name="Normal 2" xfId="3" xr:uid="{00000000-0005-0000-0000-000001000000}"/>
    <cellStyle name="Normal 3" xfId="2" xr:uid="{00000000-0005-0000-0000-000002000000}"/>
    <cellStyle name="Normal 4" xfId="6" xr:uid="{00000000-0005-0000-0000-000003000000}"/>
    <cellStyle name="Porcentagem" xfId="1" builtinId="5"/>
    <cellStyle name="Porcentagem 2" xfId="5" xr:uid="{00000000-0005-0000-0000-000005000000}"/>
    <cellStyle name="Separador de milhares 2" xfId="4" xr:uid="{00000000-0005-0000-0000-000006000000}"/>
    <cellStyle name="Vírgula 2" xfId="7" xr:uid="{00000000-0005-0000-0000-000007000000}"/>
  </cellStyles>
  <dxfs count="4">
    <dxf>
      <fill>
        <patternFill>
          <bgColor rgb="FF00B0F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7E0000"/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Receitas Gerais/ Despesas Gerais</a:t>
            </a:r>
          </a:p>
        </c:rich>
      </c:tx>
      <c:layout>
        <c:manualLayout>
          <c:xMode val="edge"/>
          <c:yMode val="edge"/>
          <c:x val="0.36263733293500916"/>
          <c:y val="5.899735984329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956043956044"/>
          <c:y val="0.20059054834574444"/>
          <c:w val="0.74038461538461542"/>
          <c:h val="0.59587192302706438"/>
        </c:manualLayout>
      </c:layout>
      <c:lineChart>
        <c:grouping val="standard"/>
        <c:varyColors val="0"/>
        <c:ser>
          <c:idx val="0"/>
          <c:order val="0"/>
          <c:tx>
            <c:v>Receitas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'Planilha de controle de custo '!$C$76:$N$76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 de controle de custo '!$C$72:$N$72</c:f>
              <c:numCache>
                <c:formatCode>_-[$R$-416]\ * #,##0.00_-;\-[$R$-416]\ * #,##0.00_-;_-[$R$-416]\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F-487B-96B3-F0EB166FB2A9}"/>
            </c:ext>
          </c:extLst>
        </c:ser>
        <c:ser>
          <c:idx val="1"/>
          <c:order val="1"/>
          <c:tx>
            <c:v>Despesas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'Planilha de controle de custo '!$C$76:$N$76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 de controle de custo '!$C$196:$N$196</c:f>
              <c:numCache>
                <c:formatCode>_-[$R$-416]\ * #,##0.00_-;\-[$R$-416]\ * #,##0.00_-;_-[$R$-416]\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F-487B-96B3-F0EB166FB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9952"/>
        <c:axId val="147312576"/>
      </c:lineChart>
      <c:catAx>
        <c:axId val="1934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45467028003613369"/>
              <c:y val="0.88790808228617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731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31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Valor em reais</a:t>
                </a:r>
              </a:p>
            </c:rich>
          </c:tx>
          <c:layout>
            <c:manualLayout>
              <c:xMode val="edge"/>
              <c:yMode val="edge"/>
              <c:x val="5.7178015349707307E-3"/>
              <c:y val="0.35299994580323479"/>
            </c:manualLayout>
          </c:layout>
          <c:overlay val="0"/>
          <c:spPr>
            <a:noFill/>
            <a:ln w="25400">
              <a:noFill/>
            </a:ln>
          </c:spPr>
        </c:title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346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9017632958487"/>
          <c:y val="0.4365794098746506"/>
          <c:w val="0.13314284901379192"/>
          <c:h val="0.193598897482947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Receitas Recorrente/ Despesas Recorrente</a:t>
            </a:r>
          </a:p>
        </c:rich>
      </c:tx>
      <c:layout>
        <c:manualLayout>
          <c:xMode val="edge"/>
          <c:yMode val="edge"/>
          <c:x val="0.36263733293500916"/>
          <c:y val="5.899735984329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956043956044"/>
          <c:y val="0.20059054834574444"/>
          <c:w val="0.74038461538461542"/>
          <c:h val="0.59587192302706438"/>
        </c:manualLayout>
      </c:layout>
      <c:lineChart>
        <c:grouping val="standard"/>
        <c:varyColors val="0"/>
        <c:ser>
          <c:idx val="0"/>
          <c:order val="0"/>
          <c:tx>
            <c:v>Receitas recorrentes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'Planilha de controle de custo '!$C$76:$N$76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 de controle de custo '!$C$7:$N$7</c:f>
              <c:numCache>
                <c:formatCode>_-[$R$-416]\ * #,##0.00_-;\-[$R$-416]\ * #,##0.00_-;_-[$R$-416]\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A-48B7-8D17-8BEE18D5467E}"/>
            </c:ext>
          </c:extLst>
        </c:ser>
        <c:ser>
          <c:idx val="1"/>
          <c:order val="1"/>
          <c:tx>
            <c:v>Despesas recorrentes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'Planilha de controle de custo '!$C$76:$N$76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 de controle de custo '!$C$77:$N$77</c:f>
              <c:numCache>
                <c:formatCode>_-[$R$-416]\ * #,##0.00_-;\-[$R$-416]\ * #,##0.00_-;_-[$R$-416]\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A-48B7-8D17-8BEE18D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5680"/>
        <c:axId val="147314304"/>
      </c:lineChart>
      <c:catAx>
        <c:axId val="1466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45467028003613369"/>
              <c:y val="0.88790808228617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7314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31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Valor em reais</a:t>
                </a:r>
              </a:p>
            </c:rich>
          </c:tx>
          <c:layout>
            <c:manualLayout>
              <c:xMode val="edge"/>
              <c:yMode val="edge"/>
              <c:x val="5.7178015349707307E-3"/>
              <c:y val="0.35299994580323479"/>
            </c:manualLayout>
          </c:layout>
          <c:overlay val="0"/>
          <c:spPr>
            <a:noFill/>
            <a:ln w="25400">
              <a:noFill/>
            </a:ln>
          </c:spPr>
        </c:title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669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9017632958487"/>
          <c:y val="0.4365794098746506"/>
          <c:w val="0.13314284901379192"/>
          <c:h val="0.193598897482947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Ciclos!$C$27:$D$27</c:f>
              <c:strCache>
                <c:ptCount val="2"/>
                <c:pt idx="0">
                  <c:v>CICLO Operacional</c:v>
                </c:pt>
                <c:pt idx="1">
                  <c:v>CICLO Financeiro </c:v>
                </c:pt>
              </c:strCache>
            </c:strRef>
          </c:cat>
          <c:val>
            <c:numRef>
              <c:f>Ciclos!$C$28:$D$28</c:f>
              <c:numCache>
                <c:formatCode>General</c:formatCode>
                <c:ptCount val="2"/>
                <c:pt idx="0" formatCode="0.00">
                  <c:v>5.1426208401017757</c:v>
                </c:pt>
                <c:pt idx="1">
                  <c:v>0.63546636855706051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1-464A-92C8-6B899EBE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03040"/>
        <c:axId val="193396736"/>
      </c:barChart>
      <c:catAx>
        <c:axId val="14690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3396736"/>
        <c:crosses val="autoZero"/>
        <c:auto val="1"/>
        <c:lblAlgn val="ctr"/>
        <c:lblOffset val="100"/>
        <c:noMultiLvlLbl val="0"/>
      </c:catAx>
      <c:valAx>
        <c:axId val="19339673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46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Ciclos!$C$3:$E$3</c:f>
              <c:strCache>
                <c:ptCount val="3"/>
                <c:pt idx="0">
                  <c:v>Prazo medio recebimento </c:v>
                </c:pt>
                <c:pt idx="1">
                  <c:v>Prazo medio de estocagem </c:v>
                </c:pt>
                <c:pt idx="2">
                  <c:v>Prazo medio de pagamento </c:v>
                </c:pt>
              </c:strCache>
            </c:strRef>
          </c:cat>
          <c:val>
            <c:numRef>
              <c:f>Ciclos!$C$4:$E$4</c:f>
              <c:numCache>
                <c:formatCode>0.00</c:formatCode>
                <c:ptCount val="3"/>
                <c:pt idx="0">
                  <c:v>1.4654663685570601</c:v>
                </c:pt>
                <c:pt idx="1">
                  <c:v>3.6771544715447155</c:v>
                </c:pt>
                <c:pt idx="2" formatCode="General">
                  <c:v>4.5071544715447152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4BE6-91CB-C7AB059B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04576"/>
        <c:axId val="193398464"/>
      </c:barChart>
      <c:catAx>
        <c:axId val="14690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3398464"/>
        <c:crosses val="autoZero"/>
        <c:auto val="1"/>
        <c:lblAlgn val="ctr"/>
        <c:lblOffset val="100"/>
        <c:noMultiLvlLbl val="0"/>
      </c:catAx>
      <c:valAx>
        <c:axId val="19339846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469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232</xdr:row>
      <xdr:rowOff>100852</xdr:rowOff>
    </xdr:from>
    <xdr:to>
      <xdr:col>14</xdr:col>
      <xdr:colOff>627529</xdr:colOff>
      <xdr:row>257</xdr:row>
      <xdr:rowOff>143434</xdr:rowOff>
    </xdr:to>
    <xdr:graphicFrame macro="">
      <xdr:nvGraphicFramePr>
        <xdr:cNvPr id="1039" name="Gráfico 6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208430</xdr:colOff>
      <xdr:row>199</xdr:row>
      <xdr:rowOff>112058</xdr:rowOff>
    </xdr:from>
    <xdr:to>
      <xdr:col>14</xdr:col>
      <xdr:colOff>693085</xdr:colOff>
      <xdr:row>224</xdr:row>
      <xdr:rowOff>154642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188259</xdr:colOff>
      <xdr:row>0</xdr:row>
      <xdr:rowOff>0</xdr:rowOff>
    </xdr:from>
    <xdr:to>
      <xdr:col>8</xdr:col>
      <xdr:colOff>977153</xdr:colOff>
      <xdr:row>6</xdr:row>
      <xdr:rowOff>73959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" t="18054" r="-3333"/>
        <a:stretch/>
      </xdr:blipFill>
      <xdr:spPr>
        <a:xfrm>
          <a:off x="7198659" y="0"/>
          <a:ext cx="2958353" cy="2359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30</xdr:row>
      <xdr:rowOff>76200</xdr:rowOff>
    </xdr:from>
    <xdr:to>
      <xdr:col>6</xdr:col>
      <xdr:colOff>161924</xdr:colOff>
      <xdr:row>43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5</xdr:row>
      <xdr:rowOff>123825</xdr:rowOff>
    </xdr:from>
    <xdr:to>
      <xdr:col>9</xdr:col>
      <xdr:colOff>409575</xdr:colOff>
      <xdr:row>21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50"/>
  <sheetViews>
    <sheetView workbookViewId="0">
      <selection activeCell="C14" sqref="C14:H14"/>
    </sheetView>
  </sheetViews>
  <sheetFormatPr defaultRowHeight="13.2" x14ac:dyDescent="0.25"/>
  <cols>
    <col min="2" max="2" width="6.33203125" customWidth="1"/>
    <col min="3" max="3" width="16.44140625" customWidth="1"/>
  </cols>
  <sheetData>
    <row r="4" spans="3:11" ht="12.75" customHeight="1" x14ac:dyDescent="0.25">
      <c r="C4" s="171" t="s">
        <v>24</v>
      </c>
      <c r="D4" s="171"/>
      <c r="E4" s="171"/>
      <c r="F4" s="171"/>
      <c r="G4" s="171"/>
      <c r="H4" s="171"/>
      <c r="I4" s="171"/>
      <c r="J4" s="171"/>
      <c r="K4" s="171"/>
    </row>
    <row r="5" spans="3:11" x14ac:dyDescent="0.25">
      <c r="C5" s="171"/>
      <c r="D5" s="171"/>
      <c r="E5" s="171"/>
      <c r="F5" s="171"/>
      <c r="G5" s="171"/>
      <c r="H5" s="171"/>
      <c r="I5" s="171"/>
      <c r="J5" s="171"/>
      <c r="K5" s="171"/>
    </row>
    <row r="6" spans="3:11" x14ac:dyDescent="0.25">
      <c r="C6" s="171"/>
      <c r="D6" s="171"/>
      <c r="E6" s="171"/>
      <c r="F6" s="171"/>
      <c r="G6" s="171"/>
      <c r="H6" s="171"/>
      <c r="I6" s="171"/>
      <c r="J6" s="171"/>
      <c r="K6" s="171"/>
    </row>
    <row r="7" spans="3:11" x14ac:dyDescent="0.25">
      <c r="C7" s="171"/>
      <c r="D7" s="171"/>
      <c r="E7" s="171"/>
      <c r="F7" s="171"/>
      <c r="G7" s="171"/>
      <c r="H7" s="171"/>
      <c r="I7" s="171"/>
      <c r="J7" s="171"/>
      <c r="K7" s="171"/>
    </row>
    <row r="8" spans="3:11" x14ac:dyDescent="0.25">
      <c r="C8" s="171"/>
      <c r="D8" s="171"/>
      <c r="E8" s="171"/>
      <c r="F8" s="171"/>
      <c r="G8" s="171"/>
      <c r="H8" s="171"/>
      <c r="I8" s="171"/>
      <c r="J8" s="171"/>
      <c r="K8" s="171"/>
    </row>
    <row r="9" spans="3:11" x14ac:dyDescent="0.25">
      <c r="C9" s="171"/>
      <c r="D9" s="171"/>
      <c r="E9" s="171"/>
      <c r="F9" s="171"/>
      <c r="G9" s="171"/>
      <c r="H9" s="171"/>
      <c r="I9" s="171"/>
      <c r="J9" s="171"/>
      <c r="K9" s="171"/>
    </row>
    <row r="10" spans="3:11" x14ac:dyDescent="0.25">
      <c r="C10" s="4"/>
      <c r="D10" s="4"/>
      <c r="E10" s="4"/>
      <c r="F10" s="4"/>
      <c r="G10" s="4"/>
      <c r="H10" s="4"/>
      <c r="I10" s="4"/>
      <c r="J10" s="4"/>
      <c r="K10" s="4"/>
    </row>
    <row r="11" spans="3:11" x14ac:dyDescent="0.25">
      <c r="C11" s="4"/>
      <c r="D11" s="4"/>
      <c r="E11" s="4"/>
      <c r="F11" s="4"/>
      <c r="G11" s="4"/>
      <c r="H11" s="4"/>
      <c r="I11" s="4"/>
      <c r="J11" s="4"/>
      <c r="K11" s="4"/>
    </row>
    <row r="13" spans="3:11" ht="13.8" thickBot="1" x14ac:dyDescent="0.3"/>
    <row r="14" spans="3:11" ht="13.8" thickBot="1" x14ac:dyDescent="0.3">
      <c r="C14" s="172" t="s">
        <v>27</v>
      </c>
      <c r="D14" s="173"/>
      <c r="E14" s="173"/>
      <c r="F14" s="173"/>
      <c r="G14" s="173"/>
      <c r="H14" s="174"/>
    </row>
    <row r="15" spans="3:11" ht="30" customHeight="1" x14ac:dyDescent="0.25">
      <c r="C15" s="175" t="s">
        <v>38</v>
      </c>
      <c r="D15" s="177" t="s">
        <v>37</v>
      </c>
      <c r="E15" s="178"/>
      <c r="F15" s="178"/>
      <c r="G15" s="178"/>
      <c r="H15" s="179"/>
    </row>
    <row r="16" spans="3:11" ht="36" customHeight="1" x14ac:dyDescent="0.25">
      <c r="C16" s="175"/>
      <c r="D16" s="180" t="s">
        <v>36</v>
      </c>
      <c r="E16" s="181"/>
      <c r="F16" s="181"/>
      <c r="G16" s="181"/>
      <c r="H16" s="182"/>
    </row>
    <row r="17" spans="3:8" ht="40.5" customHeight="1" thickBot="1" x14ac:dyDescent="0.3">
      <c r="C17" s="176"/>
      <c r="D17" s="168" t="s">
        <v>35</v>
      </c>
      <c r="E17" s="169"/>
      <c r="F17" s="169"/>
      <c r="G17" s="169"/>
      <c r="H17" s="170"/>
    </row>
    <row r="18" spans="3:8" ht="26.25" customHeight="1" x14ac:dyDescent="0.25">
      <c r="C18" s="162" t="s">
        <v>28</v>
      </c>
      <c r="D18" s="127" t="s">
        <v>30</v>
      </c>
      <c r="E18" s="120"/>
      <c r="F18" s="120"/>
      <c r="G18" s="120"/>
      <c r="H18" s="128"/>
    </row>
    <row r="19" spans="3:8" ht="27.75" customHeight="1" x14ac:dyDescent="0.25">
      <c r="C19" s="163"/>
      <c r="D19" s="156"/>
      <c r="E19" s="157"/>
      <c r="F19" s="157"/>
      <c r="G19" s="157"/>
      <c r="H19" s="158"/>
    </row>
    <row r="20" spans="3:8" ht="16.5" customHeight="1" x14ac:dyDescent="0.25">
      <c r="C20" s="163"/>
      <c r="D20" s="141" t="s">
        <v>31</v>
      </c>
      <c r="E20" s="142"/>
      <c r="F20" s="142"/>
      <c r="G20" s="142"/>
      <c r="H20" s="143"/>
    </row>
    <row r="21" spans="3:8" x14ac:dyDescent="0.25">
      <c r="C21" s="163"/>
      <c r="D21" s="159"/>
      <c r="E21" s="160"/>
      <c r="F21" s="160"/>
      <c r="G21" s="160"/>
      <c r="H21" s="161"/>
    </row>
    <row r="22" spans="3:8" ht="12.75" customHeight="1" x14ac:dyDescent="0.25">
      <c r="C22" s="163"/>
      <c r="D22" s="165" t="s">
        <v>32</v>
      </c>
      <c r="E22" s="166"/>
      <c r="F22" s="166"/>
      <c r="G22" s="166"/>
      <c r="H22" s="167"/>
    </row>
    <row r="23" spans="3:8" ht="24.75" customHeight="1" x14ac:dyDescent="0.25">
      <c r="C23" s="163"/>
      <c r="D23" s="129"/>
      <c r="E23" s="130"/>
      <c r="F23" s="130"/>
      <c r="G23" s="130"/>
      <c r="H23" s="131"/>
    </row>
    <row r="24" spans="3:8" ht="25.5" customHeight="1" thickBot="1" x14ac:dyDescent="0.3">
      <c r="C24" s="164"/>
      <c r="D24" s="168" t="s">
        <v>33</v>
      </c>
      <c r="E24" s="169"/>
      <c r="F24" s="169"/>
      <c r="G24" s="169"/>
      <c r="H24" s="170"/>
    </row>
    <row r="25" spans="3:8" ht="27" customHeight="1" x14ac:dyDescent="0.25">
      <c r="C25" s="150" t="s">
        <v>29</v>
      </c>
      <c r="D25" s="144" t="s">
        <v>34</v>
      </c>
      <c r="E25" s="145"/>
      <c r="F25" s="145"/>
      <c r="G25" s="145"/>
      <c r="H25" s="146"/>
    </row>
    <row r="26" spans="3:8" x14ac:dyDescent="0.25">
      <c r="C26" s="151"/>
      <c r="D26" s="141" t="s">
        <v>32</v>
      </c>
      <c r="E26" s="142"/>
      <c r="F26" s="142"/>
      <c r="G26" s="142"/>
      <c r="H26" s="143"/>
    </row>
    <row r="27" spans="3:8" x14ac:dyDescent="0.25">
      <c r="C27" s="151"/>
      <c r="D27" s="111"/>
      <c r="E27" s="112"/>
      <c r="F27" s="112"/>
      <c r="G27" s="112"/>
      <c r="H27" s="113"/>
    </row>
    <row r="28" spans="3:8" ht="13.8" thickBot="1" x14ac:dyDescent="0.3">
      <c r="C28" s="152"/>
      <c r="D28" s="147" t="s">
        <v>33</v>
      </c>
      <c r="E28" s="148"/>
      <c r="F28" s="148"/>
      <c r="G28" s="148"/>
      <c r="H28" s="149"/>
    </row>
    <row r="29" spans="3:8" x14ac:dyDescent="0.25">
      <c r="C29" s="153" t="s">
        <v>39</v>
      </c>
      <c r="D29" s="109" t="s">
        <v>40</v>
      </c>
      <c r="E29" s="109"/>
      <c r="F29" s="109"/>
      <c r="G29" s="109"/>
      <c r="H29" s="110"/>
    </row>
    <row r="30" spans="3:8" ht="17.25" customHeight="1" x14ac:dyDescent="0.25">
      <c r="C30" s="154"/>
      <c r="D30" s="112"/>
      <c r="E30" s="112"/>
      <c r="F30" s="112"/>
      <c r="G30" s="112"/>
      <c r="H30" s="113"/>
    </row>
    <row r="31" spans="3:8" ht="13.8" thickBot="1" x14ac:dyDescent="0.3">
      <c r="C31" s="155"/>
      <c r="D31" s="115"/>
      <c r="E31" s="115"/>
      <c r="F31" s="115"/>
      <c r="G31" s="115"/>
      <c r="H31" s="116"/>
    </row>
    <row r="32" spans="3:8" ht="12.75" customHeight="1" x14ac:dyDescent="0.25">
      <c r="C32" s="117" t="s">
        <v>41</v>
      </c>
      <c r="D32" s="120" t="s">
        <v>42</v>
      </c>
      <c r="E32" s="121"/>
      <c r="F32" s="121"/>
      <c r="G32" s="121"/>
      <c r="H32" s="122"/>
    </row>
    <row r="33" spans="3:8" x14ac:dyDescent="0.25">
      <c r="C33" s="118"/>
      <c r="D33" s="123"/>
      <c r="E33" s="123"/>
      <c r="F33" s="123"/>
      <c r="G33" s="123"/>
      <c r="H33" s="124"/>
    </row>
    <row r="34" spans="3:8" x14ac:dyDescent="0.25">
      <c r="C34" s="118"/>
      <c r="D34" s="123"/>
      <c r="E34" s="123"/>
      <c r="F34" s="123"/>
      <c r="G34" s="123"/>
      <c r="H34" s="124"/>
    </row>
    <row r="35" spans="3:8" x14ac:dyDescent="0.25">
      <c r="C35" s="118"/>
      <c r="D35" s="123"/>
      <c r="E35" s="123"/>
      <c r="F35" s="123"/>
      <c r="G35" s="123"/>
      <c r="H35" s="124"/>
    </row>
    <row r="36" spans="3:8" ht="13.8" thickBot="1" x14ac:dyDescent="0.3">
      <c r="C36" s="119"/>
      <c r="D36" s="125"/>
      <c r="E36" s="125"/>
      <c r="F36" s="125"/>
      <c r="G36" s="125"/>
      <c r="H36" s="126"/>
    </row>
    <row r="39" spans="3:8" ht="13.8" thickBot="1" x14ac:dyDescent="0.3"/>
    <row r="40" spans="3:8" ht="14.4" thickBot="1" x14ac:dyDescent="0.3">
      <c r="C40" s="135" t="s">
        <v>46</v>
      </c>
      <c r="D40" s="136"/>
      <c r="E40" s="136"/>
      <c r="F40" s="136"/>
      <c r="G40" s="136"/>
      <c r="H40" s="137"/>
    </row>
    <row r="41" spans="3:8" ht="12.75" customHeight="1" x14ac:dyDescent="0.25">
      <c r="C41" s="138" t="s">
        <v>45</v>
      </c>
      <c r="D41" s="127" t="s">
        <v>49</v>
      </c>
      <c r="E41" s="120"/>
      <c r="F41" s="120"/>
      <c r="G41" s="120"/>
      <c r="H41" s="128"/>
    </row>
    <row r="42" spans="3:8" x14ac:dyDescent="0.25">
      <c r="C42" s="139"/>
      <c r="D42" s="129"/>
      <c r="E42" s="130"/>
      <c r="F42" s="130"/>
      <c r="G42" s="130"/>
      <c r="H42" s="131"/>
    </row>
    <row r="43" spans="3:8" x14ac:dyDescent="0.25">
      <c r="C43" s="139"/>
      <c r="D43" s="129"/>
      <c r="E43" s="130"/>
      <c r="F43" s="130"/>
      <c r="G43" s="130"/>
      <c r="H43" s="131"/>
    </row>
    <row r="44" spans="3:8" x14ac:dyDescent="0.25">
      <c r="C44" s="139"/>
      <c r="D44" s="129"/>
      <c r="E44" s="130"/>
      <c r="F44" s="130"/>
      <c r="G44" s="130"/>
      <c r="H44" s="131"/>
    </row>
    <row r="45" spans="3:8" ht="13.8" thickBot="1" x14ac:dyDescent="0.3">
      <c r="C45" s="140"/>
      <c r="D45" s="132"/>
      <c r="E45" s="133"/>
      <c r="F45" s="133"/>
      <c r="G45" s="133"/>
      <c r="H45" s="134"/>
    </row>
    <row r="46" spans="3:8" x14ac:dyDescent="0.25">
      <c r="C46" s="105" t="s">
        <v>47</v>
      </c>
      <c r="D46" s="108" t="s">
        <v>48</v>
      </c>
      <c r="E46" s="109"/>
      <c r="F46" s="109"/>
      <c r="G46" s="109"/>
      <c r="H46" s="110"/>
    </row>
    <row r="47" spans="3:8" x14ac:dyDescent="0.25">
      <c r="C47" s="106"/>
      <c r="D47" s="111"/>
      <c r="E47" s="112"/>
      <c r="F47" s="112"/>
      <c r="G47" s="112"/>
      <c r="H47" s="113"/>
    </row>
    <row r="48" spans="3:8" x14ac:dyDescent="0.25">
      <c r="C48" s="106"/>
      <c r="D48" s="111"/>
      <c r="E48" s="112"/>
      <c r="F48" s="112"/>
      <c r="G48" s="112"/>
      <c r="H48" s="113"/>
    </row>
    <row r="49" spans="3:8" x14ac:dyDescent="0.25">
      <c r="C49" s="106"/>
      <c r="D49" s="111"/>
      <c r="E49" s="112"/>
      <c r="F49" s="112"/>
      <c r="G49" s="112"/>
      <c r="H49" s="113"/>
    </row>
    <row r="50" spans="3:8" ht="13.8" thickBot="1" x14ac:dyDescent="0.3">
      <c r="C50" s="107"/>
      <c r="D50" s="114"/>
      <c r="E50" s="115"/>
      <c r="F50" s="115"/>
      <c r="G50" s="115"/>
      <c r="H50" s="116"/>
    </row>
  </sheetData>
  <mergeCells count="24">
    <mergeCell ref="C4:K9"/>
    <mergeCell ref="C14:H14"/>
    <mergeCell ref="C15:C17"/>
    <mergeCell ref="D15:H15"/>
    <mergeCell ref="D16:H16"/>
    <mergeCell ref="D17:H17"/>
    <mergeCell ref="D18:H19"/>
    <mergeCell ref="D20:H21"/>
    <mergeCell ref="C18:C24"/>
    <mergeCell ref="D22:H23"/>
    <mergeCell ref="D24:H24"/>
    <mergeCell ref="D26:H27"/>
    <mergeCell ref="D25:H25"/>
    <mergeCell ref="D28:H28"/>
    <mergeCell ref="C25:C28"/>
    <mergeCell ref="D29:H31"/>
    <mergeCell ref="C29:C31"/>
    <mergeCell ref="C46:C50"/>
    <mergeCell ref="D46:H50"/>
    <mergeCell ref="C32:C36"/>
    <mergeCell ref="D32:H36"/>
    <mergeCell ref="D41:H45"/>
    <mergeCell ref="C40:H40"/>
    <mergeCell ref="C41:C45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0"/>
  <sheetViews>
    <sheetView showGridLines="0" tabSelected="1" zoomScale="85" zoomScaleNormal="85" workbookViewId="0">
      <selection activeCell="D4" sqref="D4"/>
    </sheetView>
  </sheetViews>
  <sheetFormatPr defaultColWidth="0" defaultRowHeight="13.2" x14ac:dyDescent="0.25"/>
  <cols>
    <col min="1" max="1" width="4.44140625" customWidth="1"/>
    <col min="2" max="2" width="31.88671875" customWidth="1"/>
    <col min="3" max="14" width="15.77734375" customWidth="1"/>
    <col min="15" max="15" width="12.5546875" bestFit="1" customWidth="1"/>
    <col min="16" max="16" width="8.88671875" customWidth="1"/>
    <col min="17" max="21" width="0" hidden="1" customWidth="1"/>
    <col min="22" max="16384" width="8.88671875" hidden="1"/>
  </cols>
  <sheetData>
    <row r="1" spans="2:21" ht="50.4" customHeight="1" x14ac:dyDescent="0.25"/>
    <row r="2" spans="2:21" ht="16.8" customHeight="1" x14ac:dyDescent="0.3">
      <c r="B2" s="239" t="s">
        <v>168</v>
      </c>
    </row>
    <row r="3" spans="2:21" ht="31.2" customHeight="1" x14ac:dyDescent="0.25">
      <c r="B3" s="74"/>
      <c r="M3" s="186" t="s">
        <v>164</v>
      </c>
      <c r="N3" s="186"/>
      <c r="O3" s="186"/>
    </row>
    <row r="4" spans="2:21" ht="42" customHeight="1" x14ac:dyDescent="0.25"/>
    <row r="5" spans="2:21" ht="15.6" x14ac:dyDescent="0.25">
      <c r="B5" s="183" t="s">
        <v>165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5"/>
    </row>
    <row r="6" spans="2:21" ht="24" x14ac:dyDescent="0.25">
      <c r="B6" s="90"/>
      <c r="C6" s="91" t="s">
        <v>0</v>
      </c>
      <c r="D6" s="91" t="s">
        <v>1</v>
      </c>
      <c r="E6" s="91" t="s">
        <v>2</v>
      </c>
      <c r="F6" s="91" t="s">
        <v>3</v>
      </c>
      <c r="G6" s="91" t="s">
        <v>4</v>
      </c>
      <c r="H6" s="91" t="s">
        <v>15</v>
      </c>
      <c r="I6" s="91" t="s">
        <v>6</v>
      </c>
      <c r="J6" s="91" t="s">
        <v>7</v>
      </c>
      <c r="K6" s="91" t="s">
        <v>8</v>
      </c>
      <c r="L6" s="91" t="s">
        <v>9</v>
      </c>
      <c r="M6" s="91" t="s">
        <v>10</v>
      </c>
      <c r="N6" s="91" t="s">
        <v>11</v>
      </c>
      <c r="O6" s="92" t="s">
        <v>16</v>
      </c>
    </row>
    <row r="7" spans="2:21" x14ac:dyDescent="0.25">
      <c r="B7" s="87" t="s">
        <v>25</v>
      </c>
      <c r="C7" s="88">
        <f>SUM(C9,C18,C26,C35)</f>
        <v>0</v>
      </c>
      <c r="D7" s="88">
        <f t="shared" ref="D7:O7" si="0">SUM(D9,D18,D26,D35)</f>
        <v>0</v>
      </c>
      <c r="E7" s="88">
        <f t="shared" si="0"/>
        <v>0</v>
      </c>
      <c r="F7" s="88">
        <f t="shared" si="0"/>
        <v>0</v>
      </c>
      <c r="G7" s="88">
        <f t="shared" si="0"/>
        <v>0</v>
      </c>
      <c r="H7" s="88">
        <f t="shared" si="0"/>
        <v>0</v>
      </c>
      <c r="I7" s="88">
        <f t="shared" si="0"/>
        <v>0</v>
      </c>
      <c r="J7" s="88">
        <f t="shared" si="0"/>
        <v>0</v>
      </c>
      <c r="K7" s="88">
        <f t="shared" si="0"/>
        <v>0</v>
      </c>
      <c r="L7" s="88">
        <f t="shared" si="0"/>
        <v>0</v>
      </c>
      <c r="M7" s="88">
        <f t="shared" si="0"/>
        <v>0</v>
      </c>
      <c r="N7" s="88">
        <f t="shared" si="0"/>
        <v>0</v>
      </c>
      <c r="O7" s="89">
        <f t="shared" si="0"/>
        <v>0</v>
      </c>
    </row>
    <row r="8" spans="2:21" ht="13.2" customHeight="1" x14ac:dyDescent="0.25">
      <c r="B8" s="84" t="s">
        <v>19</v>
      </c>
      <c r="C8" s="85" t="str">
        <f>IF(C72=0,"0",C7/C72)</f>
        <v>0</v>
      </c>
      <c r="D8" s="85" t="str">
        <f t="shared" ref="D8:O8" si="1">IF(D72=0,"0",D7/D72)</f>
        <v>0</v>
      </c>
      <c r="E8" s="85" t="str">
        <f t="shared" si="1"/>
        <v>0</v>
      </c>
      <c r="F8" s="85" t="str">
        <f t="shared" si="1"/>
        <v>0</v>
      </c>
      <c r="G8" s="85" t="str">
        <f t="shared" si="1"/>
        <v>0</v>
      </c>
      <c r="H8" s="85" t="str">
        <f t="shared" si="1"/>
        <v>0</v>
      </c>
      <c r="I8" s="85" t="str">
        <f t="shared" si="1"/>
        <v>0</v>
      </c>
      <c r="J8" s="85" t="str">
        <f t="shared" si="1"/>
        <v>0</v>
      </c>
      <c r="K8" s="85" t="str">
        <f t="shared" si="1"/>
        <v>0</v>
      </c>
      <c r="L8" s="85" t="str">
        <f t="shared" si="1"/>
        <v>0</v>
      </c>
      <c r="M8" s="85" t="str">
        <f t="shared" si="1"/>
        <v>0</v>
      </c>
      <c r="N8" s="85" t="str">
        <f t="shared" si="1"/>
        <v>0</v>
      </c>
      <c r="O8" s="86" t="str">
        <f t="shared" si="1"/>
        <v>0</v>
      </c>
      <c r="T8" s="64"/>
      <c r="U8" s="64"/>
    </row>
    <row r="9" spans="2:21" ht="13.2" customHeight="1" x14ac:dyDescent="0.25">
      <c r="B9" s="93" t="s">
        <v>18</v>
      </c>
      <c r="C9" s="94">
        <f>SUM(C11:C17)</f>
        <v>0</v>
      </c>
      <c r="D9" s="94">
        <f t="shared" ref="D9:O9" si="2">SUM(D11:D17)</f>
        <v>0</v>
      </c>
      <c r="E9" s="94">
        <f t="shared" si="2"/>
        <v>0</v>
      </c>
      <c r="F9" s="94">
        <f t="shared" si="2"/>
        <v>0</v>
      </c>
      <c r="G9" s="94">
        <f t="shared" si="2"/>
        <v>0</v>
      </c>
      <c r="H9" s="94">
        <f t="shared" si="2"/>
        <v>0</v>
      </c>
      <c r="I9" s="94">
        <f t="shared" si="2"/>
        <v>0</v>
      </c>
      <c r="J9" s="94">
        <f t="shared" si="2"/>
        <v>0</v>
      </c>
      <c r="K9" s="94">
        <f t="shared" si="2"/>
        <v>0</v>
      </c>
      <c r="L9" s="94">
        <f t="shared" si="2"/>
        <v>0</v>
      </c>
      <c r="M9" s="94">
        <f t="shared" si="2"/>
        <v>0</v>
      </c>
      <c r="N9" s="94">
        <f t="shared" si="2"/>
        <v>0</v>
      </c>
      <c r="O9" s="94">
        <f t="shared" si="2"/>
        <v>0</v>
      </c>
      <c r="T9" s="64"/>
      <c r="U9" s="64"/>
    </row>
    <row r="10" spans="2:21" ht="13.2" customHeight="1" x14ac:dyDescent="0.25">
      <c r="B10" s="93" t="s">
        <v>19</v>
      </c>
      <c r="C10" s="95" t="str">
        <f>IF(C7=0,"0",C9/C7)</f>
        <v>0</v>
      </c>
      <c r="D10" s="95" t="str">
        <f t="shared" ref="D10:O10" si="3">IF(D72=0,"0",D9/D7)</f>
        <v>0</v>
      </c>
      <c r="E10" s="95" t="str">
        <f t="shared" si="3"/>
        <v>0</v>
      </c>
      <c r="F10" s="95" t="str">
        <f t="shared" si="3"/>
        <v>0</v>
      </c>
      <c r="G10" s="95" t="str">
        <f t="shared" si="3"/>
        <v>0</v>
      </c>
      <c r="H10" s="95" t="str">
        <f t="shared" si="3"/>
        <v>0</v>
      </c>
      <c r="I10" s="95" t="str">
        <f t="shared" si="3"/>
        <v>0</v>
      </c>
      <c r="J10" s="95" t="str">
        <f t="shared" si="3"/>
        <v>0</v>
      </c>
      <c r="K10" s="95" t="str">
        <f t="shared" si="3"/>
        <v>0</v>
      </c>
      <c r="L10" s="95" t="str">
        <f t="shared" si="3"/>
        <v>0</v>
      </c>
      <c r="M10" s="95" t="str">
        <f t="shared" si="3"/>
        <v>0</v>
      </c>
      <c r="N10" s="95" t="str">
        <f t="shared" si="3"/>
        <v>0</v>
      </c>
      <c r="O10" s="95" t="str">
        <f t="shared" si="3"/>
        <v>0</v>
      </c>
      <c r="T10" s="64"/>
      <c r="U10" s="64"/>
    </row>
    <row r="11" spans="2:21" x14ac:dyDescent="0.25">
      <c r="B11" s="65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99">
        <f>SUM(C11:N11)</f>
        <v>0</v>
      </c>
    </row>
    <row r="12" spans="2:21" x14ac:dyDescent="0.25">
      <c r="B12" s="65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99">
        <f t="shared" ref="O12:O72" si="4">SUM(C12:N12)</f>
        <v>0</v>
      </c>
    </row>
    <row r="13" spans="2:21" x14ac:dyDescent="0.25">
      <c r="B13" s="65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1"/>
      <c r="O13" s="99">
        <f>SUM(C13:N13)</f>
        <v>0</v>
      </c>
    </row>
    <row r="14" spans="2:21" x14ac:dyDescent="0.25">
      <c r="B14" s="65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  <c r="O14" s="99">
        <f t="shared" si="4"/>
        <v>0</v>
      </c>
    </row>
    <row r="15" spans="2:21" x14ac:dyDescent="0.25">
      <c r="B15" s="65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99">
        <f t="shared" si="4"/>
        <v>0</v>
      </c>
    </row>
    <row r="16" spans="2:21" x14ac:dyDescent="0.25">
      <c r="B16" s="65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99">
        <f t="shared" si="4"/>
        <v>0</v>
      </c>
    </row>
    <row r="17" spans="2:15" x14ac:dyDescent="0.25">
      <c r="B17" s="65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99">
        <f t="shared" si="4"/>
        <v>0</v>
      </c>
    </row>
    <row r="18" spans="2:15" x14ac:dyDescent="0.25">
      <c r="B18" s="93" t="s">
        <v>155</v>
      </c>
      <c r="C18" s="94">
        <f>SUM(C20:C25)</f>
        <v>0</v>
      </c>
      <c r="D18" s="94">
        <f t="shared" ref="D18:O18" si="5">SUM(D20:D25)</f>
        <v>0</v>
      </c>
      <c r="E18" s="94">
        <f t="shared" si="5"/>
        <v>0</v>
      </c>
      <c r="F18" s="94">
        <f t="shared" si="5"/>
        <v>0</v>
      </c>
      <c r="G18" s="94">
        <f t="shared" si="5"/>
        <v>0</v>
      </c>
      <c r="H18" s="94">
        <f t="shared" si="5"/>
        <v>0</v>
      </c>
      <c r="I18" s="94">
        <f t="shared" si="5"/>
        <v>0</v>
      </c>
      <c r="J18" s="94">
        <f t="shared" si="5"/>
        <v>0</v>
      </c>
      <c r="K18" s="94">
        <f t="shared" si="5"/>
        <v>0</v>
      </c>
      <c r="L18" s="94">
        <f t="shared" si="5"/>
        <v>0</v>
      </c>
      <c r="M18" s="94">
        <f t="shared" si="5"/>
        <v>0</v>
      </c>
      <c r="N18" s="94">
        <f t="shared" si="5"/>
        <v>0</v>
      </c>
      <c r="O18" s="94">
        <f t="shared" si="5"/>
        <v>0</v>
      </c>
    </row>
    <row r="19" spans="2:15" x14ac:dyDescent="0.25">
      <c r="B19" s="93" t="s">
        <v>19</v>
      </c>
      <c r="C19" s="95">
        <f>IF(C7&lt;=0,0,C18/C7)</f>
        <v>0</v>
      </c>
      <c r="D19" s="95">
        <f t="shared" ref="D19:O19" si="6">IF(D7&lt;=0,0,D18/D7)</f>
        <v>0</v>
      </c>
      <c r="E19" s="95">
        <f t="shared" si="6"/>
        <v>0</v>
      </c>
      <c r="F19" s="95">
        <f t="shared" si="6"/>
        <v>0</v>
      </c>
      <c r="G19" s="95">
        <f t="shared" si="6"/>
        <v>0</v>
      </c>
      <c r="H19" s="95">
        <f t="shared" si="6"/>
        <v>0</v>
      </c>
      <c r="I19" s="95">
        <f t="shared" si="6"/>
        <v>0</v>
      </c>
      <c r="J19" s="95">
        <f t="shared" si="6"/>
        <v>0</v>
      </c>
      <c r="K19" s="95">
        <f t="shared" si="6"/>
        <v>0</v>
      </c>
      <c r="L19" s="95">
        <f t="shared" si="6"/>
        <v>0</v>
      </c>
      <c r="M19" s="95">
        <f t="shared" si="6"/>
        <v>0</v>
      </c>
      <c r="N19" s="95">
        <f t="shared" si="6"/>
        <v>0</v>
      </c>
      <c r="O19" s="95">
        <f t="shared" si="6"/>
        <v>0</v>
      </c>
    </row>
    <row r="20" spans="2:15" x14ac:dyDescent="0.25">
      <c r="B20" s="65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99">
        <f t="shared" si="4"/>
        <v>0</v>
      </c>
    </row>
    <row r="21" spans="2:15" x14ac:dyDescent="0.25">
      <c r="B21" s="65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99">
        <f t="shared" si="4"/>
        <v>0</v>
      </c>
    </row>
    <row r="22" spans="2:15" x14ac:dyDescent="0.25">
      <c r="B22" s="68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99">
        <f t="shared" si="4"/>
        <v>0</v>
      </c>
    </row>
    <row r="23" spans="2:15" x14ac:dyDescent="0.25">
      <c r="B23" s="68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99">
        <f t="shared" si="4"/>
        <v>0</v>
      </c>
    </row>
    <row r="24" spans="2:15" x14ac:dyDescent="0.25">
      <c r="B24" s="68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99">
        <f t="shared" si="4"/>
        <v>0</v>
      </c>
    </row>
    <row r="25" spans="2:15" x14ac:dyDescent="0.25">
      <c r="B25" s="68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99">
        <f t="shared" si="4"/>
        <v>0</v>
      </c>
    </row>
    <row r="26" spans="2:15" x14ac:dyDescent="0.25">
      <c r="B26" s="93"/>
      <c r="C26" s="94">
        <f>SUM(C28:C34)</f>
        <v>0</v>
      </c>
      <c r="D26" s="94">
        <f t="shared" ref="D26:O26" si="7">SUM(D28:D34)</f>
        <v>0</v>
      </c>
      <c r="E26" s="94">
        <f t="shared" si="7"/>
        <v>0</v>
      </c>
      <c r="F26" s="94">
        <f t="shared" si="7"/>
        <v>0</v>
      </c>
      <c r="G26" s="94">
        <f t="shared" si="7"/>
        <v>0</v>
      </c>
      <c r="H26" s="94">
        <f t="shared" si="7"/>
        <v>0</v>
      </c>
      <c r="I26" s="94">
        <f t="shared" si="7"/>
        <v>0</v>
      </c>
      <c r="J26" s="94">
        <f t="shared" si="7"/>
        <v>0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0</v>
      </c>
    </row>
    <row r="27" spans="2:15" x14ac:dyDescent="0.25">
      <c r="B27" s="93" t="s">
        <v>19</v>
      </c>
      <c r="C27" s="95">
        <f>IF(C7&lt;=0,0,C26/C7)</f>
        <v>0</v>
      </c>
      <c r="D27" s="95">
        <f t="shared" ref="D27:N27" si="8">IF(D7&lt;=0,0,D26/D7)</f>
        <v>0</v>
      </c>
      <c r="E27" s="95">
        <f t="shared" si="8"/>
        <v>0</v>
      </c>
      <c r="F27" s="95">
        <f t="shared" si="8"/>
        <v>0</v>
      </c>
      <c r="G27" s="95">
        <f t="shared" si="8"/>
        <v>0</v>
      </c>
      <c r="H27" s="95">
        <f t="shared" si="8"/>
        <v>0</v>
      </c>
      <c r="I27" s="95">
        <f t="shared" si="8"/>
        <v>0</v>
      </c>
      <c r="J27" s="95">
        <f t="shared" si="8"/>
        <v>0</v>
      </c>
      <c r="K27" s="95">
        <f t="shared" si="8"/>
        <v>0</v>
      </c>
      <c r="L27" s="95">
        <f t="shared" si="8"/>
        <v>0</v>
      </c>
      <c r="M27" s="95">
        <f t="shared" si="8"/>
        <v>0</v>
      </c>
      <c r="N27" s="95">
        <f t="shared" si="8"/>
        <v>0</v>
      </c>
      <c r="O27" s="95">
        <f>IF(O7&lt;=0,0,O26/O7)</f>
        <v>0</v>
      </c>
    </row>
    <row r="28" spans="2:15" x14ac:dyDescent="0.25">
      <c r="B28" s="68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100">
        <f t="shared" si="4"/>
        <v>0</v>
      </c>
    </row>
    <row r="29" spans="2:15" x14ac:dyDescent="0.25">
      <c r="B29" s="68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100">
        <f t="shared" si="4"/>
        <v>0</v>
      </c>
    </row>
    <row r="30" spans="2:15" x14ac:dyDescent="0.25">
      <c r="B30" s="68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100">
        <f t="shared" si="4"/>
        <v>0</v>
      </c>
    </row>
    <row r="31" spans="2:15" x14ac:dyDescent="0.25">
      <c r="B31" s="68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100">
        <f t="shared" si="4"/>
        <v>0</v>
      </c>
    </row>
    <row r="32" spans="2:15" x14ac:dyDescent="0.25">
      <c r="B32" s="68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100">
        <f t="shared" si="4"/>
        <v>0</v>
      </c>
    </row>
    <row r="33" spans="2:15" x14ac:dyDescent="0.25">
      <c r="B33" s="68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100">
        <f t="shared" si="4"/>
        <v>0</v>
      </c>
    </row>
    <row r="34" spans="2:15" x14ac:dyDescent="0.25">
      <c r="B34" s="68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100">
        <f t="shared" si="4"/>
        <v>0</v>
      </c>
    </row>
    <row r="35" spans="2:15" x14ac:dyDescent="0.25">
      <c r="B35" s="93"/>
      <c r="C35" s="94">
        <f>SUM(C37:C43)</f>
        <v>0</v>
      </c>
      <c r="D35" s="94">
        <f t="shared" ref="D35:O35" si="9">SUM(D37:D43)</f>
        <v>0</v>
      </c>
      <c r="E35" s="94">
        <f t="shared" si="9"/>
        <v>0</v>
      </c>
      <c r="F35" s="94">
        <f t="shared" si="9"/>
        <v>0</v>
      </c>
      <c r="G35" s="94">
        <f t="shared" si="9"/>
        <v>0</v>
      </c>
      <c r="H35" s="94">
        <f t="shared" si="9"/>
        <v>0</v>
      </c>
      <c r="I35" s="94">
        <f t="shared" si="9"/>
        <v>0</v>
      </c>
      <c r="J35" s="94">
        <f t="shared" si="9"/>
        <v>0</v>
      </c>
      <c r="K35" s="94">
        <f t="shared" si="9"/>
        <v>0</v>
      </c>
      <c r="L35" s="94">
        <f t="shared" si="9"/>
        <v>0</v>
      </c>
      <c r="M35" s="94">
        <f t="shared" si="9"/>
        <v>0</v>
      </c>
      <c r="N35" s="94">
        <f t="shared" si="9"/>
        <v>0</v>
      </c>
      <c r="O35" s="94">
        <f t="shared" si="9"/>
        <v>0</v>
      </c>
    </row>
    <row r="36" spans="2:15" x14ac:dyDescent="0.25">
      <c r="B36" s="93" t="s">
        <v>19</v>
      </c>
      <c r="C36" s="95">
        <f>IF(C7&lt;=0,0,C35/C7)</f>
        <v>0</v>
      </c>
      <c r="D36" s="95">
        <f t="shared" ref="D36:O36" si="10">IF(D7&lt;=0,0,D35/D7)</f>
        <v>0</v>
      </c>
      <c r="E36" s="95">
        <f t="shared" si="10"/>
        <v>0</v>
      </c>
      <c r="F36" s="95">
        <f t="shared" si="10"/>
        <v>0</v>
      </c>
      <c r="G36" s="95">
        <f t="shared" si="10"/>
        <v>0</v>
      </c>
      <c r="H36" s="95">
        <f t="shared" si="10"/>
        <v>0</v>
      </c>
      <c r="I36" s="95">
        <f t="shared" si="10"/>
        <v>0</v>
      </c>
      <c r="J36" s="95">
        <f t="shared" si="10"/>
        <v>0</v>
      </c>
      <c r="K36" s="95">
        <f t="shared" si="10"/>
        <v>0</v>
      </c>
      <c r="L36" s="95">
        <f t="shared" si="10"/>
        <v>0</v>
      </c>
      <c r="M36" s="95">
        <f t="shared" si="10"/>
        <v>0</v>
      </c>
      <c r="N36" s="95">
        <f t="shared" si="10"/>
        <v>0</v>
      </c>
      <c r="O36" s="95">
        <f t="shared" si="10"/>
        <v>0</v>
      </c>
    </row>
    <row r="37" spans="2:15" x14ac:dyDescent="0.25">
      <c r="B37" s="68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100">
        <f t="shared" si="4"/>
        <v>0</v>
      </c>
    </row>
    <row r="38" spans="2:15" x14ac:dyDescent="0.25">
      <c r="B38" s="68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100">
        <f t="shared" si="4"/>
        <v>0</v>
      </c>
    </row>
    <row r="39" spans="2:15" x14ac:dyDescent="0.25">
      <c r="B39" s="68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00">
        <f t="shared" si="4"/>
        <v>0</v>
      </c>
    </row>
    <row r="40" spans="2:15" x14ac:dyDescent="0.25">
      <c r="B40" s="68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100">
        <f t="shared" si="4"/>
        <v>0</v>
      </c>
    </row>
    <row r="41" spans="2:15" x14ac:dyDescent="0.25">
      <c r="B41" s="68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100">
        <f t="shared" si="4"/>
        <v>0</v>
      </c>
    </row>
    <row r="42" spans="2:15" x14ac:dyDescent="0.25">
      <c r="B42" s="68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100">
        <f t="shared" si="4"/>
        <v>0</v>
      </c>
    </row>
    <row r="43" spans="2:15" x14ac:dyDescent="0.25">
      <c r="B43" s="68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100">
        <f t="shared" si="4"/>
        <v>0</v>
      </c>
    </row>
    <row r="44" spans="2:15" x14ac:dyDescent="0.25">
      <c r="B44" s="87" t="s">
        <v>26</v>
      </c>
      <c r="C44" s="88">
        <f>SUM(C46,C57,C66)</f>
        <v>0</v>
      </c>
      <c r="D44" s="88">
        <f t="shared" ref="D44:N44" si="11">SUM(D46,D57,D66)</f>
        <v>0</v>
      </c>
      <c r="E44" s="88">
        <f t="shared" si="11"/>
        <v>0</v>
      </c>
      <c r="F44" s="88">
        <f t="shared" si="11"/>
        <v>0</v>
      </c>
      <c r="G44" s="88">
        <f t="shared" si="11"/>
        <v>0</v>
      </c>
      <c r="H44" s="88">
        <f t="shared" si="11"/>
        <v>0</v>
      </c>
      <c r="I44" s="88">
        <f t="shared" si="11"/>
        <v>0</v>
      </c>
      <c r="J44" s="88">
        <f t="shared" si="11"/>
        <v>0</v>
      </c>
      <c r="K44" s="88">
        <f t="shared" si="11"/>
        <v>0</v>
      </c>
      <c r="L44" s="88">
        <f t="shared" si="11"/>
        <v>0</v>
      </c>
      <c r="M44" s="88">
        <f t="shared" si="11"/>
        <v>0</v>
      </c>
      <c r="N44" s="88">
        <f t="shared" si="11"/>
        <v>0</v>
      </c>
      <c r="O44" s="89">
        <f>SUM(O46,O57,O66)</f>
        <v>0</v>
      </c>
    </row>
    <row r="45" spans="2:15" x14ac:dyDescent="0.25">
      <c r="B45" s="84" t="s">
        <v>19</v>
      </c>
      <c r="C45" s="85" t="str">
        <f>IF(C72=0,"0",C44/C72)</f>
        <v>0</v>
      </c>
      <c r="D45" s="85" t="str">
        <f t="shared" ref="D45:O45" si="12">IF(D72=0,"0",D44/D72)</f>
        <v>0</v>
      </c>
      <c r="E45" s="85" t="str">
        <f t="shared" si="12"/>
        <v>0</v>
      </c>
      <c r="F45" s="85" t="str">
        <f t="shared" si="12"/>
        <v>0</v>
      </c>
      <c r="G45" s="85" t="str">
        <f t="shared" si="12"/>
        <v>0</v>
      </c>
      <c r="H45" s="85" t="str">
        <f t="shared" si="12"/>
        <v>0</v>
      </c>
      <c r="I45" s="85" t="str">
        <f t="shared" si="12"/>
        <v>0</v>
      </c>
      <c r="J45" s="85" t="str">
        <f t="shared" si="12"/>
        <v>0</v>
      </c>
      <c r="K45" s="85" t="str">
        <f t="shared" si="12"/>
        <v>0</v>
      </c>
      <c r="L45" s="85" t="str">
        <f t="shared" si="12"/>
        <v>0</v>
      </c>
      <c r="M45" s="85" t="str">
        <f t="shared" si="12"/>
        <v>0</v>
      </c>
      <c r="N45" s="85" t="str">
        <f t="shared" si="12"/>
        <v>0</v>
      </c>
      <c r="O45" s="86" t="str">
        <f t="shared" si="12"/>
        <v>0</v>
      </c>
    </row>
    <row r="46" spans="2:15" x14ac:dyDescent="0.25">
      <c r="B46" s="93" t="s">
        <v>162</v>
      </c>
      <c r="C46" s="94">
        <f>SUM(C48:C56)</f>
        <v>0</v>
      </c>
      <c r="D46" s="94">
        <f t="shared" ref="D46:O46" si="13">SUM(D48:D56)</f>
        <v>0</v>
      </c>
      <c r="E46" s="94">
        <f t="shared" si="13"/>
        <v>0</v>
      </c>
      <c r="F46" s="94">
        <f t="shared" si="13"/>
        <v>0</v>
      </c>
      <c r="G46" s="94">
        <f t="shared" si="13"/>
        <v>0</v>
      </c>
      <c r="H46" s="94">
        <f t="shared" si="13"/>
        <v>0</v>
      </c>
      <c r="I46" s="94">
        <f t="shared" si="13"/>
        <v>0</v>
      </c>
      <c r="J46" s="94">
        <f t="shared" si="13"/>
        <v>0</v>
      </c>
      <c r="K46" s="94">
        <f t="shared" si="13"/>
        <v>0</v>
      </c>
      <c r="L46" s="94">
        <f t="shared" si="13"/>
        <v>0</v>
      </c>
      <c r="M46" s="94">
        <f t="shared" si="13"/>
        <v>0</v>
      </c>
      <c r="N46" s="94">
        <f t="shared" si="13"/>
        <v>0</v>
      </c>
      <c r="O46" s="94">
        <f t="shared" si="13"/>
        <v>0</v>
      </c>
    </row>
    <row r="47" spans="2:15" x14ac:dyDescent="0.25">
      <c r="B47" s="93" t="s">
        <v>19</v>
      </c>
      <c r="C47" s="95" t="str">
        <f>IF(C44=0,"0",C46/C44)</f>
        <v>0</v>
      </c>
      <c r="D47" s="95" t="str">
        <f t="shared" ref="D47:O47" si="14">IF(D44=0,"0",D46/D44)</f>
        <v>0</v>
      </c>
      <c r="E47" s="95" t="str">
        <f t="shared" si="14"/>
        <v>0</v>
      </c>
      <c r="F47" s="95" t="str">
        <f t="shared" si="14"/>
        <v>0</v>
      </c>
      <c r="G47" s="95" t="str">
        <f t="shared" si="14"/>
        <v>0</v>
      </c>
      <c r="H47" s="95" t="str">
        <f t="shared" si="14"/>
        <v>0</v>
      </c>
      <c r="I47" s="95" t="str">
        <f t="shared" si="14"/>
        <v>0</v>
      </c>
      <c r="J47" s="95" t="str">
        <f t="shared" si="14"/>
        <v>0</v>
      </c>
      <c r="K47" s="95" t="str">
        <f t="shared" si="14"/>
        <v>0</v>
      </c>
      <c r="L47" s="95" t="str">
        <f t="shared" si="14"/>
        <v>0</v>
      </c>
      <c r="M47" s="95" t="str">
        <f t="shared" si="14"/>
        <v>0</v>
      </c>
      <c r="N47" s="95" t="str">
        <f t="shared" si="14"/>
        <v>0</v>
      </c>
      <c r="O47" s="95" t="str">
        <f t="shared" si="14"/>
        <v>0</v>
      </c>
    </row>
    <row r="48" spans="2:15" x14ac:dyDescent="0.25">
      <c r="B48" s="68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96">
        <f t="shared" si="4"/>
        <v>0</v>
      </c>
    </row>
    <row r="49" spans="2:15" x14ac:dyDescent="0.25">
      <c r="B49" s="68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96">
        <f t="shared" si="4"/>
        <v>0</v>
      </c>
    </row>
    <row r="50" spans="2:15" x14ac:dyDescent="0.25">
      <c r="B50" s="6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96">
        <f t="shared" si="4"/>
        <v>0</v>
      </c>
    </row>
    <row r="51" spans="2:15" x14ac:dyDescent="0.25">
      <c r="B51" s="68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96">
        <f t="shared" si="4"/>
        <v>0</v>
      </c>
    </row>
    <row r="52" spans="2:15" x14ac:dyDescent="0.25">
      <c r="B52" s="68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96">
        <f t="shared" si="4"/>
        <v>0</v>
      </c>
    </row>
    <row r="53" spans="2:15" x14ac:dyDescent="0.25">
      <c r="B53" s="68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96">
        <f t="shared" si="4"/>
        <v>0</v>
      </c>
    </row>
    <row r="54" spans="2:15" x14ac:dyDescent="0.25">
      <c r="B54" s="68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96">
        <f t="shared" si="4"/>
        <v>0</v>
      </c>
    </row>
    <row r="55" spans="2:15" x14ac:dyDescent="0.25">
      <c r="B55" s="68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96">
        <f t="shared" si="4"/>
        <v>0</v>
      </c>
    </row>
    <row r="56" spans="2:15" x14ac:dyDescent="0.25">
      <c r="B56" s="68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96">
        <f t="shared" si="4"/>
        <v>0</v>
      </c>
    </row>
    <row r="57" spans="2:15" x14ac:dyDescent="0.25">
      <c r="B57" s="98"/>
      <c r="C57" s="94">
        <f>SUM(C59:C65)</f>
        <v>0</v>
      </c>
      <c r="D57" s="94">
        <f t="shared" ref="D57:O57" si="15">SUM(D59:D65)</f>
        <v>0</v>
      </c>
      <c r="E57" s="94">
        <f t="shared" si="15"/>
        <v>0</v>
      </c>
      <c r="F57" s="94">
        <f t="shared" si="15"/>
        <v>0</v>
      </c>
      <c r="G57" s="94">
        <f t="shared" si="15"/>
        <v>0</v>
      </c>
      <c r="H57" s="94">
        <f t="shared" si="15"/>
        <v>0</v>
      </c>
      <c r="I57" s="94">
        <f t="shared" si="15"/>
        <v>0</v>
      </c>
      <c r="J57" s="94">
        <f t="shared" si="15"/>
        <v>0</v>
      </c>
      <c r="K57" s="94">
        <f t="shared" si="15"/>
        <v>0</v>
      </c>
      <c r="L57" s="94">
        <f t="shared" si="15"/>
        <v>0</v>
      </c>
      <c r="M57" s="94">
        <f t="shared" si="15"/>
        <v>0</v>
      </c>
      <c r="N57" s="94">
        <f t="shared" si="15"/>
        <v>0</v>
      </c>
      <c r="O57" s="94">
        <f t="shared" si="15"/>
        <v>0</v>
      </c>
    </row>
    <row r="58" spans="2:15" x14ac:dyDescent="0.25">
      <c r="B58" s="93" t="s">
        <v>19</v>
      </c>
      <c r="C58" s="97" t="str">
        <f>IF(C44=0,"0",C57/C72)</f>
        <v>0</v>
      </c>
      <c r="D58" s="97" t="str">
        <f t="shared" ref="D58:O58" si="16">IF(D44=0,"0",D57/D72)</f>
        <v>0</v>
      </c>
      <c r="E58" s="97" t="str">
        <f t="shared" si="16"/>
        <v>0</v>
      </c>
      <c r="F58" s="97" t="str">
        <f>IF(F44=0,"0",F57/F72)</f>
        <v>0</v>
      </c>
      <c r="G58" s="97" t="str">
        <f t="shared" si="16"/>
        <v>0</v>
      </c>
      <c r="H58" s="97" t="str">
        <f t="shared" si="16"/>
        <v>0</v>
      </c>
      <c r="I58" s="97" t="str">
        <f t="shared" si="16"/>
        <v>0</v>
      </c>
      <c r="J58" s="97" t="str">
        <f t="shared" si="16"/>
        <v>0</v>
      </c>
      <c r="K58" s="97" t="str">
        <f t="shared" si="16"/>
        <v>0</v>
      </c>
      <c r="L58" s="97" t="str">
        <f t="shared" si="16"/>
        <v>0</v>
      </c>
      <c r="M58" s="97" t="str">
        <f t="shared" si="16"/>
        <v>0</v>
      </c>
      <c r="N58" s="97" t="str">
        <f t="shared" si="16"/>
        <v>0</v>
      </c>
      <c r="O58" s="97" t="str">
        <f t="shared" si="16"/>
        <v>0</v>
      </c>
    </row>
    <row r="59" spans="2:15" x14ac:dyDescent="0.25">
      <c r="B59" s="68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96">
        <f t="shared" si="4"/>
        <v>0</v>
      </c>
    </row>
    <row r="60" spans="2:15" x14ac:dyDescent="0.25">
      <c r="B60" s="68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96">
        <f t="shared" si="4"/>
        <v>0</v>
      </c>
    </row>
    <row r="61" spans="2:15" x14ac:dyDescent="0.25">
      <c r="B61" s="68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96">
        <f t="shared" si="4"/>
        <v>0</v>
      </c>
    </row>
    <row r="62" spans="2:15" x14ac:dyDescent="0.25">
      <c r="B62" s="68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96">
        <f t="shared" si="4"/>
        <v>0</v>
      </c>
    </row>
    <row r="63" spans="2:15" x14ac:dyDescent="0.25">
      <c r="B63" s="68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96">
        <f t="shared" si="4"/>
        <v>0</v>
      </c>
    </row>
    <row r="64" spans="2:15" x14ac:dyDescent="0.25">
      <c r="B64" s="68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96">
        <f t="shared" si="4"/>
        <v>0</v>
      </c>
    </row>
    <row r="65" spans="2:15" x14ac:dyDescent="0.25">
      <c r="B65" s="68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96">
        <f t="shared" si="4"/>
        <v>0</v>
      </c>
    </row>
    <row r="66" spans="2:15" x14ac:dyDescent="0.25">
      <c r="B66" s="93"/>
      <c r="C66" s="94">
        <f>SUM(C68:C71)</f>
        <v>0</v>
      </c>
      <c r="D66" s="94">
        <f>SUM(D68:D71)</f>
        <v>0</v>
      </c>
      <c r="E66" s="94">
        <f t="shared" ref="E66:O66" si="17">SUM(E68:E71)</f>
        <v>0</v>
      </c>
      <c r="F66" s="94">
        <f t="shared" si="17"/>
        <v>0</v>
      </c>
      <c r="G66" s="94">
        <f t="shared" si="17"/>
        <v>0</v>
      </c>
      <c r="H66" s="94">
        <f t="shared" si="17"/>
        <v>0</v>
      </c>
      <c r="I66" s="94">
        <f t="shared" si="17"/>
        <v>0</v>
      </c>
      <c r="J66" s="94">
        <f t="shared" si="17"/>
        <v>0</v>
      </c>
      <c r="K66" s="94">
        <f t="shared" si="17"/>
        <v>0</v>
      </c>
      <c r="L66" s="94">
        <f t="shared" si="17"/>
        <v>0</v>
      </c>
      <c r="M66" s="94">
        <f t="shared" si="17"/>
        <v>0</v>
      </c>
      <c r="N66" s="94">
        <f t="shared" si="17"/>
        <v>0</v>
      </c>
      <c r="O66" s="94">
        <f t="shared" si="17"/>
        <v>0</v>
      </c>
    </row>
    <row r="67" spans="2:15" x14ac:dyDescent="0.25">
      <c r="B67" s="93" t="s">
        <v>19</v>
      </c>
      <c r="C67" s="95" t="str">
        <f>IF(C44=0,"0",C66/C44)</f>
        <v>0</v>
      </c>
      <c r="D67" s="95" t="str">
        <f t="shared" ref="D67:O67" si="18">IF(D44=0,"0",D66/D44)</f>
        <v>0</v>
      </c>
      <c r="E67" s="95" t="str">
        <f t="shared" si="18"/>
        <v>0</v>
      </c>
      <c r="F67" s="95" t="str">
        <f t="shared" si="18"/>
        <v>0</v>
      </c>
      <c r="G67" s="95" t="str">
        <f t="shared" si="18"/>
        <v>0</v>
      </c>
      <c r="H67" s="95" t="str">
        <f t="shared" si="18"/>
        <v>0</v>
      </c>
      <c r="I67" s="95" t="str">
        <f t="shared" si="18"/>
        <v>0</v>
      </c>
      <c r="J67" s="95" t="str">
        <f t="shared" si="18"/>
        <v>0</v>
      </c>
      <c r="K67" s="95" t="str">
        <f t="shared" si="18"/>
        <v>0</v>
      </c>
      <c r="L67" s="95" t="str">
        <f t="shared" si="18"/>
        <v>0</v>
      </c>
      <c r="M67" s="95" t="str">
        <f t="shared" si="18"/>
        <v>0</v>
      </c>
      <c r="N67" s="95" t="str">
        <f t="shared" si="18"/>
        <v>0</v>
      </c>
      <c r="O67" s="95" t="str">
        <f t="shared" si="18"/>
        <v>0</v>
      </c>
    </row>
    <row r="68" spans="2:15" x14ac:dyDescent="0.25">
      <c r="B68" s="68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96">
        <f t="shared" si="4"/>
        <v>0</v>
      </c>
    </row>
    <row r="69" spans="2:15" x14ac:dyDescent="0.25">
      <c r="B69" s="68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96">
        <f t="shared" si="4"/>
        <v>0</v>
      </c>
    </row>
    <row r="70" spans="2:15" x14ac:dyDescent="0.25">
      <c r="B70" s="68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96">
        <f t="shared" si="4"/>
        <v>0</v>
      </c>
    </row>
    <row r="71" spans="2:15" x14ac:dyDescent="0.25">
      <c r="B71" s="69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96">
        <f t="shared" si="4"/>
        <v>0</v>
      </c>
    </row>
    <row r="72" spans="2:15" s="82" customFormat="1" ht="21" customHeight="1" x14ac:dyDescent="0.25">
      <c r="B72" s="76" t="s">
        <v>12</v>
      </c>
      <c r="C72" s="83">
        <f t="shared" ref="C72:N72" si="19">SUM(C44,C7)</f>
        <v>0</v>
      </c>
      <c r="D72" s="83">
        <f t="shared" si="19"/>
        <v>0</v>
      </c>
      <c r="E72" s="83">
        <f t="shared" si="19"/>
        <v>0</v>
      </c>
      <c r="F72" s="83">
        <f t="shared" si="19"/>
        <v>0</v>
      </c>
      <c r="G72" s="83">
        <f t="shared" si="19"/>
        <v>0</v>
      </c>
      <c r="H72" s="83">
        <f t="shared" si="19"/>
        <v>0</v>
      </c>
      <c r="I72" s="83">
        <f t="shared" si="19"/>
        <v>0</v>
      </c>
      <c r="J72" s="83">
        <f t="shared" si="19"/>
        <v>0</v>
      </c>
      <c r="K72" s="83">
        <f t="shared" si="19"/>
        <v>0</v>
      </c>
      <c r="L72" s="83">
        <f t="shared" si="19"/>
        <v>0</v>
      </c>
      <c r="M72" s="83">
        <f t="shared" si="19"/>
        <v>0</v>
      </c>
      <c r="N72" s="83">
        <f t="shared" si="19"/>
        <v>0</v>
      </c>
      <c r="O72" s="101">
        <f t="shared" si="4"/>
        <v>0</v>
      </c>
    </row>
    <row r="75" spans="2:15" ht="15.6" x14ac:dyDescent="0.25">
      <c r="B75" s="183" t="s">
        <v>166</v>
      </c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5"/>
    </row>
    <row r="76" spans="2:15" ht="24" x14ac:dyDescent="0.25">
      <c r="B76" s="90"/>
      <c r="C76" s="91" t="s">
        <v>0</v>
      </c>
      <c r="D76" s="91" t="s">
        <v>1</v>
      </c>
      <c r="E76" s="91" t="s">
        <v>2</v>
      </c>
      <c r="F76" s="91" t="s">
        <v>3</v>
      </c>
      <c r="G76" s="91" t="s">
        <v>4</v>
      </c>
      <c r="H76" s="91" t="s">
        <v>5</v>
      </c>
      <c r="I76" s="91" t="s">
        <v>6</v>
      </c>
      <c r="J76" s="91" t="s">
        <v>7</v>
      </c>
      <c r="K76" s="91" t="s">
        <v>8</v>
      </c>
      <c r="L76" s="91" t="s">
        <v>9</v>
      </c>
      <c r="M76" s="91" t="s">
        <v>10</v>
      </c>
      <c r="N76" s="91" t="s">
        <v>11</v>
      </c>
      <c r="O76" s="92" t="s">
        <v>16</v>
      </c>
    </row>
    <row r="77" spans="2:15" x14ac:dyDescent="0.25">
      <c r="B77" s="87" t="s">
        <v>44</v>
      </c>
      <c r="C77" s="88">
        <f>SUM(C79,C94,C107,C119,C129)</f>
        <v>0</v>
      </c>
      <c r="D77" s="88">
        <f t="shared" ref="D77:O77" si="20">SUM(D79,D94,D107,D119,D129)</f>
        <v>0</v>
      </c>
      <c r="E77" s="88">
        <f t="shared" si="20"/>
        <v>0</v>
      </c>
      <c r="F77" s="88">
        <f t="shared" si="20"/>
        <v>0</v>
      </c>
      <c r="G77" s="88">
        <f t="shared" si="20"/>
        <v>0</v>
      </c>
      <c r="H77" s="88">
        <f t="shared" si="20"/>
        <v>0</v>
      </c>
      <c r="I77" s="88">
        <f t="shared" si="20"/>
        <v>0</v>
      </c>
      <c r="J77" s="88">
        <f t="shared" si="20"/>
        <v>0</v>
      </c>
      <c r="K77" s="88">
        <f t="shared" si="20"/>
        <v>0</v>
      </c>
      <c r="L77" s="88">
        <f t="shared" si="20"/>
        <v>0</v>
      </c>
      <c r="M77" s="88">
        <f t="shared" si="20"/>
        <v>0</v>
      </c>
      <c r="N77" s="88">
        <f t="shared" si="20"/>
        <v>0</v>
      </c>
      <c r="O77" s="89">
        <f t="shared" si="20"/>
        <v>0</v>
      </c>
    </row>
    <row r="78" spans="2:15" x14ac:dyDescent="0.25">
      <c r="B78" s="84" t="s">
        <v>159</v>
      </c>
      <c r="C78" s="85" t="str">
        <f>IF(C196=0,"0",C77/C196)</f>
        <v>0</v>
      </c>
      <c r="D78" s="85" t="str">
        <f t="shared" ref="D78:O78" si="21">IF(D196=0,"0",D77/D196)</f>
        <v>0</v>
      </c>
      <c r="E78" s="85" t="str">
        <f t="shared" si="21"/>
        <v>0</v>
      </c>
      <c r="F78" s="85" t="str">
        <f t="shared" si="21"/>
        <v>0</v>
      </c>
      <c r="G78" s="85" t="str">
        <f t="shared" si="21"/>
        <v>0</v>
      </c>
      <c r="H78" s="85" t="str">
        <f t="shared" si="21"/>
        <v>0</v>
      </c>
      <c r="I78" s="85" t="str">
        <f t="shared" si="21"/>
        <v>0</v>
      </c>
      <c r="J78" s="85" t="str">
        <f t="shared" si="21"/>
        <v>0</v>
      </c>
      <c r="K78" s="85" t="str">
        <f t="shared" si="21"/>
        <v>0</v>
      </c>
      <c r="L78" s="85" t="str">
        <f t="shared" si="21"/>
        <v>0</v>
      </c>
      <c r="M78" s="85" t="str">
        <f t="shared" si="21"/>
        <v>0</v>
      </c>
      <c r="N78" s="85" t="str">
        <f t="shared" si="21"/>
        <v>0</v>
      </c>
      <c r="O78" s="86" t="str">
        <f t="shared" si="21"/>
        <v>0</v>
      </c>
    </row>
    <row r="79" spans="2:15" x14ac:dyDescent="0.25">
      <c r="B79" s="93" t="s">
        <v>17</v>
      </c>
      <c r="C79" s="94">
        <f>SUM(C81:C93)</f>
        <v>0</v>
      </c>
      <c r="D79" s="94">
        <f t="shared" ref="D79:O79" si="22">SUM(D81:D93)</f>
        <v>0</v>
      </c>
      <c r="E79" s="94">
        <f t="shared" si="22"/>
        <v>0</v>
      </c>
      <c r="F79" s="94">
        <f t="shared" si="22"/>
        <v>0</v>
      </c>
      <c r="G79" s="94">
        <f t="shared" si="22"/>
        <v>0</v>
      </c>
      <c r="H79" s="94">
        <f>SUM(H81:H93)</f>
        <v>0</v>
      </c>
      <c r="I79" s="94">
        <f t="shared" si="22"/>
        <v>0</v>
      </c>
      <c r="J79" s="94">
        <f t="shared" si="22"/>
        <v>0</v>
      </c>
      <c r="K79" s="94">
        <f t="shared" si="22"/>
        <v>0</v>
      </c>
      <c r="L79" s="94">
        <f t="shared" si="22"/>
        <v>0</v>
      </c>
      <c r="M79" s="94">
        <f t="shared" si="22"/>
        <v>0</v>
      </c>
      <c r="N79" s="94">
        <f t="shared" si="22"/>
        <v>0</v>
      </c>
      <c r="O79" s="94">
        <f t="shared" si="22"/>
        <v>0</v>
      </c>
    </row>
    <row r="80" spans="2:15" x14ac:dyDescent="0.25">
      <c r="B80" s="93" t="s">
        <v>159</v>
      </c>
      <c r="C80" s="95" t="str">
        <f>IF(C77=0,"0",C79/C77)</f>
        <v>0</v>
      </c>
      <c r="D80" s="95" t="str">
        <f t="shared" ref="D80:O80" si="23">IF(D77=0,"0",D79/D77)</f>
        <v>0</v>
      </c>
      <c r="E80" s="95" t="str">
        <f t="shared" si="23"/>
        <v>0</v>
      </c>
      <c r="F80" s="95" t="str">
        <f t="shared" si="23"/>
        <v>0</v>
      </c>
      <c r="G80" s="95" t="str">
        <f t="shared" si="23"/>
        <v>0</v>
      </c>
      <c r="H80" s="95" t="str">
        <f t="shared" si="23"/>
        <v>0</v>
      </c>
      <c r="I80" s="95" t="str">
        <f t="shared" si="23"/>
        <v>0</v>
      </c>
      <c r="J80" s="95" t="str">
        <f t="shared" si="23"/>
        <v>0</v>
      </c>
      <c r="K80" s="95" t="str">
        <f t="shared" si="23"/>
        <v>0</v>
      </c>
      <c r="L80" s="95" t="str">
        <f t="shared" si="23"/>
        <v>0</v>
      </c>
      <c r="M80" s="95" t="str">
        <f t="shared" si="23"/>
        <v>0</v>
      </c>
      <c r="N80" s="95" t="str">
        <f t="shared" si="23"/>
        <v>0</v>
      </c>
      <c r="O80" s="95" t="str">
        <f t="shared" si="23"/>
        <v>0</v>
      </c>
    </row>
    <row r="81" spans="2:15" x14ac:dyDescent="0.25">
      <c r="B81" s="65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102">
        <f t="shared" ref="O81:O163" si="24">SUM(C81:N81)</f>
        <v>0</v>
      </c>
    </row>
    <row r="82" spans="2:15" x14ac:dyDescent="0.25">
      <c r="B82" s="65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102">
        <f t="shared" si="24"/>
        <v>0</v>
      </c>
    </row>
    <row r="83" spans="2:15" x14ac:dyDescent="0.25">
      <c r="B83" s="65"/>
      <c r="C83" s="70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102">
        <f t="shared" si="24"/>
        <v>0</v>
      </c>
    </row>
    <row r="84" spans="2:15" x14ac:dyDescent="0.25">
      <c r="B84" s="65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102">
        <f t="shared" si="24"/>
        <v>0</v>
      </c>
    </row>
    <row r="85" spans="2:15" x14ac:dyDescent="0.25">
      <c r="B85" s="65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102">
        <f t="shared" si="24"/>
        <v>0</v>
      </c>
    </row>
    <row r="86" spans="2:15" x14ac:dyDescent="0.25">
      <c r="B86" s="71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102">
        <f t="shared" si="24"/>
        <v>0</v>
      </c>
    </row>
    <row r="87" spans="2:15" x14ac:dyDescent="0.25">
      <c r="B87" s="71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102">
        <f t="shared" si="24"/>
        <v>0</v>
      </c>
    </row>
    <row r="88" spans="2:15" x14ac:dyDescent="0.25">
      <c r="B88" s="71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102">
        <f t="shared" si="24"/>
        <v>0</v>
      </c>
    </row>
    <row r="89" spans="2:15" x14ac:dyDescent="0.25">
      <c r="B89" s="71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102">
        <f t="shared" si="24"/>
        <v>0</v>
      </c>
    </row>
    <row r="90" spans="2:15" x14ac:dyDescent="0.25">
      <c r="B90" s="71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102">
        <f t="shared" si="24"/>
        <v>0</v>
      </c>
    </row>
    <row r="91" spans="2:15" x14ac:dyDescent="0.25">
      <c r="B91" s="71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102">
        <f t="shared" si="24"/>
        <v>0</v>
      </c>
    </row>
    <row r="92" spans="2:15" x14ac:dyDescent="0.25">
      <c r="B92" s="71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102">
        <f t="shared" si="24"/>
        <v>0</v>
      </c>
    </row>
    <row r="93" spans="2:15" x14ac:dyDescent="0.25">
      <c r="B93" s="71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102">
        <f t="shared" si="24"/>
        <v>0</v>
      </c>
    </row>
    <row r="94" spans="2:15" x14ac:dyDescent="0.25">
      <c r="B94" s="93" t="s">
        <v>156</v>
      </c>
      <c r="C94" s="94">
        <f>SUM(C96:C106)</f>
        <v>0</v>
      </c>
      <c r="D94" s="94">
        <f t="shared" ref="D94:N94" si="25">SUM(D96:D106)</f>
        <v>0</v>
      </c>
      <c r="E94" s="94">
        <f t="shared" si="25"/>
        <v>0</v>
      </c>
      <c r="F94" s="94">
        <f t="shared" si="25"/>
        <v>0</v>
      </c>
      <c r="G94" s="94">
        <f t="shared" si="25"/>
        <v>0</v>
      </c>
      <c r="H94" s="94">
        <f t="shared" si="25"/>
        <v>0</v>
      </c>
      <c r="I94" s="94">
        <f t="shared" si="25"/>
        <v>0</v>
      </c>
      <c r="J94" s="94">
        <f t="shared" si="25"/>
        <v>0</v>
      </c>
      <c r="K94" s="94">
        <f t="shared" si="25"/>
        <v>0</v>
      </c>
      <c r="L94" s="94">
        <f t="shared" si="25"/>
        <v>0</v>
      </c>
      <c r="M94" s="94">
        <f t="shared" si="25"/>
        <v>0</v>
      </c>
      <c r="N94" s="94">
        <f t="shared" si="25"/>
        <v>0</v>
      </c>
      <c r="O94" s="94">
        <f>SUM(O96:O98)</f>
        <v>0</v>
      </c>
    </row>
    <row r="95" spans="2:15" x14ac:dyDescent="0.25">
      <c r="B95" s="93" t="s">
        <v>159</v>
      </c>
      <c r="C95" s="95" t="str">
        <f>IF(C77=0,"0",C94/C77)</f>
        <v>0</v>
      </c>
      <c r="D95" s="95" t="str">
        <f t="shared" ref="D95:O95" si="26">IF(D77=0,"0",D94/D77)</f>
        <v>0</v>
      </c>
      <c r="E95" s="95" t="str">
        <f t="shared" si="26"/>
        <v>0</v>
      </c>
      <c r="F95" s="95" t="str">
        <f t="shared" si="26"/>
        <v>0</v>
      </c>
      <c r="G95" s="95" t="str">
        <f t="shared" si="26"/>
        <v>0</v>
      </c>
      <c r="H95" s="95" t="str">
        <f t="shared" si="26"/>
        <v>0</v>
      </c>
      <c r="I95" s="95" t="str">
        <f t="shared" si="26"/>
        <v>0</v>
      </c>
      <c r="J95" s="95" t="str">
        <f t="shared" si="26"/>
        <v>0</v>
      </c>
      <c r="K95" s="95" t="str">
        <f t="shared" si="26"/>
        <v>0</v>
      </c>
      <c r="L95" s="95" t="str">
        <f t="shared" si="26"/>
        <v>0</v>
      </c>
      <c r="M95" s="95" t="str">
        <f t="shared" si="26"/>
        <v>0</v>
      </c>
      <c r="N95" s="95" t="str">
        <f t="shared" si="26"/>
        <v>0</v>
      </c>
      <c r="O95" s="95" t="str">
        <f t="shared" si="26"/>
        <v>0</v>
      </c>
    </row>
    <row r="96" spans="2:15" x14ac:dyDescent="0.25">
      <c r="B96" s="6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102">
        <f t="shared" si="24"/>
        <v>0</v>
      </c>
    </row>
    <row r="97" spans="2:15" x14ac:dyDescent="0.25">
      <c r="B97" s="65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102">
        <f t="shared" si="24"/>
        <v>0</v>
      </c>
    </row>
    <row r="98" spans="2:15" x14ac:dyDescent="0.25"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102">
        <f t="shared" si="24"/>
        <v>0</v>
      </c>
    </row>
    <row r="99" spans="2:15" x14ac:dyDescent="0.25"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102">
        <f t="shared" si="24"/>
        <v>0</v>
      </c>
    </row>
    <row r="100" spans="2:15" x14ac:dyDescent="0.25">
      <c r="B100" s="65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102">
        <f t="shared" si="24"/>
        <v>0</v>
      </c>
    </row>
    <row r="101" spans="2:15" x14ac:dyDescent="0.25"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102">
        <f t="shared" si="24"/>
        <v>0</v>
      </c>
    </row>
    <row r="102" spans="2:15" x14ac:dyDescent="0.25">
      <c r="B102" s="65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102">
        <f t="shared" si="24"/>
        <v>0</v>
      </c>
    </row>
    <row r="103" spans="2:15" x14ac:dyDescent="0.25">
      <c r="B103" s="65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102">
        <f t="shared" si="24"/>
        <v>0</v>
      </c>
    </row>
    <row r="104" spans="2:15" x14ac:dyDescent="0.25">
      <c r="B104" s="71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102">
        <f t="shared" si="24"/>
        <v>0</v>
      </c>
    </row>
    <row r="105" spans="2:15" x14ac:dyDescent="0.25">
      <c r="B105" s="71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102">
        <f t="shared" si="24"/>
        <v>0</v>
      </c>
    </row>
    <row r="106" spans="2:15" x14ac:dyDescent="0.25">
      <c r="B106" s="71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102">
        <f t="shared" si="24"/>
        <v>0</v>
      </c>
    </row>
    <row r="107" spans="2:15" x14ac:dyDescent="0.25">
      <c r="B107" s="93" t="s">
        <v>157</v>
      </c>
      <c r="C107" s="94">
        <f>SUM(C109:C118)</f>
        <v>0</v>
      </c>
      <c r="D107" s="94">
        <f t="shared" ref="D107:N107" si="27">SUM(D109:D117)</f>
        <v>0</v>
      </c>
      <c r="E107" s="94">
        <f t="shared" si="27"/>
        <v>0</v>
      </c>
      <c r="F107" s="94">
        <f t="shared" si="27"/>
        <v>0</v>
      </c>
      <c r="G107" s="94">
        <f t="shared" si="27"/>
        <v>0</v>
      </c>
      <c r="H107" s="94">
        <f t="shared" si="27"/>
        <v>0</v>
      </c>
      <c r="I107" s="94">
        <f t="shared" si="27"/>
        <v>0</v>
      </c>
      <c r="J107" s="94">
        <f t="shared" si="27"/>
        <v>0</v>
      </c>
      <c r="K107" s="94">
        <f t="shared" si="27"/>
        <v>0</v>
      </c>
      <c r="L107" s="94">
        <f t="shared" si="27"/>
        <v>0</v>
      </c>
      <c r="M107" s="94">
        <f t="shared" si="27"/>
        <v>0</v>
      </c>
      <c r="N107" s="94">
        <f t="shared" si="27"/>
        <v>0</v>
      </c>
      <c r="O107" s="94">
        <f>SUM(O109:O117)</f>
        <v>0</v>
      </c>
    </row>
    <row r="108" spans="2:15" x14ac:dyDescent="0.25">
      <c r="B108" s="93" t="s">
        <v>159</v>
      </c>
      <c r="C108" s="95" t="str">
        <f>IF(C77=0,"0",C107/C77)</f>
        <v>0</v>
      </c>
      <c r="D108" s="95" t="str">
        <f t="shared" ref="D108:O108" si="28">IF(D77=0,"0",D107/D77)</f>
        <v>0</v>
      </c>
      <c r="E108" s="95" t="str">
        <f t="shared" si="28"/>
        <v>0</v>
      </c>
      <c r="F108" s="95" t="str">
        <f t="shared" si="28"/>
        <v>0</v>
      </c>
      <c r="G108" s="95" t="str">
        <f t="shared" si="28"/>
        <v>0</v>
      </c>
      <c r="H108" s="95" t="str">
        <f t="shared" si="28"/>
        <v>0</v>
      </c>
      <c r="I108" s="95" t="str">
        <f t="shared" si="28"/>
        <v>0</v>
      </c>
      <c r="J108" s="95" t="str">
        <f t="shared" si="28"/>
        <v>0</v>
      </c>
      <c r="K108" s="95" t="str">
        <f t="shared" si="28"/>
        <v>0</v>
      </c>
      <c r="L108" s="95" t="str">
        <f t="shared" si="28"/>
        <v>0</v>
      </c>
      <c r="M108" s="95" t="str">
        <f t="shared" si="28"/>
        <v>0</v>
      </c>
      <c r="N108" s="95" t="str">
        <f t="shared" si="28"/>
        <v>0</v>
      </c>
      <c r="O108" s="95" t="str">
        <f t="shared" si="28"/>
        <v>0</v>
      </c>
    </row>
    <row r="109" spans="2:15" x14ac:dyDescent="0.25">
      <c r="B109" s="65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102">
        <f t="shared" si="24"/>
        <v>0</v>
      </c>
    </row>
    <row r="110" spans="2:15" x14ac:dyDescent="0.25">
      <c r="B110" s="65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102">
        <f t="shared" si="24"/>
        <v>0</v>
      </c>
    </row>
    <row r="111" spans="2:15" x14ac:dyDescent="0.25">
      <c r="B111" s="65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102">
        <f t="shared" si="24"/>
        <v>0</v>
      </c>
    </row>
    <row r="112" spans="2:15" x14ac:dyDescent="0.25">
      <c r="B112" s="65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102">
        <f t="shared" si="24"/>
        <v>0</v>
      </c>
    </row>
    <row r="113" spans="2:15" ht="14.4" x14ac:dyDescent="0.3">
      <c r="B113" s="73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102">
        <f>SUM(C113:N113)</f>
        <v>0</v>
      </c>
    </row>
    <row r="114" spans="2:15" ht="14.4" x14ac:dyDescent="0.3">
      <c r="B114" s="73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102">
        <f>SUM(C114:N114)</f>
        <v>0</v>
      </c>
    </row>
    <row r="115" spans="2:15" x14ac:dyDescent="0.25">
      <c r="B115" s="65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102">
        <f t="shared" si="24"/>
        <v>0</v>
      </c>
    </row>
    <row r="116" spans="2:15" x14ac:dyDescent="0.25">
      <c r="B116" s="71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102">
        <f t="shared" si="24"/>
        <v>0</v>
      </c>
    </row>
    <row r="117" spans="2:15" x14ac:dyDescent="0.25">
      <c r="B117" s="74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102">
        <f t="shared" si="24"/>
        <v>0</v>
      </c>
    </row>
    <row r="118" spans="2:15" x14ac:dyDescent="0.25">
      <c r="B118" s="71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102">
        <f t="shared" si="24"/>
        <v>0</v>
      </c>
    </row>
    <row r="119" spans="2:15" x14ac:dyDescent="0.25">
      <c r="B119" s="93" t="s">
        <v>158</v>
      </c>
      <c r="C119" s="94">
        <f>SUM(C121:C128)</f>
        <v>0</v>
      </c>
      <c r="D119" s="94">
        <f t="shared" ref="D119:O119" si="29">SUM(D121:D128)</f>
        <v>0</v>
      </c>
      <c r="E119" s="94">
        <f t="shared" si="29"/>
        <v>0</v>
      </c>
      <c r="F119" s="94">
        <f t="shared" si="29"/>
        <v>0</v>
      </c>
      <c r="G119" s="94">
        <f t="shared" si="29"/>
        <v>0</v>
      </c>
      <c r="H119" s="94">
        <f t="shared" si="29"/>
        <v>0</v>
      </c>
      <c r="I119" s="94">
        <f t="shared" si="29"/>
        <v>0</v>
      </c>
      <c r="J119" s="94">
        <f t="shared" si="29"/>
        <v>0</v>
      </c>
      <c r="K119" s="94">
        <f t="shared" si="29"/>
        <v>0</v>
      </c>
      <c r="L119" s="94">
        <f t="shared" si="29"/>
        <v>0</v>
      </c>
      <c r="M119" s="94">
        <f t="shared" si="29"/>
        <v>0</v>
      </c>
      <c r="N119" s="94">
        <f t="shared" si="29"/>
        <v>0</v>
      </c>
      <c r="O119" s="94">
        <f t="shared" si="29"/>
        <v>0</v>
      </c>
    </row>
    <row r="120" spans="2:15" x14ac:dyDescent="0.25">
      <c r="B120" s="93" t="s">
        <v>159</v>
      </c>
      <c r="C120" s="95" t="str">
        <f>IF(C77=0,"0",C119/C77)</f>
        <v>0</v>
      </c>
      <c r="D120" s="95" t="str">
        <f t="shared" ref="D120:O120" si="30">IF(D77=0,"0",D119/D77)</f>
        <v>0</v>
      </c>
      <c r="E120" s="95" t="str">
        <f t="shared" si="30"/>
        <v>0</v>
      </c>
      <c r="F120" s="95" t="str">
        <f t="shared" si="30"/>
        <v>0</v>
      </c>
      <c r="G120" s="95" t="str">
        <f t="shared" si="30"/>
        <v>0</v>
      </c>
      <c r="H120" s="95" t="str">
        <f t="shared" si="30"/>
        <v>0</v>
      </c>
      <c r="I120" s="95" t="str">
        <f t="shared" si="30"/>
        <v>0</v>
      </c>
      <c r="J120" s="95" t="str">
        <f t="shared" si="30"/>
        <v>0</v>
      </c>
      <c r="K120" s="95" t="str">
        <f t="shared" si="30"/>
        <v>0</v>
      </c>
      <c r="L120" s="95" t="str">
        <f t="shared" si="30"/>
        <v>0</v>
      </c>
      <c r="M120" s="95" t="str">
        <f t="shared" si="30"/>
        <v>0</v>
      </c>
      <c r="N120" s="95" t="str">
        <f t="shared" si="30"/>
        <v>0</v>
      </c>
      <c r="O120" s="95" t="str">
        <f t="shared" si="30"/>
        <v>0</v>
      </c>
    </row>
    <row r="121" spans="2:15" x14ac:dyDescent="0.25">
      <c r="B121" s="65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102">
        <f t="shared" si="24"/>
        <v>0</v>
      </c>
    </row>
    <row r="122" spans="2:15" x14ac:dyDescent="0.25">
      <c r="B122" s="65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102">
        <f t="shared" si="24"/>
        <v>0</v>
      </c>
    </row>
    <row r="123" spans="2:15" x14ac:dyDescent="0.25">
      <c r="B123" s="65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102">
        <f t="shared" si="24"/>
        <v>0</v>
      </c>
    </row>
    <row r="124" spans="2:15" x14ac:dyDescent="0.25">
      <c r="B124" s="71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102">
        <f t="shared" si="24"/>
        <v>0</v>
      </c>
    </row>
    <row r="125" spans="2:15" x14ac:dyDescent="0.25">
      <c r="B125" s="71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102">
        <f t="shared" si="24"/>
        <v>0</v>
      </c>
    </row>
    <row r="126" spans="2:15" x14ac:dyDescent="0.25">
      <c r="B126" s="71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102">
        <f t="shared" si="24"/>
        <v>0</v>
      </c>
    </row>
    <row r="127" spans="2:15" x14ac:dyDescent="0.25">
      <c r="B127" s="71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102">
        <f t="shared" si="24"/>
        <v>0</v>
      </c>
    </row>
    <row r="128" spans="2:15" x14ac:dyDescent="0.25">
      <c r="B128" s="75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102">
        <f t="shared" si="24"/>
        <v>0</v>
      </c>
    </row>
    <row r="129" spans="2:15" x14ac:dyDescent="0.25">
      <c r="B129" s="93" t="s">
        <v>160</v>
      </c>
      <c r="C129" s="94">
        <f>SUM(C131:C137)</f>
        <v>0</v>
      </c>
      <c r="D129" s="94">
        <f t="shared" ref="D129:O129" si="31">SUM(D131:D137)</f>
        <v>0</v>
      </c>
      <c r="E129" s="94">
        <f t="shared" si="31"/>
        <v>0</v>
      </c>
      <c r="F129" s="94">
        <f t="shared" si="31"/>
        <v>0</v>
      </c>
      <c r="G129" s="94">
        <f t="shared" si="31"/>
        <v>0</v>
      </c>
      <c r="H129" s="94">
        <f t="shared" si="31"/>
        <v>0</v>
      </c>
      <c r="I129" s="94">
        <f t="shared" si="31"/>
        <v>0</v>
      </c>
      <c r="J129" s="94">
        <f t="shared" si="31"/>
        <v>0</v>
      </c>
      <c r="K129" s="94">
        <f t="shared" si="31"/>
        <v>0</v>
      </c>
      <c r="L129" s="94">
        <f t="shared" si="31"/>
        <v>0</v>
      </c>
      <c r="M129" s="94">
        <f t="shared" si="31"/>
        <v>0</v>
      </c>
      <c r="N129" s="94">
        <f t="shared" si="31"/>
        <v>0</v>
      </c>
      <c r="O129" s="94">
        <f t="shared" si="31"/>
        <v>0</v>
      </c>
    </row>
    <row r="130" spans="2:15" x14ac:dyDescent="0.25">
      <c r="B130" s="93" t="s">
        <v>159</v>
      </c>
      <c r="C130" s="95" t="str">
        <f>IF(C77=0,"0",C129/C77)</f>
        <v>0</v>
      </c>
      <c r="D130" s="95" t="str">
        <f t="shared" ref="D130:O130" si="32">IF(D77=0,"0",D129/D77)</f>
        <v>0</v>
      </c>
      <c r="E130" s="95" t="str">
        <f t="shared" si="32"/>
        <v>0</v>
      </c>
      <c r="F130" s="95" t="str">
        <f t="shared" si="32"/>
        <v>0</v>
      </c>
      <c r="G130" s="95" t="str">
        <f t="shared" si="32"/>
        <v>0</v>
      </c>
      <c r="H130" s="95" t="str">
        <f t="shared" si="32"/>
        <v>0</v>
      </c>
      <c r="I130" s="95" t="str">
        <f t="shared" si="32"/>
        <v>0</v>
      </c>
      <c r="J130" s="95" t="str">
        <f t="shared" si="32"/>
        <v>0</v>
      </c>
      <c r="K130" s="95" t="str">
        <f t="shared" si="32"/>
        <v>0</v>
      </c>
      <c r="L130" s="95" t="str">
        <f t="shared" si="32"/>
        <v>0</v>
      </c>
      <c r="M130" s="95" t="str">
        <f t="shared" si="32"/>
        <v>0</v>
      </c>
      <c r="N130" s="95" t="str">
        <f t="shared" si="32"/>
        <v>0</v>
      </c>
      <c r="O130" s="95" t="str">
        <f t="shared" si="32"/>
        <v>0</v>
      </c>
    </row>
    <row r="131" spans="2:15" x14ac:dyDescent="0.25">
      <c r="B131" s="75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102">
        <f t="shared" si="24"/>
        <v>0</v>
      </c>
    </row>
    <row r="132" spans="2:15" x14ac:dyDescent="0.25">
      <c r="B132" s="75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102">
        <f t="shared" si="24"/>
        <v>0</v>
      </c>
    </row>
    <row r="133" spans="2:15" x14ac:dyDescent="0.25">
      <c r="B133" s="75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102">
        <f t="shared" si="24"/>
        <v>0</v>
      </c>
    </row>
    <row r="134" spans="2:15" x14ac:dyDescent="0.25">
      <c r="B134" s="75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102">
        <f t="shared" si="24"/>
        <v>0</v>
      </c>
    </row>
    <row r="135" spans="2:15" x14ac:dyDescent="0.25">
      <c r="B135" s="75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102">
        <f t="shared" si="24"/>
        <v>0</v>
      </c>
    </row>
    <row r="136" spans="2:15" x14ac:dyDescent="0.25">
      <c r="B136" s="75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102">
        <f t="shared" si="24"/>
        <v>0</v>
      </c>
    </row>
    <row r="137" spans="2:15" x14ac:dyDescent="0.25">
      <c r="B137" s="75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102">
        <f t="shared" si="24"/>
        <v>0</v>
      </c>
    </row>
    <row r="138" spans="2:15" x14ac:dyDescent="0.25">
      <c r="B138" s="87" t="s">
        <v>161</v>
      </c>
      <c r="C138" s="88">
        <f>SUM(C140,C151,C165,C177,C186)</f>
        <v>0</v>
      </c>
      <c r="D138" s="88">
        <f t="shared" ref="D138:O138" si="33">SUM(D140,D151,D165,D177,D186)</f>
        <v>0</v>
      </c>
      <c r="E138" s="88">
        <f t="shared" si="33"/>
        <v>0</v>
      </c>
      <c r="F138" s="88">
        <f t="shared" si="33"/>
        <v>0</v>
      </c>
      <c r="G138" s="88">
        <f t="shared" si="33"/>
        <v>0</v>
      </c>
      <c r="H138" s="88">
        <f t="shared" si="33"/>
        <v>0</v>
      </c>
      <c r="I138" s="88">
        <f t="shared" si="33"/>
        <v>0</v>
      </c>
      <c r="J138" s="88">
        <f t="shared" si="33"/>
        <v>0</v>
      </c>
      <c r="K138" s="88">
        <f t="shared" si="33"/>
        <v>0</v>
      </c>
      <c r="L138" s="88">
        <f t="shared" si="33"/>
        <v>0</v>
      </c>
      <c r="M138" s="88">
        <f t="shared" si="33"/>
        <v>0</v>
      </c>
      <c r="N138" s="88">
        <f t="shared" si="33"/>
        <v>0</v>
      </c>
      <c r="O138" s="89">
        <f t="shared" si="33"/>
        <v>0</v>
      </c>
    </row>
    <row r="139" spans="2:15" x14ac:dyDescent="0.25">
      <c r="B139" s="84" t="s">
        <v>159</v>
      </c>
      <c r="C139" s="85" t="str">
        <f>IF(C196=0,"0",C138/C196)</f>
        <v>0</v>
      </c>
      <c r="D139" s="85" t="str">
        <f t="shared" ref="D139:O139" si="34">IF(D196=0,"0",D138/D196)</f>
        <v>0</v>
      </c>
      <c r="E139" s="85" t="str">
        <f t="shared" si="34"/>
        <v>0</v>
      </c>
      <c r="F139" s="85" t="str">
        <f t="shared" si="34"/>
        <v>0</v>
      </c>
      <c r="G139" s="85" t="str">
        <f t="shared" si="34"/>
        <v>0</v>
      </c>
      <c r="H139" s="85" t="str">
        <f t="shared" si="34"/>
        <v>0</v>
      </c>
      <c r="I139" s="85" t="str">
        <f t="shared" si="34"/>
        <v>0</v>
      </c>
      <c r="J139" s="85" t="str">
        <f t="shared" si="34"/>
        <v>0</v>
      </c>
      <c r="K139" s="85" t="str">
        <f t="shared" si="34"/>
        <v>0</v>
      </c>
      <c r="L139" s="85" t="str">
        <f t="shared" si="34"/>
        <v>0</v>
      </c>
      <c r="M139" s="85" t="str">
        <f t="shared" si="34"/>
        <v>0</v>
      </c>
      <c r="N139" s="85" t="str">
        <f t="shared" si="34"/>
        <v>0</v>
      </c>
      <c r="O139" s="86" t="str">
        <f t="shared" si="34"/>
        <v>0</v>
      </c>
    </row>
    <row r="140" spans="2:15" x14ac:dyDescent="0.25">
      <c r="B140" s="93" t="s">
        <v>21</v>
      </c>
      <c r="C140" s="94">
        <f t="shared" ref="C140:O140" si="35">SUM(C142:C150)</f>
        <v>0</v>
      </c>
      <c r="D140" s="94">
        <f t="shared" si="35"/>
        <v>0</v>
      </c>
      <c r="E140" s="94">
        <f t="shared" si="35"/>
        <v>0</v>
      </c>
      <c r="F140" s="94">
        <f t="shared" si="35"/>
        <v>0</v>
      </c>
      <c r="G140" s="94">
        <f t="shared" si="35"/>
        <v>0</v>
      </c>
      <c r="H140" s="94">
        <f t="shared" si="35"/>
        <v>0</v>
      </c>
      <c r="I140" s="94">
        <f t="shared" si="35"/>
        <v>0</v>
      </c>
      <c r="J140" s="94">
        <f t="shared" si="35"/>
        <v>0</v>
      </c>
      <c r="K140" s="94">
        <f t="shared" si="35"/>
        <v>0</v>
      </c>
      <c r="L140" s="94">
        <f t="shared" si="35"/>
        <v>0</v>
      </c>
      <c r="M140" s="94">
        <f t="shared" si="35"/>
        <v>0</v>
      </c>
      <c r="N140" s="94">
        <f t="shared" si="35"/>
        <v>0</v>
      </c>
      <c r="O140" s="94">
        <f t="shared" si="35"/>
        <v>0</v>
      </c>
    </row>
    <row r="141" spans="2:15" x14ac:dyDescent="0.25">
      <c r="B141" s="93" t="s">
        <v>159</v>
      </c>
      <c r="C141" s="95" t="str">
        <f>IF(C138=0,"0",C140/C138)</f>
        <v>0</v>
      </c>
      <c r="D141" s="95" t="str">
        <f t="shared" ref="D141:O141" si="36">IF(D138=0,"0",D140/D138)</f>
        <v>0</v>
      </c>
      <c r="E141" s="95" t="str">
        <f t="shared" si="36"/>
        <v>0</v>
      </c>
      <c r="F141" s="95" t="str">
        <f t="shared" si="36"/>
        <v>0</v>
      </c>
      <c r="G141" s="95" t="str">
        <f t="shared" si="36"/>
        <v>0</v>
      </c>
      <c r="H141" s="95" t="str">
        <f t="shared" si="36"/>
        <v>0</v>
      </c>
      <c r="I141" s="95" t="str">
        <f t="shared" si="36"/>
        <v>0</v>
      </c>
      <c r="J141" s="95" t="str">
        <f t="shared" si="36"/>
        <v>0</v>
      </c>
      <c r="K141" s="95" t="str">
        <f t="shared" si="36"/>
        <v>0</v>
      </c>
      <c r="L141" s="95" t="str">
        <f t="shared" si="36"/>
        <v>0</v>
      </c>
      <c r="M141" s="95" t="str">
        <f t="shared" si="36"/>
        <v>0</v>
      </c>
      <c r="N141" s="95" t="str">
        <f t="shared" si="36"/>
        <v>0</v>
      </c>
      <c r="O141" s="95" t="str">
        <f t="shared" si="36"/>
        <v>0</v>
      </c>
    </row>
    <row r="142" spans="2:15" x14ac:dyDescent="0.25">
      <c r="B142" s="65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102">
        <f t="shared" si="24"/>
        <v>0</v>
      </c>
    </row>
    <row r="143" spans="2:15" x14ac:dyDescent="0.25">
      <c r="B143" s="65"/>
      <c r="C143" s="66"/>
      <c r="D143" s="66"/>
      <c r="E143" s="74"/>
      <c r="F143" s="66"/>
      <c r="G143" s="66"/>
      <c r="H143" s="66"/>
      <c r="I143" s="66"/>
      <c r="J143" s="66"/>
      <c r="K143" s="66"/>
      <c r="L143" s="66"/>
      <c r="M143" s="66"/>
      <c r="N143" s="66"/>
      <c r="O143" s="102">
        <f>SUM(C143:N143)</f>
        <v>0</v>
      </c>
    </row>
    <row r="144" spans="2:15" x14ac:dyDescent="0.25">
      <c r="B144" s="71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102">
        <f t="shared" si="24"/>
        <v>0</v>
      </c>
    </row>
    <row r="145" spans="2:15" x14ac:dyDescent="0.25">
      <c r="B145" s="65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102">
        <f t="shared" si="24"/>
        <v>0</v>
      </c>
    </row>
    <row r="146" spans="2:15" x14ac:dyDescent="0.25">
      <c r="B146" s="71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102">
        <f t="shared" si="24"/>
        <v>0</v>
      </c>
    </row>
    <row r="147" spans="2:15" x14ac:dyDescent="0.25">
      <c r="B147" s="71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102">
        <f t="shared" si="24"/>
        <v>0</v>
      </c>
    </row>
    <row r="148" spans="2:15" x14ac:dyDescent="0.25">
      <c r="B148" s="71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102">
        <f t="shared" si="24"/>
        <v>0</v>
      </c>
    </row>
    <row r="149" spans="2:15" x14ac:dyDescent="0.25">
      <c r="B149" s="71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102">
        <f t="shared" si="24"/>
        <v>0</v>
      </c>
    </row>
    <row r="150" spans="2:15" x14ac:dyDescent="0.25">
      <c r="B150" s="71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102">
        <f t="shared" si="24"/>
        <v>0</v>
      </c>
    </row>
    <row r="151" spans="2:15" x14ac:dyDescent="0.25">
      <c r="B151" s="93" t="s">
        <v>22</v>
      </c>
      <c r="C151" s="94">
        <f>SUM(C153:C164)</f>
        <v>0</v>
      </c>
      <c r="D151" s="94">
        <f t="shared" ref="D151:O151" si="37">SUM(D153:D161)</f>
        <v>0</v>
      </c>
      <c r="E151" s="94">
        <f t="shared" si="37"/>
        <v>0</v>
      </c>
      <c r="F151" s="94">
        <f t="shared" si="37"/>
        <v>0</v>
      </c>
      <c r="G151" s="94">
        <f t="shared" si="37"/>
        <v>0</v>
      </c>
      <c r="H151" s="94">
        <f t="shared" si="37"/>
        <v>0</v>
      </c>
      <c r="I151" s="94">
        <f t="shared" si="37"/>
        <v>0</v>
      </c>
      <c r="J151" s="94">
        <f t="shared" si="37"/>
        <v>0</v>
      </c>
      <c r="K151" s="94">
        <f t="shared" si="37"/>
        <v>0</v>
      </c>
      <c r="L151" s="94">
        <f t="shared" si="37"/>
        <v>0</v>
      </c>
      <c r="M151" s="94">
        <f t="shared" si="37"/>
        <v>0</v>
      </c>
      <c r="N151" s="94">
        <f t="shared" si="37"/>
        <v>0</v>
      </c>
      <c r="O151" s="94">
        <f t="shared" si="37"/>
        <v>0</v>
      </c>
    </row>
    <row r="152" spans="2:15" x14ac:dyDescent="0.25">
      <c r="B152" s="93" t="s">
        <v>159</v>
      </c>
      <c r="C152" s="95" t="str">
        <f>IF(C138=0,"0",C151/C138)</f>
        <v>0</v>
      </c>
      <c r="D152" s="95" t="str">
        <f t="shared" ref="D152:O152" si="38">IF(D138=0,"0",D151/D138)</f>
        <v>0</v>
      </c>
      <c r="E152" s="95" t="str">
        <f t="shared" si="38"/>
        <v>0</v>
      </c>
      <c r="F152" s="95" t="str">
        <f t="shared" si="38"/>
        <v>0</v>
      </c>
      <c r="G152" s="95" t="str">
        <f t="shared" si="38"/>
        <v>0</v>
      </c>
      <c r="H152" s="95" t="str">
        <f t="shared" si="38"/>
        <v>0</v>
      </c>
      <c r="I152" s="95" t="str">
        <f t="shared" si="38"/>
        <v>0</v>
      </c>
      <c r="J152" s="95" t="str">
        <f t="shared" si="38"/>
        <v>0</v>
      </c>
      <c r="K152" s="95" t="str">
        <f t="shared" si="38"/>
        <v>0</v>
      </c>
      <c r="L152" s="95" t="str">
        <f t="shared" si="38"/>
        <v>0</v>
      </c>
      <c r="M152" s="95" t="str">
        <f t="shared" si="38"/>
        <v>0</v>
      </c>
      <c r="N152" s="95" t="str">
        <f t="shared" si="38"/>
        <v>0</v>
      </c>
      <c r="O152" s="95" t="str">
        <f t="shared" si="38"/>
        <v>0</v>
      </c>
    </row>
    <row r="153" spans="2:15" x14ac:dyDescent="0.25">
      <c r="B153" s="71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102">
        <f t="shared" si="24"/>
        <v>0</v>
      </c>
    </row>
    <row r="154" spans="2:15" x14ac:dyDescent="0.25">
      <c r="B154" s="71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102">
        <f t="shared" si="24"/>
        <v>0</v>
      </c>
    </row>
    <row r="155" spans="2:15" x14ac:dyDescent="0.25">
      <c r="B155" s="71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102">
        <f t="shared" si="24"/>
        <v>0</v>
      </c>
    </row>
    <row r="156" spans="2:15" x14ac:dyDescent="0.25">
      <c r="B156" s="71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102">
        <f t="shared" si="24"/>
        <v>0</v>
      </c>
    </row>
    <row r="157" spans="2:15" x14ac:dyDescent="0.25">
      <c r="B157" s="71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102">
        <f t="shared" si="24"/>
        <v>0</v>
      </c>
    </row>
    <row r="158" spans="2:15" x14ac:dyDescent="0.25">
      <c r="B158" s="71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102">
        <f t="shared" si="24"/>
        <v>0</v>
      </c>
    </row>
    <row r="159" spans="2:15" x14ac:dyDescent="0.25">
      <c r="B159" s="71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102">
        <f t="shared" si="24"/>
        <v>0</v>
      </c>
    </row>
    <row r="160" spans="2:15" x14ac:dyDescent="0.25">
      <c r="B160" s="71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102">
        <f t="shared" si="24"/>
        <v>0</v>
      </c>
    </row>
    <row r="161" spans="2:15" x14ac:dyDescent="0.25">
      <c r="B161" s="71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102">
        <f t="shared" si="24"/>
        <v>0</v>
      </c>
    </row>
    <row r="162" spans="2:15" x14ac:dyDescent="0.25">
      <c r="B162" s="71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102">
        <f t="shared" si="24"/>
        <v>0</v>
      </c>
    </row>
    <row r="163" spans="2:15" x14ac:dyDescent="0.25">
      <c r="B163" s="71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102">
        <f t="shared" si="24"/>
        <v>0</v>
      </c>
    </row>
    <row r="164" spans="2:15" x14ac:dyDescent="0.25">
      <c r="B164" s="71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102">
        <f t="shared" ref="O164:O195" si="39">SUM(C164:N164)</f>
        <v>0</v>
      </c>
    </row>
    <row r="165" spans="2:15" x14ac:dyDescent="0.25">
      <c r="B165" s="93" t="s">
        <v>163</v>
      </c>
      <c r="C165" s="94">
        <f>SUM(C167:C176)</f>
        <v>0</v>
      </c>
      <c r="D165" s="94">
        <f t="shared" ref="D165:O165" si="40">SUM(D167:D176)</f>
        <v>0</v>
      </c>
      <c r="E165" s="94">
        <f t="shared" si="40"/>
        <v>0</v>
      </c>
      <c r="F165" s="94">
        <f t="shared" si="40"/>
        <v>0</v>
      </c>
      <c r="G165" s="94">
        <f t="shared" si="40"/>
        <v>0</v>
      </c>
      <c r="H165" s="94">
        <f t="shared" si="40"/>
        <v>0</v>
      </c>
      <c r="I165" s="94">
        <f t="shared" si="40"/>
        <v>0</v>
      </c>
      <c r="J165" s="94">
        <f t="shared" si="40"/>
        <v>0</v>
      </c>
      <c r="K165" s="94">
        <f t="shared" si="40"/>
        <v>0</v>
      </c>
      <c r="L165" s="94">
        <f t="shared" si="40"/>
        <v>0</v>
      </c>
      <c r="M165" s="94">
        <f t="shared" si="40"/>
        <v>0</v>
      </c>
      <c r="N165" s="94">
        <f t="shared" si="40"/>
        <v>0</v>
      </c>
      <c r="O165" s="94">
        <f t="shared" si="40"/>
        <v>0</v>
      </c>
    </row>
    <row r="166" spans="2:15" x14ac:dyDescent="0.25">
      <c r="B166" s="93" t="s">
        <v>159</v>
      </c>
      <c r="C166" s="95" t="str">
        <f>IF(C138=0,"0",C165/C138)</f>
        <v>0</v>
      </c>
      <c r="D166" s="95" t="str">
        <f t="shared" ref="D166:O166" si="41">IF(D138=0,"0",D165/D138)</f>
        <v>0</v>
      </c>
      <c r="E166" s="95" t="str">
        <f t="shared" si="41"/>
        <v>0</v>
      </c>
      <c r="F166" s="95" t="str">
        <f t="shared" si="41"/>
        <v>0</v>
      </c>
      <c r="G166" s="95" t="str">
        <f t="shared" si="41"/>
        <v>0</v>
      </c>
      <c r="H166" s="95" t="str">
        <f t="shared" si="41"/>
        <v>0</v>
      </c>
      <c r="I166" s="95" t="str">
        <f t="shared" si="41"/>
        <v>0</v>
      </c>
      <c r="J166" s="95" t="str">
        <f t="shared" si="41"/>
        <v>0</v>
      </c>
      <c r="K166" s="95" t="str">
        <f t="shared" si="41"/>
        <v>0</v>
      </c>
      <c r="L166" s="95" t="str">
        <f t="shared" si="41"/>
        <v>0</v>
      </c>
      <c r="M166" s="95" t="str">
        <f t="shared" si="41"/>
        <v>0</v>
      </c>
      <c r="N166" s="95" t="str">
        <f t="shared" si="41"/>
        <v>0</v>
      </c>
      <c r="O166" s="95" t="str">
        <f t="shared" si="41"/>
        <v>0</v>
      </c>
    </row>
    <row r="167" spans="2:15" x14ac:dyDescent="0.25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102">
        <f t="shared" si="39"/>
        <v>0</v>
      </c>
    </row>
    <row r="168" spans="2:15" x14ac:dyDescent="0.25">
      <c r="B168" s="71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102">
        <f t="shared" si="39"/>
        <v>0</v>
      </c>
    </row>
    <row r="169" spans="2:15" x14ac:dyDescent="0.25">
      <c r="B169" s="71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102">
        <f t="shared" si="39"/>
        <v>0</v>
      </c>
    </row>
    <row r="170" spans="2:15" x14ac:dyDescent="0.25">
      <c r="B170" s="71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102">
        <f t="shared" si="39"/>
        <v>0</v>
      </c>
    </row>
    <row r="171" spans="2:15" x14ac:dyDescent="0.25">
      <c r="B171" s="71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102">
        <f t="shared" si="39"/>
        <v>0</v>
      </c>
    </row>
    <row r="172" spans="2:15" x14ac:dyDescent="0.25">
      <c r="B172" s="71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102">
        <f t="shared" si="39"/>
        <v>0</v>
      </c>
    </row>
    <row r="173" spans="2:15" x14ac:dyDescent="0.25">
      <c r="B173" s="71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102">
        <f t="shared" si="39"/>
        <v>0</v>
      </c>
    </row>
    <row r="174" spans="2:15" x14ac:dyDescent="0.25">
      <c r="B174" s="6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102">
        <f t="shared" si="39"/>
        <v>0</v>
      </c>
    </row>
    <row r="175" spans="2:15" x14ac:dyDescent="0.25">
      <c r="B175" s="71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102">
        <f t="shared" si="39"/>
        <v>0</v>
      </c>
    </row>
    <row r="176" spans="2:15" x14ac:dyDescent="0.25">
      <c r="B176" s="71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102">
        <f t="shared" si="39"/>
        <v>0</v>
      </c>
    </row>
    <row r="177" spans="2:15" x14ac:dyDescent="0.25">
      <c r="B177" s="93"/>
      <c r="C177" s="94">
        <f>SUM(C179:C185)</f>
        <v>0</v>
      </c>
      <c r="D177" s="94">
        <f t="shared" ref="D177:O177" si="42">SUM(D179:D185)</f>
        <v>0</v>
      </c>
      <c r="E177" s="94">
        <f t="shared" si="42"/>
        <v>0</v>
      </c>
      <c r="F177" s="94">
        <f t="shared" si="42"/>
        <v>0</v>
      </c>
      <c r="G177" s="94">
        <f t="shared" si="42"/>
        <v>0</v>
      </c>
      <c r="H177" s="94">
        <f t="shared" si="42"/>
        <v>0</v>
      </c>
      <c r="I177" s="94">
        <f t="shared" si="42"/>
        <v>0</v>
      </c>
      <c r="J177" s="94">
        <f t="shared" si="42"/>
        <v>0</v>
      </c>
      <c r="K177" s="94">
        <f t="shared" si="42"/>
        <v>0</v>
      </c>
      <c r="L177" s="94">
        <f t="shared" si="42"/>
        <v>0</v>
      </c>
      <c r="M177" s="94">
        <f t="shared" si="42"/>
        <v>0</v>
      </c>
      <c r="N177" s="94">
        <f t="shared" si="42"/>
        <v>0</v>
      </c>
      <c r="O177" s="94">
        <f t="shared" si="42"/>
        <v>0</v>
      </c>
    </row>
    <row r="178" spans="2:15" x14ac:dyDescent="0.25">
      <c r="B178" s="93" t="s">
        <v>159</v>
      </c>
      <c r="C178" s="95" t="str">
        <f>IF(C138=0,"0",C177/C138)</f>
        <v>0</v>
      </c>
      <c r="D178" s="95" t="str">
        <f t="shared" ref="D178:O178" si="43">IF(D138=0,"0",D177/D138)</f>
        <v>0</v>
      </c>
      <c r="E178" s="95" t="str">
        <f t="shared" si="43"/>
        <v>0</v>
      </c>
      <c r="F178" s="95" t="str">
        <f t="shared" si="43"/>
        <v>0</v>
      </c>
      <c r="G178" s="95" t="str">
        <f t="shared" si="43"/>
        <v>0</v>
      </c>
      <c r="H178" s="95" t="str">
        <f t="shared" si="43"/>
        <v>0</v>
      </c>
      <c r="I178" s="95" t="str">
        <f t="shared" si="43"/>
        <v>0</v>
      </c>
      <c r="J178" s="95" t="str">
        <f t="shared" si="43"/>
        <v>0</v>
      </c>
      <c r="K178" s="95" t="str">
        <f t="shared" si="43"/>
        <v>0</v>
      </c>
      <c r="L178" s="95" t="str">
        <f t="shared" si="43"/>
        <v>0</v>
      </c>
      <c r="M178" s="95" t="str">
        <f t="shared" si="43"/>
        <v>0</v>
      </c>
      <c r="N178" s="95" t="str">
        <f t="shared" si="43"/>
        <v>0</v>
      </c>
      <c r="O178" s="95" t="str">
        <f t="shared" si="43"/>
        <v>0</v>
      </c>
    </row>
    <row r="179" spans="2:15" x14ac:dyDescent="0.25">
      <c r="B179" s="6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102">
        <f t="shared" si="39"/>
        <v>0</v>
      </c>
    </row>
    <row r="180" spans="2:15" x14ac:dyDescent="0.25">
      <c r="B180" s="71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102">
        <f t="shared" si="39"/>
        <v>0</v>
      </c>
    </row>
    <row r="181" spans="2:15" x14ac:dyDescent="0.25">
      <c r="B181" s="71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102">
        <f t="shared" si="39"/>
        <v>0</v>
      </c>
    </row>
    <row r="182" spans="2:15" x14ac:dyDescent="0.25">
      <c r="B182" s="71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102">
        <f t="shared" si="39"/>
        <v>0</v>
      </c>
    </row>
    <row r="183" spans="2:15" x14ac:dyDescent="0.25">
      <c r="B183" s="71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102">
        <f t="shared" si="39"/>
        <v>0</v>
      </c>
    </row>
    <row r="184" spans="2:15" x14ac:dyDescent="0.25">
      <c r="B184" s="71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102">
        <f t="shared" si="39"/>
        <v>0</v>
      </c>
    </row>
    <row r="185" spans="2:15" x14ac:dyDescent="0.25">
      <c r="B185" s="71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102">
        <f t="shared" si="39"/>
        <v>0</v>
      </c>
    </row>
    <row r="186" spans="2:15" x14ac:dyDescent="0.25">
      <c r="B186" s="93" t="s">
        <v>163</v>
      </c>
      <c r="C186" s="94">
        <f>SUM(C188:C195)</f>
        <v>0</v>
      </c>
      <c r="D186" s="94">
        <f t="shared" ref="D186:O186" si="44">SUM(D188:D195)</f>
        <v>0</v>
      </c>
      <c r="E186" s="94">
        <f t="shared" si="44"/>
        <v>0</v>
      </c>
      <c r="F186" s="94">
        <f t="shared" si="44"/>
        <v>0</v>
      </c>
      <c r="G186" s="94">
        <f t="shared" si="44"/>
        <v>0</v>
      </c>
      <c r="H186" s="94">
        <f t="shared" si="44"/>
        <v>0</v>
      </c>
      <c r="I186" s="94">
        <f t="shared" si="44"/>
        <v>0</v>
      </c>
      <c r="J186" s="94">
        <f t="shared" si="44"/>
        <v>0</v>
      </c>
      <c r="K186" s="94">
        <f t="shared" si="44"/>
        <v>0</v>
      </c>
      <c r="L186" s="94">
        <f t="shared" si="44"/>
        <v>0</v>
      </c>
      <c r="M186" s="94">
        <f t="shared" si="44"/>
        <v>0</v>
      </c>
      <c r="N186" s="94">
        <f t="shared" si="44"/>
        <v>0</v>
      </c>
      <c r="O186" s="94">
        <f t="shared" si="44"/>
        <v>0</v>
      </c>
    </row>
    <row r="187" spans="2:15" x14ac:dyDescent="0.25">
      <c r="B187" s="93" t="s">
        <v>159</v>
      </c>
      <c r="C187" s="95" t="str">
        <f>IF(C138=0,"0",C186/C138)</f>
        <v>0</v>
      </c>
      <c r="D187" s="95" t="str">
        <f t="shared" ref="D187:O187" si="45">IF(D138=0,"0",D186/D138)</f>
        <v>0</v>
      </c>
      <c r="E187" s="95" t="str">
        <f t="shared" si="45"/>
        <v>0</v>
      </c>
      <c r="F187" s="95" t="str">
        <f t="shared" si="45"/>
        <v>0</v>
      </c>
      <c r="G187" s="95" t="str">
        <f t="shared" si="45"/>
        <v>0</v>
      </c>
      <c r="H187" s="95" t="str">
        <f t="shared" si="45"/>
        <v>0</v>
      </c>
      <c r="I187" s="95" t="str">
        <f t="shared" si="45"/>
        <v>0</v>
      </c>
      <c r="J187" s="95" t="str">
        <f t="shared" si="45"/>
        <v>0</v>
      </c>
      <c r="K187" s="95" t="str">
        <f t="shared" si="45"/>
        <v>0</v>
      </c>
      <c r="L187" s="95" t="str">
        <f t="shared" si="45"/>
        <v>0</v>
      </c>
      <c r="M187" s="95" t="str">
        <f t="shared" si="45"/>
        <v>0</v>
      </c>
      <c r="N187" s="95" t="str">
        <f t="shared" si="45"/>
        <v>0</v>
      </c>
      <c r="O187" s="95" t="str">
        <f t="shared" si="45"/>
        <v>0</v>
      </c>
    </row>
    <row r="188" spans="2:15" x14ac:dyDescent="0.25">
      <c r="B188" s="71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102">
        <f t="shared" si="39"/>
        <v>0</v>
      </c>
    </row>
    <row r="189" spans="2:15" x14ac:dyDescent="0.25">
      <c r="B189" s="71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102">
        <f t="shared" si="39"/>
        <v>0</v>
      </c>
    </row>
    <row r="190" spans="2:15" x14ac:dyDescent="0.25">
      <c r="B190" s="71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102">
        <f t="shared" si="39"/>
        <v>0</v>
      </c>
    </row>
    <row r="191" spans="2:15" x14ac:dyDescent="0.25">
      <c r="B191" s="71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102">
        <f t="shared" si="39"/>
        <v>0</v>
      </c>
    </row>
    <row r="192" spans="2:15" x14ac:dyDescent="0.25">
      <c r="B192" s="71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102">
        <f t="shared" si="39"/>
        <v>0</v>
      </c>
    </row>
    <row r="193" spans="2:15" x14ac:dyDescent="0.25">
      <c r="B193" s="71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102">
        <f t="shared" si="39"/>
        <v>0</v>
      </c>
    </row>
    <row r="194" spans="2:15" x14ac:dyDescent="0.25">
      <c r="B194" s="71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102">
        <f t="shared" si="39"/>
        <v>0</v>
      </c>
    </row>
    <row r="195" spans="2:15" x14ac:dyDescent="0.25">
      <c r="B195" s="71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2">
        <f t="shared" si="39"/>
        <v>0</v>
      </c>
    </row>
    <row r="196" spans="2:15" ht="21.6" customHeight="1" x14ac:dyDescent="0.25">
      <c r="B196" s="76" t="s">
        <v>13</v>
      </c>
      <c r="C196" s="83">
        <f>SUM(C138,C77)</f>
        <v>0</v>
      </c>
      <c r="D196" s="83">
        <f t="shared" ref="D196:O196" si="46">SUM(D138,D77)</f>
        <v>0</v>
      </c>
      <c r="E196" s="83">
        <f t="shared" si="46"/>
        <v>0</v>
      </c>
      <c r="F196" s="83">
        <f t="shared" si="46"/>
        <v>0</v>
      </c>
      <c r="G196" s="83">
        <f t="shared" si="46"/>
        <v>0</v>
      </c>
      <c r="H196" s="83">
        <f>SUM(H138,H77)</f>
        <v>0</v>
      </c>
      <c r="I196" s="83">
        <f t="shared" si="46"/>
        <v>0</v>
      </c>
      <c r="J196" s="83">
        <f t="shared" si="46"/>
        <v>0</v>
      </c>
      <c r="K196" s="83">
        <f t="shared" si="46"/>
        <v>0</v>
      </c>
      <c r="L196" s="83">
        <f t="shared" si="46"/>
        <v>0</v>
      </c>
      <c r="M196" s="83">
        <f t="shared" si="46"/>
        <v>0</v>
      </c>
      <c r="N196" s="83">
        <f t="shared" si="46"/>
        <v>0</v>
      </c>
      <c r="O196" s="101">
        <f t="shared" si="46"/>
        <v>0</v>
      </c>
    </row>
    <row r="198" spans="2:15" ht="26.4" x14ac:dyDescent="0.25">
      <c r="B198" s="77" t="s">
        <v>43</v>
      </c>
      <c r="C198" s="78">
        <f>C7-C77</f>
        <v>0</v>
      </c>
      <c r="D198" s="78">
        <f t="shared" ref="D198:O198" si="47">D7-D77</f>
        <v>0</v>
      </c>
      <c r="E198" s="78">
        <f t="shared" si="47"/>
        <v>0</v>
      </c>
      <c r="F198" s="78">
        <f t="shared" si="47"/>
        <v>0</v>
      </c>
      <c r="G198" s="78">
        <f t="shared" si="47"/>
        <v>0</v>
      </c>
      <c r="H198" s="78">
        <f t="shared" si="47"/>
        <v>0</v>
      </c>
      <c r="I198" s="78">
        <f t="shared" si="47"/>
        <v>0</v>
      </c>
      <c r="J198" s="78">
        <f t="shared" si="47"/>
        <v>0</v>
      </c>
      <c r="K198" s="78">
        <f t="shared" si="47"/>
        <v>0</v>
      </c>
      <c r="L198" s="78">
        <f t="shared" si="47"/>
        <v>0</v>
      </c>
      <c r="M198" s="78">
        <f t="shared" si="47"/>
        <v>0</v>
      </c>
      <c r="N198" s="78">
        <f t="shared" si="47"/>
        <v>0</v>
      </c>
      <c r="O198" s="79">
        <f t="shared" si="47"/>
        <v>0</v>
      </c>
    </row>
    <row r="228" spans="2:15" x14ac:dyDescent="0.25">
      <c r="C228" s="63" t="s">
        <v>0</v>
      </c>
      <c r="D228" s="63" t="s">
        <v>1</v>
      </c>
      <c r="E228" s="63" t="s">
        <v>2</v>
      </c>
      <c r="F228" s="63" t="s">
        <v>3</v>
      </c>
      <c r="G228" s="63" t="s">
        <v>4</v>
      </c>
      <c r="H228" s="63" t="s">
        <v>15</v>
      </c>
      <c r="I228" s="63" t="s">
        <v>6</v>
      </c>
      <c r="J228" s="63" t="s">
        <v>7</v>
      </c>
      <c r="K228" s="63" t="s">
        <v>8</v>
      </c>
      <c r="L228" s="63" t="s">
        <v>9</v>
      </c>
      <c r="M228" s="63" t="s">
        <v>10</v>
      </c>
      <c r="N228" s="63" t="s">
        <v>11</v>
      </c>
      <c r="O228" s="63" t="s">
        <v>167</v>
      </c>
    </row>
    <row r="229" spans="2:15" x14ac:dyDescent="0.25">
      <c r="B229" s="1" t="s">
        <v>23</v>
      </c>
      <c r="C229" s="103">
        <f t="shared" ref="C229:O229" si="48">C72-C196</f>
        <v>0</v>
      </c>
      <c r="D229" s="103">
        <f t="shared" si="48"/>
        <v>0</v>
      </c>
      <c r="E229" s="103">
        <f t="shared" si="48"/>
        <v>0</v>
      </c>
      <c r="F229" s="103">
        <f t="shared" si="48"/>
        <v>0</v>
      </c>
      <c r="G229" s="103">
        <f t="shared" si="48"/>
        <v>0</v>
      </c>
      <c r="H229" s="103">
        <f t="shared" si="48"/>
        <v>0</v>
      </c>
      <c r="I229" s="103">
        <f t="shared" si="48"/>
        <v>0</v>
      </c>
      <c r="J229" s="103">
        <f t="shared" si="48"/>
        <v>0</v>
      </c>
      <c r="K229" s="103">
        <f t="shared" si="48"/>
        <v>0</v>
      </c>
      <c r="L229" s="103">
        <f t="shared" si="48"/>
        <v>0</v>
      </c>
      <c r="M229" s="103">
        <f t="shared" si="48"/>
        <v>0</v>
      </c>
      <c r="N229" s="103">
        <f t="shared" si="48"/>
        <v>0</v>
      </c>
      <c r="O229" s="103">
        <f t="shared" si="48"/>
        <v>0</v>
      </c>
    </row>
    <row r="230" spans="2:15" x14ac:dyDescent="0.25">
      <c r="B230" s="2" t="s">
        <v>14</v>
      </c>
      <c r="C230" s="104">
        <f>C229</f>
        <v>0</v>
      </c>
      <c r="D230" s="104">
        <f>C230+D229</f>
        <v>0</v>
      </c>
      <c r="E230" s="104">
        <f>D230+E229</f>
        <v>0</v>
      </c>
      <c r="F230" s="104">
        <f t="shared" ref="F230:M230" si="49">E230+F229</f>
        <v>0</v>
      </c>
      <c r="G230" s="104">
        <f t="shared" si="49"/>
        <v>0</v>
      </c>
      <c r="H230" s="104">
        <f t="shared" si="49"/>
        <v>0</v>
      </c>
      <c r="I230" s="104">
        <f t="shared" si="49"/>
        <v>0</v>
      </c>
      <c r="J230" s="104">
        <f t="shared" si="49"/>
        <v>0</v>
      </c>
      <c r="K230" s="104">
        <f t="shared" si="49"/>
        <v>0</v>
      </c>
      <c r="L230" s="104">
        <f t="shared" si="49"/>
        <v>0</v>
      </c>
      <c r="M230" s="104">
        <f t="shared" si="49"/>
        <v>0</v>
      </c>
      <c r="N230" s="104">
        <f>M230+N229</f>
        <v>0</v>
      </c>
      <c r="O230" s="104">
        <f>N230+O229</f>
        <v>0</v>
      </c>
    </row>
  </sheetData>
  <mergeCells count="3">
    <mergeCell ref="B5:O5"/>
    <mergeCell ref="B75:O75"/>
    <mergeCell ref="M3:O3"/>
  </mergeCells>
  <phoneticPr fontId="7" type="noConversion"/>
  <conditionalFormatting sqref="C198:O198">
    <cfRule type="cellIs" dxfId="3" priority="1" stopIfTrue="1" operator="lessThan">
      <formula>0</formula>
    </cfRule>
    <cfRule type="expression" dxfId="2" priority="2" stopIfTrue="1">
      <formula>"&gt;0"</formula>
    </cfRule>
    <cfRule type="cellIs" priority="3" stopIfTrue="1" operator="greaterThan">
      <formula>0</formula>
    </cfRule>
  </conditionalFormatting>
  <conditionalFormatting sqref="C229:O230">
    <cfRule type="cellIs" dxfId="1" priority="4" stopIfTrue="1" operator="lessThan">
      <formula>0</formula>
    </cfRule>
    <cfRule type="expression" dxfId="0" priority="5" stopIfTrue="1">
      <formula>"&gt;0"</formula>
    </cfRule>
    <cfRule type="cellIs" priority="6" stopIfTrue="1" operator="greaterThan">
      <formula>0</formula>
    </cfRule>
  </conditionalFormatting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56"/>
  <sheetViews>
    <sheetView topLeftCell="A3" zoomScale="80" zoomScaleNormal="80" workbookViewId="0">
      <selection activeCell="F34" sqref="F34"/>
    </sheetView>
  </sheetViews>
  <sheetFormatPr defaultRowHeight="13.2" x14ac:dyDescent="0.25"/>
  <cols>
    <col min="3" max="3" width="49" bestFit="1" customWidth="1"/>
    <col min="4" max="4" width="18.44140625" customWidth="1"/>
  </cols>
  <sheetData>
    <row r="4" spans="2:4" x14ac:dyDescent="0.25">
      <c r="C4" s="5"/>
    </row>
    <row r="5" spans="2:4" ht="15.6" x14ac:dyDescent="0.3">
      <c r="C5" s="187" t="s">
        <v>117</v>
      </c>
      <c r="D5" s="188"/>
    </row>
    <row r="6" spans="2:4" ht="15.6" x14ac:dyDescent="0.3">
      <c r="C6" s="189" t="s">
        <v>118</v>
      </c>
      <c r="D6" s="190"/>
    </row>
    <row r="7" spans="2:4" ht="15" x14ac:dyDescent="0.25">
      <c r="C7" s="6"/>
      <c r="D7" s="6"/>
    </row>
    <row r="8" spans="2:4" ht="15" x14ac:dyDescent="0.25">
      <c r="C8" s="39" t="s">
        <v>119</v>
      </c>
      <c r="D8" s="43">
        <v>2085</v>
      </c>
    </row>
    <row r="9" spans="2:4" ht="15" x14ac:dyDescent="0.25">
      <c r="C9" s="40" t="s">
        <v>120</v>
      </c>
      <c r="D9" s="44">
        <v>-261</v>
      </c>
    </row>
    <row r="10" spans="2:4" ht="15" x14ac:dyDescent="0.25">
      <c r="C10" s="40" t="s">
        <v>139</v>
      </c>
      <c r="D10" s="44">
        <v>0</v>
      </c>
    </row>
    <row r="11" spans="2:4" ht="15" x14ac:dyDescent="0.25">
      <c r="C11" s="40"/>
      <c r="D11" s="44"/>
    </row>
    <row r="12" spans="2:4" ht="15" x14ac:dyDescent="0.25">
      <c r="C12" s="40"/>
      <c r="D12" s="44"/>
    </row>
    <row r="13" spans="2:4" ht="15.6" x14ac:dyDescent="0.3">
      <c r="C13" s="41" t="s">
        <v>121</v>
      </c>
      <c r="D13" s="45">
        <f>SUM(D8:D9)</f>
        <v>1824</v>
      </c>
    </row>
    <row r="14" spans="2:4" ht="15" x14ac:dyDescent="0.25">
      <c r="B14" s="191" t="s">
        <v>143</v>
      </c>
      <c r="C14" s="40" t="s">
        <v>122</v>
      </c>
      <c r="D14" s="46">
        <v>-1230</v>
      </c>
    </row>
    <row r="15" spans="2:4" ht="15" x14ac:dyDescent="0.25">
      <c r="B15" s="192"/>
      <c r="C15" s="40" t="s">
        <v>140</v>
      </c>
      <c r="D15" s="46"/>
    </row>
    <row r="16" spans="2:4" ht="15" x14ac:dyDescent="0.25">
      <c r="C16" s="40"/>
      <c r="D16" s="46"/>
    </row>
    <row r="17" spans="2:4" ht="15" x14ac:dyDescent="0.25">
      <c r="C17" s="40"/>
      <c r="D17" s="46"/>
    </row>
    <row r="18" spans="2:4" ht="15.6" x14ac:dyDescent="0.3">
      <c r="C18" s="41" t="s">
        <v>123</v>
      </c>
      <c r="D18" s="45">
        <f>SUM(D13:D17)</f>
        <v>594</v>
      </c>
    </row>
    <row r="19" spans="2:4" ht="15.6" x14ac:dyDescent="0.3">
      <c r="C19" s="50" t="s">
        <v>142</v>
      </c>
      <c r="D19" s="47"/>
    </row>
    <row r="20" spans="2:4" ht="15" x14ac:dyDescent="0.25">
      <c r="C20" s="40" t="s">
        <v>124</v>
      </c>
      <c r="D20" s="46">
        <v>-254</v>
      </c>
    </row>
    <row r="21" spans="2:4" ht="15" x14ac:dyDescent="0.25">
      <c r="C21" s="40" t="s">
        <v>125</v>
      </c>
      <c r="D21" s="46">
        <v>-53</v>
      </c>
    </row>
    <row r="22" spans="2:4" ht="15" x14ac:dyDescent="0.25">
      <c r="C22" s="40" t="s">
        <v>126</v>
      </c>
      <c r="D22" s="46">
        <v>-10</v>
      </c>
    </row>
    <row r="23" spans="2:4" ht="15" x14ac:dyDescent="0.25">
      <c r="C23" s="40" t="s">
        <v>127</v>
      </c>
      <c r="D23" s="46">
        <v>-56</v>
      </c>
    </row>
    <row r="24" spans="2:4" ht="15" x14ac:dyDescent="0.25">
      <c r="C24" s="40" t="s">
        <v>128</v>
      </c>
      <c r="D24" s="46">
        <v>2</v>
      </c>
    </row>
    <row r="25" spans="2:4" ht="15" x14ac:dyDescent="0.25">
      <c r="C25" s="40" t="s">
        <v>129</v>
      </c>
      <c r="D25" s="46">
        <v>0</v>
      </c>
    </row>
    <row r="26" spans="2:4" ht="15" x14ac:dyDescent="0.25">
      <c r="C26" s="40" t="s">
        <v>130</v>
      </c>
      <c r="D26" s="46">
        <v>27</v>
      </c>
    </row>
    <row r="27" spans="2:4" ht="15" x14ac:dyDescent="0.25">
      <c r="C27" s="40" t="s">
        <v>131</v>
      </c>
      <c r="D27" s="46">
        <v>-56</v>
      </c>
    </row>
    <row r="28" spans="2:4" ht="15" x14ac:dyDescent="0.25">
      <c r="C28" s="40"/>
      <c r="D28" s="46"/>
    </row>
    <row r="29" spans="2:4" ht="15" x14ac:dyDescent="0.25">
      <c r="C29" s="40"/>
      <c r="D29" s="46"/>
    </row>
    <row r="30" spans="2:4" ht="15" x14ac:dyDescent="0.25">
      <c r="C30" s="40"/>
      <c r="D30" s="46"/>
    </row>
    <row r="31" spans="2:4" ht="15" x14ac:dyDescent="0.25">
      <c r="C31" s="40"/>
      <c r="D31" s="46"/>
    </row>
    <row r="32" spans="2:4" ht="15.6" x14ac:dyDescent="0.3">
      <c r="B32" s="5" t="s">
        <v>141</v>
      </c>
      <c r="C32" s="41" t="s">
        <v>132</v>
      </c>
      <c r="D32" s="45">
        <f>SUM(D18:D31)</f>
        <v>194</v>
      </c>
    </row>
    <row r="33" spans="2:4" ht="15.6" x14ac:dyDescent="0.3">
      <c r="C33" s="50" t="s">
        <v>145</v>
      </c>
      <c r="D33" s="48"/>
    </row>
    <row r="34" spans="2:4" ht="15" x14ac:dyDescent="0.25">
      <c r="C34" s="40" t="s">
        <v>146</v>
      </c>
      <c r="D34" s="46">
        <v>-1</v>
      </c>
    </row>
    <row r="35" spans="2:4" ht="15" x14ac:dyDescent="0.25">
      <c r="C35" s="40"/>
      <c r="D35" s="46"/>
    </row>
    <row r="36" spans="2:4" ht="15" x14ac:dyDescent="0.25">
      <c r="C36" s="40"/>
      <c r="D36" s="46"/>
    </row>
    <row r="37" spans="2:4" ht="15" x14ac:dyDescent="0.25">
      <c r="C37" s="40"/>
      <c r="D37" s="46"/>
    </row>
    <row r="38" spans="2:4" ht="15.6" x14ac:dyDescent="0.3">
      <c r="B38" s="5" t="s">
        <v>144</v>
      </c>
      <c r="C38" s="41" t="s">
        <v>147</v>
      </c>
      <c r="D38" s="45">
        <f>SUM(D32:D37)</f>
        <v>193</v>
      </c>
    </row>
    <row r="39" spans="2:4" ht="15.6" x14ac:dyDescent="0.3">
      <c r="C39" s="42"/>
      <c r="D39" s="48"/>
    </row>
    <row r="40" spans="2:4" ht="15" x14ac:dyDescent="0.25">
      <c r="C40" s="40" t="s">
        <v>148</v>
      </c>
      <c r="D40" s="46">
        <v>-10</v>
      </c>
    </row>
    <row r="41" spans="2:4" ht="15" x14ac:dyDescent="0.25">
      <c r="C41" s="40"/>
      <c r="D41" s="46"/>
    </row>
    <row r="42" spans="2:4" ht="15" x14ac:dyDescent="0.25">
      <c r="C42" s="40"/>
      <c r="D42" s="46"/>
    </row>
    <row r="43" spans="2:4" ht="15" x14ac:dyDescent="0.25">
      <c r="C43" s="40"/>
      <c r="D43" s="46"/>
    </row>
    <row r="44" spans="2:4" ht="15.6" x14ac:dyDescent="0.3">
      <c r="B44" s="5"/>
      <c r="C44" s="41" t="s">
        <v>133</v>
      </c>
      <c r="D44" s="45">
        <f>SUM(D32:D37)</f>
        <v>193</v>
      </c>
    </row>
    <row r="45" spans="2:4" ht="15.6" x14ac:dyDescent="0.3">
      <c r="C45" s="42"/>
      <c r="D45" s="48"/>
    </row>
    <row r="46" spans="2:4" ht="15" x14ac:dyDescent="0.25">
      <c r="C46" s="40" t="s">
        <v>134</v>
      </c>
      <c r="D46" s="46">
        <v>-10</v>
      </c>
    </row>
    <row r="47" spans="2:4" ht="15" x14ac:dyDescent="0.25">
      <c r="C47" s="40" t="s">
        <v>135</v>
      </c>
      <c r="D47" s="46">
        <v>0</v>
      </c>
    </row>
    <row r="48" spans="2:4" ht="15" x14ac:dyDescent="0.25">
      <c r="C48" s="40"/>
      <c r="D48" s="46"/>
    </row>
    <row r="49" spans="3:4" ht="15" x14ac:dyDescent="0.25">
      <c r="C49" s="40"/>
      <c r="D49" s="46"/>
    </row>
    <row r="50" spans="3:4" ht="15.6" x14ac:dyDescent="0.3">
      <c r="C50" s="41" t="s">
        <v>136</v>
      </c>
      <c r="D50" s="45">
        <f>SUM(D44:D49)</f>
        <v>183</v>
      </c>
    </row>
    <row r="51" spans="3:4" ht="15.6" x14ac:dyDescent="0.3">
      <c r="C51" s="42"/>
      <c r="D51" s="48"/>
    </row>
    <row r="52" spans="3:4" ht="15" x14ac:dyDescent="0.25">
      <c r="C52" s="40" t="s">
        <v>137</v>
      </c>
      <c r="D52" s="46">
        <v>-19</v>
      </c>
    </row>
    <row r="53" spans="3:4" ht="15.6" x14ac:dyDescent="0.3">
      <c r="C53" s="42"/>
      <c r="D53" s="48"/>
    </row>
    <row r="54" spans="3:4" x14ac:dyDescent="0.25">
      <c r="C54" s="38"/>
      <c r="D54" s="49"/>
    </row>
    <row r="55" spans="3:4" ht="15" x14ac:dyDescent="0.25">
      <c r="C55" s="40"/>
      <c r="D55" s="46"/>
    </row>
    <row r="56" spans="3:4" ht="15.6" x14ac:dyDescent="0.3">
      <c r="C56" s="41" t="s">
        <v>138</v>
      </c>
      <c r="D56" s="45">
        <f>SUM(D50:D53)</f>
        <v>164</v>
      </c>
    </row>
  </sheetData>
  <mergeCells count="3">
    <mergeCell ref="C5:D5"/>
    <mergeCell ref="C6:D6"/>
    <mergeCell ref="B14:B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9"/>
  <sheetViews>
    <sheetView workbookViewId="0">
      <selection activeCell="B14" sqref="B14:B17"/>
    </sheetView>
  </sheetViews>
  <sheetFormatPr defaultRowHeight="13.2" x14ac:dyDescent="0.25"/>
  <cols>
    <col min="2" max="2" width="18.109375" bestFit="1" customWidth="1"/>
  </cols>
  <sheetData>
    <row r="2" spans="2:7" ht="13.8" thickBot="1" x14ac:dyDescent="0.3"/>
    <row r="3" spans="2:7" ht="13.8" thickBot="1" x14ac:dyDescent="0.3">
      <c r="B3" s="172" t="s">
        <v>27</v>
      </c>
      <c r="C3" s="173"/>
      <c r="D3" s="173"/>
      <c r="E3" s="173"/>
      <c r="F3" s="173"/>
      <c r="G3" s="174"/>
    </row>
    <row r="4" spans="2:7" ht="12.75" customHeight="1" x14ac:dyDescent="0.25">
      <c r="B4" s="232" t="s">
        <v>106</v>
      </c>
      <c r="C4" s="108" t="s">
        <v>103</v>
      </c>
      <c r="D4" s="109"/>
      <c r="E4" s="109"/>
      <c r="F4" s="109"/>
      <c r="G4" s="110"/>
    </row>
    <row r="5" spans="2:7" ht="12.75" customHeight="1" x14ac:dyDescent="0.25">
      <c r="B5" s="232"/>
      <c r="C5" s="111"/>
      <c r="D5" s="112"/>
      <c r="E5" s="112"/>
      <c r="F5" s="112"/>
      <c r="G5" s="113"/>
    </row>
    <row r="6" spans="2:7" ht="13.5" customHeight="1" x14ac:dyDescent="0.25">
      <c r="B6" s="232"/>
      <c r="C6" s="111"/>
      <c r="D6" s="112"/>
      <c r="E6" s="112"/>
      <c r="F6" s="112"/>
      <c r="G6" s="113"/>
    </row>
    <row r="7" spans="2:7" x14ac:dyDescent="0.25">
      <c r="B7" s="232"/>
      <c r="C7" s="111"/>
      <c r="D7" s="112"/>
      <c r="E7" s="112"/>
      <c r="F7" s="112"/>
      <c r="G7" s="113"/>
    </row>
    <row r="8" spans="2:7" ht="13.8" thickBot="1" x14ac:dyDescent="0.3">
      <c r="B8" s="233"/>
      <c r="C8" s="159"/>
      <c r="D8" s="160"/>
      <c r="E8" s="160"/>
      <c r="F8" s="160"/>
      <c r="G8" s="161"/>
    </row>
    <row r="9" spans="2:7" ht="13.5" customHeight="1" x14ac:dyDescent="0.25">
      <c r="B9" s="229" t="s">
        <v>105</v>
      </c>
      <c r="C9" s="217" t="s">
        <v>102</v>
      </c>
      <c r="D9" s="218"/>
      <c r="E9" s="218"/>
      <c r="F9" s="218"/>
      <c r="G9" s="219"/>
    </row>
    <row r="10" spans="2:7" x14ac:dyDescent="0.25">
      <c r="B10" s="230"/>
      <c r="C10" s="220"/>
      <c r="D10" s="221"/>
      <c r="E10" s="221"/>
      <c r="F10" s="221"/>
      <c r="G10" s="222"/>
    </row>
    <row r="11" spans="2:7" ht="12.75" customHeight="1" x14ac:dyDescent="0.25">
      <c r="B11" s="230"/>
      <c r="C11" s="220"/>
      <c r="D11" s="221"/>
      <c r="E11" s="221"/>
      <c r="F11" s="221"/>
      <c r="G11" s="222"/>
    </row>
    <row r="12" spans="2:7" x14ac:dyDescent="0.25">
      <c r="B12" s="230"/>
      <c r="C12" s="220"/>
      <c r="D12" s="221"/>
      <c r="E12" s="221"/>
      <c r="F12" s="221"/>
      <c r="G12" s="222"/>
    </row>
    <row r="13" spans="2:7" ht="13.5" customHeight="1" thickBot="1" x14ac:dyDescent="0.3">
      <c r="B13" s="231"/>
      <c r="C13" s="234"/>
      <c r="D13" s="235"/>
      <c r="E13" s="235"/>
      <c r="F13" s="235"/>
      <c r="G13" s="236"/>
    </row>
    <row r="14" spans="2:7" x14ac:dyDescent="0.25">
      <c r="B14" s="202" t="s">
        <v>107</v>
      </c>
      <c r="C14" s="193" t="s">
        <v>104</v>
      </c>
      <c r="D14" s="194"/>
      <c r="E14" s="194"/>
      <c r="F14" s="194"/>
      <c r="G14" s="195"/>
    </row>
    <row r="15" spans="2:7" x14ac:dyDescent="0.25">
      <c r="B15" s="203"/>
      <c r="C15" s="196"/>
      <c r="D15" s="197"/>
      <c r="E15" s="197"/>
      <c r="F15" s="197"/>
      <c r="G15" s="198"/>
    </row>
    <row r="16" spans="2:7" x14ac:dyDescent="0.25">
      <c r="B16" s="203"/>
      <c r="C16" s="196"/>
      <c r="D16" s="197"/>
      <c r="E16" s="197"/>
      <c r="F16" s="197"/>
      <c r="G16" s="198"/>
    </row>
    <row r="17" spans="2:7" ht="13.8" thickBot="1" x14ac:dyDescent="0.3">
      <c r="B17" s="204"/>
      <c r="C17" s="199"/>
      <c r="D17" s="200"/>
      <c r="E17" s="200"/>
      <c r="F17" s="200"/>
      <c r="G17" s="201"/>
    </row>
    <row r="18" spans="2:7" ht="12.75" customHeight="1" x14ac:dyDescent="0.25">
      <c r="B18" s="226" t="s">
        <v>73</v>
      </c>
      <c r="C18" s="217" t="s">
        <v>111</v>
      </c>
      <c r="D18" s="218"/>
      <c r="E18" s="218"/>
      <c r="F18" s="218"/>
      <c r="G18" s="219"/>
    </row>
    <row r="19" spans="2:7" x14ac:dyDescent="0.25">
      <c r="B19" s="227"/>
      <c r="C19" s="220"/>
      <c r="D19" s="221"/>
      <c r="E19" s="221"/>
      <c r="F19" s="221"/>
      <c r="G19" s="222"/>
    </row>
    <row r="20" spans="2:7" x14ac:dyDescent="0.25">
      <c r="B20" s="227"/>
      <c r="C20" s="220"/>
      <c r="D20" s="221"/>
      <c r="E20" s="221"/>
      <c r="F20" s="221"/>
      <c r="G20" s="222"/>
    </row>
    <row r="21" spans="2:7" ht="12.75" customHeight="1" x14ac:dyDescent="0.25">
      <c r="B21" s="227"/>
      <c r="C21" s="220"/>
      <c r="D21" s="221"/>
      <c r="E21" s="221"/>
      <c r="F21" s="221"/>
      <c r="G21" s="222"/>
    </row>
    <row r="22" spans="2:7" ht="13.8" thickBot="1" x14ac:dyDescent="0.3">
      <c r="B22" s="228"/>
      <c r="C22" s="223"/>
      <c r="D22" s="224"/>
      <c r="E22" s="224"/>
      <c r="F22" s="224"/>
      <c r="G22" s="225"/>
    </row>
    <row r="23" spans="2:7" x14ac:dyDescent="0.25">
      <c r="B23" s="202" t="s">
        <v>108</v>
      </c>
      <c r="C23" s="193" t="s">
        <v>109</v>
      </c>
      <c r="D23" s="194"/>
      <c r="E23" s="194"/>
      <c r="F23" s="194"/>
      <c r="G23" s="195"/>
    </row>
    <row r="24" spans="2:7" x14ac:dyDescent="0.25">
      <c r="B24" s="203"/>
      <c r="C24" s="196"/>
      <c r="D24" s="197"/>
      <c r="E24" s="197"/>
      <c r="F24" s="197"/>
      <c r="G24" s="198"/>
    </row>
    <row r="25" spans="2:7" ht="13.8" thickBot="1" x14ac:dyDescent="0.3">
      <c r="B25" s="204"/>
      <c r="C25" s="199"/>
      <c r="D25" s="200"/>
      <c r="E25" s="200"/>
      <c r="F25" s="200"/>
      <c r="G25" s="201"/>
    </row>
    <row r="26" spans="2:7" x14ac:dyDescent="0.25">
      <c r="B26" s="205" t="s">
        <v>83</v>
      </c>
      <c r="C26" s="208" t="s">
        <v>110</v>
      </c>
      <c r="D26" s="209"/>
      <c r="E26" s="209"/>
      <c r="F26" s="209"/>
      <c r="G26" s="210"/>
    </row>
    <row r="27" spans="2:7" x14ac:dyDescent="0.25">
      <c r="B27" s="206"/>
      <c r="C27" s="211"/>
      <c r="D27" s="212"/>
      <c r="E27" s="212"/>
      <c r="F27" s="212"/>
      <c r="G27" s="213"/>
    </row>
    <row r="28" spans="2:7" x14ac:dyDescent="0.25">
      <c r="B28" s="206"/>
      <c r="C28" s="211"/>
      <c r="D28" s="212"/>
      <c r="E28" s="212"/>
      <c r="F28" s="212"/>
      <c r="G28" s="213"/>
    </row>
    <row r="29" spans="2:7" ht="13.8" thickBot="1" x14ac:dyDescent="0.3">
      <c r="B29" s="207"/>
      <c r="C29" s="214"/>
      <c r="D29" s="215"/>
      <c r="E29" s="215"/>
      <c r="F29" s="215"/>
      <c r="G29" s="216"/>
    </row>
  </sheetData>
  <mergeCells count="13">
    <mergeCell ref="B3:G3"/>
    <mergeCell ref="B9:B13"/>
    <mergeCell ref="C4:G8"/>
    <mergeCell ref="B4:B8"/>
    <mergeCell ref="C9:G13"/>
    <mergeCell ref="C14:G17"/>
    <mergeCell ref="B14:B17"/>
    <mergeCell ref="B26:B29"/>
    <mergeCell ref="C26:G29"/>
    <mergeCell ref="C18:G22"/>
    <mergeCell ref="B18:B22"/>
    <mergeCell ref="C23:G25"/>
    <mergeCell ref="B23:B2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66"/>
  <sheetViews>
    <sheetView topLeftCell="B8" zoomScale="70" zoomScaleNormal="70" workbookViewId="0">
      <selection activeCell="B10" sqref="B10"/>
    </sheetView>
  </sheetViews>
  <sheetFormatPr defaultRowHeight="13.2" x14ac:dyDescent="0.25"/>
  <cols>
    <col min="1" max="1" width="33.33203125" bestFit="1" customWidth="1"/>
    <col min="2" max="2" width="37.33203125" bestFit="1" customWidth="1"/>
    <col min="3" max="3" width="12" bestFit="1" customWidth="1"/>
    <col min="4" max="4" width="12" customWidth="1"/>
    <col min="5" max="5" width="36.109375" bestFit="1" customWidth="1"/>
    <col min="6" max="6" width="12" bestFit="1" customWidth="1"/>
    <col min="7" max="9" width="15.109375" customWidth="1"/>
    <col min="10" max="10" width="16.5546875" bestFit="1" customWidth="1"/>
    <col min="11" max="11" width="16.109375" bestFit="1" customWidth="1"/>
    <col min="12" max="12" width="21.44140625" bestFit="1" customWidth="1"/>
    <col min="13" max="13" width="14.5546875" bestFit="1" customWidth="1"/>
    <col min="14" max="14" width="16.6640625" bestFit="1" customWidth="1"/>
  </cols>
  <sheetData>
    <row r="3" spans="1:13" ht="15.6" x14ac:dyDescent="0.3">
      <c r="B3" s="187" t="s">
        <v>50</v>
      </c>
      <c r="C3" s="237"/>
      <c r="D3" s="237"/>
      <c r="E3" s="237"/>
      <c r="F3" s="188"/>
    </row>
    <row r="4" spans="1:13" ht="15.6" x14ac:dyDescent="0.3">
      <c r="A4" s="3"/>
      <c r="B4" s="189" t="s">
        <v>101</v>
      </c>
      <c r="C4" s="238"/>
      <c r="D4" s="238"/>
      <c r="E4" s="238"/>
      <c r="F4" s="190"/>
      <c r="J4" s="3"/>
      <c r="L4" s="3"/>
    </row>
    <row r="5" spans="1:13" ht="15" x14ac:dyDescent="0.25">
      <c r="B5" s="6"/>
      <c r="C5" s="6"/>
      <c r="D5" s="6"/>
      <c r="E5" s="6"/>
      <c r="F5" s="6"/>
    </row>
    <row r="6" spans="1:13" ht="15.6" x14ac:dyDescent="0.3">
      <c r="B6" s="30" t="s">
        <v>51</v>
      </c>
      <c r="C6" s="31"/>
      <c r="D6" s="31"/>
      <c r="E6" s="32" t="s">
        <v>52</v>
      </c>
      <c r="F6" s="33"/>
    </row>
    <row r="7" spans="1:13" ht="15.6" x14ac:dyDescent="0.3">
      <c r="B7" s="7"/>
      <c r="C7" s="8"/>
      <c r="D7" s="25"/>
      <c r="E7" s="9"/>
      <c r="F7" s="10"/>
    </row>
    <row r="8" spans="1:13" ht="15.6" x14ac:dyDescent="0.3">
      <c r="B8" s="11" t="s">
        <v>98</v>
      </c>
      <c r="C8" s="12"/>
      <c r="D8" s="26"/>
      <c r="E8" s="13" t="s">
        <v>99</v>
      </c>
      <c r="F8" s="14"/>
    </row>
    <row r="9" spans="1:13" ht="15" x14ac:dyDescent="0.25">
      <c r="B9" s="15" t="s">
        <v>53</v>
      </c>
      <c r="C9" s="16">
        <v>125543</v>
      </c>
      <c r="D9" s="27"/>
      <c r="E9" s="17" t="s">
        <v>54</v>
      </c>
      <c r="F9" s="18">
        <v>166314</v>
      </c>
      <c r="H9" s="5" t="s">
        <v>112</v>
      </c>
    </row>
    <row r="10" spans="1:13" ht="15" x14ac:dyDescent="0.25">
      <c r="B10" s="15" t="s">
        <v>55</v>
      </c>
      <c r="C10" s="16">
        <v>45164</v>
      </c>
      <c r="D10" s="27"/>
      <c r="E10" s="17" t="s">
        <v>56</v>
      </c>
      <c r="F10" s="18">
        <v>28103.858254679202</v>
      </c>
      <c r="H10" s="5" t="s">
        <v>113</v>
      </c>
    </row>
    <row r="11" spans="1:13" ht="15" x14ac:dyDescent="0.25">
      <c r="B11" s="15" t="s">
        <v>57</v>
      </c>
      <c r="C11" s="16">
        <v>135687</v>
      </c>
      <c r="D11" s="27"/>
      <c r="E11" s="17" t="s">
        <v>58</v>
      </c>
      <c r="F11" s="18">
        <v>1400</v>
      </c>
    </row>
    <row r="12" spans="1:13" ht="15" x14ac:dyDescent="0.25">
      <c r="B12" s="15" t="s">
        <v>59</v>
      </c>
      <c r="C12" s="16">
        <v>25450</v>
      </c>
      <c r="D12" s="27"/>
      <c r="E12" s="17" t="s">
        <v>60</v>
      </c>
      <c r="F12" s="18">
        <v>20953.353338373719</v>
      </c>
    </row>
    <row r="13" spans="1:13" ht="15" x14ac:dyDescent="0.25">
      <c r="B13" s="15" t="s">
        <v>61</v>
      </c>
      <c r="C13" s="16">
        <v>8822.3563017999204</v>
      </c>
      <c r="D13" s="27"/>
      <c r="E13" s="17" t="s">
        <v>62</v>
      </c>
      <c r="F13" s="18">
        <v>10306.74266699816</v>
      </c>
      <c r="H13" s="5" t="s">
        <v>114</v>
      </c>
    </row>
    <row r="14" spans="1:13" ht="15" x14ac:dyDescent="0.25">
      <c r="B14" s="15" t="s">
        <v>63</v>
      </c>
      <c r="C14" s="16">
        <v>33375.505523676882</v>
      </c>
      <c r="D14" s="27"/>
      <c r="E14" s="17" t="s">
        <v>64</v>
      </c>
      <c r="F14" s="18">
        <v>4277.2879219402803</v>
      </c>
      <c r="H14" s="5" t="s">
        <v>153</v>
      </c>
      <c r="J14" s="52">
        <f>(C10+C32)/'Demostrativo de resultado'!D13/30</f>
        <v>1.4654663685570601</v>
      </c>
      <c r="L14" s="5" t="s">
        <v>149</v>
      </c>
      <c r="M14" s="52">
        <f>J14+J17</f>
        <v>5.1426208401017757</v>
      </c>
    </row>
    <row r="15" spans="1:13" ht="15" x14ac:dyDescent="0.25">
      <c r="B15" s="15" t="s">
        <v>65</v>
      </c>
      <c r="C15" s="16">
        <v>91953.883174985487</v>
      </c>
      <c r="D15" s="27"/>
      <c r="E15" s="17" t="s">
        <v>66</v>
      </c>
      <c r="F15" s="18">
        <v>4590</v>
      </c>
      <c r="J15" s="52"/>
    </row>
    <row r="16" spans="1:13" ht="15" x14ac:dyDescent="0.25">
      <c r="B16" s="15" t="s">
        <v>67</v>
      </c>
      <c r="C16" s="16">
        <v>15179.24371572428</v>
      </c>
      <c r="D16" s="27"/>
      <c r="E16" s="17" t="s">
        <v>68</v>
      </c>
      <c r="F16" s="18">
        <v>6357.3549077405605</v>
      </c>
      <c r="H16" s="5" t="s">
        <v>115</v>
      </c>
      <c r="J16" s="52"/>
    </row>
    <row r="17" spans="2:13" ht="15" x14ac:dyDescent="0.25">
      <c r="B17" s="15" t="s">
        <v>69</v>
      </c>
      <c r="C17" s="19">
        <v>0</v>
      </c>
      <c r="D17" s="28"/>
      <c r="E17" s="17" t="s">
        <v>70</v>
      </c>
      <c r="F17" s="18">
        <v>22000</v>
      </c>
      <c r="H17" s="5" t="s">
        <v>151</v>
      </c>
      <c r="J17" s="52">
        <f>C11/SUM('Demostrativo de resultado'!D14:D17)/30*-1</f>
        <v>3.6771544715447155</v>
      </c>
      <c r="L17" s="5" t="s">
        <v>152</v>
      </c>
      <c r="M17" s="51">
        <f>M14-J20</f>
        <v>0.63546636855706051</v>
      </c>
    </row>
    <row r="18" spans="2:13" ht="15" x14ac:dyDescent="0.25">
      <c r="B18" s="15"/>
      <c r="C18" s="19"/>
      <c r="D18" s="28"/>
      <c r="E18" s="17"/>
      <c r="F18" s="18"/>
      <c r="J18" s="52"/>
    </row>
    <row r="19" spans="2:13" ht="15" x14ac:dyDescent="0.25">
      <c r="B19" s="15"/>
      <c r="C19" s="19"/>
      <c r="D19" s="28"/>
      <c r="E19" s="17"/>
      <c r="F19" s="18"/>
      <c r="H19" s="5" t="s">
        <v>116</v>
      </c>
      <c r="J19" s="52"/>
    </row>
    <row r="20" spans="2:13" ht="15" x14ac:dyDescent="0.25">
      <c r="B20" s="15"/>
      <c r="C20" s="19"/>
      <c r="D20" s="28"/>
      <c r="E20" s="17"/>
      <c r="F20" s="18"/>
      <c r="H20" s="5" t="s">
        <v>150</v>
      </c>
      <c r="J20" s="51">
        <f>F9/SUM('Demostrativo de resultado'!D14:D17)/30*-1</f>
        <v>4.5071544715447152</v>
      </c>
    </row>
    <row r="21" spans="2:13" ht="15" x14ac:dyDescent="0.25">
      <c r="B21" s="15"/>
      <c r="C21" s="19"/>
      <c r="D21" s="28"/>
      <c r="E21" s="17"/>
      <c r="F21" s="18"/>
    </row>
    <row r="22" spans="2:13" ht="15" x14ac:dyDescent="0.25">
      <c r="B22" s="15"/>
      <c r="C22" s="19"/>
      <c r="D22" s="28"/>
      <c r="E22" s="17"/>
      <c r="F22" s="18"/>
    </row>
    <row r="23" spans="2:13" ht="15" x14ac:dyDescent="0.25">
      <c r="B23" s="15"/>
      <c r="C23" s="19"/>
      <c r="D23" s="28"/>
      <c r="E23" s="17"/>
      <c r="F23" s="18"/>
    </row>
    <row r="24" spans="2:13" ht="15" x14ac:dyDescent="0.25">
      <c r="B24" s="15"/>
      <c r="C24" s="19"/>
      <c r="D24" s="28"/>
      <c r="E24" s="17"/>
      <c r="F24" s="18"/>
    </row>
    <row r="25" spans="2:13" ht="15" x14ac:dyDescent="0.25">
      <c r="B25" s="15"/>
      <c r="C25" s="19"/>
      <c r="D25" s="28"/>
      <c r="E25" s="17"/>
      <c r="F25" s="18"/>
    </row>
    <row r="26" spans="2:13" ht="15" x14ac:dyDescent="0.25">
      <c r="B26" s="15"/>
      <c r="C26" s="19"/>
      <c r="D26" s="28"/>
      <c r="E26" s="17"/>
      <c r="F26" s="18"/>
    </row>
    <row r="27" spans="2:13" ht="15" x14ac:dyDescent="0.25">
      <c r="B27" s="15"/>
      <c r="C27" s="19"/>
      <c r="D27" s="28"/>
      <c r="E27" s="17"/>
      <c r="F27" s="18"/>
    </row>
    <row r="28" spans="2:13" ht="15.6" x14ac:dyDescent="0.3">
      <c r="B28" s="34" t="s">
        <v>71</v>
      </c>
      <c r="C28" s="35">
        <f>SUM(C9:C27)</f>
        <v>481174.98871618655</v>
      </c>
      <c r="D28" s="35"/>
      <c r="E28" s="36" t="s">
        <v>72</v>
      </c>
      <c r="F28" s="37">
        <f>SUM(F9:F27)</f>
        <v>264302.59708973183</v>
      </c>
    </row>
    <row r="29" spans="2:13" ht="15.6" x14ac:dyDescent="0.3">
      <c r="B29" s="20"/>
      <c r="C29" s="21"/>
      <c r="D29" s="29"/>
      <c r="E29" s="22"/>
      <c r="F29" s="23"/>
    </row>
    <row r="30" spans="2:13" ht="15.6" x14ac:dyDescent="0.3">
      <c r="B30" s="11" t="s">
        <v>97</v>
      </c>
      <c r="C30" s="19"/>
      <c r="D30" s="28"/>
      <c r="E30" s="13" t="s">
        <v>100</v>
      </c>
      <c r="F30" s="18"/>
    </row>
    <row r="31" spans="2:13" ht="15" x14ac:dyDescent="0.25">
      <c r="B31" s="15" t="s">
        <v>74</v>
      </c>
      <c r="C31" s="19"/>
      <c r="D31" s="28"/>
      <c r="E31" s="17" t="s">
        <v>75</v>
      </c>
      <c r="F31" s="18"/>
    </row>
    <row r="32" spans="2:13" ht="15" x14ac:dyDescent="0.25">
      <c r="B32" s="15" t="s">
        <v>55</v>
      </c>
      <c r="C32" s="16">
        <v>35026.319687442323</v>
      </c>
      <c r="D32" s="27"/>
      <c r="E32" s="17" t="s">
        <v>54</v>
      </c>
      <c r="F32" s="18">
        <v>0</v>
      </c>
    </row>
    <row r="33" spans="2:6" ht="15" x14ac:dyDescent="0.25">
      <c r="B33" s="15" t="s">
        <v>61</v>
      </c>
      <c r="C33" s="16">
        <v>96838.165067879847</v>
      </c>
      <c r="D33" s="27"/>
      <c r="E33" s="17" t="s">
        <v>56</v>
      </c>
      <c r="F33" s="18">
        <v>135987</v>
      </c>
    </row>
    <row r="34" spans="2:6" ht="15" x14ac:dyDescent="0.25">
      <c r="B34" s="15" t="s">
        <v>59</v>
      </c>
      <c r="C34" s="16">
        <v>26540.652432069641</v>
      </c>
      <c r="D34" s="27"/>
      <c r="E34" s="17" t="s">
        <v>76</v>
      </c>
      <c r="F34" s="18">
        <v>87033.230263190766</v>
      </c>
    </row>
    <row r="35" spans="2:6" ht="15" x14ac:dyDescent="0.25">
      <c r="B35" s="15" t="s">
        <v>77</v>
      </c>
      <c r="C35" s="16">
        <v>25849.790070489282</v>
      </c>
      <c r="D35" s="27"/>
      <c r="E35" s="17" t="s">
        <v>58</v>
      </c>
      <c r="F35" s="18">
        <v>72729.695963972321</v>
      </c>
    </row>
    <row r="36" spans="2:6" ht="15" x14ac:dyDescent="0.25">
      <c r="B36" s="15" t="s">
        <v>79</v>
      </c>
      <c r="C36" s="16">
        <v>26906.606591391002</v>
      </c>
      <c r="D36" s="27"/>
      <c r="E36" s="17" t="s">
        <v>78</v>
      </c>
      <c r="F36" s="24">
        <v>18777.076125199481</v>
      </c>
    </row>
    <row r="37" spans="2:6" ht="15" x14ac:dyDescent="0.25">
      <c r="B37" s="15"/>
      <c r="C37" s="16"/>
      <c r="D37" s="27"/>
      <c r="E37" s="17" t="s">
        <v>80</v>
      </c>
      <c r="F37" s="18">
        <v>134579.96933610149</v>
      </c>
    </row>
    <row r="38" spans="2:6" ht="15" x14ac:dyDescent="0.25">
      <c r="B38" s="15"/>
      <c r="C38" s="16"/>
      <c r="D38" s="27"/>
      <c r="E38" s="17"/>
      <c r="F38" s="18"/>
    </row>
    <row r="39" spans="2:6" ht="15" x14ac:dyDescent="0.25">
      <c r="B39" s="15"/>
      <c r="C39" s="16"/>
      <c r="D39" s="27"/>
      <c r="E39" s="17"/>
      <c r="F39" s="18"/>
    </row>
    <row r="40" spans="2:6" ht="15" x14ac:dyDescent="0.25">
      <c r="B40" s="15"/>
      <c r="C40" s="16"/>
      <c r="D40" s="27"/>
      <c r="E40" s="17"/>
      <c r="F40" s="18"/>
    </row>
    <row r="41" spans="2:6" ht="15" x14ac:dyDescent="0.25">
      <c r="B41" s="15"/>
      <c r="C41" s="16"/>
      <c r="D41" s="27"/>
      <c r="E41" s="17"/>
      <c r="F41" s="18"/>
    </row>
    <row r="42" spans="2:6" ht="15" x14ac:dyDescent="0.25">
      <c r="B42" s="15"/>
      <c r="C42" s="16"/>
      <c r="D42" s="27"/>
      <c r="E42" s="17"/>
      <c r="F42" s="18"/>
    </row>
    <row r="43" spans="2:6" ht="15" x14ac:dyDescent="0.25">
      <c r="B43" s="15"/>
      <c r="C43" s="16"/>
      <c r="D43" s="27"/>
      <c r="E43" s="17"/>
      <c r="F43" s="18"/>
    </row>
    <row r="44" spans="2:6" ht="15" x14ac:dyDescent="0.25">
      <c r="B44" s="15"/>
      <c r="C44" s="16"/>
      <c r="D44" s="27"/>
      <c r="E44" s="17"/>
      <c r="F44" s="18"/>
    </row>
    <row r="45" spans="2:6" ht="15" x14ac:dyDescent="0.25">
      <c r="B45" s="15"/>
      <c r="C45" s="16"/>
      <c r="D45" s="27"/>
      <c r="E45" s="17"/>
      <c r="F45" s="18"/>
    </row>
    <row r="46" spans="2:6" ht="15" x14ac:dyDescent="0.25">
      <c r="B46" s="15"/>
      <c r="C46" s="16"/>
      <c r="D46" s="27"/>
      <c r="E46" s="17"/>
      <c r="F46" s="18"/>
    </row>
    <row r="47" spans="2:6" ht="15.6" x14ac:dyDescent="0.3">
      <c r="B47" s="34" t="s">
        <v>81</v>
      </c>
      <c r="C47" s="35">
        <f>SUM(C32:C46)</f>
        <v>211161.53384927209</v>
      </c>
      <c r="D47" s="35"/>
      <c r="E47" s="36" t="s">
        <v>82</v>
      </c>
      <c r="F47" s="37">
        <f>SUM(F33:F46)</f>
        <v>449106.97168846405</v>
      </c>
    </row>
    <row r="48" spans="2:6" ht="15.6" x14ac:dyDescent="0.3">
      <c r="B48" s="20"/>
      <c r="C48" s="21"/>
      <c r="D48" s="29"/>
      <c r="E48" s="22"/>
      <c r="F48" s="23"/>
    </row>
    <row r="49" spans="2:6" ht="15.6" x14ac:dyDescent="0.3">
      <c r="B49" s="11" t="s">
        <v>83</v>
      </c>
      <c r="C49" s="16"/>
      <c r="D49" s="27"/>
      <c r="E49" s="13" t="s">
        <v>84</v>
      </c>
      <c r="F49" s="18"/>
    </row>
    <row r="50" spans="2:6" ht="15" x14ac:dyDescent="0.25">
      <c r="B50" s="15"/>
      <c r="C50" s="16"/>
      <c r="D50" s="27"/>
      <c r="E50" s="17" t="s">
        <v>85</v>
      </c>
      <c r="F50" s="18"/>
    </row>
    <row r="51" spans="2:6" ht="15" x14ac:dyDescent="0.25">
      <c r="B51" s="15" t="s">
        <v>20</v>
      </c>
      <c r="C51" s="16">
        <v>10650.35062190516</v>
      </c>
      <c r="D51" s="27"/>
      <c r="E51" s="17" t="s">
        <v>86</v>
      </c>
      <c r="F51" s="18">
        <v>416137.28302134899</v>
      </c>
    </row>
    <row r="52" spans="2:6" ht="15" x14ac:dyDescent="0.25">
      <c r="B52" s="15" t="s">
        <v>87</v>
      </c>
      <c r="C52" s="16">
        <v>0</v>
      </c>
      <c r="D52" s="27"/>
      <c r="E52" s="17" t="s">
        <v>88</v>
      </c>
      <c r="F52" s="18">
        <v>53726.446330495281</v>
      </c>
    </row>
    <row r="53" spans="2:6" ht="15" x14ac:dyDescent="0.25">
      <c r="B53" s="15" t="s">
        <v>69</v>
      </c>
      <c r="C53" s="16">
        <v>0</v>
      </c>
      <c r="D53" s="27"/>
      <c r="E53" s="17" t="s">
        <v>89</v>
      </c>
      <c r="F53" s="18">
        <v>35751.028601315564</v>
      </c>
    </row>
    <row r="54" spans="2:6" ht="15" x14ac:dyDescent="0.25">
      <c r="B54" s="15" t="s">
        <v>90</v>
      </c>
      <c r="C54" s="16">
        <v>462017.96763208619</v>
      </c>
      <c r="D54" s="27"/>
      <c r="E54" s="17" t="s">
        <v>91</v>
      </c>
      <c r="F54" s="18">
        <v>0</v>
      </c>
    </row>
    <row r="55" spans="2:6" ht="15" x14ac:dyDescent="0.25">
      <c r="B55" s="15" t="s">
        <v>92</v>
      </c>
      <c r="C55" s="16">
        <v>54019.56495325268</v>
      </c>
      <c r="D55" s="27"/>
      <c r="E55" s="17"/>
      <c r="F55" s="18"/>
    </row>
    <row r="56" spans="2:6" ht="15" x14ac:dyDescent="0.25">
      <c r="B56" s="15" t="s">
        <v>69</v>
      </c>
      <c r="C56" s="16">
        <v>0</v>
      </c>
      <c r="D56" s="27"/>
      <c r="E56" s="17"/>
      <c r="F56" s="18"/>
    </row>
    <row r="57" spans="2:6" ht="15" x14ac:dyDescent="0.25">
      <c r="B57" s="15"/>
      <c r="C57" s="16"/>
      <c r="D57" s="27"/>
      <c r="E57" s="17"/>
      <c r="F57" s="18"/>
    </row>
    <row r="58" spans="2:6" ht="15" x14ac:dyDescent="0.25">
      <c r="B58" s="15"/>
      <c r="C58" s="16"/>
      <c r="D58" s="27"/>
      <c r="E58" s="17"/>
      <c r="F58" s="18"/>
    </row>
    <row r="59" spans="2:6" ht="15" x14ac:dyDescent="0.25">
      <c r="B59" s="15"/>
      <c r="C59" s="16"/>
      <c r="D59" s="27"/>
      <c r="E59" s="17"/>
      <c r="F59" s="18"/>
    </row>
    <row r="60" spans="2:6" ht="15" x14ac:dyDescent="0.25">
      <c r="B60" s="15"/>
      <c r="C60" s="16"/>
      <c r="D60" s="27"/>
      <c r="E60" s="17"/>
      <c r="F60" s="18"/>
    </row>
    <row r="61" spans="2:6" ht="15" x14ac:dyDescent="0.25">
      <c r="B61" s="15"/>
      <c r="C61" s="16"/>
      <c r="D61" s="27"/>
      <c r="E61" s="17"/>
      <c r="F61" s="18"/>
    </row>
    <row r="62" spans="2:6" ht="15" x14ac:dyDescent="0.25">
      <c r="B62" s="15"/>
      <c r="C62" s="16"/>
      <c r="D62" s="27"/>
      <c r="E62" s="17"/>
      <c r="F62" s="18"/>
    </row>
    <row r="63" spans="2:6" ht="15" x14ac:dyDescent="0.25">
      <c r="B63" s="15"/>
      <c r="C63" s="16"/>
      <c r="D63" s="27"/>
      <c r="E63" s="17"/>
      <c r="F63" s="18"/>
    </row>
    <row r="64" spans="2:6" ht="15.6" x14ac:dyDescent="0.3">
      <c r="B64" s="34" t="s">
        <v>93</v>
      </c>
      <c r="C64" s="35">
        <f>SUM(C51:C63)</f>
        <v>526687.8832072441</v>
      </c>
      <c r="D64" s="35"/>
      <c r="E64" s="36" t="s">
        <v>94</v>
      </c>
      <c r="F64" s="37">
        <f>SUM(F51:F63)</f>
        <v>505614.75795315986</v>
      </c>
    </row>
    <row r="65" spans="2:6" ht="15.6" x14ac:dyDescent="0.3">
      <c r="B65" s="20"/>
      <c r="C65" s="21"/>
      <c r="D65" s="29"/>
      <c r="E65" s="22"/>
      <c r="F65" s="23"/>
    </row>
    <row r="66" spans="2:6" ht="15.6" x14ac:dyDescent="0.3">
      <c r="B66" s="34" t="s">
        <v>95</v>
      </c>
      <c r="C66" s="35">
        <f>SUM(C64,C47,C28)</f>
        <v>1219024.4057727028</v>
      </c>
      <c r="D66" s="35"/>
      <c r="E66" s="36" t="s">
        <v>96</v>
      </c>
      <c r="F66" s="37">
        <f>SUM(F64,F47,F28)</f>
        <v>1219024.3267313559</v>
      </c>
    </row>
  </sheetData>
  <mergeCells count="2">
    <mergeCell ref="B3:F3"/>
    <mergeCell ref="B4:F4"/>
  </mergeCells>
  <phoneticPr fontId="7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8"/>
  <sheetViews>
    <sheetView topLeftCell="A2" workbookViewId="0">
      <selection activeCell="B13" sqref="B13"/>
    </sheetView>
  </sheetViews>
  <sheetFormatPr defaultRowHeight="13.2" x14ac:dyDescent="0.25"/>
  <cols>
    <col min="2" max="2" width="9.109375" customWidth="1"/>
    <col min="3" max="3" width="23.109375" bestFit="1" customWidth="1"/>
    <col min="4" max="5" width="24.6640625" bestFit="1" customWidth="1"/>
    <col min="6" max="6" width="20.109375" bestFit="1" customWidth="1"/>
    <col min="7" max="7" width="11.33203125" bestFit="1" customWidth="1"/>
  </cols>
  <sheetData>
    <row r="2" spans="2:5" ht="13.8" thickBot="1" x14ac:dyDescent="0.3"/>
    <row r="3" spans="2:5" x14ac:dyDescent="0.25">
      <c r="C3" s="55" t="s">
        <v>114</v>
      </c>
      <c r="D3" s="57" t="s">
        <v>115</v>
      </c>
      <c r="E3" s="54" t="s">
        <v>116</v>
      </c>
    </row>
    <row r="4" spans="2:5" ht="13.8" thickBot="1" x14ac:dyDescent="0.3">
      <c r="C4" s="56">
        <f>('demostrativo patrimonial '!C10+'demostrativo patrimonial '!C32)/'Demostrativo de resultado'!D13/30</f>
        <v>1.4654663685570601</v>
      </c>
      <c r="D4" s="58">
        <f>'demostrativo patrimonial '!C11/SUM('Demostrativo de resultado'!D14:D17)/30*-1</f>
        <v>3.6771544715447155</v>
      </c>
      <c r="E4" s="53">
        <f>('demostrativo patrimonial '!F9+'demostrativo patrimonial '!F32)/SUM('Demostrativo de resultado'!D14:D17)/30*-1</f>
        <v>4.5071544715447152</v>
      </c>
    </row>
    <row r="7" spans="2:5" x14ac:dyDescent="0.25">
      <c r="B7" s="5"/>
    </row>
    <row r="8" spans="2:5" ht="26.25" customHeight="1" x14ac:dyDescent="0.25">
      <c r="B8" s="4"/>
    </row>
    <row r="9" spans="2:5" x14ac:dyDescent="0.25">
      <c r="C9" s="4"/>
    </row>
    <row r="12" spans="2:5" x14ac:dyDescent="0.25">
      <c r="B12" s="5" t="s">
        <v>153</v>
      </c>
    </row>
    <row r="13" spans="2:5" x14ac:dyDescent="0.25">
      <c r="D13" s="52"/>
    </row>
    <row r="14" spans="2:5" x14ac:dyDescent="0.25">
      <c r="D14" s="52"/>
    </row>
    <row r="15" spans="2:5" x14ac:dyDescent="0.25">
      <c r="B15" s="5" t="s">
        <v>151</v>
      </c>
    </row>
    <row r="16" spans="2:5" x14ac:dyDescent="0.25">
      <c r="D16" s="52"/>
    </row>
    <row r="17" spans="2:4" x14ac:dyDescent="0.25">
      <c r="D17" s="52"/>
    </row>
    <row r="18" spans="2:4" x14ac:dyDescent="0.25">
      <c r="B18" s="5" t="s">
        <v>150</v>
      </c>
    </row>
    <row r="26" spans="2:4" ht="13.8" thickBot="1" x14ac:dyDescent="0.3"/>
    <row r="27" spans="2:4" x14ac:dyDescent="0.25">
      <c r="C27" s="55" t="s">
        <v>154</v>
      </c>
      <c r="D27" s="59" t="s">
        <v>152</v>
      </c>
    </row>
    <row r="28" spans="2:4" ht="13.8" thickBot="1" x14ac:dyDescent="0.3">
      <c r="C28" s="60">
        <f>C4+D4</f>
        <v>5.1426208401017757</v>
      </c>
      <c r="D28" s="61">
        <f>C28-E4</f>
        <v>0.63546636855706051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 de conselhos e dicas 1</vt:lpstr>
      <vt:lpstr>Planilha de controle de custo </vt:lpstr>
      <vt:lpstr>Demostrativo de resultado</vt:lpstr>
      <vt:lpstr>Planilha de conselhos e dicas 3</vt:lpstr>
      <vt:lpstr>demostrativo patrimonial </vt:lpstr>
      <vt:lpstr>Ciclos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</dc:creator>
  <cp:lastModifiedBy>Vanessa Sampaio Diniz</cp:lastModifiedBy>
  <dcterms:created xsi:type="dcterms:W3CDTF">2010-05-01T19:33:31Z</dcterms:created>
  <dcterms:modified xsi:type="dcterms:W3CDTF">2024-02-27T18:07:48Z</dcterms:modified>
</cp:coreProperties>
</file>