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3"/>
  <workbookPr codeName="EstaPasta_de_trabalho" defaultThemeVersion="124226"/>
  <xr:revisionPtr revIDLastSave="812" documentId="11_E8A73D9F1EA2DDD7754CF0EEE4687604DF1D80B1" xr6:coauthVersionLast="47" xr6:coauthVersionMax="47" xr10:uidLastSave="{C2645A76-02F1-6B40-9DE0-3C8497FCD5CF}"/>
  <bookViews>
    <workbookView xWindow="-120" yWindow="-120" windowWidth="20730" windowHeight="11160" firstSheet="6" activeTab="5" xr2:uid="{00000000-000D-0000-FFFF-FFFF00000000}"/>
  </bookViews>
  <sheets>
    <sheet name="Janeiro" sheetId="3" state="hidden" r:id="rId1"/>
    <sheet name="Fevereiro" sheetId="19" state="hidden" r:id="rId2"/>
    <sheet name="Março" sheetId="20" state="hidden" r:id="rId3"/>
    <sheet name="Abril" sheetId="21" state="hidden" r:id="rId4"/>
    <sheet name="Maio" sheetId="22" r:id="rId5"/>
    <sheet name="Junho" sheetId="23" r:id="rId6"/>
    <sheet name="Julho" sheetId="24" r:id="rId7"/>
    <sheet name="Agosto" sheetId="25" r:id="rId8"/>
    <sheet name="Setembro" sheetId="26" r:id="rId9"/>
    <sheet name="Outubro" sheetId="27" r:id="rId10"/>
    <sheet name="Novembro" sheetId="28" r:id="rId11"/>
    <sheet name="Dezembro" sheetId="29" r:id="rId12"/>
  </sheets>
  <definedNames>
    <definedName name="_xlnm._FilterDatabase" localSheetId="3" hidden="1">Abril!$B$14:$D$16</definedName>
    <definedName name="_xlnm._FilterDatabase" localSheetId="7" hidden="1">Agosto!$B$14:$D$16</definedName>
    <definedName name="_xlnm._FilterDatabase" localSheetId="11" hidden="1">Dezembro!$B$14:$D$16</definedName>
    <definedName name="_xlnm._FilterDatabase" localSheetId="1" hidden="1">Fevereiro!$B$14:$D$16</definedName>
    <definedName name="_xlnm._FilterDatabase" localSheetId="0" hidden="1">Janeiro!$B$14:$D$16</definedName>
    <definedName name="_xlnm._FilterDatabase" localSheetId="6" hidden="1">Julho!$B$14:$D$16</definedName>
    <definedName name="_xlnm._FilterDatabase" localSheetId="5" hidden="1">Junho!$B$14:$D$16</definedName>
    <definedName name="_xlnm._FilterDatabase" localSheetId="4" hidden="1">Maio!$B$14:$D$16</definedName>
    <definedName name="_xlnm._FilterDatabase" localSheetId="2" hidden="1">Março!$B$14:$D$20</definedName>
    <definedName name="_xlnm._FilterDatabase" localSheetId="10" hidden="1">Novembro!$B$14:$D$16</definedName>
    <definedName name="_xlnm._FilterDatabase" localSheetId="9" hidden="1">Outubro!$B$14:$D$16</definedName>
    <definedName name="_xlnm._FilterDatabase" localSheetId="8" hidden="1">Setembro!$B$14:$D$16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2" i="24" l="1"/>
  <c r="C5" i="24"/>
  <c r="C10" i="24"/>
  <c r="E52" i="22"/>
  <c r="C5" i="22"/>
  <c r="E52" i="21"/>
  <c r="F30" i="19"/>
  <c r="E52" i="19"/>
  <c r="C5" i="19"/>
  <c r="E52" i="3"/>
  <c r="C5" i="3"/>
  <c r="C7" i="3"/>
  <c r="F16" i="22"/>
  <c r="F17" i="21"/>
  <c r="F20" i="20"/>
  <c r="F22" i="19"/>
  <c r="F37" i="3"/>
  <c r="F31" i="3"/>
  <c r="F24" i="3"/>
  <c r="F52" i="29"/>
  <c r="F7" i="29"/>
  <c r="E52" i="29"/>
  <c r="J13" i="29"/>
  <c r="F5" i="29"/>
  <c r="C5" i="29"/>
  <c r="C10" i="29"/>
  <c r="F52" i="28"/>
  <c r="E52" i="28"/>
  <c r="J13" i="28"/>
  <c r="F5" i="28"/>
  <c r="C5" i="28"/>
  <c r="C10" i="28"/>
  <c r="F7" i="28"/>
  <c r="F52" i="27"/>
  <c r="E52" i="27"/>
  <c r="J13" i="27"/>
  <c r="F5" i="27"/>
  <c r="F7" i="27"/>
  <c r="C5" i="27"/>
  <c r="C10" i="27"/>
  <c r="F52" i="26"/>
  <c r="F7" i="26"/>
  <c r="E52" i="26"/>
  <c r="C5" i="26"/>
  <c r="C10" i="26"/>
  <c r="J13" i="26"/>
  <c r="F5" i="26"/>
  <c r="F52" i="25"/>
  <c r="F7" i="25"/>
  <c r="E52" i="25"/>
  <c r="J13" i="25"/>
  <c r="F5" i="25"/>
  <c r="C5" i="25"/>
  <c r="C10" i="25"/>
  <c r="F52" i="24"/>
  <c r="F7" i="24"/>
  <c r="J13" i="24"/>
  <c r="F5" i="24"/>
  <c r="F52" i="23"/>
  <c r="F7" i="23"/>
  <c r="E52" i="23"/>
  <c r="C5" i="23"/>
  <c r="J13" i="23"/>
  <c r="F5" i="23"/>
  <c r="F52" i="22"/>
  <c r="F7" i="22"/>
  <c r="J13" i="22"/>
  <c r="F5" i="22"/>
  <c r="F52" i="21"/>
  <c r="F7" i="21"/>
  <c r="C5" i="21"/>
  <c r="J13" i="21"/>
  <c r="F5" i="21"/>
  <c r="F52" i="20"/>
  <c r="F7" i="20"/>
  <c r="E52" i="20"/>
  <c r="C5" i="20"/>
  <c r="J13" i="20"/>
  <c r="F5" i="20"/>
  <c r="F52" i="19"/>
  <c r="F7" i="19"/>
  <c r="J13" i="19"/>
  <c r="J13" i="3"/>
  <c r="C7" i="19"/>
  <c r="C9" i="19"/>
  <c r="C7" i="22"/>
  <c r="C9" i="22"/>
  <c r="C7" i="28"/>
  <c r="C9" i="28"/>
  <c r="F5" i="19"/>
  <c r="C7" i="25"/>
  <c r="C9" i="25"/>
  <c r="C7" i="24"/>
  <c r="C9" i="24"/>
  <c r="C7" i="29"/>
  <c r="C9" i="29"/>
  <c r="C7" i="27"/>
  <c r="C9" i="27"/>
  <c r="C7" i="26"/>
  <c r="C9" i="26"/>
  <c r="C7" i="23"/>
  <c r="C9" i="23"/>
  <c r="C7" i="21"/>
  <c r="C9" i="21"/>
  <c r="C7" i="20"/>
  <c r="C9" i="20"/>
  <c r="F52" i="3"/>
  <c r="F7" i="3"/>
  <c r="F5" i="3"/>
  <c r="C9" i="3"/>
  <c r="F9" i="3"/>
  <c r="F9" i="19"/>
  <c r="F9" i="20"/>
  <c r="F9" i="21"/>
  <c r="F9" i="22"/>
  <c r="F9" i="23"/>
  <c r="F9" i="24"/>
  <c r="F9" i="25"/>
  <c r="F9" i="26"/>
  <c r="F9" i="27"/>
  <c r="F9" i="28"/>
  <c r="F9" i="29"/>
</calcChain>
</file>

<file path=xl/sharedStrings.xml><?xml version="1.0" encoding="utf-8"?>
<sst xmlns="http://schemas.openxmlformats.org/spreadsheetml/2006/main" count="678" uniqueCount="158">
  <si>
    <t>Janeiro</t>
  </si>
  <si>
    <t>Dívidas Fixas</t>
  </si>
  <si>
    <t>Resumo</t>
  </si>
  <si>
    <t>Descrição</t>
  </si>
  <si>
    <t>Saída</t>
  </si>
  <si>
    <t>OK</t>
  </si>
  <si>
    <t>SALARIO RECEBIDO</t>
  </si>
  <si>
    <t>RECARGA DE CELULAR</t>
  </si>
  <si>
    <t>Total Recebido</t>
  </si>
  <si>
    <t>Saídas Fixas</t>
  </si>
  <si>
    <t>CORTE DE CABELO</t>
  </si>
  <si>
    <t>CONTAS</t>
  </si>
  <si>
    <t>Total Receb. - Divid. Fixas</t>
  </si>
  <si>
    <t>Tot Saidas</t>
  </si>
  <si>
    <t>FACULDADE</t>
  </si>
  <si>
    <t>MEI</t>
  </si>
  <si>
    <t>Quanto Posso Gastar</t>
  </si>
  <si>
    <t>Saldo</t>
  </si>
  <si>
    <t>SITIO</t>
  </si>
  <si>
    <t>RESERVA</t>
  </si>
  <si>
    <t>GOOGLE C6</t>
  </si>
  <si>
    <t>Entradas e Saídas</t>
  </si>
  <si>
    <t>Fonte</t>
  </si>
  <si>
    <t>Entrada</t>
  </si>
  <si>
    <t>INTER</t>
  </si>
  <si>
    <t>PNEU STORE 3/5</t>
  </si>
  <si>
    <t>MERCADO LIVRE 3/4</t>
  </si>
  <si>
    <t>AGUA DE COCO</t>
  </si>
  <si>
    <t>PAO</t>
  </si>
  <si>
    <t>INFORGAMES</t>
  </si>
  <si>
    <t>CACHOEIRINHA</t>
  </si>
  <si>
    <t>COMPRA</t>
  </si>
  <si>
    <t>MERCADO LIVRE 1/3</t>
  </si>
  <si>
    <t>MASSA CORRIDA</t>
  </si>
  <si>
    <t>MAGIC CITY</t>
  </si>
  <si>
    <t>POSTO</t>
  </si>
  <si>
    <t>YBERA 2/10</t>
  </si>
  <si>
    <t>MERCADO LIVRE 3/5</t>
  </si>
  <si>
    <t>MERCADO LIVRE 3/6</t>
  </si>
  <si>
    <t>DEPOSITO 8/8</t>
  </si>
  <si>
    <t>C6</t>
  </si>
  <si>
    <t>MERCADO LIVRE 1/2</t>
  </si>
  <si>
    <t>CELULARES 8/12</t>
  </si>
  <si>
    <t>ESTACIONAMENTO</t>
  </si>
  <si>
    <t>CINEMA</t>
  </si>
  <si>
    <t>FARMACIA</t>
  </si>
  <si>
    <t>AÇOUGUE</t>
  </si>
  <si>
    <t>IMIRIM</t>
  </si>
  <si>
    <t>PIZZA HUT</t>
  </si>
  <si>
    <t>GIGA</t>
  </si>
  <si>
    <t>SERVIÇO</t>
  </si>
  <si>
    <t>MC DONALDS</t>
  </si>
  <si>
    <t>Sarah</t>
  </si>
  <si>
    <t>Cartao</t>
  </si>
  <si>
    <t>SHOPPING</t>
  </si>
  <si>
    <t>Ok</t>
  </si>
  <si>
    <t>PURPOSE</t>
  </si>
  <si>
    <t>YBERA</t>
  </si>
  <si>
    <t>Totais</t>
  </si>
  <si>
    <t>Fevereiro</t>
  </si>
  <si>
    <t>PNEU STORE 4/5</t>
  </si>
  <si>
    <t>MERCADO LIVRE 4/4</t>
  </si>
  <si>
    <t>MERCADO LIVRE 2/3</t>
  </si>
  <si>
    <t>MERCADO LIVRE 4/5</t>
  </si>
  <si>
    <t>MERCADO LIVRE 4/6</t>
  </si>
  <si>
    <t>YBERA 3/10</t>
  </si>
  <si>
    <t>MERCADO LIVRE 2/2</t>
  </si>
  <si>
    <t>CELULARES 9/12</t>
  </si>
  <si>
    <t>Ybera</t>
  </si>
  <si>
    <t>B2C Janeiro</t>
  </si>
  <si>
    <t>Pupose</t>
  </si>
  <si>
    <t>Pourpose Janeiro</t>
  </si>
  <si>
    <t>Compra</t>
  </si>
  <si>
    <t>Horto</t>
  </si>
  <si>
    <t>Documento Moto 1/4</t>
  </si>
  <si>
    <t>Calça e habbibs</t>
  </si>
  <si>
    <t>Extra</t>
  </si>
  <si>
    <t>Março</t>
  </si>
  <si>
    <t>Acougue</t>
  </si>
  <si>
    <t>Abril</t>
  </si>
  <si>
    <t>PNEU STORE 5/5</t>
  </si>
  <si>
    <t>MERCADO LIVRE 3/3</t>
  </si>
  <si>
    <t>MERCADO LIVRE 5/5</t>
  </si>
  <si>
    <t>MERCADO LIVRE 5/6</t>
  </si>
  <si>
    <t>YBERA 10/10</t>
  </si>
  <si>
    <t>CELULARES 10/12</t>
  </si>
  <si>
    <t>Documento Moto 2/4</t>
  </si>
  <si>
    <t>Ded moura</t>
  </si>
  <si>
    <t>Recisao</t>
  </si>
  <si>
    <t>B2C</t>
  </si>
  <si>
    <t>B2C Fevereiro</t>
  </si>
  <si>
    <t>Purpose</t>
  </si>
  <si>
    <t>Pourpose Fevereiro</t>
  </si>
  <si>
    <t>Inter</t>
  </si>
  <si>
    <t>Bilhete</t>
  </si>
  <si>
    <t>Combustivel</t>
  </si>
  <si>
    <t>Fgts</t>
  </si>
  <si>
    <t>Recisao 2</t>
  </si>
  <si>
    <t>Recisao 3</t>
  </si>
  <si>
    <t>Manasses</t>
  </si>
  <si>
    <t>Capacete</t>
  </si>
  <si>
    <t>MERCADO LIVRE 6/6</t>
  </si>
  <si>
    <t>Açougue março</t>
  </si>
  <si>
    <t>Praia</t>
  </si>
  <si>
    <t>Farmacia</t>
  </si>
  <si>
    <t>Primeiros socorros</t>
  </si>
  <si>
    <t>Mercado</t>
  </si>
  <si>
    <t>Mercado/oggi</t>
  </si>
  <si>
    <t>Adsense</t>
  </si>
  <si>
    <t>Youtube</t>
  </si>
  <si>
    <t>Input</t>
  </si>
  <si>
    <t>Vale</t>
  </si>
  <si>
    <t>Magalu</t>
  </si>
  <si>
    <t>Capcete</t>
  </si>
  <si>
    <t>Produtos 1/3</t>
  </si>
  <si>
    <t>CELULARES 11/12</t>
  </si>
  <si>
    <t>Açaí 1/2</t>
  </si>
  <si>
    <t>Documento Moto 3/4</t>
  </si>
  <si>
    <t>Produtos</t>
  </si>
  <si>
    <t>Tia</t>
  </si>
  <si>
    <t>Bradesco</t>
  </si>
  <si>
    <t>Serasa</t>
  </si>
  <si>
    <t>inter</t>
  </si>
  <si>
    <t>cartão sarah</t>
  </si>
  <si>
    <t>Lar Doce Pizza</t>
  </si>
  <si>
    <t>Evento</t>
  </si>
  <si>
    <t>Tapeceiro</t>
  </si>
  <si>
    <t>Banco da moto</t>
  </si>
  <si>
    <t>GasPeri</t>
  </si>
  <si>
    <t>Gas</t>
  </si>
  <si>
    <t>Quero bolsa</t>
  </si>
  <si>
    <t>Marketing</t>
  </si>
  <si>
    <t>Maio</t>
  </si>
  <si>
    <t>CELULARES 12/12</t>
  </si>
  <si>
    <t>Documento Moto 4/4</t>
  </si>
  <si>
    <t>Produtos 2/3</t>
  </si>
  <si>
    <t>Açaí 2/2</t>
  </si>
  <si>
    <t>Marketing quero bolsa</t>
  </si>
  <si>
    <t>Internet</t>
  </si>
  <si>
    <t>Prateleiras</t>
  </si>
  <si>
    <t>Lazer</t>
  </si>
  <si>
    <t>c6</t>
  </si>
  <si>
    <t>ração 1/3</t>
  </si>
  <si>
    <t>Pedagio</t>
  </si>
  <si>
    <t>Holambra</t>
  </si>
  <si>
    <t>Junho</t>
  </si>
  <si>
    <t>Produtos 3/3</t>
  </si>
  <si>
    <t>ração 2/3</t>
  </si>
  <si>
    <t>Julho</t>
  </si>
  <si>
    <t>ração 3/3</t>
  </si>
  <si>
    <t>Oftalmo</t>
  </si>
  <si>
    <t>Exame Sarah</t>
  </si>
  <si>
    <t>Agosto</t>
  </si>
  <si>
    <t>Setembro</t>
  </si>
  <si>
    <t>Outubro</t>
  </si>
  <si>
    <t>Novembro</t>
  </si>
  <si>
    <t>Dezembro</t>
  </si>
  <si>
    <t>Paranapiacaba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</si>
</sst>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[$R$-416]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14"/>
      <color theme="1" tint="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Yu Gothic"/>
      <family val="2"/>
      <charset val="128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2EFDA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505050"/>
      </right>
      <top style="medium">
        <color indexed="64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medium">
        <color indexed="64"/>
      </top>
      <bottom style="thin">
        <color rgb="FF50505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">
    <xf numFmtId="0" fontId="0" fillId="0" borderId="0" xfId="0"/>
    <xf numFmtId="44" fontId="0" fillId="0" borderId="0" xfId="1" applyFont="1"/>
    <xf numFmtId="44" fontId="0" fillId="0" borderId="0" xfId="0" applyNumberFormat="1"/>
    <xf numFmtId="44" fontId="0" fillId="0" borderId="0" xfId="1" applyFont="1" applyAlignment="1">
      <alignment horizontal="left"/>
    </xf>
    <xf numFmtId="44" fontId="2" fillId="2" borderId="1" xfId="1" applyFont="1" applyFill="1" applyBorder="1" applyAlignment="1">
      <alignment horizontal="center"/>
    </xf>
    <xf numFmtId="44" fontId="2" fillId="6" borderId="1" xfId="1" applyFont="1" applyFill="1" applyBorder="1" applyAlignment="1">
      <alignment horizontal="left"/>
    </xf>
    <xf numFmtId="44" fontId="2" fillId="8" borderId="1" xfId="1" applyFont="1" applyFill="1" applyBorder="1" applyAlignment="1">
      <alignment horizontal="left"/>
    </xf>
    <xf numFmtId="0" fontId="2" fillId="0" borderId="0" xfId="0" applyFont="1" applyAlignment="1">
      <alignment horizontal="center"/>
    </xf>
    <xf numFmtId="14" fontId="0" fillId="0" borderId="0" xfId="0" applyNumberFormat="1"/>
    <xf numFmtId="14" fontId="2" fillId="2" borderId="1" xfId="0" applyNumberFormat="1" applyFont="1" applyFill="1" applyBorder="1" applyAlignment="1">
      <alignment horizontal="center"/>
    </xf>
    <xf numFmtId="14" fontId="2" fillId="0" borderId="1" xfId="0" applyNumberFormat="1" applyFont="1" applyBorder="1"/>
    <xf numFmtId="44" fontId="0" fillId="0" borderId="0" xfId="1" applyFont="1" applyFill="1" applyBorder="1"/>
    <xf numFmtId="44" fontId="0" fillId="0" borderId="0" xfId="1" applyFont="1" applyBorder="1"/>
    <xf numFmtId="44" fontId="0" fillId="10" borderId="1" xfId="1" applyFont="1" applyFill="1" applyBorder="1"/>
    <xf numFmtId="164" fontId="0" fillId="0" borderId="0" xfId="0" applyNumberFormat="1"/>
    <xf numFmtId="0" fontId="0" fillId="0" borderId="5" xfId="0" applyBorder="1"/>
    <xf numFmtId="0" fontId="0" fillId="0" borderId="6" xfId="0" applyBorder="1"/>
    <xf numFmtId="44" fontId="0" fillId="5" borderId="8" xfId="0" applyNumberFormat="1" applyFill="1" applyBorder="1"/>
    <xf numFmtId="164" fontId="0" fillId="0" borderId="9" xfId="0" applyNumberFormat="1" applyBorder="1"/>
    <xf numFmtId="0" fontId="0" fillId="0" borderId="10" xfId="0" applyBorder="1"/>
    <xf numFmtId="164" fontId="0" fillId="6" borderId="7" xfId="0" applyNumberFormat="1" applyFill="1" applyBorder="1"/>
    <xf numFmtId="164" fontId="0" fillId="0" borderId="11" xfId="0" applyNumberFormat="1" applyBorder="1"/>
    <xf numFmtId="44" fontId="0" fillId="0" borderId="12" xfId="1" applyFont="1" applyBorder="1"/>
    <xf numFmtId="0" fontId="0" fillId="0" borderId="12" xfId="0" applyBorder="1"/>
    <xf numFmtId="0" fontId="0" fillId="0" borderId="13" xfId="0" applyBorder="1"/>
    <xf numFmtId="44" fontId="0" fillId="12" borderId="17" xfId="0" applyNumberFormat="1" applyFill="1" applyBorder="1"/>
    <xf numFmtId="164" fontId="2" fillId="11" borderId="7" xfId="0" applyNumberFormat="1" applyFont="1" applyFill="1" applyBorder="1"/>
    <xf numFmtId="44" fontId="6" fillId="10" borderId="1" xfId="1" applyFont="1" applyFill="1" applyBorder="1"/>
    <xf numFmtId="0" fontId="0" fillId="8" borderId="1" xfId="0" applyFill="1" applyBorder="1"/>
    <xf numFmtId="0" fontId="0" fillId="12" borderId="16" xfId="0" applyFill="1" applyBorder="1"/>
    <xf numFmtId="44" fontId="2" fillId="7" borderId="1" xfId="1" applyFont="1" applyFill="1" applyBorder="1"/>
    <xf numFmtId="164" fontId="0" fillId="6" borderId="7" xfId="0" quotePrefix="1" applyNumberFormat="1" applyFill="1" applyBorder="1"/>
    <xf numFmtId="0" fontId="0" fillId="0" borderId="0" xfId="0" applyAlignment="1">
      <alignment horizontal="left"/>
    </xf>
    <xf numFmtId="14" fontId="0" fillId="0" borderId="1" xfId="0" applyNumberFormat="1" applyBorder="1" applyProtection="1">
      <protection locked="0"/>
    </xf>
    <xf numFmtId="44" fontId="0" fillId="3" borderId="1" xfId="1" applyFont="1" applyFill="1" applyBorder="1" applyAlignment="1" applyProtection="1">
      <alignment horizontal="left"/>
      <protection locked="0"/>
    </xf>
    <xf numFmtId="44" fontId="0" fillId="4" borderId="1" xfId="1" applyFont="1" applyFill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164" fontId="2" fillId="9" borderId="3" xfId="0" applyNumberFormat="1" applyFont="1" applyFill="1" applyBorder="1"/>
    <xf numFmtId="44" fontId="2" fillId="9" borderId="4" xfId="1" applyFont="1" applyFill="1" applyBorder="1" applyProtection="1">
      <protection locked="0"/>
    </xf>
    <xf numFmtId="164" fontId="0" fillId="2" borderId="7" xfId="0" quotePrefix="1" applyNumberFormat="1" applyFill="1" applyBorder="1"/>
    <xf numFmtId="44" fontId="0" fillId="2" borderId="1" xfId="1" applyFont="1" applyFill="1" applyBorder="1"/>
    <xf numFmtId="0" fontId="0" fillId="0" borderId="14" xfId="1" applyNumberFormat="1" applyFont="1" applyBorder="1" applyAlignment="1" applyProtection="1">
      <alignment horizontal="left"/>
      <protection locked="0"/>
    </xf>
    <xf numFmtId="0" fontId="0" fillId="0" borderId="15" xfId="1" applyNumberFormat="1" applyFont="1" applyBorder="1" applyAlignment="1" applyProtection="1">
      <alignment horizontal="left"/>
      <protection locked="0"/>
    </xf>
    <xf numFmtId="9" fontId="0" fillId="0" borderId="0" xfId="0" applyNumberFormat="1"/>
    <xf numFmtId="44" fontId="0" fillId="0" borderId="13" xfId="0" applyNumberFormat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1" applyNumberFormat="1" applyFont="1" applyBorder="1" applyAlignment="1" applyProtection="1">
      <alignment horizontal="left"/>
      <protection locked="0"/>
    </xf>
    <xf numFmtId="0" fontId="0" fillId="0" borderId="1" xfId="1" applyNumberFormat="1" applyFont="1" applyBorder="1" applyAlignment="1" applyProtection="1">
      <alignment horizontal="left" wrapText="1"/>
      <protection locked="0"/>
    </xf>
    <xf numFmtId="0" fontId="5" fillId="0" borderId="2" xfId="0" applyFont="1" applyBorder="1" applyAlignment="1">
      <alignment horizontal="center" vertical="center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left"/>
      <protection locked="0"/>
    </xf>
    <xf numFmtId="44" fontId="7" fillId="0" borderId="14" xfId="1" applyFont="1" applyBorder="1" applyAlignment="1">
      <alignment horizontal="center"/>
    </xf>
    <xf numFmtId="44" fontId="7" fillId="0" borderId="18" xfId="1" applyFont="1" applyBorder="1" applyAlignment="1">
      <alignment horizontal="center"/>
    </xf>
    <xf numFmtId="44" fontId="7" fillId="0" borderId="15" xfId="1" applyFont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B1:L52"/>
  <sheetViews>
    <sheetView topLeftCell="A5" workbookViewId="0">
      <selection activeCell="B48" sqref="B48"/>
    </sheetView>
  </sheetViews>
  <sheetFormatPr defaultRowHeight="15" x14ac:dyDescent="0.2"/>
  <cols>
    <col min="1" max="1" width="1.07421875" customWidth="1"/>
    <col min="2" max="2" width="23.5390625" style="14" bestFit="1" customWidth="1"/>
    <col min="3" max="3" width="15.87109375" style="1" bestFit="1" customWidth="1"/>
    <col min="4" max="4" width="11.97265625" bestFit="1" customWidth="1"/>
    <col min="5" max="5" width="13.44921875" bestFit="1" customWidth="1"/>
    <col min="6" max="6" width="12.10546875" bestFit="1" customWidth="1"/>
    <col min="7" max="7" width="2.5546875" customWidth="1"/>
    <col min="8" max="8" width="14.125" customWidth="1"/>
    <col min="10" max="10" width="13.98828125" style="1" customWidth="1"/>
  </cols>
  <sheetData>
    <row r="1" spans="2:12" ht="6" customHeight="1" x14ac:dyDescent="0.2"/>
    <row r="2" spans="2:12" ht="21.75" customHeight="1" x14ac:dyDescent="0.3">
      <c r="B2" s="45" t="s">
        <v>0</v>
      </c>
      <c r="C2" s="45"/>
      <c r="D2" s="45"/>
      <c r="E2" s="45"/>
      <c r="F2" s="45"/>
      <c r="H2" s="53" t="s">
        <v>1</v>
      </c>
      <c r="I2" s="54"/>
      <c r="J2" s="54"/>
      <c r="K2" s="55"/>
    </row>
    <row r="3" spans="2:12" ht="15.75" thickBot="1" x14ac:dyDescent="0.25">
      <c r="B3" s="46" t="s">
        <v>2</v>
      </c>
      <c r="C3" s="46"/>
      <c r="D3" s="46"/>
      <c r="E3" s="46"/>
      <c r="F3" s="46"/>
      <c r="H3" s="56" t="s">
        <v>3</v>
      </c>
      <c r="I3" s="57"/>
      <c r="J3" s="4" t="s">
        <v>4</v>
      </c>
      <c r="K3" s="4" t="s">
        <v>5</v>
      </c>
    </row>
    <row r="4" spans="2:12" x14ac:dyDescent="0.2">
      <c r="B4" s="37" t="s">
        <v>6</v>
      </c>
      <c r="C4" s="38">
        <v>1900</v>
      </c>
      <c r="D4" s="15"/>
      <c r="E4" s="15"/>
      <c r="F4" s="16"/>
      <c r="H4" s="51" t="s">
        <v>7</v>
      </c>
      <c r="I4" s="52"/>
      <c r="J4" s="35">
        <v>40</v>
      </c>
      <c r="K4" s="36" t="s">
        <v>5</v>
      </c>
    </row>
    <row r="5" spans="2:12" x14ac:dyDescent="0.2">
      <c r="B5" s="39" t="s">
        <v>8</v>
      </c>
      <c r="C5" s="40">
        <f>C4+E52</f>
        <v>4000</v>
      </c>
      <c r="E5" s="28" t="s">
        <v>9</v>
      </c>
      <c r="F5" s="17">
        <f>Janeiro!J13</f>
        <v>560.5</v>
      </c>
      <c r="H5" s="51" t="s">
        <v>10</v>
      </c>
      <c r="I5" s="52"/>
      <c r="J5" s="35">
        <v>30</v>
      </c>
      <c r="K5" s="36" t="s">
        <v>5</v>
      </c>
    </row>
    <row r="6" spans="2:12" x14ac:dyDescent="0.2">
      <c r="B6" s="18"/>
      <c r="C6" s="11"/>
      <c r="F6" s="19"/>
      <c r="H6" s="51" t="s">
        <v>11</v>
      </c>
      <c r="I6" s="52"/>
      <c r="J6" s="35">
        <v>250</v>
      </c>
      <c r="K6" s="36" t="s">
        <v>5</v>
      </c>
    </row>
    <row r="7" spans="2:12" x14ac:dyDescent="0.2">
      <c r="B7" s="31" t="s">
        <v>12</v>
      </c>
      <c r="C7" s="13">
        <f>C5-C5*10%-Janeiro!J13</f>
        <v>3039.5</v>
      </c>
      <c r="E7" s="28" t="s">
        <v>13</v>
      </c>
      <c r="F7" s="17">
        <f>Janeiro!F52</f>
        <v>2428.4500000000003</v>
      </c>
      <c r="H7" s="51" t="s">
        <v>14</v>
      </c>
      <c r="I7" s="52"/>
      <c r="J7" s="35">
        <v>82.5</v>
      </c>
      <c r="K7" s="36" t="s">
        <v>5</v>
      </c>
    </row>
    <row r="8" spans="2:12" x14ac:dyDescent="0.2">
      <c r="B8" s="18"/>
      <c r="C8" s="12"/>
      <c r="F8" s="19"/>
      <c r="H8" s="51" t="s">
        <v>15</v>
      </c>
      <c r="I8" s="52"/>
      <c r="J8" s="35">
        <v>66</v>
      </c>
      <c r="K8" s="36" t="s">
        <v>5</v>
      </c>
    </row>
    <row r="9" spans="2:12" x14ac:dyDescent="0.2">
      <c r="B9" s="20" t="s">
        <v>16</v>
      </c>
      <c r="C9" s="27">
        <f>(C7-C10-F7)</f>
        <v>11.049999999999727</v>
      </c>
      <c r="E9" s="29" t="s">
        <v>17</v>
      </c>
      <c r="F9" s="25">
        <f>C9</f>
        <v>11.049999999999727</v>
      </c>
      <c r="G9" s="2"/>
      <c r="H9" s="51" t="s">
        <v>18</v>
      </c>
      <c r="I9" s="52"/>
      <c r="J9" s="35">
        <v>50</v>
      </c>
      <c r="K9" s="36" t="s">
        <v>5</v>
      </c>
    </row>
    <row r="10" spans="2:12" x14ac:dyDescent="0.2">
      <c r="B10" s="26" t="s">
        <v>19</v>
      </c>
      <c r="C10" s="30">
        <v>600</v>
      </c>
      <c r="F10" s="19"/>
      <c r="H10" s="51" t="s">
        <v>20</v>
      </c>
      <c r="I10" s="52"/>
      <c r="J10" s="35">
        <v>42</v>
      </c>
      <c r="K10" s="36" t="s">
        <v>5</v>
      </c>
    </row>
    <row r="11" spans="2:12" ht="15.75" thickBot="1" x14ac:dyDescent="0.25">
      <c r="B11" s="21"/>
      <c r="C11" s="22"/>
      <c r="D11" s="23"/>
      <c r="E11" s="23"/>
      <c r="F11" s="24"/>
      <c r="H11" s="51"/>
      <c r="I11" s="52"/>
      <c r="J11" s="35"/>
      <c r="K11" s="36"/>
      <c r="L11" s="32"/>
    </row>
    <row r="12" spans="2:12" x14ac:dyDescent="0.2">
      <c r="I12" s="1"/>
      <c r="J12" s="3"/>
    </row>
    <row r="13" spans="2:12" ht="15" customHeight="1" x14ac:dyDescent="0.2">
      <c r="B13" s="50" t="s">
        <v>21</v>
      </c>
      <c r="C13" s="50"/>
      <c r="D13" s="50"/>
      <c r="E13" s="50"/>
      <c r="F13" s="50"/>
      <c r="I13" s="7"/>
      <c r="J13" s="6">
        <f>SUM(J4:J11)</f>
        <v>560.5</v>
      </c>
    </row>
    <row r="14" spans="2:12" x14ac:dyDescent="0.2">
      <c r="B14" s="9" t="s">
        <v>22</v>
      </c>
      <c r="C14" s="47" t="s">
        <v>3</v>
      </c>
      <c r="D14" s="47"/>
      <c r="E14" s="4" t="s">
        <v>23</v>
      </c>
      <c r="F14" s="4" t="s">
        <v>4</v>
      </c>
    </row>
    <row r="15" spans="2:12" x14ac:dyDescent="0.2">
      <c r="B15" s="33" t="s">
        <v>24</v>
      </c>
      <c r="C15" s="49" t="s">
        <v>25</v>
      </c>
      <c r="D15" s="48"/>
      <c r="E15" s="34"/>
      <c r="F15" s="35">
        <v>34.79</v>
      </c>
      <c r="G15" t="s">
        <v>5</v>
      </c>
    </row>
    <row r="16" spans="2:12" x14ac:dyDescent="0.2">
      <c r="B16" s="33" t="s">
        <v>24</v>
      </c>
      <c r="C16" s="49" t="s">
        <v>26</v>
      </c>
      <c r="D16" s="48"/>
      <c r="E16" s="34"/>
      <c r="F16" s="35">
        <v>44.71</v>
      </c>
      <c r="G16" t="s">
        <v>5</v>
      </c>
    </row>
    <row r="17" spans="2:7" x14ac:dyDescent="0.2">
      <c r="B17" s="33" t="s">
        <v>24</v>
      </c>
      <c r="C17" s="49" t="s">
        <v>27</v>
      </c>
      <c r="D17" s="48"/>
      <c r="E17" s="34"/>
      <c r="F17" s="35">
        <v>6</v>
      </c>
      <c r="G17" t="s">
        <v>5</v>
      </c>
    </row>
    <row r="18" spans="2:7" x14ac:dyDescent="0.2">
      <c r="B18" s="33" t="s">
        <v>24</v>
      </c>
      <c r="C18" s="49" t="s">
        <v>28</v>
      </c>
      <c r="D18" s="48"/>
      <c r="E18" s="34"/>
      <c r="F18" s="35">
        <v>4.4000000000000004</v>
      </c>
      <c r="G18" t="s">
        <v>5</v>
      </c>
    </row>
    <row r="19" spans="2:7" x14ac:dyDescent="0.2">
      <c r="B19" s="33" t="s">
        <v>24</v>
      </c>
      <c r="C19" s="48" t="s">
        <v>29</v>
      </c>
      <c r="D19" s="48"/>
      <c r="E19" s="34"/>
      <c r="F19" s="35">
        <v>50</v>
      </c>
      <c r="G19" t="s">
        <v>5</v>
      </c>
    </row>
    <row r="20" spans="2:7" x14ac:dyDescent="0.2">
      <c r="B20" s="33" t="s">
        <v>24</v>
      </c>
      <c r="C20" s="49" t="s">
        <v>30</v>
      </c>
      <c r="D20" s="48"/>
      <c r="E20" s="34"/>
      <c r="F20" s="35">
        <v>14.46</v>
      </c>
      <c r="G20" t="s">
        <v>5</v>
      </c>
    </row>
    <row r="21" spans="2:7" x14ac:dyDescent="0.2">
      <c r="B21" s="33" t="s">
        <v>24</v>
      </c>
      <c r="C21" s="48" t="s">
        <v>31</v>
      </c>
      <c r="D21" s="48"/>
      <c r="E21" s="34"/>
      <c r="F21" s="35">
        <v>413.84</v>
      </c>
      <c r="G21" t="s">
        <v>5</v>
      </c>
    </row>
    <row r="22" spans="2:7" x14ac:dyDescent="0.2">
      <c r="B22" s="33" t="s">
        <v>24</v>
      </c>
      <c r="C22" s="48" t="s">
        <v>32</v>
      </c>
      <c r="D22" s="48"/>
      <c r="E22" s="34"/>
      <c r="F22" s="35">
        <v>34.24</v>
      </c>
      <c r="G22" t="s">
        <v>5</v>
      </c>
    </row>
    <row r="23" spans="2:7" x14ac:dyDescent="0.2">
      <c r="B23" s="33" t="s">
        <v>24</v>
      </c>
      <c r="C23" s="48" t="s">
        <v>33</v>
      </c>
      <c r="D23" s="48"/>
      <c r="E23" s="34"/>
      <c r="F23" s="35">
        <v>24.8</v>
      </c>
      <c r="G23" t="s">
        <v>5</v>
      </c>
    </row>
    <row r="24" spans="2:7" x14ac:dyDescent="0.2">
      <c r="B24" s="33" t="s">
        <v>24</v>
      </c>
      <c r="C24" s="48" t="s">
        <v>34</v>
      </c>
      <c r="D24" s="48"/>
      <c r="E24" s="34"/>
      <c r="F24" s="35">
        <f>5+15+77</f>
        <v>97</v>
      </c>
      <c r="G24" t="s">
        <v>5</v>
      </c>
    </row>
    <row r="25" spans="2:7" x14ac:dyDescent="0.2">
      <c r="B25" s="33" t="s">
        <v>24</v>
      </c>
      <c r="C25" s="48" t="s">
        <v>35</v>
      </c>
      <c r="D25" s="48"/>
      <c r="E25" s="34"/>
      <c r="F25" s="35">
        <v>30</v>
      </c>
      <c r="G25" t="s">
        <v>5</v>
      </c>
    </row>
    <row r="26" spans="2:7" x14ac:dyDescent="0.2">
      <c r="B26" s="33" t="s">
        <v>24</v>
      </c>
      <c r="C26" s="48" t="s">
        <v>36</v>
      </c>
      <c r="D26" s="48"/>
      <c r="E26" s="34"/>
      <c r="F26" s="35">
        <v>17.989999999999998</v>
      </c>
      <c r="G26" t="s">
        <v>5</v>
      </c>
    </row>
    <row r="27" spans="2:7" x14ac:dyDescent="0.2">
      <c r="B27" s="33" t="s">
        <v>24</v>
      </c>
      <c r="C27" s="48" t="s">
        <v>37</v>
      </c>
      <c r="D27" s="48"/>
      <c r="E27" s="34"/>
      <c r="F27" s="35">
        <v>25.57</v>
      </c>
      <c r="G27" t="s">
        <v>5</v>
      </c>
    </row>
    <row r="28" spans="2:7" x14ac:dyDescent="0.2">
      <c r="B28" s="33" t="s">
        <v>24</v>
      </c>
      <c r="C28" s="48" t="s">
        <v>38</v>
      </c>
      <c r="D28" s="48"/>
      <c r="E28" s="34"/>
      <c r="F28" s="35">
        <v>30.46</v>
      </c>
      <c r="G28" t="s">
        <v>5</v>
      </c>
    </row>
    <row r="29" spans="2:7" x14ac:dyDescent="0.2">
      <c r="B29" s="33" t="s">
        <v>24</v>
      </c>
      <c r="C29" s="48" t="s">
        <v>39</v>
      </c>
      <c r="D29" s="48"/>
      <c r="E29" s="34"/>
      <c r="F29" s="35">
        <v>98.68</v>
      </c>
      <c r="G29" t="s">
        <v>5</v>
      </c>
    </row>
    <row r="30" spans="2:7" x14ac:dyDescent="0.2">
      <c r="B30" s="33" t="s">
        <v>40</v>
      </c>
      <c r="C30" s="48" t="s">
        <v>41</v>
      </c>
      <c r="D30" s="48"/>
      <c r="E30" s="34"/>
      <c r="F30" s="35">
        <v>26.56</v>
      </c>
      <c r="G30" t="s">
        <v>5</v>
      </c>
    </row>
    <row r="31" spans="2:7" x14ac:dyDescent="0.2">
      <c r="B31" s="33" t="s">
        <v>40</v>
      </c>
      <c r="C31" s="48" t="s">
        <v>42</v>
      </c>
      <c r="D31" s="48"/>
      <c r="E31" s="34"/>
      <c r="F31" s="35">
        <f>101.58+154.91</f>
        <v>256.49</v>
      </c>
      <c r="G31" t="s">
        <v>5</v>
      </c>
    </row>
    <row r="32" spans="2:7" x14ac:dyDescent="0.2">
      <c r="B32" s="33" t="s">
        <v>40</v>
      </c>
      <c r="C32" s="48" t="s">
        <v>43</v>
      </c>
      <c r="D32" s="48"/>
      <c r="E32" s="34"/>
      <c r="F32" s="35">
        <v>15</v>
      </c>
      <c r="G32" t="s">
        <v>5</v>
      </c>
    </row>
    <row r="33" spans="2:7" x14ac:dyDescent="0.2">
      <c r="B33" s="33" t="s">
        <v>40</v>
      </c>
      <c r="C33" s="48" t="s">
        <v>44</v>
      </c>
      <c r="D33" s="48"/>
      <c r="E33" s="34"/>
      <c r="F33" s="35">
        <v>40.96</v>
      </c>
      <c r="G33" t="s">
        <v>5</v>
      </c>
    </row>
    <row r="34" spans="2:7" x14ac:dyDescent="0.2">
      <c r="B34" s="33" t="s">
        <v>40</v>
      </c>
      <c r="C34" s="48" t="s">
        <v>45</v>
      </c>
      <c r="D34" s="48"/>
      <c r="E34" s="34"/>
      <c r="F34" s="35">
        <v>9.64</v>
      </c>
      <c r="G34" t="s">
        <v>5</v>
      </c>
    </row>
    <row r="35" spans="2:7" x14ac:dyDescent="0.2">
      <c r="B35" s="33" t="s">
        <v>40</v>
      </c>
      <c r="C35" s="48" t="s">
        <v>46</v>
      </c>
      <c r="D35" s="48"/>
      <c r="E35" s="34"/>
      <c r="F35" s="35">
        <v>29.53</v>
      </c>
      <c r="G35" t="s">
        <v>5</v>
      </c>
    </row>
    <row r="36" spans="2:7" x14ac:dyDescent="0.2">
      <c r="B36" s="33" t="s">
        <v>40</v>
      </c>
      <c r="C36" s="48" t="s">
        <v>47</v>
      </c>
      <c r="D36" s="48"/>
      <c r="E36" s="34"/>
      <c r="F36" s="35">
        <v>7.8</v>
      </c>
      <c r="G36" t="s">
        <v>5</v>
      </c>
    </row>
    <row r="37" spans="2:7" x14ac:dyDescent="0.2">
      <c r="B37" s="33" t="s">
        <v>40</v>
      </c>
      <c r="C37" s="48" t="s">
        <v>48</v>
      </c>
      <c r="D37" s="48"/>
      <c r="E37" s="34"/>
      <c r="F37" s="35">
        <f>37.8+5.5</f>
        <v>43.3</v>
      </c>
      <c r="G37" t="s">
        <v>5</v>
      </c>
    </row>
    <row r="38" spans="2:7" x14ac:dyDescent="0.2">
      <c r="B38" s="33" t="s">
        <v>40</v>
      </c>
      <c r="C38" s="48" t="s">
        <v>49</v>
      </c>
      <c r="D38" s="48"/>
      <c r="E38" s="34"/>
      <c r="F38" s="35">
        <v>21.2</v>
      </c>
      <c r="G38" t="s">
        <v>5</v>
      </c>
    </row>
    <row r="39" spans="2:7" x14ac:dyDescent="0.2">
      <c r="B39" s="33" t="s">
        <v>40</v>
      </c>
      <c r="C39" s="48" t="s">
        <v>50</v>
      </c>
      <c r="D39" s="48"/>
      <c r="E39" s="34"/>
      <c r="F39" s="35">
        <v>10.46</v>
      </c>
      <c r="G39" t="s">
        <v>5</v>
      </c>
    </row>
    <row r="40" spans="2:7" x14ac:dyDescent="0.2">
      <c r="B40" s="33" t="s">
        <v>40</v>
      </c>
      <c r="C40" s="41" t="s">
        <v>35</v>
      </c>
      <c r="D40" s="42"/>
      <c r="E40" s="34"/>
      <c r="F40" s="35">
        <v>20</v>
      </c>
      <c r="G40" t="s">
        <v>5</v>
      </c>
    </row>
    <row r="41" spans="2:7" x14ac:dyDescent="0.2">
      <c r="B41" s="33" t="s">
        <v>40</v>
      </c>
      <c r="C41" s="41" t="s">
        <v>51</v>
      </c>
      <c r="D41" s="42"/>
      <c r="E41" s="34"/>
      <c r="F41" s="35">
        <v>10.9</v>
      </c>
      <c r="G41" t="s">
        <v>5</v>
      </c>
    </row>
    <row r="42" spans="2:7" x14ac:dyDescent="0.2">
      <c r="B42" s="33" t="s">
        <v>40</v>
      </c>
      <c r="C42" s="48" t="s">
        <v>31</v>
      </c>
      <c r="D42" s="48"/>
      <c r="E42" s="34"/>
      <c r="F42" s="35">
        <v>334.67</v>
      </c>
      <c r="G42" t="s">
        <v>5</v>
      </c>
    </row>
    <row r="43" spans="2:7" x14ac:dyDescent="0.2">
      <c r="B43" s="33" t="s">
        <v>52</v>
      </c>
      <c r="C43" s="48" t="s">
        <v>53</v>
      </c>
      <c r="D43" s="48"/>
      <c r="E43" s="34"/>
      <c r="F43" s="35">
        <v>575</v>
      </c>
      <c r="G43" t="s">
        <v>5</v>
      </c>
    </row>
    <row r="44" spans="2:7" x14ac:dyDescent="0.2">
      <c r="B44" s="33" t="s">
        <v>40</v>
      </c>
      <c r="C44" s="48" t="s">
        <v>54</v>
      </c>
      <c r="D44" s="48"/>
      <c r="E44" s="34"/>
      <c r="F44" s="35">
        <v>100</v>
      </c>
      <c r="G44" t="s">
        <v>55</v>
      </c>
    </row>
    <row r="45" spans="2:7" x14ac:dyDescent="0.2">
      <c r="B45" s="33"/>
      <c r="C45" s="48"/>
      <c r="D45" s="48"/>
      <c r="E45" s="34"/>
      <c r="F45" s="35"/>
    </row>
    <row r="46" spans="2:7" x14ac:dyDescent="0.2">
      <c r="B46" s="33"/>
      <c r="C46" s="48"/>
      <c r="D46" s="48"/>
      <c r="E46" s="34"/>
      <c r="F46" s="35"/>
    </row>
    <row r="47" spans="2:7" x14ac:dyDescent="0.2">
      <c r="B47" s="33"/>
      <c r="C47" s="48"/>
      <c r="D47" s="48"/>
      <c r="E47" s="34"/>
      <c r="F47" s="35"/>
    </row>
    <row r="48" spans="2:7" x14ac:dyDescent="0.2">
      <c r="B48" s="33"/>
      <c r="C48" s="48"/>
      <c r="D48" s="48"/>
      <c r="E48" s="34"/>
      <c r="F48" s="35"/>
    </row>
    <row r="49" spans="2:6" x14ac:dyDescent="0.2">
      <c r="B49" s="33" t="s">
        <v>56</v>
      </c>
      <c r="C49" s="48"/>
      <c r="D49" s="48"/>
      <c r="E49" s="34">
        <v>1800</v>
      </c>
      <c r="F49" s="35"/>
    </row>
    <row r="50" spans="2:6" x14ac:dyDescent="0.2">
      <c r="B50" s="33" t="s">
        <v>57</v>
      </c>
      <c r="C50" s="48"/>
      <c r="D50" s="48"/>
      <c r="E50" s="34">
        <v>300</v>
      </c>
      <c r="F50" s="35"/>
    </row>
    <row r="51" spans="2:6" x14ac:dyDescent="0.2">
      <c r="B51" s="8"/>
      <c r="E51" s="3"/>
      <c r="F51" s="3"/>
    </row>
    <row r="52" spans="2:6" x14ac:dyDescent="0.2">
      <c r="B52" s="10" t="s">
        <v>58</v>
      </c>
      <c r="C52" s="7"/>
      <c r="E52" s="5">
        <f>SUM(E15:E50)</f>
        <v>2100</v>
      </c>
      <c r="F52" s="6">
        <f>SUM(F15:F50)</f>
        <v>2428.4500000000003</v>
      </c>
    </row>
  </sheetData>
  <autoFilter ref="B14:D16" xr:uid="{00000000-0009-0000-0000-000000000000}">
    <filterColumn colId="1" showButton="0"/>
  </autoFilter>
  <mergeCells count="48">
    <mergeCell ref="C46:D46"/>
    <mergeCell ref="H2:K2"/>
    <mergeCell ref="C33:D33"/>
    <mergeCell ref="C34:D34"/>
    <mergeCell ref="C35:D35"/>
    <mergeCell ref="C43:D43"/>
    <mergeCell ref="C44:D44"/>
    <mergeCell ref="C28:D28"/>
    <mergeCell ref="C29:D29"/>
    <mergeCell ref="C30:D30"/>
    <mergeCell ref="C31:D31"/>
    <mergeCell ref="C32:D32"/>
    <mergeCell ref="H3:I3"/>
    <mergeCell ref="C25:D25"/>
    <mergeCell ref="C26:D26"/>
    <mergeCell ref="H9:I9"/>
    <mergeCell ref="H10:I10"/>
    <mergeCell ref="H11:I11"/>
    <mergeCell ref="H4:I4"/>
    <mergeCell ref="H5:I5"/>
    <mergeCell ref="H6:I6"/>
    <mergeCell ref="H7:I7"/>
    <mergeCell ref="H8:I8"/>
    <mergeCell ref="C49:D49"/>
    <mergeCell ref="C50:D50"/>
    <mergeCell ref="B13:F13"/>
    <mergeCell ref="C39:D39"/>
    <mergeCell ref="C47:D47"/>
    <mergeCell ref="C48:D48"/>
    <mergeCell ref="C36:D36"/>
    <mergeCell ref="C37:D37"/>
    <mergeCell ref="C38:D38"/>
    <mergeCell ref="C42:D42"/>
    <mergeCell ref="C20:D20"/>
    <mergeCell ref="C21:D21"/>
    <mergeCell ref="C22:D22"/>
    <mergeCell ref="C23:D23"/>
    <mergeCell ref="C27:D27"/>
    <mergeCell ref="C45:D45"/>
    <mergeCell ref="B2:F2"/>
    <mergeCell ref="B3:F3"/>
    <mergeCell ref="C14:D14"/>
    <mergeCell ref="C24:D24"/>
    <mergeCell ref="C15:D15"/>
    <mergeCell ref="C16:D16"/>
    <mergeCell ref="C17:D17"/>
    <mergeCell ref="C18:D18"/>
    <mergeCell ref="C19:D19"/>
  </mergeCells>
  <pageMargins left="0.511811024" right="0.511811024" top="0.78740157499999996" bottom="0.78740157499999996" header="0.31496062000000002" footer="0.31496062000000002"/>
  <pageSetup paperSize="9" orientation="portrait" horizontalDpi="203" verticalDpi="203" r:id="rId1"/>
  <ignoredErrors>
    <ignoredError sqref="F24 F31" unlocked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19"/>
  <dimension ref="B1:L52"/>
  <sheetViews>
    <sheetView topLeftCell="D1" workbookViewId="0">
      <selection activeCell="C4" sqref="C4"/>
    </sheetView>
  </sheetViews>
  <sheetFormatPr defaultRowHeight="15" x14ac:dyDescent="0.2"/>
  <cols>
    <col min="1" max="1" width="1.07421875" customWidth="1"/>
    <col min="2" max="2" width="23.5390625" style="14" bestFit="1" customWidth="1"/>
    <col min="3" max="3" width="15.87109375" style="1" bestFit="1" customWidth="1"/>
    <col min="4" max="4" width="11.97265625" bestFit="1" customWidth="1"/>
    <col min="5" max="5" width="13.44921875" bestFit="1" customWidth="1"/>
    <col min="6" max="6" width="12.10546875" bestFit="1" customWidth="1"/>
    <col min="7" max="7" width="2.5546875" customWidth="1"/>
    <col min="8" max="8" width="14.125" customWidth="1"/>
    <col min="10" max="10" width="13.98828125" style="1" customWidth="1"/>
  </cols>
  <sheetData>
    <row r="1" spans="2:12" ht="6" customHeight="1" x14ac:dyDescent="0.2"/>
    <row r="2" spans="2:12" ht="21.75" customHeight="1" x14ac:dyDescent="0.3">
      <c r="B2" s="45" t="s">
        <v>154</v>
      </c>
      <c r="C2" s="45"/>
      <c r="D2" s="45"/>
      <c r="E2" s="45"/>
      <c r="F2" s="45"/>
      <c r="H2" s="53" t="s">
        <v>1</v>
      </c>
      <c r="I2" s="54"/>
      <c r="J2" s="54"/>
      <c r="K2" s="55"/>
    </row>
    <row r="3" spans="2:12" ht="15.75" thickBot="1" x14ac:dyDescent="0.25">
      <c r="B3" s="46" t="s">
        <v>2</v>
      </c>
      <c r="C3" s="46"/>
      <c r="D3" s="46"/>
      <c r="E3" s="46"/>
      <c r="F3" s="46"/>
      <c r="H3" s="56" t="s">
        <v>3</v>
      </c>
      <c r="I3" s="57"/>
      <c r="J3" s="4" t="s">
        <v>4</v>
      </c>
      <c r="K3" s="4" t="s">
        <v>5</v>
      </c>
    </row>
    <row r="4" spans="2:12" x14ac:dyDescent="0.2">
      <c r="B4" s="37" t="s">
        <v>6</v>
      </c>
      <c r="C4" s="38">
        <v>1500</v>
      </c>
      <c r="D4" s="15"/>
      <c r="E4" s="15"/>
      <c r="F4" s="16"/>
      <c r="H4" s="51" t="s">
        <v>7</v>
      </c>
      <c r="I4" s="52"/>
      <c r="J4" s="35">
        <v>60</v>
      </c>
      <c r="K4" s="36"/>
    </row>
    <row r="5" spans="2:12" x14ac:dyDescent="0.2">
      <c r="B5" s="39" t="s">
        <v>8</v>
      </c>
      <c r="C5" s="40">
        <f>C4+E52</f>
        <v>2400</v>
      </c>
      <c r="E5" s="28" t="s">
        <v>9</v>
      </c>
      <c r="F5" s="17">
        <f>Outubro!J13</f>
        <v>1185.5</v>
      </c>
      <c r="H5" s="51" t="s">
        <v>10</v>
      </c>
      <c r="I5" s="52"/>
      <c r="J5" s="35">
        <v>30</v>
      </c>
      <c r="K5" s="36"/>
    </row>
    <row r="6" spans="2:12" x14ac:dyDescent="0.2">
      <c r="B6" s="18"/>
      <c r="C6" s="11"/>
      <c r="F6" s="19"/>
      <c r="H6" s="51" t="s">
        <v>11</v>
      </c>
      <c r="I6" s="52"/>
      <c r="J6" s="35">
        <v>250</v>
      </c>
      <c r="K6" s="36"/>
    </row>
    <row r="7" spans="2:12" x14ac:dyDescent="0.2">
      <c r="B7" s="31" t="s">
        <v>12</v>
      </c>
      <c r="C7" s="13">
        <f>C5-C5*10%-Outubro!J13</f>
        <v>974.5</v>
      </c>
      <c r="E7" s="28" t="s">
        <v>13</v>
      </c>
      <c r="F7" s="17">
        <f>Outubro!F52</f>
        <v>200</v>
      </c>
      <c r="H7" s="51" t="s">
        <v>14</v>
      </c>
      <c r="I7" s="52"/>
      <c r="J7" s="35">
        <v>82.5</v>
      </c>
      <c r="K7" s="36"/>
    </row>
    <row r="8" spans="2:12" x14ac:dyDescent="0.2">
      <c r="B8" s="18"/>
      <c r="C8" s="12"/>
      <c r="F8" s="19"/>
      <c r="H8" s="51" t="s">
        <v>15</v>
      </c>
      <c r="I8" s="52"/>
      <c r="J8" s="35">
        <v>71</v>
      </c>
      <c r="K8" s="36"/>
    </row>
    <row r="9" spans="2:12" x14ac:dyDescent="0.2">
      <c r="B9" s="20" t="s">
        <v>16</v>
      </c>
      <c r="C9" s="27">
        <f>(C7-C10-F7)</f>
        <v>54.5</v>
      </c>
      <c r="E9" s="29" t="s">
        <v>17</v>
      </c>
      <c r="F9" s="25">
        <f>C9+Setembro!F9</f>
        <v>-329.43000000000052</v>
      </c>
      <c r="G9" s="2"/>
      <c r="H9" s="51" t="s">
        <v>18</v>
      </c>
      <c r="I9" s="52"/>
      <c r="J9" s="35">
        <v>50</v>
      </c>
      <c r="K9" s="36"/>
    </row>
    <row r="10" spans="2:12" x14ac:dyDescent="0.2">
      <c r="B10" s="26" t="s">
        <v>19</v>
      </c>
      <c r="C10" s="30">
        <f>C5*30%</f>
        <v>720</v>
      </c>
      <c r="F10" s="19"/>
      <c r="H10" s="51" t="s">
        <v>20</v>
      </c>
      <c r="I10" s="52"/>
      <c r="J10" s="35">
        <v>42</v>
      </c>
      <c r="K10" s="36"/>
    </row>
    <row r="11" spans="2:12" ht="15.75" customHeight="1" x14ac:dyDescent="0.2">
      <c r="B11" s="21"/>
      <c r="C11" s="22"/>
      <c r="D11" s="23"/>
      <c r="E11" s="23"/>
      <c r="F11" s="24"/>
      <c r="H11" s="51" t="s">
        <v>72</v>
      </c>
      <c r="I11" s="52"/>
      <c r="J11" s="35">
        <v>600</v>
      </c>
      <c r="K11" s="36"/>
      <c r="L11" s="32"/>
    </row>
    <row r="12" spans="2:12" x14ac:dyDescent="0.2">
      <c r="I12" s="1"/>
      <c r="J12" s="3"/>
    </row>
    <row r="13" spans="2:12" ht="15" customHeight="1" x14ac:dyDescent="0.2">
      <c r="B13" s="50" t="s">
        <v>21</v>
      </c>
      <c r="C13" s="50"/>
      <c r="D13" s="50"/>
      <c r="E13" s="50"/>
      <c r="F13" s="50"/>
      <c r="I13" s="7"/>
      <c r="J13" s="6">
        <f>SUM(J4:J11)</f>
        <v>1185.5</v>
      </c>
    </row>
    <row r="14" spans="2:12" x14ac:dyDescent="0.2">
      <c r="B14" s="9" t="s">
        <v>22</v>
      </c>
      <c r="C14" s="47" t="s">
        <v>3</v>
      </c>
      <c r="D14" s="47"/>
      <c r="E14" s="4" t="s">
        <v>23</v>
      </c>
      <c r="F14" s="4" t="s">
        <v>4</v>
      </c>
    </row>
    <row r="15" spans="2:12" x14ac:dyDescent="0.2">
      <c r="B15" s="33"/>
      <c r="C15" s="49"/>
      <c r="D15" s="48"/>
      <c r="E15" s="34">
        <v>900</v>
      </c>
      <c r="F15" s="35"/>
    </row>
    <row r="16" spans="2:12" x14ac:dyDescent="0.2">
      <c r="B16" s="33"/>
      <c r="C16" s="49"/>
      <c r="D16" s="48"/>
      <c r="E16" s="34"/>
      <c r="F16" s="35"/>
    </row>
    <row r="17" spans="2:6" x14ac:dyDescent="0.2">
      <c r="B17" s="33"/>
      <c r="C17" s="49"/>
      <c r="D17" s="48"/>
      <c r="E17" s="34"/>
      <c r="F17" s="35"/>
    </row>
    <row r="18" spans="2:6" x14ac:dyDescent="0.2">
      <c r="B18" s="33"/>
      <c r="C18" s="49"/>
      <c r="D18" s="48"/>
      <c r="E18" s="34"/>
      <c r="F18" s="35"/>
    </row>
    <row r="19" spans="2:6" x14ac:dyDescent="0.2">
      <c r="B19" s="33"/>
      <c r="C19" s="48"/>
      <c r="D19" s="48"/>
      <c r="E19" s="34"/>
      <c r="F19" s="35"/>
    </row>
    <row r="20" spans="2:6" x14ac:dyDescent="0.2">
      <c r="B20" s="33"/>
      <c r="C20" s="49"/>
      <c r="D20" s="48"/>
      <c r="E20" s="34"/>
      <c r="F20" s="35"/>
    </row>
    <row r="21" spans="2:6" x14ac:dyDescent="0.2">
      <c r="B21" s="33"/>
      <c r="C21" s="48"/>
      <c r="D21" s="48"/>
      <c r="E21" s="34"/>
      <c r="F21" s="35"/>
    </row>
    <row r="22" spans="2:6" x14ac:dyDescent="0.2">
      <c r="B22" s="33"/>
      <c r="C22" s="48"/>
      <c r="D22" s="48"/>
      <c r="E22" s="34"/>
      <c r="F22" s="35"/>
    </row>
    <row r="23" spans="2:6" x14ac:dyDescent="0.2">
      <c r="B23" s="33"/>
      <c r="C23" s="48"/>
      <c r="D23" s="48"/>
      <c r="E23" s="34"/>
      <c r="F23" s="35"/>
    </row>
    <row r="24" spans="2:6" x14ac:dyDescent="0.2">
      <c r="B24" s="33"/>
      <c r="C24" s="48"/>
      <c r="D24" s="48"/>
      <c r="E24" s="34"/>
      <c r="F24" s="35"/>
    </row>
    <row r="25" spans="2:6" x14ac:dyDescent="0.2">
      <c r="B25" s="33"/>
      <c r="C25" s="48"/>
      <c r="D25" s="48"/>
      <c r="E25" s="34"/>
      <c r="F25" s="35"/>
    </row>
    <row r="26" spans="2:6" x14ac:dyDescent="0.2">
      <c r="B26" s="33"/>
      <c r="C26" s="48"/>
      <c r="D26" s="48"/>
      <c r="E26" s="34"/>
      <c r="F26" s="35"/>
    </row>
    <row r="27" spans="2:6" x14ac:dyDescent="0.2">
      <c r="B27" s="33"/>
      <c r="C27" s="48"/>
      <c r="D27" s="48"/>
      <c r="E27" s="34"/>
      <c r="F27" s="35"/>
    </row>
    <row r="28" spans="2:6" x14ac:dyDescent="0.2">
      <c r="B28" s="33"/>
      <c r="C28" s="48"/>
      <c r="D28" s="48"/>
      <c r="E28" s="34"/>
      <c r="F28" s="35"/>
    </row>
    <row r="29" spans="2:6" x14ac:dyDescent="0.2">
      <c r="B29" s="33"/>
      <c r="C29" s="48"/>
      <c r="D29" s="48"/>
      <c r="E29" s="34"/>
      <c r="F29" s="35"/>
    </row>
    <row r="30" spans="2:6" x14ac:dyDescent="0.2">
      <c r="B30" s="33"/>
      <c r="C30" s="48"/>
      <c r="D30" s="48"/>
      <c r="E30" s="34"/>
      <c r="F30" s="35"/>
    </row>
    <row r="31" spans="2:6" x14ac:dyDescent="0.2">
      <c r="B31" s="33"/>
      <c r="C31" s="48"/>
      <c r="D31" s="48"/>
      <c r="E31" s="34"/>
      <c r="F31" s="35"/>
    </row>
    <row r="32" spans="2:6" x14ac:dyDescent="0.2">
      <c r="B32" s="33"/>
      <c r="C32" s="48"/>
      <c r="D32" s="48"/>
      <c r="E32" s="34"/>
      <c r="F32" s="35"/>
    </row>
    <row r="33" spans="2:6" x14ac:dyDescent="0.2">
      <c r="B33" s="33"/>
      <c r="C33" s="48"/>
      <c r="D33" s="48"/>
      <c r="E33" s="34"/>
      <c r="F33" s="35"/>
    </row>
    <row r="34" spans="2:6" x14ac:dyDescent="0.2">
      <c r="B34" s="33"/>
      <c r="C34" s="48"/>
      <c r="D34" s="48"/>
      <c r="E34" s="34"/>
      <c r="F34" s="35"/>
    </row>
    <row r="35" spans="2:6" x14ac:dyDescent="0.2">
      <c r="B35" s="33"/>
      <c r="C35" s="48"/>
      <c r="D35" s="48"/>
      <c r="E35" s="34"/>
      <c r="F35" s="35"/>
    </row>
    <row r="36" spans="2:6" x14ac:dyDescent="0.2">
      <c r="B36" s="33"/>
      <c r="C36" s="48"/>
      <c r="D36" s="48"/>
      <c r="E36" s="34"/>
      <c r="F36" s="35"/>
    </row>
    <row r="37" spans="2:6" x14ac:dyDescent="0.2">
      <c r="B37" s="33"/>
      <c r="C37" s="48"/>
      <c r="D37" s="48"/>
      <c r="E37" s="34"/>
      <c r="F37" s="35"/>
    </row>
    <row r="38" spans="2:6" x14ac:dyDescent="0.2">
      <c r="B38" s="33"/>
      <c r="C38" s="48"/>
      <c r="D38" s="48"/>
      <c r="E38" s="34"/>
      <c r="F38" s="35"/>
    </row>
    <row r="39" spans="2:6" x14ac:dyDescent="0.2">
      <c r="B39" s="33"/>
      <c r="C39" s="48"/>
      <c r="D39" s="48"/>
      <c r="E39" s="34"/>
      <c r="F39" s="35"/>
    </row>
    <row r="40" spans="2:6" x14ac:dyDescent="0.2">
      <c r="B40" s="33"/>
      <c r="C40" s="48"/>
      <c r="D40" s="48"/>
      <c r="E40" s="34"/>
      <c r="F40" s="35"/>
    </row>
    <row r="41" spans="2:6" x14ac:dyDescent="0.2">
      <c r="B41" s="33"/>
      <c r="C41" s="48"/>
      <c r="D41" s="48"/>
      <c r="E41" s="34"/>
      <c r="F41" s="35"/>
    </row>
    <row r="42" spans="2:6" x14ac:dyDescent="0.2">
      <c r="B42" s="33"/>
      <c r="C42" s="48"/>
      <c r="D42" s="48"/>
      <c r="E42" s="34"/>
      <c r="F42" s="35"/>
    </row>
    <row r="43" spans="2:6" x14ac:dyDescent="0.2">
      <c r="B43" s="33"/>
      <c r="C43" s="48"/>
      <c r="D43" s="48"/>
      <c r="E43" s="34"/>
      <c r="F43" s="35"/>
    </row>
    <row r="44" spans="2:6" x14ac:dyDescent="0.2">
      <c r="B44" s="33"/>
      <c r="C44" s="48"/>
      <c r="D44" s="48"/>
      <c r="E44" s="34"/>
      <c r="F44" s="35"/>
    </row>
    <row r="45" spans="2:6" x14ac:dyDescent="0.2">
      <c r="B45" s="33"/>
      <c r="C45" s="48"/>
      <c r="D45" s="48"/>
      <c r="E45" s="34"/>
      <c r="F45" s="35"/>
    </row>
    <row r="46" spans="2:6" x14ac:dyDescent="0.2">
      <c r="B46" s="33"/>
      <c r="C46" s="48"/>
      <c r="D46" s="48"/>
      <c r="E46" s="34"/>
      <c r="F46" s="35"/>
    </row>
    <row r="47" spans="2:6" x14ac:dyDescent="0.2">
      <c r="B47" s="33"/>
      <c r="C47" s="48"/>
      <c r="D47" s="48"/>
      <c r="E47" s="34"/>
      <c r="F47" s="35"/>
    </row>
    <row r="48" spans="2:6" x14ac:dyDescent="0.2">
      <c r="B48" s="33"/>
      <c r="C48" s="48"/>
      <c r="D48" s="48"/>
      <c r="E48" s="34"/>
      <c r="F48" s="35"/>
    </row>
    <row r="49" spans="2:6" x14ac:dyDescent="0.2">
      <c r="B49" s="33"/>
      <c r="C49" s="48"/>
      <c r="D49" s="48"/>
      <c r="E49" s="34"/>
      <c r="F49" s="35"/>
    </row>
    <row r="50" spans="2:6" x14ac:dyDescent="0.2">
      <c r="B50" s="33"/>
      <c r="C50" s="48"/>
      <c r="D50" s="48"/>
      <c r="E50" s="34"/>
      <c r="F50" s="35">
        <v>200</v>
      </c>
    </row>
    <row r="51" spans="2:6" x14ac:dyDescent="0.2">
      <c r="B51" s="8"/>
      <c r="E51" s="3"/>
      <c r="F51" s="3"/>
    </row>
    <row r="52" spans="2:6" x14ac:dyDescent="0.2">
      <c r="B52" s="10" t="s">
        <v>58</v>
      </c>
      <c r="C52" s="7"/>
      <c r="E52" s="5">
        <f>SUM(E15:E50)</f>
        <v>900</v>
      </c>
      <c r="F52" s="6">
        <f>SUM(F15:F50)</f>
        <v>200</v>
      </c>
    </row>
  </sheetData>
  <autoFilter ref="B14:D16" xr:uid="{00000000-0009-0000-0000-000009000000}">
    <filterColumn colId="1" showButton="0"/>
  </autoFilter>
  <mergeCells count="50">
    <mergeCell ref="C49:D49"/>
    <mergeCell ref="C50:D50"/>
    <mergeCell ref="C43:D43"/>
    <mergeCell ref="C44:D44"/>
    <mergeCell ref="C45:D45"/>
    <mergeCell ref="C46:D46"/>
    <mergeCell ref="C47:D47"/>
    <mergeCell ref="C48:D48"/>
    <mergeCell ref="C42:D42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30:D30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18:D18"/>
    <mergeCell ref="H6:I6"/>
    <mergeCell ref="H7:I7"/>
    <mergeCell ref="H8:I8"/>
    <mergeCell ref="H9:I9"/>
    <mergeCell ref="H10:I10"/>
    <mergeCell ref="H11:I11"/>
    <mergeCell ref="B13:F13"/>
    <mergeCell ref="C14:D14"/>
    <mergeCell ref="C15:D15"/>
    <mergeCell ref="C16:D16"/>
    <mergeCell ref="C17:D17"/>
    <mergeCell ref="H5:I5"/>
    <mergeCell ref="B2:F2"/>
    <mergeCell ref="H2:K2"/>
    <mergeCell ref="B3:F3"/>
    <mergeCell ref="H3:I3"/>
    <mergeCell ref="H4:I4"/>
  </mergeCells>
  <pageMargins left="0.511811024" right="0.511811024" top="0.78740157499999996" bottom="0.78740157499999996" header="0.31496062000000002" footer="0.31496062000000002"/>
  <pageSetup paperSize="9" orientation="portrait" horizontalDpi="203" verticalDpi="20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20"/>
  <dimension ref="B1:L52"/>
  <sheetViews>
    <sheetView topLeftCell="I1" workbookViewId="0">
      <selection activeCell="C4" sqref="C4"/>
    </sheetView>
  </sheetViews>
  <sheetFormatPr defaultRowHeight="15" x14ac:dyDescent="0.2"/>
  <cols>
    <col min="1" max="1" width="1.07421875" customWidth="1"/>
    <col min="2" max="2" width="23.5390625" style="14" bestFit="1" customWidth="1"/>
    <col min="3" max="3" width="15.87109375" style="1" bestFit="1" customWidth="1"/>
    <col min="4" max="4" width="11.97265625" bestFit="1" customWidth="1"/>
    <col min="5" max="5" width="13.44921875" bestFit="1" customWidth="1"/>
    <col min="6" max="6" width="12.10546875" bestFit="1" customWidth="1"/>
    <col min="7" max="7" width="2.5546875" customWidth="1"/>
    <col min="8" max="8" width="14.125" customWidth="1"/>
    <col min="10" max="10" width="13.98828125" style="1" customWidth="1"/>
  </cols>
  <sheetData>
    <row r="1" spans="2:12" ht="6" customHeight="1" x14ac:dyDescent="0.2"/>
    <row r="2" spans="2:12" ht="21.75" customHeight="1" x14ac:dyDescent="0.3">
      <c r="B2" s="45" t="s">
        <v>155</v>
      </c>
      <c r="C2" s="45"/>
      <c r="D2" s="45"/>
      <c r="E2" s="45"/>
      <c r="F2" s="45"/>
      <c r="H2" s="53" t="s">
        <v>1</v>
      </c>
      <c r="I2" s="54"/>
      <c r="J2" s="54"/>
      <c r="K2" s="55"/>
    </row>
    <row r="3" spans="2:12" ht="15.75" thickBot="1" x14ac:dyDescent="0.25">
      <c r="B3" s="46" t="s">
        <v>2</v>
      </c>
      <c r="C3" s="46"/>
      <c r="D3" s="46"/>
      <c r="E3" s="46"/>
      <c r="F3" s="46"/>
      <c r="H3" s="56" t="s">
        <v>3</v>
      </c>
      <c r="I3" s="57"/>
      <c r="J3" s="4" t="s">
        <v>4</v>
      </c>
      <c r="K3" s="4" t="s">
        <v>5</v>
      </c>
    </row>
    <row r="4" spans="2:12" x14ac:dyDescent="0.2">
      <c r="B4" s="37" t="s">
        <v>6</v>
      </c>
      <c r="C4" s="38">
        <v>1500</v>
      </c>
      <c r="D4" s="15"/>
      <c r="E4" s="15"/>
      <c r="F4" s="16"/>
      <c r="H4" s="51" t="s">
        <v>7</v>
      </c>
      <c r="I4" s="52"/>
      <c r="J4" s="35">
        <v>60</v>
      </c>
      <c r="K4" s="36"/>
    </row>
    <row r="5" spans="2:12" x14ac:dyDescent="0.2">
      <c r="B5" s="39" t="s">
        <v>8</v>
      </c>
      <c r="C5" s="40">
        <f>C4+E52</f>
        <v>2400</v>
      </c>
      <c r="E5" s="28" t="s">
        <v>9</v>
      </c>
      <c r="F5" s="17">
        <f>Novembro!J13</f>
        <v>1185.5</v>
      </c>
      <c r="H5" s="51" t="s">
        <v>10</v>
      </c>
      <c r="I5" s="52"/>
      <c r="J5" s="35">
        <v>30</v>
      </c>
      <c r="K5" s="36"/>
    </row>
    <row r="6" spans="2:12" x14ac:dyDescent="0.2">
      <c r="B6" s="18"/>
      <c r="C6" s="11"/>
      <c r="F6" s="19"/>
      <c r="H6" s="51" t="s">
        <v>11</v>
      </c>
      <c r="I6" s="52"/>
      <c r="J6" s="35">
        <v>250</v>
      </c>
      <c r="K6" s="36"/>
    </row>
    <row r="7" spans="2:12" x14ac:dyDescent="0.2">
      <c r="B7" s="31" t="s">
        <v>12</v>
      </c>
      <c r="C7" s="13">
        <f>C5-C5*10%-Novembro!J13</f>
        <v>974.5</v>
      </c>
      <c r="E7" s="28" t="s">
        <v>13</v>
      </c>
      <c r="F7" s="17">
        <f>Novembro!F52</f>
        <v>200</v>
      </c>
      <c r="H7" s="51" t="s">
        <v>14</v>
      </c>
      <c r="I7" s="52"/>
      <c r="J7" s="35">
        <v>82.5</v>
      </c>
      <c r="K7" s="36"/>
    </row>
    <row r="8" spans="2:12" x14ac:dyDescent="0.2">
      <c r="B8" s="18"/>
      <c r="C8" s="12"/>
      <c r="F8" s="19"/>
      <c r="H8" s="51" t="s">
        <v>15</v>
      </c>
      <c r="I8" s="52"/>
      <c r="J8" s="35">
        <v>71</v>
      </c>
      <c r="K8" s="36"/>
    </row>
    <row r="9" spans="2:12" x14ac:dyDescent="0.2">
      <c r="B9" s="20" t="s">
        <v>16</v>
      </c>
      <c r="C9" s="27">
        <f>(C7-C10-F7)</f>
        <v>54.5</v>
      </c>
      <c r="E9" s="29" t="s">
        <v>17</v>
      </c>
      <c r="F9" s="25">
        <f>C9+Outubro!F9</f>
        <v>-274.93000000000052</v>
      </c>
      <c r="G9" s="2"/>
      <c r="H9" s="51" t="s">
        <v>18</v>
      </c>
      <c r="I9" s="52"/>
      <c r="J9" s="35">
        <v>50</v>
      </c>
      <c r="K9" s="36"/>
    </row>
    <row r="10" spans="2:12" x14ac:dyDescent="0.2">
      <c r="B10" s="26" t="s">
        <v>19</v>
      </c>
      <c r="C10" s="30">
        <f>C5*30%</f>
        <v>720</v>
      </c>
      <c r="F10" s="19"/>
      <c r="H10" s="51" t="s">
        <v>20</v>
      </c>
      <c r="I10" s="52"/>
      <c r="J10" s="35">
        <v>42</v>
      </c>
      <c r="K10" s="36"/>
    </row>
    <row r="11" spans="2:12" ht="15.75" customHeight="1" x14ac:dyDescent="0.2">
      <c r="B11" s="21"/>
      <c r="C11" s="22"/>
      <c r="D11" s="23"/>
      <c r="E11" s="23"/>
      <c r="F11" s="24"/>
      <c r="H11" s="51" t="s">
        <v>72</v>
      </c>
      <c r="I11" s="52"/>
      <c r="J11" s="35">
        <v>600</v>
      </c>
      <c r="K11" s="36"/>
      <c r="L11" s="32"/>
    </row>
    <row r="12" spans="2:12" x14ac:dyDescent="0.2">
      <c r="I12" s="1"/>
      <c r="J12" s="3"/>
    </row>
    <row r="13" spans="2:12" ht="15" customHeight="1" x14ac:dyDescent="0.2">
      <c r="B13" s="50" t="s">
        <v>21</v>
      </c>
      <c r="C13" s="50"/>
      <c r="D13" s="50"/>
      <c r="E13" s="50"/>
      <c r="F13" s="50"/>
      <c r="I13" s="7"/>
      <c r="J13" s="6">
        <f>SUM(J4:J11)</f>
        <v>1185.5</v>
      </c>
    </row>
    <row r="14" spans="2:12" x14ac:dyDescent="0.2">
      <c r="B14" s="9" t="s">
        <v>22</v>
      </c>
      <c r="C14" s="47" t="s">
        <v>3</v>
      </c>
      <c r="D14" s="47"/>
      <c r="E14" s="4" t="s">
        <v>23</v>
      </c>
      <c r="F14" s="4" t="s">
        <v>4</v>
      </c>
    </row>
    <row r="15" spans="2:12" x14ac:dyDescent="0.2">
      <c r="B15" s="33"/>
      <c r="C15" s="49"/>
      <c r="D15" s="48"/>
      <c r="E15" s="34">
        <v>900</v>
      </c>
      <c r="F15" s="35"/>
    </row>
    <row r="16" spans="2:12" x14ac:dyDescent="0.2">
      <c r="B16" s="33"/>
      <c r="C16" s="49"/>
      <c r="D16" s="48"/>
      <c r="E16" s="34"/>
      <c r="F16" s="35"/>
    </row>
    <row r="17" spans="2:6" x14ac:dyDescent="0.2">
      <c r="B17" s="33"/>
      <c r="C17" s="49"/>
      <c r="D17" s="48"/>
      <c r="E17" s="34"/>
      <c r="F17" s="35"/>
    </row>
    <row r="18" spans="2:6" x14ac:dyDescent="0.2">
      <c r="B18" s="33"/>
      <c r="C18" s="49"/>
      <c r="D18" s="48"/>
      <c r="E18" s="34"/>
      <c r="F18" s="35"/>
    </row>
    <row r="19" spans="2:6" x14ac:dyDescent="0.2">
      <c r="B19" s="33"/>
      <c r="C19" s="48"/>
      <c r="D19" s="48"/>
      <c r="E19" s="34"/>
      <c r="F19" s="35"/>
    </row>
    <row r="20" spans="2:6" x14ac:dyDescent="0.2">
      <c r="B20" s="33"/>
      <c r="C20" s="49"/>
      <c r="D20" s="48"/>
      <c r="E20" s="34"/>
      <c r="F20" s="35"/>
    </row>
    <row r="21" spans="2:6" x14ac:dyDescent="0.2">
      <c r="B21" s="33"/>
      <c r="C21" s="48"/>
      <c r="D21" s="48"/>
      <c r="E21" s="34"/>
      <c r="F21" s="35"/>
    </row>
    <row r="22" spans="2:6" x14ac:dyDescent="0.2">
      <c r="B22" s="33"/>
      <c r="C22" s="48"/>
      <c r="D22" s="48"/>
      <c r="E22" s="34"/>
      <c r="F22" s="35"/>
    </row>
    <row r="23" spans="2:6" x14ac:dyDescent="0.2">
      <c r="B23" s="33"/>
      <c r="C23" s="48"/>
      <c r="D23" s="48"/>
      <c r="E23" s="34"/>
      <c r="F23" s="35"/>
    </row>
    <row r="24" spans="2:6" x14ac:dyDescent="0.2">
      <c r="B24" s="33"/>
      <c r="C24" s="48"/>
      <c r="D24" s="48"/>
      <c r="E24" s="34"/>
      <c r="F24" s="35"/>
    </row>
    <row r="25" spans="2:6" x14ac:dyDescent="0.2">
      <c r="B25" s="33"/>
      <c r="C25" s="48"/>
      <c r="D25" s="48"/>
      <c r="E25" s="34"/>
      <c r="F25" s="35"/>
    </row>
    <row r="26" spans="2:6" x14ac:dyDescent="0.2">
      <c r="B26" s="33"/>
      <c r="C26" s="48"/>
      <c r="D26" s="48"/>
      <c r="E26" s="34"/>
      <c r="F26" s="35"/>
    </row>
    <row r="27" spans="2:6" x14ac:dyDescent="0.2">
      <c r="B27" s="33"/>
      <c r="C27" s="48"/>
      <c r="D27" s="48"/>
      <c r="E27" s="34"/>
      <c r="F27" s="35"/>
    </row>
    <row r="28" spans="2:6" x14ac:dyDescent="0.2">
      <c r="B28" s="33"/>
      <c r="C28" s="48"/>
      <c r="D28" s="48"/>
      <c r="E28" s="34"/>
      <c r="F28" s="35"/>
    </row>
    <row r="29" spans="2:6" x14ac:dyDescent="0.2">
      <c r="B29" s="33"/>
      <c r="C29" s="48"/>
      <c r="D29" s="48"/>
      <c r="E29" s="34"/>
      <c r="F29" s="35"/>
    </row>
    <row r="30" spans="2:6" x14ac:dyDescent="0.2">
      <c r="B30" s="33"/>
      <c r="C30" s="48"/>
      <c r="D30" s="48"/>
      <c r="E30" s="34"/>
      <c r="F30" s="35"/>
    </row>
    <row r="31" spans="2:6" x14ac:dyDescent="0.2">
      <c r="B31" s="33"/>
      <c r="C31" s="48"/>
      <c r="D31" s="48"/>
      <c r="E31" s="34"/>
      <c r="F31" s="35"/>
    </row>
    <row r="32" spans="2:6" x14ac:dyDescent="0.2">
      <c r="B32" s="33"/>
      <c r="C32" s="48"/>
      <c r="D32" s="48"/>
      <c r="E32" s="34"/>
      <c r="F32" s="35"/>
    </row>
    <row r="33" spans="2:6" x14ac:dyDescent="0.2">
      <c r="B33" s="33"/>
      <c r="C33" s="48"/>
      <c r="D33" s="48"/>
      <c r="E33" s="34"/>
      <c r="F33" s="35"/>
    </row>
    <row r="34" spans="2:6" x14ac:dyDescent="0.2">
      <c r="B34" s="33"/>
      <c r="C34" s="48"/>
      <c r="D34" s="48"/>
      <c r="E34" s="34"/>
      <c r="F34" s="35"/>
    </row>
    <row r="35" spans="2:6" x14ac:dyDescent="0.2">
      <c r="B35" s="33"/>
      <c r="C35" s="48"/>
      <c r="D35" s="48"/>
      <c r="E35" s="34"/>
      <c r="F35" s="35"/>
    </row>
    <row r="36" spans="2:6" x14ac:dyDescent="0.2">
      <c r="B36" s="33"/>
      <c r="C36" s="48"/>
      <c r="D36" s="48"/>
      <c r="E36" s="34"/>
      <c r="F36" s="35"/>
    </row>
    <row r="37" spans="2:6" x14ac:dyDescent="0.2">
      <c r="B37" s="33"/>
      <c r="C37" s="48"/>
      <c r="D37" s="48"/>
      <c r="E37" s="34"/>
      <c r="F37" s="35"/>
    </row>
    <row r="38" spans="2:6" x14ac:dyDescent="0.2">
      <c r="B38" s="33"/>
      <c r="C38" s="48"/>
      <c r="D38" s="48"/>
      <c r="E38" s="34"/>
      <c r="F38" s="35"/>
    </row>
    <row r="39" spans="2:6" x14ac:dyDescent="0.2">
      <c r="B39" s="33"/>
      <c r="C39" s="48"/>
      <c r="D39" s="48"/>
      <c r="E39" s="34"/>
      <c r="F39" s="35"/>
    </row>
    <row r="40" spans="2:6" x14ac:dyDescent="0.2">
      <c r="B40" s="33"/>
      <c r="C40" s="48"/>
      <c r="D40" s="48"/>
      <c r="E40" s="34"/>
      <c r="F40" s="35"/>
    </row>
    <row r="41" spans="2:6" x14ac:dyDescent="0.2">
      <c r="B41" s="33"/>
      <c r="C41" s="48"/>
      <c r="D41" s="48"/>
      <c r="E41" s="34"/>
      <c r="F41" s="35"/>
    </row>
    <row r="42" spans="2:6" x14ac:dyDescent="0.2">
      <c r="B42" s="33"/>
      <c r="C42" s="48"/>
      <c r="D42" s="48"/>
      <c r="E42" s="34"/>
      <c r="F42" s="35"/>
    </row>
    <row r="43" spans="2:6" x14ac:dyDescent="0.2">
      <c r="B43" s="33"/>
      <c r="C43" s="48"/>
      <c r="D43" s="48"/>
      <c r="E43" s="34"/>
      <c r="F43" s="35"/>
    </row>
    <row r="44" spans="2:6" x14ac:dyDescent="0.2">
      <c r="B44" s="33"/>
      <c r="C44" s="48"/>
      <c r="D44" s="48"/>
      <c r="E44" s="34"/>
      <c r="F44" s="35"/>
    </row>
    <row r="45" spans="2:6" x14ac:dyDescent="0.2">
      <c r="B45" s="33"/>
      <c r="C45" s="48"/>
      <c r="D45" s="48"/>
      <c r="E45" s="34"/>
      <c r="F45" s="35"/>
    </row>
    <row r="46" spans="2:6" x14ac:dyDescent="0.2">
      <c r="B46" s="33"/>
      <c r="C46" s="48"/>
      <c r="D46" s="48"/>
      <c r="E46" s="34"/>
      <c r="F46" s="35"/>
    </row>
    <row r="47" spans="2:6" x14ac:dyDescent="0.2">
      <c r="B47" s="33"/>
      <c r="C47" s="48"/>
      <c r="D47" s="48"/>
      <c r="E47" s="34"/>
      <c r="F47" s="35"/>
    </row>
    <row r="48" spans="2:6" x14ac:dyDescent="0.2">
      <c r="B48" s="33"/>
      <c r="C48" s="48"/>
      <c r="D48" s="48"/>
      <c r="E48" s="34"/>
      <c r="F48" s="35"/>
    </row>
    <row r="49" spans="2:6" x14ac:dyDescent="0.2">
      <c r="B49" s="33"/>
      <c r="C49" s="48"/>
      <c r="D49" s="48"/>
      <c r="E49" s="34"/>
      <c r="F49" s="35"/>
    </row>
    <row r="50" spans="2:6" x14ac:dyDescent="0.2">
      <c r="B50" s="33"/>
      <c r="C50" s="48"/>
      <c r="D50" s="48"/>
      <c r="E50" s="34"/>
      <c r="F50" s="35">
        <v>200</v>
      </c>
    </row>
    <row r="51" spans="2:6" x14ac:dyDescent="0.2">
      <c r="B51" s="8"/>
      <c r="E51" s="3"/>
      <c r="F51" s="3"/>
    </row>
    <row r="52" spans="2:6" x14ac:dyDescent="0.2">
      <c r="B52" s="10" t="s">
        <v>58</v>
      </c>
      <c r="C52" s="7"/>
      <c r="E52" s="5">
        <f>SUM(E15:E50)</f>
        <v>900</v>
      </c>
      <c r="F52" s="6">
        <f>SUM(F15:F50)</f>
        <v>200</v>
      </c>
    </row>
  </sheetData>
  <autoFilter ref="B14:D16" xr:uid="{00000000-0009-0000-0000-00000A000000}">
    <filterColumn colId="1" showButton="0"/>
  </autoFilter>
  <mergeCells count="50">
    <mergeCell ref="C49:D49"/>
    <mergeCell ref="C50:D50"/>
    <mergeCell ref="C43:D43"/>
    <mergeCell ref="C44:D44"/>
    <mergeCell ref="C45:D45"/>
    <mergeCell ref="C46:D46"/>
    <mergeCell ref="C47:D47"/>
    <mergeCell ref="C48:D48"/>
    <mergeCell ref="C42:D42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30:D30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18:D18"/>
    <mergeCell ref="H6:I6"/>
    <mergeCell ref="H7:I7"/>
    <mergeCell ref="H8:I8"/>
    <mergeCell ref="H9:I9"/>
    <mergeCell ref="H10:I10"/>
    <mergeCell ref="H11:I11"/>
    <mergeCell ref="B13:F13"/>
    <mergeCell ref="C14:D14"/>
    <mergeCell ref="C15:D15"/>
    <mergeCell ref="C16:D16"/>
    <mergeCell ref="C17:D17"/>
    <mergeCell ref="H5:I5"/>
    <mergeCell ref="B2:F2"/>
    <mergeCell ref="H2:K2"/>
    <mergeCell ref="B3:F3"/>
    <mergeCell ref="H3:I3"/>
    <mergeCell ref="H4:I4"/>
  </mergeCells>
  <pageMargins left="0.511811024" right="0.511811024" top="0.78740157499999996" bottom="0.78740157499999996" header="0.31496062000000002" footer="0.31496062000000002"/>
  <pageSetup paperSize="9" orientation="portrait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21"/>
  <dimension ref="B1:L52"/>
  <sheetViews>
    <sheetView topLeftCell="C1" workbookViewId="0">
      <selection activeCell="C4" sqref="C4"/>
    </sheetView>
  </sheetViews>
  <sheetFormatPr defaultRowHeight="15" x14ac:dyDescent="0.2"/>
  <cols>
    <col min="1" max="1" width="1.07421875" customWidth="1"/>
    <col min="2" max="2" width="23.5390625" style="14" bestFit="1" customWidth="1"/>
    <col min="3" max="3" width="15.87109375" style="1" bestFit="1" customWidth="1"/>
    <col min="4" max="4" width="11.97265625" bestFit="1" customWidth="1"/>
    <col min="5" max="5" width="13.44921875" bestFit="1" customWidth="1"/>
    <col min="6" max="6" width="13.98828125" bestFit="1" customWidth="1"/>
    <col min="7" max="7" width="2.5546875" customWidth="1"/>
    <col min="8" max="8" width="14.125" customWidth="1"/>
    <col min="10" max="10" width="13.98828125" style="1" customWidth="1"/>
  </cols>
  <sheetData>
    <row r="1" spans="2:12" ht="6" customHeight="1" x14ac:dyDescent="0.2"/>
    <row r="2" spans="2:12" ht="21.75" customHeight="1" x14ac:dyDescent="0.3">
      <c r="B2" s="45" t="s">
        <v>156</v>
      </c>
      <c r="C2" s="45"/>
      <c r="D2" s="45"/>
      <c r="E2" s="45"/>
      <c r="F2" s="45"/>
      <c r="H2" s="53" t="s">
        <v>1</v>
      </c>
      <c r="I2" s="54"/>
      <c r="J2" s="54"/>
      <c r="K2" s="55"/>
    </row>
    <row r="3" spans="2:12" ht="15.75" thickBot="1" x14ac:dyDescent="0.25">
      <c r="B3" s="46" t="s">
        <v>2</v>
      </c>
      <c r="C3" s="46"/>
      <c r="D3" s="46"/>
      <c r="E3" s="46"/>
      <c r="F3" s="46"/>
      <c r="H3" s="56" t="s">
        <v>3</v>
      </c>
      <c r="I3" s="57"/>
      <c r="J3" s="4" t="s">
        <v>4</v>
      </c>
      <c r="K3" s="4" t="s">
        <v>5</v>
      </c>
    </row>
    <row r="4" spans="2:12" x14ac:dyDescent="0.2">
      <c r="B4" s="37" t="s">
        <v>6</v>
      </c>
      <c r="C4" s="38">
        <v>1500</v>
      </c>
      <c r="D4" s="15"/>
      <c r="E4" s="15"/>
      <c r="F4" s="16"/>
      <c r="H4" s="51" t="s">
        <v>7</v>
      </c>
      <c r="I4" s="52"/>
      <c r="J4" s="35">
        <v>60</v>
      </c>
      <c r="K4" s="36"/>
    </row>
    <row r="5" spans="2:12" x14ac:dyDescent="0.2">
      <c r="B5" s="39" t="s">
        <v>8</v>
      </c>
      <c r="C5" s="40">
        <f>C4+E52</f>
        <v>2400</v>
      </c>
      <c r="E5" s="28" t="s">
        <v>9</v>
      </c>
      <c r="F5" s="17">
        <f>Dezembro!J13</f>
        <v>1185.5</v>
      </c>
      <c r="H5" s="51" t="s">
        <v>10</v>
      </c>
      <c r="I5" s="52"/>
      <c r="J5" s="35">
        <v>30</v>
      </c>
      <c r="K5" s="36"/>
    </row>
    <row r="6" spans="2:12" x14ac:dyDescent="0.2">
      <c r="B6" s="18"/>
      <c r="C6" s="11"/>
      <c r="F6" s="19"/>
      <c r="H6" s="51" t="s">
        <v>11</v>
      </c>
      <c r="I6" s="52"/>
      <c r="J6" s="35">
        <v>250</v>
      </c>
      <c r="K6" s="36"/>
    </row>
    <row r="7" spans="2:12" x14ac:dyDescent="0.2">
      <c r="B7" s="31" t="s">
        <v>12</v>
      </c>
      <c r="C7" s="13">
        <f>C5-C5*10%-Dezembro!J13</f>
        <v>974.5</v>
      </c>
      <c r="E7" s="28" t="s">
        <v>13</v>
      </c>
      <c r="F7" s="17">
        <f>Dezembro!F52</f>
        <v>200</v>
      </c>
      <c r="H7" s="51" t="s">
        <v>14</v>
      </c>
      <c r="I7" s="52"/>
      <c r="J7" s="35">
        <v>82.5</v>
      </c>
      <c r="K7" s="36"/>
    </row>
    <row r="8" spans="2:12" x14ac:dyDescent="0.2">
      <c r="B8" s="18"/>
      <c r="C8" s="12"/>
      <c r="F8" s="19"/>
      <c r="H8" s="51" t="s">
        <v>15</v>
      </c>
      <c r="I8" s="52"/>
      <c r="J8" s="35">
        <v>71</v>
      </c>
      <c r="K8" s="36"/>
    </row>
    <row r="9" spans="2:12" x14ac:dyDescent="0.2">
      <c r="B9" s="20" t="s">
        <v>16</v>
      </c>
      <c r="C9" s="27">
        <f>(C7-C10-F7)</f>
        <v>54.5</v>
      </c>
      <c r="E9" s="29" t="s">
        <v>17</v>
      </c>
      <c r="F9" s="25">
        <f>C9+Novembro!F9</f>
        <v>-220.43000000000052</v>
      </c>
      <c r="G9" s="2"/>
      <c r="H9" s="51" t="s">
        <v>18</v>
      </c>
      <c r="I9" s="52"/>
      <c r="J9" s="35">
        <v>50</v>
      </c>
      <c r="K9" s="36"/>
    </row>
    <row r="10" spans="2:12" x14ac:dyDescent="0.2">
      <c r="B10" s="26" t="s">
        <v>19</v>
      </c>
      <c r="C10" s="30">
        <f>C5*30%</f>
        <v>720</v>
      </c>
      <c r="F10" s="19"/>
      <c r="H10" s="51" t="s">
        <v>20</v>
      </c>
      <c r="I10" s="52"/>
      <c r="J10" s="35">
        <v>42</v>
      </c>
      <c r="K10" s="36"/>
    </row>
    <row r="11" spans="2:12" ht="15.75" customHeight="1" x14ac:dyDescent="0.2">
      <c r="B11" s="21"/>
      <c r="C11" s="22"/>
      <c r="D11" s="23"/>
      <c r="E11" s="23"/>
      <c r="F11" s="24"/>
      <c r="H11" s="51" t="s">
        <v>72</v>
      </c>
      <c r="I11" s="52"/>
      <c r="J11" s="35">
        <v>600</v>
      </c>
      <c r="K11" s="36"/>
      <c r="L11" s="32"/>
    </row>
    <row r="12" spans="2:12" x14ac:dyDescent="0.2">
      <c r="I12" s="1"/>
      <c r="J12" s="3"/>
    </row>
    <row r="13" spans="2:12" ht="15" customHeight="1" x14ac:dyDescent="0.2">
      <c r="B13" s="50" t="s">
        <v>21</v>
      </c>
      <c r="C13" s="50"/>
      <c r="D13" s="50"/>
      <c r="E13" s="50"/>
      <c r="F13" s="50"/>
      <c r="I13" s="7"/>
      <c r="J13" s="6">
        <f>SUM(J4:J11)</f>
        <v>1185.5</v>
      </c>
    </row>
    <row r="14" spans="2:12" x14ac:dyDescent="0.2">
      <c r="B14" s="9" t="s">
        <v>22</v>
      </c>
      <c r="C14" s="47" t="s">
        <v>3</v>
      </c>
      <c r="D14" s="47"/>
      <c r="E14" s="4" t="s">
        <v>23</v>
      </c>
      <c r="F14" s="4" t="s">
        <v>4</v>
      </c>
    </row>
    <row r="15" spans="2:12" x14ac:dyDescent="0.2">
      <c r="B15" s="33"/>
      <c r="C15" s="49"/>
      <c r="D15" s="48"/>
      <c r="E15" s="34">
        <v>900</v>
      </c>
      <c r="F15" s="35"/>
    </row>
    <row r="16" spans="2:12" x14ac:dyDescent="0.2">
      <c r="B16" s="33"/>
      <c r="C16" s="49"/>
      <c r="D16" s="48"/>
      <c r="E16" s="34"/>
      <c r="F16" s="35"/>
    </row>
    <row r="17" spans="2:6" x14ac:dyDescent="0.2">
      <c r="B17" s="33"/>
      <c r="C17" s="49"/>
      <c r="D17" s="48"/>
      <c r="E17" s="34"/>
      <c r="F17" s="35"/>
    </row>
    <row r="18" spans="2:6" x14ac:dyDescent="0.2">
      <c r="B18" s="33"/>
      <c r="C18" s="49"/>
      <c r="D18" s="48"/>
      <c r="E18" s="34"/>
      <c r="F18" s="35"/>
    </row>
    <row r="19" spans="2:6" x14ac:dyDescent="0.2">
      <c r="B19" s="33"/>
      <c r="C19" s="48"/>
      <c r="D19" s="48"/>
      <c r="E19" s="34"/>
      <c r="F19" s="35"/>
    </row>
    <row r="20" spans="2:6" x14ac:dyDescent="0.2">
      <c r="B20" s="33"/>
      <c r="C20" s="49"/>
      <c r="D20" s="48"/>
      <c r="E20" s="34"/>
      <c r="F20" s="35"/>
    </row>
    <row r="21" spans="2:6" x14ac:dyDescent="0.2">
      <c r="B21" s="33"/>
      <c r="C21" s="48"/>
      <c r="D21" s="48"/>
      <c r="E21" s="34"/>
      <c r="F21" s="35"/>
    </row>
    <row r="22" spans="2:6" x14ac:dyDescent="0.2">
      <c r="B22" s="33"/>
      <c r="C22" s="48"/>
      <c r="D22" s="48"/>
      <c r="E22" s="34"/>
      <c r="F22" s="35"/>
    </row>
    <row r="23" spans="2:6" x14ac:dyDescent="0.2">
      <c r="B23" s="33"/>
      <c r="C23" s="48"/>
      <c r="D23" s="48"/>
      <c r="E23" s="34"/>
      <c r="F23" s="35"/>
    </row>
    <row r="24" spans="2:6" x14ac:dyDescent="0.2">
      <c r="B24" s="33"/>
      <c r="C24" s="48"/>
      <c r="D24" s="48"/>
      <c r="E24" s="34"/>
      <c r="F24" s="35"/>
    </row>
    <row r="25" spans="2:6" x14ac:dyDescent="0.2">
      <c r="B25" s="33"/>
      <c r="C25" s="48"/>
      <c r="D25" s="48"/>
      <c r="E25" s="34"/>
      <c r="F25" s="35"/>
    </row>
    <row r="26" spans="2:6" x14ac:dyDescent="0.2">
      <c r="B26" s="33"/>
      <c r="C26" s="48"/>
      <c r="D26" s="48"/>
      <c r="E26" s="34"/>
      <c r="F26" s="35"/>
    </row>
    <row r="27" spans="2:6" x14ac:dyDescent="0.2">
      <c r="B27" s="33"/>
      <c r="C27" s="48"/>
      <c r="D27" s="48"/>
      <c r="E27" s="34"/>
      <c r="F27" s="35"/>
    </row>
    <row r="28" spans="2:6" x14ac:dyDescent="0.2">
      <c r="B28" s="33"/>
      <c r="C28" s="48"/>
      <c r="D28" s="48"/>
      <c r="E28" s="34"/>
      <c r="F28" s="35"/>
    </row>
    <row r="29" spans="2:6" x14ac:dyDescent="0.2">
      <c r="B29" s="33"/>
      <c r="C29" s="48"/>
      <c r="D29" s="48"/>
      <c r="E29" s="34"/>
      <c r="F29" s="35"/>
    </row>
    <row r="30" spans="2:6" x14ac:dyDescent="0.2">
      <c r="B30" s="33"/>
      <c r="C30" s="48"/>
      <c r="D30" s="48"/>
      <c r="E30" s="34"/>
      <c r="F30" s="35"/>
    </row>
    <row r="31" spans="2:6" x14ac:dyDescent="0.2">
      <c r="B31" s="33"/>
      <c r="C31" s="48"/>
      <c r="D31" s="48"/>
      <c r="E31" s="34"/>
      <c r="F31" s="35"/>
    </row>
    <row r="32" spans="2:6" x14ac:dyDescent="0.2">
      <c r="B32" s="33"/>
      <c r="C32" s="48"/>
      <c r="D32" s="48"/>
      <c r="E32" s="34"/>
      <c r="F32" s="35"/>
    </row>
    <row r="33" spans="2:6" x14ac:dyDescent="0.2">
      <c r="B33" s="33"/>
      <c r="C33" s="48"/>
      <c r="D33" s="48"/>
      <c r="E33" s="34"/>
      <c r="F33" s="35"/>
    </row>
    <row r="34" spans="2:6" x14ac:dyDescent="0.2">
      <c r="B34" s="33"/>
      <c r="C34" s="48"/>
      <c r="D34" s="48"/>
      <c r="E34" s="34"/>
      <c r="F34" s="35"/>
    </row>
    <row r="35" spans="2:6" x14ac:dyDescent="0.2">
      <c r="B35" s="33"/>
      <c r="C35" s="48"/>
      <c r="D35" s="48"/>
      <c r="E35" s="34"/>
      <c r="F35" s="35"/>
    </row>
    <row r="36" spans="2:6" x14ac:dyDescent="0.2">
      <c r="B36" s="33"/>
      <c r="C36" s="48"/>
      <c r="D36" s="48"/>
      <c r="E36" s="34"/>
      <c r="F36" s="35"/>
    </row>
    <row r="37" spans="2:6" x14ac:dyDescent="0.2">
      <c r="B37" s="33"/>
      <c r="C37" s="48"/>
      <c r="D37" s="48"/>
      <c r="E37" s="34"/>
      <c r="F37" s="35"/>
    </row>
    <row r="38" spans="2:6" x14ac:dyDescent="0.2">
      <c r="B38" s="33"/>
      <c r="C38" s="48"/>
      <c r="D38" s="48"/>
      <c r="E38" s="34"/>
      <c r="F38" s="35"/>
    </row>
    <row r="39" spans="2:6" x14ac:dyDescent="0.2">
      <c r="B39" s="33"/>
      <c r="C39" s="48"/>
      <c r="D39" s="48"/>
      <c r="E39" s="34"/>
      <c r="F39" s="35"/>
    </row>
    <row r="40" spans="2:6" x14ac:dyDescent="0.2">
      <c r="B40" s="33"/>
      <c r="C40" s="48"/>
      <c r="D40" s="48"/>
      <c r="E40" s="34"/>
      <c r="F40" s="35"/>
    </row>
    <row r="41" spans="2:6" x14ac:dyDescent="0.2">
      <c r="B41" s="33"/>
      <c r="C41" s="48"/>
      <c r="D41" s="48"/>
      <c r="E41" s="34"/>
      <c r="F41" s="35"/>
    </row>
    <row r="42" spans="2:6" x14ac:dyDescent="0.2">
      <c r="B42" s="33"/>
      <c r="C42" s="48"/>
      <c r="D42" s="48"/>
      <c r="E42" s="34"/>
      <c r="F42" s="35"/>
    </row>
    <row r="43" spans="2:6" x14ac:dyDescent="0.2">
      <c r="B43" s="33"/>
      <c r="C43" s="48"/>
      <c r="D43" s="48"/>
      <c r="E43" s="34"/>
      <c r="F43" s="35"/>
    </row>
    <row r="44" spans="2:6" x14ac:dyDescent="0.2">
      <c r="B44" s="33"/>
      <c r="C44" s="48"/>
      <c r="D44" s="48"/>
      <c r="E44" s="34"/>
      <c r="F44" s="35"/>
    </row>
    <row r="45" spans="2:6" x14ac:dyDescent="0.2">
      <c r="B45" s="33"/>
      <c r="C45" s="48"/>
      <c r="D45" s="48"/>
      <c r="E45" s="34"/>
      <c r="F45" s="35"/>
    </row>
    <row r="46" spans="2:6" x14ac:dyDescent="0.2">
      <c r="B46" s="33"/>
      <c r="C46" s="48"/>
      <c r="D46" s="48"/>
      <c r="E46" s="34"/>
      <c r="F46" s="35"/>
    </row>
    <row r="47" spans="2:6" x14ac:dyDescent="0.2">
      <c r="B47" s="33"/>
      <c r="C47" s="48"/>
      <c r="D47" s="48"/>
      <c r="E47" s="34"/>
      <c r="F47" s="35"/>
    </row>
    <row r="48" spans="2:6" x14ac:dyDescent="0.2">
      <c r="B48" s="33"/>
      <c r="C48" s="48"/>
      <c r="D48" s="48"/>
      <c r="E48" s="34"/>
      <c r="F48" s="35"/>
    </row>
    <row r="49" spans="2:6" x14ac:dyDescent="0.2">
      <c r="B49" s="33"/>
      <c r="C49" s="48"/>
      <c r="D49" s="48"/>
      <c r="E49" s="34"/>
      <c r="F49" s="35"/>
    </row>
    <row r="50" spans="2:6" x14ac:dyDescent="0.2">
      <c r="B50" s="33"/>
      <c r="C50" s="48"/>
      <c r="D50" s="48"/>
      <c r="E50" s="34"/>
      <c r="F50" s="35">
        <v>200</v>
      </c>
    </row>
    <row r="51" spans="2:6" x14ac:dyDescent="0.2">
      <c r="B51" s="8"/>
      <c r="E51" s="3"/>
      <c r="F51" s="3"/>
    </row>
    <row r="52" spans="2:6" x14ac:dyDescent="0.2">
      <c r="B52" s="10" t="s">
        <v>58</v>
      </c>
      <c r="C52" s="7"/>
      <c r="E52" s="5">
        <f>SUM(E15:E50)</f>
        <v>900</v>
      </c>
      <c r="F52" s="6">
        <f>SUM(F15:F50)</f>
        <v>200</v>
      </c>
    </row>
  </sheetData>
  <autoFilter ref="B14:D16" xr:uid="{00000000-0009-0000-0000-00000B000000}">
    <filterColumn colId="1" showButton="0"/>
  </autoFilter>
  <mergeCells count="50">
    <mergeCell ref="C49:D49"/>
    <mergeCell ref="C50:D50"/>
    <mergeCell ref="C43:D43"/>
    <mergeCell ref="C44:D44"/>
    <mergeCell ref="C45:D45"/>
    <mergeCell ref="C46:D46"/>
    <mergeCell ref="C47:D47"/>
    <mergeCell ref="C48:D48"/>
    <mergeCell ref="C42:D42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30:D30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18:D18"/>
    <mergeCell ref="H6:I6"/>
    <mergeCell ref="H7:I7"/>
    <mergeCell ref="H8:I8"/>
    <mergeCell ref="H9:I9"/>
    <mergeCell ref="H10:I10"/>
    <mergeCell ref="H11:I11"/>
    <mergeCell ref="B13:F13"/>
    <mergeCell ref="C14:D14"/>
    <mergeCell ref="C15:D15"/>
    <mergeCell ref="C16:D16"/>
    <mergeCell ref="C17:D17"/>
    <mergeCell ref="H5:I5"/>
    <mergeCell ref="B2:F2"/>
    <mergeCell ref="H2:K2"/>
    <mergeCell ref="B3:F3"/>
    <mergeCell ref="H3:I3"/>
    <mergeCell ref="H4:I4"/>
  </mergeCells>
  <pageMargins left="0.511811024" right="0.511811024" top="0.78740157499999996" bottom="0.78740157499999996" header="0.31496062000000002" footer="0.31496062000000002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13"/>
  <dimension ref="B1:L52"/>
  <sheetViews>
    <sheetView topLeftCell="C2" workbookViewId="0">
      <selection activeCell="C25" sqref="C25:D25"/>
    </sheetView>
  </sheetViews>
  <sheetFormatPr defaultRowHeight="15" x14ac:dyDescent="0.2"/>
  <cols>
    <col min="1" max="1" width="1.07421875" customWidth="1"/>
    <col min="2" max="2" width="23.5390625" style="14" bestFit="1" customWidth="1"/>
    <col min="3" max="3" width="15.87109375" style="1" bestFit="1" customWidth="1"/>
    <col min="4" max="4" width="11.97265625" bestFit="1" customWidth="1"/>
    <col min="5" max="5" width="13.98828125" bestFit="1" customWidth="1"/>
    <col min="6" max="6" width="13.44921875" bestFit="1" customWidth="1"/>
    <col min="7" max="7" width="3.62890625" bestFit="1" customWidth="1"/>
    <col min="8" max="8" width="14.125" customWidth="1"/>
    <col min="10" max="10" width="13.98828125" style="1" customWidth="1"/>
  </cols>
  <sheetData>
    <row r="1" spans="2:12" ht="6" customHeight="1" x14ac:dyDescent="0.2"/>
    <row r="2" spans="2:12" ht="21.75" customHeight="1" x14ac:dyDescent="0.3">
      <c r="B2" s="45" t="s">
        <v>59</v>
      </c>
      <c r="C2" s="45"/>
      <c r="D2" s="45"/>
      <c r="E2" s="45"/>
      <c r="F2" s="45"/>
      <c r="H2" s="53" t="s">
        <v>1</v>
      </c>
      <c r="I2" s="54"/>
      <c r="J2" s="54"/>
      <c r="K2" s="55"/>
    </row>
    <row r="3" spans="2:12" ht="15.75" thickBot="1" x14ac:dyDescent="0.25">
      <c r="B3" s="46" t="s">
        <v>2</v>
      </c>
      <c r="C3" s="46"/>
      <c r="D3" s="46"/>
      <c r="E3" s="46"/>
      <c r="F3" s="46"/>
      <c r="H3" s="56" t="s">
        <v>3</v>
      </c>
      <c r="I3" s="57"/>
      <c r="J3" s="4" t="s">
        <v>4</v>
      </c>
      <c r="K3" s="4" t="s">
        <v>5</v>
      </c>
    </row>
    <row r="4" spans="2:12" x14ac:dyDescent="0.2">
      <c r="B4" s="37" t="s">
        <v>6</v>
      </c>
      <c r="C4" s="38">
        <v>2000</v>
      </c>
      <c r="D4" s="15"/>
      <c r="E4" s="15"/>
      <c r="F4" s="16"/>
      <c r="H4" s="51" t="s">
        <v>7</v>
      </c>
      <c r="I4" s="52"/>
      <c r="J4" s="35">
        <v>30</v>
      </c>
      <c r="K4" s="36" t="s">
        <v>5</v>
      </c>
    </row>
    <row r="5" spans="2:12" x14ac:dyDescent="0.2">
      <c r="B5" s="39" t="s">
        <v>8</v>
      </c>
      <c r="C5" s="40">
        <f>C4+E52</f>
        <v>4790</v>
      </c>
      <c r="E5" s="28" t="s">
        <v>9</v>
      </c>
      <c r="F5" s="17">
        <f>Fevereiro!J13</f>
        <v>505.5</v>
      </c>
      <c r="H5" s="51" t="s">
        <v>10</v>
      </c>
      <c r="I5" s="52"/>
      <c r="J5" s="35">
        <v>30</v>
      </c>
      <c r="K5" s="36" t="s">
        <v>5</v>
      </c>
    </row>
    <row r="6" spans="2:12" x14ac:dyDescent="0.2">
      <c r="B6" s="18"/>
      <c r="C6" s="11"/>
      <c r="F6" s="19"/>
      <c r="H6" s="51" t="s">
        <v>11</v>
      </c>
      <c r="I6" s="52"/>
      <c r="J6" s="35">
        <v>200</v>
      </c>
      <c r="K6" s="36" t="s">
        <v>5</v>
      </c>
    </row>
    <row r="7" spans="2:12" x14ac:dyDescent="0.2">
      <c r="B7" s="31" t="s">
        <v>12</v>
      </c>
      <c r="C7" s="13">
        <f>C5-C5*10%-Fevereiro!J13</f>
        <v>3805.5</v>
      </c>
      <c r="E7" s="28" t="s">
        <v>13</v>
      </c>
      <c r="F7" s="17">
        <f>Fevereiro!F52</f>
        <v>2470.29</v>
      </c>
      <c r="H7" s="51" t="s">
        <v>14</v>
      </c>
      <c r="I7" s="52"/>
      <c r="J7" s="35">
        <v>82.5</v>
      </c>
      <c r="K7" s="36" t="s">
        <v>5</v>
      </c>
    </row>
    <row r="8" spans="2:12" x14ac:dyDescent="0.2">
      <c r="B8" s="18"/>
      <c r="C8" s="12"/>
      <c r="F8" s="19"/>
      <c r="H8" s="51" t="s">
        <v>15</v>
      </c>
      <c r="I8" s="52"/>
      <c r="J8" s="35">
        <v>71</v>
      </c>
      <c r="K8" s="36" t="s">
        <v>55</v>
      </c>
    </row>
    <row r="9" spans="2:12" x14ac:dyDescent="0.2">
      <c r="B9" s="20" t="s">
        <v>16</v>
      </c>
      <c r="C9" s="27">
        <f>(C7-C10-F7)</f>
        <v>335.21000000000004</v>
      </c>
      <c r="E9" s="29" t="s">
        <v>17</v>
      </c>
      <c r="F9" s="25">
        <f>C9+Janeiro!F9</f>
        <v>346.25999999999976</v>
      </c>
      <c r="G9" s="2"/>
      <c r="H9" s="51" t="s">
        <v>18</v>
      </c>
      <c r="I9" s="52"/>
      <c r="J9" s="35">
        <v>50</v>
      </c>
      <c r="K9" s="36" t="s">
        <v>5</v>
      </c>
    </row>
    <row r="10" spans="2:12" x14ac:dyDescent="0.2">
      <c r="B10" s="26" t="s">
        <v>19</v>
      </c>
      <c r="C10" s="30">
        <v>1000</v>
      </c>
      <c r="F10" s="19"/>
      <c r="H10" s="51" t="s">
        <v>20</v>
      </c>
      <c r="I10" s="52"/>
      <c r="J10" s="35">
        <v>42</v>
      </c>
      <c r="K10" s="36" t="s">
        <v>5</v>
      </c>
    </row>
    <row r="11" spans="2:12" ht="15.75" thickBot="1" x14ac:dyDescent="0.25">
      <c r="B11" s="21"/>
      <c r="C11" s="22"/>
      <c r="D11" s="23"/>
      <c r="E11" s="23"/>
      <c r="F11" s="24"/>
      <c r="H11" s="51"/>
      <c r="I11" s="52"/>
      <c r="J11" s="35"/>
      <c r="K11" s="36"/>
      <c r="L11" s="32"/>
    </row>
    <row r="12" spans="2:12" x14ac:dyDescent="0.2">
      <c r="I12" s="1"/>
      <c r="J12" s="3"/>
    </row>
    <row r="13" spans="2:12" ht="15" customHeight="1" x14ac:dyDescent="0.2">
      <c r="B13" s="50" t="s">
        <v>21</v>
      </c>
      <c r="C13" s="50"/>
      <c r="D13" s="50"/>
      <c r="E13" s="50"/>
      <c r="F13" s="50"/>
      <c r="I13" s="7"/>
      <c r="J13" s="6">
        <f>SUM(J4:J11)</f>
        <v>505.5</v>
      </c>
    </row>
    <row r="14" spans="2:12" x14ac:dyDescent="0.2">
      <c r="B14" s="9" t="s">
        <v>22</v>
      </c>
      <c r="C14" s="47" t="s">
        <v>3</v>
      </c>
      <c r="D14" s="47"/>
      <c r="E14" s="4" t="s">
        <v>23</v>
      </c>
      <c r="F14" s="4" t="s">
        <v>4</v>
      </c>
    </row>
    <row r="15" spans="2:12" x14ac:dyDescent="0.2">
      <c r="B15" s="33" t="s">
        <v>24</v>
      </c>
      <c r="C15" s="49" t="s">
        <v>60</v>
      </c>
      <c r="D15" s="48"/>
      <c r="E15" s="34"/>
      <c r="F15" s="35">
        <v>34.79</v>
      </c>
      <c r="G15" t="s">
        <v>5</v>
      </c>
    </row>
    <row r="16" spans="2:12" x14ac:dyDescent="0.2">
      <c r="B16" s="33" t="s">
        <v>24</v>
      </c>
      <c r="C16" s="49" t="s">
        <v>61</v>
      </c>
      <c r="D16" s="48"/>
      <c r="E16" s="34"/>
      <c r="F16" s="35">
        <v>44.71</v>
      </c>
      <c r="G16" t="s">
        <v>5</v>
      </c>
    </row>
    <row r="17" spans="2:11" x14ac:dyDescent="0.2">
      <c r="B17" s="33" t="s">
        <v>24</v>
      </c>
      <c r="C17" s="48" t="s">
        <v>62</v>
      </c>
      <c r="D17" s="48"/>
      <c r="E17" s="34"/>
      <c r="F17" s="35">
        <v>34.22</v>
      </c>
      <c r="G17" t="s">
        <v>5</v>
      </c>
    </row>
    <row r="18" spans="2:11" x14ac:dyDescent="0.2">
      <c r="B18" s="33" t="s">
        <v>24</v>
      </c>
      <c r="C18" s="48" t="s">
        <v>63</v>
      </c>
      <c r="D18" s="48"/>
      <c r="E18" s="34"/>
      <c r="F18" s="35">
        <v>25.57</v>
      </c>
      <c r="G18" t="s">
        <v>5</v>
      </c>
    </row>
    <row r="19" spans="2:11" x14ac:dyDescent="0.2">
      <c r="B19" s="33" t="s">
        <v>24</v>
      </c>
      <c r="C19" s="48" t="s">
        <v>64</v>
      </c>
      <c r="D19" s="48"/>
      <c r="E19" s="34"/>
      <c r="F19" s="35">
        <v>30.46</v>
      </c>
      <c r="G19" t="s">
        <v>5</v>
      </c>
    </row>
    <row r="20" spans="2:11" x14ac:dyDescent="0.2">
      <c r="B20" s="33" t="s">
        <v>24</v>
      </c>
      <c r="C20" s="48" t="s">
        <v>65</v>
      </c>
      <c r="D20" s="48"/>
      <c r="E20" s="34"/>
      <c r="F20" s="35">
        <v>17.989999999999998</v>
      </c>
      <c r="G20" t="s">
        <v>5</v>
      </c>
    </row>
    <row r="21" spans="2:11" x14ac:dyDescent="0.2">
      <c r="B21" s="33" t="s">
        <v>40</v>
      </c>
      <c r="C21" s="48" t="s">
        <v>66</v>
      </c>
      <c r="D21" s="48"/>
      <c r="E21" s="34"/>
      <c r="F21" s="35">
        <v>26.56</v>
      </c>
      <c r="G21" t="s">
        <v>5</v>
      </c>
    </row>
    <row r="22" spans="2:11" x14ac:dyDescent="0.2">
      <c r="B22" s="33" t="s">
        <v>40</v>
      </c>
      <c r="C22" s="48" t="s">
        <v>67</v>
      </c>
      <c r="D22" s="48"/>
      <c r="E22" s="34"/>
      <c r="F22" s="35">
        <f>101.58+154.91</f>
        <v>256.49</v>
      </c>
      <c r="G22" t="s">
        <v>5</v>
      </c>
    </row>
    <row r="23" spans="2:11" x14ac:dyDescent="0.2">
      <c r="B23" s="33" t="s">
        <v>52</v>
      </c>
      <c r="C23" s="48" t="s">
        <v>53</v>
      </c>
      <c r="D23" s="48"/>
      <c r="E23" s="34"/>
      <c r="F23" s="35">
        <v>550</v>
      </c>
      <c r="G23" t="s">
        <v>5</v>
      </c>
    </row>
    <row r="24" spans="2:11" x14ac:dyDescent="0.2">
      <c r="B24" s="33" t="s">
        <v>68</v>
      </c>
      <c r="C24" s="48" t="s">
        <v>69</v>
      </c>
      <c r="D24" s="48"/>
      <c r="E24" s="34">
        <v>300</v>
      </c>
      <c r="F24" s="35"/>
      <c r="G24" t="s">
        <v>5</v>
      </c>
    </row>
    <row r="25" spans="2:11" x14ac:dyDescent="0.2">
      <c r="B25" s="33" t="s">
        <v>68</v>
      </c>
      <c r="C25" s="48" t="s">
        <v>69</v>
      </c>
      <c r="D25" s="48"/>
      <c r="E25" s="34">
        <v>850</v>
      </c>
      <c r="F25" s="35"/>
      <c r="G25" t="s">
        <v>5</v>
      </c>
    </row>
    <row r="26" spans="2:11" x14ac:dyDescent="0.2">
      <c r="B26" s="33" t="s">
        <v>70</v>
      </c>
      <c r="C26" s="48" t="s">
        <v>71</v>
      </c>
      <c r="D26" s="48"/>
      <c r="E26" s="34">
        <v>1300</v>
      </c>
      <c r="F26" s="35"/>
      <c r="G26" t="s">
        <v>5</v>
      </c>
    </row>
    <row r="27" spans="2:11" x14ac:dyDescent="0.2">
      <c r="B27" s="33" t="s">
        <v>40</v>
      </c>
      <c r="C27" s="48" t="s">
        <v>72</v>
      </c>
      <c r="D27" s="48"/>
      <c r="E27" s="34"/>
      <c r="F27" s="35">
        <v>297.5</v>
      </c>
      <c r="G27" t="s">
        <v>5</v>
      </c>
    </row>
    <row r="28" spans="2:11" x14ac:dyDescent="0.2">
      <c r="B28" s="33" t="s">
        <v>40</v>
      </c>
      <c r="C28" s="48" t="s">
        <v>73</v>
      </c>
      <c r="D28" s="48"/>
      <c r="E28" s="34"/>
      <c r="F28" s="35">
        <v>100</v>
      </c>
      <c r="G28" t="s">
        <v>5</v>
      </c>
      <c r="K28" s="43"/>
    </row>
    <row r="29" spans="2:11" x14ac:dyDescent="0.2">
      <c r="B29" s="33" t="s">
        <v>40</v>
      </c>
      <c r="C29" s="48" t="s">
        <v>74</v>
      </c>
      <c r="D29" s="48"/>
      <c r="E29" s="34"/>
      <c r="F29" s="35">
        <v>80</v>
      </c>
      <c r="G29" t="s">
        <v>5</v>
      </c>
    </row>
    <row r="30" spans="2:11" x14ac:dyDescent="0.2">
      <c r="B30" s="33" t="s">
        <v>40</v>
      </c>
      <c r="C30" s="48" t="s">
        <v>75</v>
      </c>
      <c r="D30" s="48"/>
      <c r="E30" s="34"/>
      <c r="F30" s="35">
        <f>70+90</f>
        <v>160</v>
      </c>
      <c r="G30" t="s">
        <v>5</v>
      </c>
    </row>
    <row r="31" spans="2:11" x14ac:dyDescent="0.2">
      <c r="B31" s="33" t="s">
        <v>40</v>
      </c>
      <c r="C31" s="48" t="s">
        <v>40</v>
      </c>
      <c r="D31" s="48"/>
      <c r="E31" s="34"/>
      <c r="F31" s="35">
        <v>812</v>
      </c>
      <c r="G31" t="s">
        <v>5</v>
      </c>
    </row>
    <row r="32" spans="2:11" x14ac:dyDescent="0.2">
      <c r="B32" s="33"/>
      <c r="C32" s="48" t="s">
        <v>76</v>
      </c>
      <c r="D32" s="48"/>
      <c r="E32" s="34">
        <v>340</v>
      </c>
      <c r="F32" s="35"/>
      <c r="G32" t="s">
        <v>5</v>
      </c>
    </row>
    <row r="33" spans="2:6" x14ac:dyDescent="0.2">
      <c r="B33" s="33"/>
      <c r="C33" s="48"/>
      <c r="D33" s="48"/>
      <c r="E33" s="34"/>
      <c r="F33" s="35"/>
    </row>
    <row r="34" spans="2:6" x14ac:dyDescent="0.2">
      <c r="B34" s="33"/>
      <c r="C34" s="48"/>
      <c r="D34" s="48"/>
      <c r="E34" s="34"/>
      <c r="F34" s="35"/>
    </row>
    <row r="35" spans="2:6" x14ac:dyDescent="0.2">
      <c r="B35" s="33"/>
      <c r="C35" s="48"/>
      <c r="D35" s="48"/>
      <c r="E35" s="34"/>
      <c r="F35" s="35"/>
    </row>
    <row r="36" spans="2:6" x14ac:dyDescent="0.2">
      <c r="B36" s="33"/>
      <c r="C36" s="48"/>
      <c r="D36" s="48"/>
      <c r="E36" s="34"/>
      <c r="F36" s="35"/>
    </row>
    <row r="37" spans="2:6" x14ac:dyDescent="0.2">
      <c r="B37" s="33"/>
      <c r="C37" s="48"/>
      <c r="D37" s="48"/>
      <c r="E37" s="34"/>
      <c r="F37" s="35"/>
    </row>
    <row r="38" spans="2:6" x14ac:dyDescent="0.2">
      <c r="B38" s="33"/>
      <c r="C38" s="48"/>
      <c r="D38" s="48"/>
      <c r="E38" s="34"/>
      <c r="F38" s="35"/>
    </row>
    <row r="39" spans="2:6" x14ac:dyDescent="0.2">
      <c r="B39" s="33"/>
      <c r="C39" s="48"/>
      <c r="D39" s="48"/>
      <c r="E39" s="34"/>
      <c r="F39" s="35"/>
    </row>
    <row r="40" spans="2:6" x14ac:dyDescent="0.2">
      <c r="B40" s="33"/>
      <c r="C40" s="48"/>
      <c r="D40" s="48"/>
      <c r="E40" s="34"/>
      <c r="F40" s="35"/>
    </row>
    <row r="41" spans="2:6" x14ac:dyDescent="0.2">
      <c r="B41" s="33"/>
      <c r="C41" s="48"/>
      <c r="D41" s="48"/>
      <c r="E41" s="34"/>
      <c r="F41" s="35"/>
    </row>
    <row r="42" spans="2:6" x14ac:dyDescent="0.2">
      <c r="B42" s="33"/>
      <c r="C42" s="48"/>
      <c r="D42" s="48"/>
      <c r="E42" s="34"/>
      <c r="F42" s="35"/>
    </row>
    <row r="43" spans="2:6" x14ac:dyDescent="0.2">
      <c r="B43" s="33"/>
      <c r="C43" s="48"/>
      <c r="D43" s="48"/>
      <c r="E43" s="34"/>
      <c r="F43" s="35"/>
    </row>
    <row r="44" spans="2:6" x14ac:dyDescent="0.2">
      <c r="B44" s="33"/>
      <c r="C44" s="48"/>
      <c r="D44" s="48"/>
      <c r="E44" s="34"/>
      <c r="F44" s="35"/>
    </row>
    <row r="45" spans="2:6" x14ac:dyDescent="0.2">
      <c r="B45" s="33"/>
      <c r="C45" s="48"/>
      <c r="D45" s="48"/>
      <c r="E45" s="34"/>
      <c r="F45" s="35"/>
    </row>
    <row r="46" spans="2:6" x14ac:dyDescent="0.2">
      <c r="B46" s="33"/>
      <c r="C46" s="48"/>
      <c r="D46" s="48"/>
      <c r="E46" s="34"/>
      <c r="F46" s="35"/>
    </row>
    <row r="47" spans="2:6" x14ac:dyDescent="0.2">
      <c r="B47" s="33"/>
      <c r="C47" s="48"/>
      <c r="D47" s="48"/>
      <c r="E47" s="34"/>
      <c r="F47" s="35"/>
    </row>
    <row r="48" spans="2:6" x14ac:dyDescent="0.2">
      <c r="B48" s="33"/>
      <c r="C48" s="48"/>
      <c r="D48" s="48"/>
      <c r="E48" s="34"/>
      <c r="F48" s="35"/>
    </row>
    <row r="49" spans="2:6" x14ac:dyDescent="0.2">
      <c r="B49" s="33"/>
      <c r="C49" s="48"/>
      <c r="D49" s="48"/>
      <c r="E49" s="34"/>
      <c r="F49" s="35"/>
    </row>
    <row r="50" spans="2:6" x14ac:dyDescent="0.2">
      <c r="B50" s="33"/>
      <c r="C50" s="48"/>
      <c r="D50" s="48"/>
      <c r="E50" s="34"/>
      <c r="F50" s="35"/>
    </row>
    <row r="51" spans="2:6" x14ac:dyDescent="0.2">
      <c r="B51" s="8"/>
      <c r="E51" s="3"/>
      <c r="F51" s="3"/>
    </row>
    <row r="52" spans="2:6" x14ac:dyDescent="0.2">
      <c r="B52" s="10" t="s">
        <v>58</v>
      </c>
      <c r="C52" s="7"/>
      <c r="E52" s="5">
        <f>SUM(E15:E50)</f>
        <v>2790</v>
      </c>
      <c r="F52" s="6">
        <f>SUM(F15:F50)</f>
        <v>2470.29</v>
      </c>
    </row>
  </sheetData>
  <autoFilter ref="B14:D16" xr:uid="{00000000-0009-0000-0000-000001000000}">
    <filterColumn colId="1" showButton="0"/>
  </autoFilter>
  <mergeCells count="50">
    <mergeCell ref="C49:D49"/>
    <mergeCell ref="C50:D50"/>
    <mergeCell ref="C26:D26"/>
    <mergeCell ref="C43:D43"/>
    <mergeCell ref="C44:D44"/>
    <mergeCell ref="C45:D45"/>
    <mergeCell ref="C46:D46"/>
    <mergeCell ref="C47:D47"/>
    <mergeCell ref="C48:D48"/>
    <mergeCell ref="C37:D37"/>
    <mergeCell ref="C38:D38"/>
    <mergeCell ref="C39:D39"/>
    <mergeCell ref="C40:D40"/>
    <mergeCell ref="C41:D41"/>
    <mergeCell ref="C42:D42"/>
    <mergeCell ref="C31:D31"/>
    <mergeCell ref="C32:D32"/>
    <mergeCell ref="C33:D33"/>
    <mergeCell ref="C34:D34"/>
    <mergeCell ref="C35:D35"/>
    <mergeCell ref="C36:D36"/>
    <mergeCell ref="C30:D30"/>
    <mergeCell ref="C19:D19"/>
    <mergeCell ref="C21:D21"/>
    <mergeCell ref="C22:D22"/>
    <mergeCell ref="C23:D23"/>
    <mergeCell ref="C24:D24"/>
    <mergeCell ref="C25:D25"/>
    <mergeCell ref="C20:D20"/>
    <mergeCell ref="C27:D27"/>
    <mergeCell ref="C28:D28"/>
    <mergeCell ref="C29:D29"/>
    <mergeCell ref="C18:D18"/>
    <mergeCell ref="H6:I6"/>
    <mergeCell ref="H7:I7"/>
    <mergeCell ref="H8:I8"/>
    <mergeCell ref="H9:I9"/>
    <mergeCell ref="H10:I10"/>
    <mergeCell ref="H11:I11"/>
    <mergeCell ref="B13:F13"/>
    <mergeCell ref="C14:D14"/>
    <mergeCell ref="C15:D15"/>
    <mergeCell ref="C16:D16"/>
    <mergeCell ref="C17:D17"/>
    <mergeCell ref="H5:I5"/>
    <mergeCell ref="B2:F2"/>
    <mergeCell ref="H2:K2"/>
    <mergeCell ref="B3:F3"/>
    <mergeCell ref="H3:I3"/>
    <mergeCell ref="H4:I4"/>
  </mergeCells>
  <pageMargins left="0.511811024" right="0.511811024" top="0.78740157499999996" bottom="0.78740157499999996" header="0.31496062000000002" footer="0.31496062000000002"/>
  <pageSetup paperSize="9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2"/>
  <dimension ref="B1:L52"/>
  <sheetViews>
    <sheetView topLeftCell="A5" workbookViewId="0">
      <selection activeCell="E39" sqref="E39"/>
    </sheetView>
  </sheetViews>
  <sheetFormatPr defaultRowHeight="15" x14ac:dyDescent="0.2"/>
  <cols>
    <col min="1" max="1" width="1.07421875" customWidth="1"/>
    <col min="2" max="2" width="23.5390625" style="14" bestFit="1" customWidth="1"/>
    <col min="3" max="3" width="15.87109375" style="1" bestFit="1" customWidth="1"/>
    <col min="4" max="4" width="11.97265625" bestFit="1" customWidth="1"/>
    <col min="5" max="5" width="13.5859375" bestFit="1" customWidth="1"/>
    <col min="6" max="6" width="13.98828125" bestFit="1" customWidth="1"/>
    <col min="7" max="7" width="2.5546875" customWidth="1"/>
    <col min="8" max="8" width="14.125" customWidth="1"/>
    <col min="10" max="10" width="13.98828125" style="1" customWidth="1"/>
  </cols>
  <sheetData>
    <row r="1" spans="2:12" ht="6" customHeight="1" x14ac:dyDescent="0.2"/>
    <row r="2" spans="2:12" ht="21.75" customHeight="1" x14ac:dyDescent="0.3">
      <c r="B2" s="45" t="s">
        <v>77</v>
      </c>
      <c r="C2" s="45"/>
      <c r="D2" s="45"/>
      <c r="E2" s="45"/>
      <c r="F2" s="45"/>
      <c r="H2" s="53" t="s">
        <v>1</v>
      </c>
      <c r="I2" s="54"/>
      <c r="J2" s="54"/>
      <c r="K2" s="55"/>
    </row>
    <row r="3" spans="2:12" ht="15.75" thickBot="1" x14ac:dyDescent="0.25">
      <c r="B3" s="46" t="s">
        <v>2</v>
      </c>
      <c r="C3" s="46"/>
      <c r="D3" s="46"/>
      <c r="E3" s="46"/>
      <c r="F3" s="46"/>
      <c r="H3" s="56" t="s">
        <v>3</v>
      </c>
      <c r="I3" s="57"/>
      <c r="J3" s="4" t="s">
        <v>4</v>
      </c>
      <c r="K3" s="4" t="s">
        <v>5</v>
      </c>
    </row>
    <row r="4" spans="2:12" x14ac:dyDescent="0.2">
      <c r="B4" s="37" t="s">
        <v>6</v>
      </c>
      <c r="C4" s="38">
        <v>390</v>
      </c>
      <c r="D4" s="15"/>
      <c r="E4" s="15"/>
      <c r="F4" s="16"/>
      <c r="H4" s="51" t="s">
        <v>7</v>
      </c>
      <c r="I4" s="52"/>
      <c r="J4" s="35">
        <v>60</v>
      </c>
      <c r="K4" s="36" t="s">
        <v>55</v>
      </c>
    </row>
    <row r="5" spans="2:12" x14ac:dyDescent="0.2">
      <c r="B5" s="39" t="s">
        <v>8</v>
      </c>
      <c r="C5" s="40">
        <f>C4+E52</f>
        <v>7775</v>
      </c>
      <c r="E5" s="28" t="s">
        <v>9</v>
      </c>
      <c r="F5" s="17">
        <f>Março!J13</f>
        <v>615.5</v>
      </c>
      <c r="H5" s="51" t="s">
        <v>10</v>
      </c>
      <c r="I5" s="52"/>
      <c r="J5" s="35">
        <v>60</v>
      </c>
      <c r="K5" s="36" t="s">
        <v>5</v>
      </c>
    </row>
    <row r="6" spans="2:12" x14ac:dyDescent="0.2">
      <c r="B6" s="18"/>
      <c r="C6" s="11"/>
      <c r="F6" s="19"/>
      <c r="H6" s="51" t="s">
        <v>11</v>
      </c>
      <c r="I6" s="52"/>
      <c r="J6" s="35">
        <v>250</v>
      </c>
      <c r="K6" s="36" t="s">
        <v>55</v>
      </c>
    </row>
    <row r="7" spans="2:12" x14ac:dyDescent="0.2">
      <c r="B7" s="31" t="s">
        <v>12</v>
      </c>
      <c r="C7" s="13">
        <f>C5-C5*10%-Março!J13</f>
        <v>6382</v>
      </c>
      <c r="E7" s="28" t="s">
        <v>13</v>
      </c>
      <c r="F7" s="17">
        <f>Março!F52</f>
        <v>3535.5400000000004</v>
      </c>
      <c r="H7" s="51" t="s">
        <v>14</v>
      </c>
      <c r="I7" s="52"/>
      <c r="J7" s="35">
        <v>82.5</v>
      </c>
      <c r="K7" s="36" t="s">
        <v>5</v>
      </c>
    </row>
    <row r="8" spans="2:12" x14ac:dyDescent="0.2">
      <c r="B8" s="18"/>
      <c r="C8" s="12"/>
      <c r="F8" s="19"/>
      <c r="H8" s="51" t="s">
        <v>15</v>
      </c>
      <c r="I8" s="52"/>
      <c r="J8" s="35">
        <v>71</v>
      </c>
      <c r="K8" s="36" t="s">
        <v>5</v>
      </c>
    </row>
    <row r="9" spans="2:12" x14ac:dyDescent="0.2">
      <c r="B9" s="20" t="s">
        <v>16</v>
      </c>
      <c r="C9" s="27">
        <f>(C7-C10-F7)</f>
        <v>1846.4599999999996</v>
      </c>
      <c r="E9" s="29" t="s">
        <v>17</v>
      </c>
      <c r="F9" s="25">
        <f>C9+Fevereiro!F9</f>
        <v>2192.7199999999993</v>
      </c>
      <c r="G9" s="2"/>
      <c r="H9" s="51" t="s">
        <v>18</v>
      </c>
      <c r="I9" s="52"/>
      <c r="J9" s="35">
        <v>50</v>
      </c>
      <c r="K9" s="36" t="s">
        <v>55</v>
      </c>
    </row>
    <row r="10" spans="2:12" x14ac:dyDescent="0.2">
      <c r="B10" s="26" t="s">
        <v>19</v>
      </c>
      <c r="C10" s="30">
        <v>1000</v>
      </c>
      <c r="F10" s="19"/>
      <c r="H10" s="51" t="s">
        <v>20</v>
      </c>
      <c r="I10" s="52"/>
      <c r="J10" s="35">
        <v>42</v>
      </c>
      <c r="K10" s="36" t="s">
        <v>55</v>
      </c>
    </row>
    <row r="11" spans="2:12" ht="15.75" thickBot="1" x14ac:dyDescent="0.25">
      <c r="B11" s="21"/>
      <c r="C11" s="22"/>
      <c r="D11" s="23"/>
      <c r="E11" s="23"/>
      <c r="F11" s="24"/>
      <c r="H11" s="51" t="s">
        <v>78</v>
      </c>
      <c r="I11" s="52"/>
      <c r="J11" s="35" t="s">
        <v>79</v>
      </c>
      <c r="K11" s="36" t="s">
        <v>55</v>
      </c>
      <c r="L11" s="32"/>
    </row>
    <row r="12" spans="2:12" x14ac:dyDescent="0.2">
      <c r="I12" s="1"/>
      <c r="J12" s="3"/>
    </row>
    <row r="13" spans="2:12" ht="15" customHeight="1" x14ac:dyDescent="0.2">
      <c r="B13" s="50" t="s">
        <v>21</v>
      </c>
      <c r="C13" s="50"/>
      <c r="D13" s="50"/>
      <c r="E13" s="50"/>
      <c r="F13" s="50"/>
      <c r="I13" s="7"/>
      <c r="J13" s="6">
        <f>SUM(J4:J11)</f>
        <v>615.5</v>
      </c>
    </row>
    <row r="14" spans="2:12" x14ac:dyDescent="0.2">
      <c r="B14" s="9" t="s">
        <v>22</v>
      </c>
      <c r="C14" s="47" t="s">
        <v>3</v>
      </c>
      <c r="D14" s="47"/>
      <c r="E14" s="4" t="s">
        <v>23</v>
      </c>
      <c r="F14" s="4" t="s">
        <v>4</v>
      </c>
    </row>
    <row r="15" spans="2:12" x14ac:dyDescent="0.2">
      <c r="B15" s="33" t="s">
        <v>24</v>
      </c>
      <c r="C15" s="49" t="s">
        <v>80</v>
      </c>
      <c r="D15" s="48"/>
      <c r="E15" s="34"/>
      <c r="F15" s="35">
        <v>34.79</v>
      </c>
      <c r="G15" t="s">
        <v>5</v>
      </c>
    </row>
    <row r="16" spans="2:12" x14ac:dyDescent="0.2">
      <c r="B16" s="33" t="s">
        <v>24</v>
      </c>
      <c r="C16" s="48" t="s">
        <v>81</v>
      </c>
      <c r="D16" s="48"/>
      <c r="E16" s="34"/>
      <c r="F16" s="35">
        <v>34.22</v>
      </c>
      <c r="G16" t="s">
        <v>55</v>
      </c>
    </row>
    <row r="17" spans="2:7" x14ac:dyDescent="0.2">
      <c r="B17" s="33" t="s">
        <v>24</v>
      </c>
      <c r="C17" s="48" t="s">
        <v>82</v>
      </c>
      <c r="D17" s="48"/>
      <c r="E17" s="34"/>
      <c r="F17" s="35">
        <v>25.57</v>
      </c>
      <c r="G17" t="s">
        <v>55</v>
      </c>
    </row>
    <row r="18" spans="2:7" x14ac:dyDescent="0.2">
      <c r="B18" s="33" t="s">
        <v>24</v>
      </c>
      <c r="C18" s="48" t="s">
        <v>83</v>
      </c>
      <c r="D18" s="48"/>
      <c r="E18" s="34"/>
      <c r="F18" s="35">
        <v>30.46</v>
      </c>
      <c r="G18" t="s">
        <v>55</v>
      </c>
    </row>
    <row r="19" spans="2:7" x14ac:dyDescent="0.2">
      <c r="B19" s="33" t="s">
        <v>24</v>
      </c>
      <c r="C19" s="48" t="s">
        <v>84</v>
      </c>
      <c r="D19" s="48"/>
      <c r="E19" s="34"/>
      <c r="F19" s="35">
        <v>107.94</v>
      </c>
      <c r="G19" t="s">
        <v>55</v>
      </c>
    </row>
    <row r="20" spans="2:7" x14ac:dyDescent="0.2">
      <c r="B20" s="33" t="s">
        <v>40</v>
      </c>
      <c r="C20" s="48" t="s">
        <v>85</v>
      </c>
      <c r="D20" s="48"/>
      <c r="E20" s="34"/>
      <c r="F20" s="35">
        <f>101.58+154.91</f>
        <v>256.49</v>
      </c>
      <c r="G20" t="s">
        <v>55</v>
      </c>
    </row>
    <row r="21" spans="2:7" x14ac:dyDescent="0.2">
      <c r="B21" s="33" t="s">
        <v>52</v>
      </c>
      <c r="C21" s="48" t="s">
        <v>53</v>
      </c>
      <c r="D21" s="48"/>
      <c r="E21" s="34"/>
      <c r="F21" s="35">
        <v>1100</v>
      </c>
      <c r="G21" t="s">
        <v>55</v>
      </c>
    </row>
    <row r="22" spans="2:7" x14ac:dyDescent="0.2">
      <c r="B22" s="33" t="s">
        <v>40</v>
      </c>
      <c r="C22" s="48" t="s">
        <v>86</v>
      </c>
      <c r="D22" s="48"/>
      <c r="E22" s="34"/>
      <c r="F22" s="35">
        <v>80</v>
      </c>
      <c r="G22" t="s">
        <v>55</v>
      </c>
    </row>
    <row r="23" spans="2:7" x14ac:dyDescent="0.2">
      <c r="B23" s="33" t="s">
        <v>87</v>
      </c>
      <c r="C23" s="48" t="s">
        <v>88</v>
      </c>
      <c r="D23" s="48"/>
      <c r="E23" s="34">
        <v>2300</v>
      </c>
      <c r="F23" s="35"/>
      <c r="G23" t="s">
        <v>55</v>
      </c>
    </row>
    <row r="24" spans="2:7" x14ac:dyDescent="0.2">
      <c r="B24" s="33" t="s">
        <v>89</v>
      </c>
      <c r="C24" s="48" t="s">
        <v>90</v>
      </c>
      <c r="D24" s="48"/>
      <c r="E24" s="34">
        <v>950</v>
      </c>
      <c r="F24" s="35"/>
      <c r="G24" t="s">
        <v>55</v>
      </c>
    </row>
    <row r="25" spans="2:7" x14ac:dyDescent="0.2">
      <c r="B25" s="33" t="s">
        <v>40</v>
      </c>
      <c r="C25" s="48" t="s">
        <v>72</v>
      </c>
      <c r="D25" s="48"/>
      <c r="E25" s="34"/>
      <c r="F25" s="35">
        <v>200</v>
      </c>
      <c r="G25" t="s">
        <v>55</v>
      </c>
    </row>
    <row r="26" spans="2:7" x14ac:dyDescent="0.2">
      <c r="B26" s="33" t="s">
        <v>91</v>
      </c>
      <c r="C26" s="48" t="s">
        <v>92</v>
      </c>
      <c r="D26" s="48"/>
      <c r="E26" s="34">
        <v>750</v>
      </c>
      <c r="F26" s="35"/>
      <c r="G26" t="s">
        <v>55</v>
      </c>
    </row>
    <row r="27" spans="2:7" x14ac:dyDescent="0.2">
      <c r="B27" s="33" t="s">
        <v>93</v>
      </c>
      <c r="C27" s="48" t="s">
        <v>94</v>
      </c>
      <c r="D27" s="48"/>
      <c r="E27" s="34"/>
      <c r="F27" s="35">
        <v>20</v>
      </c>
      <c r="G27" t="s">
        <v>55</v>
      </c>
    </row>
    <row r="28" spans="2:7" x14ac:dyDescent="0.2">
      <c r="B28" s="33" t="s">
        <v>93</v>
      </c>
      <c r="C28" s="48" t="s">
        <v>95</v>
      </c>
      <c r="D28" s="48"/>
      <c r="E28" s="34"/>
      <c r="F28" s="35">
        <v>50</v>
      </c>
      <c r="G28" t="s">
        <v>55</v>
      </c>
    </row>
    <row r="29" spans="2:7" x14ac:dyDescent="0.2">
      <c r="B29" s="33" t="s">
        <v>40</v>
      </c>
      <c r="C29" s="48" t="s">
        <v>40</v>
      </c>
      <c r="D29" s="48"/>
      <c r="E29" s="34"/>
      <c r="F29" s="35">
        <v>363.5</v>
      </c>
      <c r="G29" t="s">
        <v>55</v>
      </c>
    </row>
    <row r="30" spans="2:7" x14ac:dyDescent="0.2">
      <c r="B30" s="33" t="s">
        <v>96</v>
      </c>
      <c r="C30" s="48" t="s">
        <v>97</v>
      </c>
      <c r="D30" s="48"/>
      <c r="E30" s="34">
        <v>1600</v>
      </c>
      <c r="F30" s="35"/>
      <c r="G30" t="s">
        <v>55</v>
      </c>
    </row>
    <row r="31" spans="2:7" x14ac:dyDescent="0.2">
      <c r="B31" s="33" t="s">
        <v>96</v>
      </c>
      <c r="C31" s="48" t="s">
        <v>98</v>
      </c>
      <c r="D31" s="48"/>
      <c r="E31" s="34">
        <v>750</v>
      </c>
      <c r="F31" s="35"/>
      <c r="G31" t="s">
        <v>55</v>
      </c>
    </row>
    <row r="32" spans="2:7" x14ac:dyDescent="0.2">
      <c r="B32" s="33" t="s">
        <v>99</v>
      </c>
      <c r="C32" s="48" t="s">
        <v>100</v>
      </c>
      <c r="D32" s="48"/>
      <c r="E32" s="34"/>
      <c r="F32" s="35">
        <v>160</v>
      </c>
      <c r="G32" t="s">
        <v>55</v>
      </c>
    </row>
    <row r="33" spans="2:7" x14ac:dyDescent="0.2">
      <c r="B33" s="33" t="s">
        <v>24</v>
      </c>
      <c r="C33" s="48" t="s">
        <v>101</v>
      </c>
      <c r="D33" s="48"/>
      <c r="E33" s="34"/>
      <c r="F33" s="35">
        <v>25.57</v>
      </c>
      <c r="G33" t="s">
        <v>5</v>
      </c>
    </row>
    <row r="34" spans="2:7" x14ac:dyDescent="0.2">
      <c r="B34" s="33" t="s">
        <v>93</v>
      </c>
      <c r="C34" s="48" t="s">
        <v>102</v>
      </c>
      <c r="D34" s="48"/>
      <c r="E34" s="34"/>
      <c r="F34" s="35">
        <v>105</v>
      </c>
      <c r="G34" t="s">
        <v>55</v>
      </c>
    </row>
    <row r="35" spans="2:7" x14ac:dyDescent="0.2">
      <c r="B35" s="33" t="s">
        <v>103</v>
      </c>
      <c r="C35" s="48" t="s">
        <v>103</v>
      </c>
      <c r="D35" s="48"/>
      <c r="E35" s="34"/>
      <c r="F35" s="35">
        <v>200</v>
      </c>
      <c r="G35" t="s">
        <v>55</v>
      </c>
    </row>
    <row r="36" spans="2:7" x14ac:dyDescent="0.2">
      <c r="B36" s="33" t="s">
        <v>104</v>
      </c>
      <c r="C36" s="48" t="s">
        <v>105</v>
      </c>
      <c r="D36" s="48"/>
      <c r="E36" s="34"/>
      <c r="F36" s="35">
        <v>100</v>
      </c>
      <c r="G36" t="s">
        <v>55</v>
      </c>
    </row>
    <row r="37" spans="2:7" x14ac:dyDescent="0.2">
      <c r="B37" s="33" t="s">
        <v>106</v>
      </c>
      <c r="C37" s="48" t="s">
        <v>107</v>
      </c>
      <c r="D37" s="48"/>
      <c r="E37" s="34"/>
      <c r="F37" s="35">
        <v>100</v>
      </c>
      <c r="G37" t="s">
        <v>55</v>
      </c>
    </row>
    <row r="38" spans="2:7" x14ac:dyDescent="0.2">
      <c r="B38" s="33" t="s">
        <v>108</v>
      </c>
      <c r="C38" s="48" t="s">
        <v>109</v>
      </c>
      <c r="D38" s="48"/>
      <c r="E38" s="34">
        <v>515</v>
      </c>
      <c r="F38" s="35"/>
    </row>
    <row r="39" spans="2:7" x14ac:dyDescent="0.2">
      <c r="B39" s="33" t="s">
        <v>110</v>
      </c>
      <c r="C39" s="48" t="s">
        <v>111</v>
      </c>
      <c r="D39" s="48"/>
      <c r="E39" s="34">
        <v>520</v>
      </c>
      <c r="F39" s="35"/>
    </row>
    <row r="40" spans="2:7" x14ac:dyDescent="0.2">
      <c r="B40" s="33" t="s">
        <v>112</v>
      </c>
      <c r="C40" s="48" t="s">
        <v>113</v>
      </c>
      <c r="D40" s="48"/>
      <c r="E40" s="34"/>
      <c r="F40" s="35">
        <v>142</v>
      </c>
      <c r="G40" t="s">
        <v>55</v>
      </c>
    </row>
    <row r="41" spans="2:7" x14ac:dyDescent="0.2">
      <c r="B41" s="33"/>
      <c r="C41" s="48"/>
      <c r="D41" s="48"/>
      <c r="E41" s="34"/>
      <c r="F41" s="35"/>
    </row>
    <row r="42" spans="2:7" x14ac:dyDescent="0.2">
      <c r="B42" s="33"/>
      <c r="C42" s="48"/>
      <c r="D42" s="48"/>
      <c r="E42" s="34"/>
      <c r="F42" s="35"/>
    </row>
    <row r="43" spans="2:7" x14ac:dyDescent="0.2">
      <c r="B43" s="33"/>
      <c r="C43" s="48"/>
      <c r="D43" s="48"/>
      <c r="E43" s="34"/>
      <c r="F43" s="35"/>
    </row>
    <row r="44" spans="2:7" x14ac:dyDescent="0.2">
      <c r="B44" s="33"/>
      <c r="C44" s="48"/>
      <c r="D44" s="48"/>
      <c r="E44" s="34"/>
      <c r="F44" s="35"/>
    </row>
    <row r="45" spans="2:7" x14ac:dyDescent="0.2">
      <c r="B45" s="33"/>
      <c r="C45" s="48"/>
      <c r="D45" s="48"/>
      <c r="E45" s="34"/>
      <c r="F45" s="35"/>
    </row>
    <row r="46" spans="2:7" x14ac:dyDescent="0.2">
      <c r="B46" s="33"/>
      <c r="C46" s="48"/>
      <c r="D46" s="48"/>
      <c r="E46" s="34"/>
      <c r="F46" s="35"/>
    </row>
    <row r="47" spans="2:7" x14ac:dyDescent="0.2">
      <c r="B47" s="33"/>
      <c r="C47" s="48"/>
      <c r="D47" s="48"/>
      <c r="E47" s="34"/>
      <c r="F47" s="35"/>
    </row>
    <row r="48" spans="2:7" x14ac:dyDescent="0.2">
      <c r="B48" s="33"/>
      <c r="C48" s="48"/>
      <c r="D48" s="48"/>
      <c r="E48" s="34"/>
      <c r="F48" s="35"/>
    </row>
    <row r="49" spans="2:7" x14ac:dyDescent="0.2">
      <c r="B49" s="33"/>
      <c r="C49" s="48"/>
      <c r="D49" s="48"/>
      <c r="E49" s="34"/>
      <c r="F49" s="35"/>
    </row>
    <row r="50" spans="2:7" x14ac:dyDescent="0.2">
      <c r="B50" s="33"/>
      <c r="C50" s="48"/>
      <c r="D50" s="48"/>
      <c r="E50" s="34"/>
      <c r="F50" s="35">
        <v>400</v>
      </c>
      <c r="G50" t="s">
        <v>55</v>
      </c>
    </row>
    <row r="51" spans="2:7" x14ac:dyDescent="0.2">
      <c r="B51" s="8"/>
      <c r="E51" s="3"/>
      <c r="F51" s="3"/>
    </row>
    <row r="52" spans="2:7" x14ac:dyDescent="0.2">
      <c r="B52" s="10" t="s">
        <v>58</v>
      </c>
      <c r="C52" s="7"/>
      <c r="E52" s="5">
        <f>SUM(E15:E50)</f>
        <v>7385</v>
      </c>
      <c r="F52" s="6">
        <f>SUM(F15:F50)</f>
        <v>3535.5400000000004</v>
      </c>
    </row>
  </sheetData>
  <autoFilter ref="B14:D20" xr:uid="{00000000-0009-0000-0000-000002000000}">
    <filterColumn colId="1" showButton="0"/>
  </autoFilter>
  <mergeCells count="50">
    <mergeCell ref="C49:D49"/>
    <mergeCell ref="C50:D50"/>
    <mergeCell ref="C43:D43"/>
    <mergeCell ref="C44:D44"/>
    <mergeCell ref="C45:D45"/>
    <mergeCell ref="C46:D46"/>
    <mergeCell ref="C47:D47"/>
    <mergeCell ref="C48:D48"/>
    <mergeCell ref="C42:D42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30:D30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18:D18"/>
    <mergeCell ref="H6:I6"/>
    <mergeCell ref="H7:I7"/>
    <mergeCell ref="H8:I8"/>
    <mergeCell ref="H9:I9"/>
    <mergeCell ref="H10:I10"/>
    <mergeCell ref="H11:I11"/>
    <mergeCell ref="B13:F13"/>
    <mergeCell ref="C14:D14"/>
    <mergeCell ref="C15:D15"/>
    <mergeCell ref="C16:D16"/>
    <mergeCell ref="C17:D17"/>
    <mergeCell ref="H5:I5"/>
    <mergeCell ref="B2:F2"/>
    <mergeCell ref="H2:K2"/>
    <mergeCell ref="B3:F3"/>
    <mergeCell ref="H3:I3"/>
    <mergeCell ref="H4:I4"/>
  </mergeCells>
  <pageMargins left="0.511811024" right="0.511811024" top="0.78740157499999996" bottom="0.78740157499999996" header="0.31496062000000002" footer="0.31496062000000002"/>
  <pageSetup paperSize="9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14"/>
  <dimension ref="B1:L52"/>
  <sheetViews>
    <sheetView topLeftCell="A3" workbookViewId="0">
      <selection activeCell="E38" sqref="E38"/>
    </sheetView>
  </sheetViews>
  <sheetFormatPr defaultRowHeight="15" x14ac:dyDescent="0.2"/>
  <cols>
    <col min="1" max="1" width="1.07421875" customWidth="1"/>
    <col min="2" max="2" width="23.5390625" style="14" bestFit="1" customWidth="1"/>
    <col min="3" max="3" width="15.87109375" style="1" bestFit="1" customWidth="1"/>
    <col min="4" max="4" width="11.97265625" bestFit="1" customWidth="1"/>
    <col min="5" max="5" width="14.390625" bestFit="1" customWidth="1"/>
    <col min="6" max="6" width="13.5859375" bestFit="1" customWidth="1"/>
    <col min="7" max="7" width="3.765625" customWidth="1"/>
    <col min="8" max="8" width="14.125" customWidth="1"/>
    <col min="10" max="10" width="13.98828125" style="1" customWidth="1"/>
  </cols>
  <sheetData>
    <row r="1" spans="2:12" ht="6" customHeight="1" x14ac:dyDescent="0.2"/>
    <row r="2" spans="2:12" ht="21.75" customHeight="1" x14ac:dyDescent="0.3">
      <c r="B2" s="45" t="s">
        <v>79</v>
      </c>
      <c r="C2" s="45"/>
      <c r="D2" s="45"/>
      <c r="E2" s="45"/>
      <c r="F2" s="45"/>
      <c r="H2" s="53" t="s">
        <v>1</v>
      </c>
      <c r="I2" s="54"/>
      <c r="J2" s="54"/>
      <c r="K2" s="55"/>
    </row>
    <row r="3" spans="2:12" ht="15.75" thickBot="1" x14ac:dyDescent="0.25">
      <c r="B3" s="46" t="s">
        <v>2</v>
      </c>
      <c r="C3" s="46"/>
      <c r="D3" s="46"/>
      <c r="E3" s="46"/>
      <c r="F3" s="46"/>
      <c r="H3" s="56" t="s">
        <v>3</v>
      </c>
      <c r="I3" s="57"/>
      <c r="J3" s="4" t="s">
        <v>4</v>
      </c>
      <c r="K3" s="4" t="s">
        <v>5</v>
      </c>
    </row>
    <row r="4" spans="2:12" x14ac:dyDescent="0.2">
      <c r="B4" s="37" t="s">
        <v>6</v>
      </c>
      <c r="C4" s="38">
        <v>1300</v>
      </c>
      <c r="D4" s="15"/>
      <c r="E4" s="15"/>
      <c r="F4" s="16"/>
      <c r="H4" s="51" t="s">
        <v>7</v>
      </c>
      <c r="I4" s="52"/>
      <c r="J4" s="35">
        <v>60</v>
      </c>
      <c r="K4" s="36" t="s">
        <v>55</v>
      </c>
    </row>
    <row r="5" spans="2:12" x14ac:dyDescent="0.2">
      <c r="B5" s="39" t="s">
        <v>8</v>
      </c>
      <c r="C5" s="40">
        <f>C4+E52</f>
        <v>2600</v>
      </c>
      <c r="E5" s="28" t="s">
        <v>9</v>
      </c>
      <c r="F5" s="17">
        <f>Abril!J13</f>
        <v>1185.5</v>
      </c>
      <c r="H5" s="51" t="s">
        <v>10</v>
      </c>
      <c r="I5" s="52"/>
      <c r="J5" s="35">
        <v>30</v>
      </c>
      <c r="K5" s="36" t="s">
        <v>55</v>
      </c>
    </row>
    <row r="6" spans="2:12" x14ac:dyDescent="0.2">
      <c r="B6" s="18"/>
      <c r="C6" s="11"/>
      <c r="F6" s="19"/>
      <c r="H6" s="51" t="s">
        <v>11</v>
      </c>
      <c r="I6" s="52"/>
      <c r="J6" s="35">
        <v>250</v>
      </c>
      <c r="K6" s="36" t="s">
        <v>55</v>
      </c>
    </row>
    <row r="7" spans="2:12" x14ac:dyDescent="0.2">
      <c r="B7" s="31" t="s">
        <v>12</v>
      </c>
      <c r="C7" s="13">
        <f>C5-C5*10%-Abril!J13</f>
        <v>1154.5</v>
      </c>
      <c r="E7" s="28" t="s">
        <v>13</v>
      </c>
      <c r="F7" s="17">
        <f>Abril!F52</f>
        <v>2021.3</v>
      </c>
      <c r="H7" s="51" t="s">
        <v>14</v>
      </c>
      <c r="I7" s="52"/>
      <c r="J7" s="35">
        <v>82.5</v>
      </c>
      <c r="K7" s="36" t="s">
        <v>55</v>
      </c>
    </row>
    <row r="8" spans="2:12" x14ac:dyDescent="0.2">
      <c r="B8" s="18"/>
      <c r="C8" s="12"/>
      <c r="F8" s="19"/>
      <c r="H8" s="51" t="s">
        <v>15</v>
      </c>
      <c r="I8" s="52"/>
      <c r="J8" s="35">
        <v>71</v>
      </c>
      <c r="K8" s="36" t="s">
        <v>55</v>
      </c>
    </row>
    <row r="9" spans="2:12" x14ac:dyDescent="0.2">
      <c r="B9" s="20" t="s">
        <v>16</v>
      </c>
      <c r="C9" s="27">
        <f>(C7-C10-F7)</f>
        <v>-1366.8</v>
      </c>
      <c r="E9" s="29" t="s">
        <v>17</v>
      </c>
      <c r="F9" s="25">
        <f>C9+Março!F9</f>
        <v>825.91999999999939</v>
      </c>
      <c r="G9" s="2"/>
      <c r="H9" s="51" t="s">
        <v>18</v>
      </c>
      <c r="I9" s="52"/>
      <c r="J9" s="35">
        <v>50</v>
      </c>
      <c r="K9" s="36" t="s">
        <v>55</v>
      </c>
    </row>
    <row r="10" spans="2:12" x14ac:dyDescent="0.2">
      <c r="B10" s="26" t="s">
        <v>19</v>
      </c>
      <c r="C10" s="30">
        <v>500</v>
      </c>
      <c r="F10" s="19"/>
      <c r="H10" s="51" t="s">
        <v>20</v>
      </c>
      <c r="I10" s="52"/>
      <c r="J10" s="35">
        <v>42</v>
      </c>
      <c r="K10" s="36" t="s">
        <v>55</v>
      </c>
    </row>
    <row r="11" spans="2:12" ht="15.75" thickBot="1" x14ac:dyDescent="0.25">
      <c r="B11" s="21"/>
      <c r="C11" s="22"/>
      <c r="D11" s="23"/>
      <c r="E11" s="23"/>
      <c r="F11" s="44"/>
      <c r="H11" s="51" t="s">
        <v>72</v>
      </c>
      <c r="I11" s="52"/>
      <c r="J11" s="35">
        <v>600</v>
      </c>
      <c r="K11" s="36" t="s">
        <v>55</v>
      </c>
      <c r="L11" s="32"/>
    </row>
    <row r="12" spans="2:12" x14ac:dyDescent="0.2">
      <c r="I12" s="1"/>
      <c r="J12" s="3"/>
    </row>
    <row r="13" spans="2:12" ht="15" customHeight="1" x14ac:dyDescent="0.2">
      <c r="B13" s="50" t="s">
        <v>21</v>
      </c>
      <c r="C13" s="50"/>
      <c r="D13" s="50"/>
      <c r="E13" s="50"/>
      <c r="F13" s="50"/>
      <c r="I13" s="7"/>
      <c r="J13" s="6">
        <f>SUM(J4:J11)</f>
        <v>1185.5</v>
      </c>
    </row>
    <row r="14" spans="2:12" x14ac:dyDescent="0.2">
      <c r="B14" s="9" t="s">
        <v>22</v>
      </c>
      <c r="C14" s="47" t="s">
        <v>3</v>
      </c>
      <c r="D14" s="47"/>
      <c r="E14" s="4" t="s">
        <v>23</v>
      </c>
      <c r="F14" s="4" t="s">
        <v>4</v>
      </c>
    </row>
    <row r="15" spans="2:12" x14ac:dyDescent="0.2">
      <c r="B15" s="33" t="s">
        <v>89</v>
      </c>
      <c r="C15" s="48" t="s">
        <v>68</v>
      </c>
      <c r="D15" s="48"/>
      <c r="E15" s="34">
        <v>1060</v>
      </c>
      <c r="F15" s="35"/>
      <c r="G15" t="s">
        <v>55</v>
      </c>
    </row>
    <row r="16" spans="2:12" x14ac:dyDescent="0.2">
      <c r="B16" s="33" t="s">
        <v>93</v>
      </c>
      <c r="C16" s="48" t="s">
        <v>114</v>
      </c>
      <c r="D16" s="48"/>
      <c r="E16" s="34"/>
      <c r="F16" s="35">
        <v>106.31</v>
      </c>
      <c r="G16" t="s">
        <v>55</v>
      </c>
    </row>
    <row r="17" spans="2:7" x14ac:dyDescent="0.2">
      <c r="B17" s="33" t="s">
        <v>40</v>
      </c>
      <c r="C17" s="48" t="s">
        <v>115</v>
      </c>
      <c r="D17" s="48"/>
      <c r="E17" s="34"/>
      <c r="F17" s="35">
        <f>101.58+154.91</f>
        <v>256.49</v>
      </c>
      <c r="G17" t="s">
        <v>55</v>
      </c>
    </row>
    <row r="18" spans="2:7" x14ac:dyDescent="0.2">
      <c r="B18" s="33" t="s">
        <v>93</v>
      </c>
      <c r="C18" s="48" t="s">
        <v>116</v>
      </c>
      <c r="D18" s="48"/>
      <c r="E18" s="34"/>
      <c r="F18" s="35">
        <v>62.5</v>
      </c>
      <c r="G18" t="s">
        <v>55</v>
      </c>
    </row>
    <row r="19" spans="2:7" x14ac:dyDescent="0.2">
      <c r="B19" s="33" t="s">
        <v>40</v>
      </c>
      <c r="C19" s="48" t="s">
        <v>117</v>
      </c>
      <c r="D19" s="48"/>
      <c r="E19" s="34"/>
      <c r="F19" s="35">
        <v>80</v>
      </c>
      <c r="G19" t="s">
        <v>55</v>
      </c>
    </row>
    <row r="20" spans="2:7" x14ac:dyDescent="0.2">
      <c r="B20" s="33" t="s">
        <v>93</v>
      </c>
      <c r="C20" s="48" t="s">
        <v>118</v>
      </c>
      <c r="D20" s="48"/>
      <c r="E20" s="34"/>
      <c r="F20" s="35">
        <v>80</v>
      </c>
      <c r="G20" t="s">
        <v>55</v>
      </c>
    </row>
    <row r="21" spans="2:7" x14ac:dyDescent="0.2">
      <c r="B21" s="33" t="s">
        <v>40</v>
      </c>
      <c r="C21" s="48" t="s">
        <v>103</v>
      </c>
      <c r="D21" s="48"/>
      <c r="E21" s="34"/>
      <c r="F21" s="35">
        <v>250</v>
      </c>
      <c r="G21" t="s">
        <v>55</v>
      </c>
    </row>
    <row r="22" spans="2:7" x14ac:dyDescent="0.2">
      <c r="B22" s="33" t="s">
        <v>119</v>
      </c>
      <c r="C22" s="48" t="s">
        <v>119</v>
      </c>
      <c r="D22" s="48"/>
      <c r="E22" s="34"/>
      <c r="F22" s="35">
        <v>31</v>
      </c>
      <c r="G22" t="s">
        <v>55</v>
      </c>
    </row>
    <row r="23" spans="2:7" x14ac:dyDescent="0.2">
      <c r="B23" s="33" t="s">
        <v>120</v>
      </c>
      <c r="C23" s="48" t="s">
        <v>121</v>
      </c>
      <c r="D23" s="48"/>
      <c r="E23" s="34"/>
      <c r="F23" s="35">
        <v>70</v>
      </c>
      <c r="G23" t="s">
        <v>55</v>
      </c>
    </row>
    <row r="24" spans="2:7" x14ac:dyDescent="0.2">
      <c r="B24" s="33" t="s">
        <v>122</v>
      </c>
      <c r="C24" s="48" t="s">
        <v>123</v>
      </c>
      <c r="D24" s="48"/>
      <c r="E24" s="34"/>
      <c r="F24" s="35">
        <v>230</v>
      </c>
      <c r="G24" t="s">
        <v>55</v>
      </c>
    </row>
    <row r="25" spans="2:7" x14ac:dyDescent="0.2">
      <c r="B25" s="33" t="s">
        <v>124</v>
      </c>
      <c r="C25" s="48" t="s">
        <v>125</v>
      </c>
      <c r="D25" s="48"/>
      <c r="E25" s="34">
        <v>240</v>
      </c>
      <c r="F25" s="35"/>
      <c r="G25" t="s">
        <v>55</v>
      </c>
    </row>
    <row r="26" spans="2:7" x14ac:dyDescent="0.2">
      <c r="B26" s="33" t="s">
        <v>126</v>
      </c>
      <c r="C26" s="48" t="s">
        <v>127</v>
      </c>
      <c r="D26" s="48"/>
      <c r="E26" s="34"/>
      <c r="F26" s="35">
        <v>130</v>
      </c>
      <c r="G26" t="s">
        <v>55</v>
      </c>
    </row>
    <row r="27" spans="2:7" x14ac:dyDescent="0.2">
      <c r="B27" s="33" t="s">
        <v>128</v>
      </c>
      <c r="C27" s="48" t="s">
        <v>129</v>
      </c>
      <c r="D27" s="48"/>
      <c r="E27" s="34"/>
      <c r="F27" s="35">
        <v>100</v>
      </c>
      <c r="G27" t="s">
        <v>55</v>
      </c>
    </row>
    <row r="28" spans="2:7" x14ac:dyDescent="0.2">
      <c r="B28" s="33" t="s">
        <v>130</v>
      </c>
      <c r="C28" s="48" t="s">
        <v>131</v>
      </c>
      <c r="D28" s="48"/>
      <c r="E28" s="34"/>
      <c r="F28" s="35">
        <v>25</v>
      </c>
      <c r="G28" t="s">
        <v>55</v>
      </c>
    </row>
    <row r="29" spans="2:7" x14ac:dyDescent="0.2">
      <c r="B29" s="33"/>
      <c r="C29" s="48"/>
      <c r="D29" s="48"/>
      <c r="E29" s="34"/>
      <c r="F29" s="35"/>
    </row>
    <row r="30" spans="2:7" x14ac:dyDescent="0.2">
      <c r="B30" s="33"/>
      <c r="C30" s="48"/>
      <c r="D30" s="48"/>
      <c r="E30" s="34"/>
      <c r="F30" s="35"/>
    </row>
    <row r="31" spans="2:7" x14ac:dyDescent="0.2">
      <c r="B31" s="33"/>
      <c r="C31" s="48"/>
      <c r="D31" s="48"/>
      <c r="E31" s="34"/>
      <c r="F31" s="35"/>
    </row>
    <row r="32" spans="2:7" x14ac:dyDescent="0.2">
      <c r="B32" s="33"/>
      <c r="C32" s="48"/>
      <c r="D32" s="48"/>
      <c r="E32" s="34"/>
      <c r="F32" s="35"/>
    </row>
    <row r="33" spans="2:6" x14ac:dyDescent="0.2">
      <c r="B33" s="33"/>
      <c r="C33" s="48"/>
      <c r="D33" s="48"/>
      <c r="E33" s="34"/>
      <c r="F33" s="35"/>
    </row>
    <row r="34" spans="2:6" x14ac:dyDescent="0.2">
      <c r="B34" s="33"/>
      <c r="C34" s="48"/>
      <c r="D34" s="48"/>
      <c r="E34" s="34"/>
      <c r="F34" s="35"/>
    </row>
    <row r="35" spans="2:6" x14ac:dyDescent="0.2">
      <c r="B35" s="33"/>
      <c r="C35" s="48"/>
      <c r="D35" s="48"/>
      <c r="E35" s="34"/>
      <c r="F35" s="35"/>
    </row>
    <row r="36" spans="2:6" x14ac:dyDescent="0.2">
      <c r="B36" s="33"/>
      <c r="C36" s="48"/>
      <c r="D36" s="48"/>
      <c r="E36" s="34"/>
      <c r="F36" s="35"/>
    </row>
    <row r="37" spans="2:6" x14ac:dyDescent="0.2">
      <c r="B37" s="33"/>
      <c r="C37" s="48"/>
      <c r="D37" s="48"/>
      <c r="E37" s="34"/>
      <c r="F37" s="35"/>
    </row>
    <row r="38" spans="2:6" x14ac:dyDescent="0.2">
      <c r="B38" s="33"/>
      <c r="C38" s="48"/>
      <c r="D38" s="48"/>
      <c r="E38" s="34"/>
      <c r="F38" s="35"/>
    </row>
    <row r="39" spans="2:6" x14ac:dyDescent="0.2">
      <c r="B39" s="33"/>
      <c r="C39" s="48"/>
      <c r="D39" s="48"/>
      <c r="E39" s="34"/>
      <c r="F39" s="35"/>
    </row>
    <row r="40" spans="2:6" x14ac:dyDescent="0.2">
      <c r="B40" s="33"/>
      <c r="C40" s="48"/>
      <c r="D40" s="48"/>
      <c r="E40" s="34"/>
      <c r="F40" s="35"/>
    </row>
    <row r="41" spans="2:6" x14ac:dyDescent="0.2">
      <c r="B41" s="33"/>
      <c r="C41" s="48"/>
      <c r="D41" s="48"/>
      <c r="E41" s="34"/>
      <c r="F41" s="35"/>
    </row>
    <row r="42" spans="2:6" x14ac:dyDescent="0.2">
      <c r="B42" s="33"/>
      <c r="C42" s="48"/>
      <c r="D42" s="48"/>
      <c r="E42" s="34"/>
      <c r="F42" s="35"/>
    </row>
    <row r="43" spans="2:6" x14ac:dyDescent="0.2">
      <c r="B43" s="33"/>
      <c r="C43" s="48"/>
      <c r="D43" s="48"/>
      <c r="E43" s="34"/>
      <c r="F43" s="35"/>
    </row>
    <row r="44" spans="2:6" x14ac:dyDescent="0.2">
      <c r="B44" s="33"/>
      <c r="C44" s="48"/>
      <c r="D44" s="48"/>
      <c r="E44" s="34"/>
      <c r="F44" s="35"/>
    </row>
    <row r="45" spans="2:6" x14ac:dyDescent="0.2">
      <c r="B45" s="33"/>
      <c r="C45" s="48"/>
      <c r="D45" s="48"/>
      <c r="E45" s="34"/>
      <c r="F45" s="35"/>
    </row>
    <row r="46" spans="2:6" x14ac:dyDescent="0.2">
      <c r="B46" s="33"/>
      <c r="C46" s="48"/>
      <c r="D46" s="48"/>
      <c r="E46" s="34"/>
      <c r="F46" s="35"/>
    </row>
    <row r="47" spans="2:6" x14ac:dyDescent="0.2">
      <c r="B47" s="33"/>
      <c r="C47" s="48"/>
      <c r="D47" s="48"/>
      <c r="E47" s="34"/>
      <c r="F47" s="35"/>
    </row>
    <row r="48" spans="2:6" x14ac:dyDescent="0.2">
      <c r="B48" s="33"/>
      <c r="C48" s="48"/>
      <c r="D48" s="48"/>
      <c r="E48" s="34"/>
      <c r="F48" s="35"/>
    </row>
    <row r="49" spans="2:6" x14ac:dyDescent="0.2">
      <c r="B49" s="33"/>
      <c r="C49" s="48"/>
      <c r="D49" s="48"/>
      <c r="E49" s="34"/>
      <c r="F49" s="35"/>
    </row>
    <row r="50" spans="2:6" x14ac:dyDescent="0.2">
      <c r="B50" s="33"/>
      <c r="C50" s="48"/>
      <c r="D50" s="48"/>
      <c r="E50" s="34"/>
      <c r="F50" s="35">
        <v>600</v>
      </c>
    </row>
    <row r="51" spans="2:6" x14ac:dyDescent="0.2">
      <c r="B51" s="8"/>
      <c r="E51" s="3"/>
      <c r="F51" s="3"/>
    </row>
    <row r="52" spans="2:6" x14ac:dyDescent="0.2">
      <c r="B52" s="10" t="s">
        <v>58</v>
      </c>
      <c r="C52" s="7"/>
      <c r="E52" s="5">
        <f>SUM(E15:E50)</f>
        <v>1300</v>
      </c>
      <c r="F52" s="6">
        <f>SUM(F16:F50)</f>
        <v>2021.3</v>
      </c>
    </row>
  </sheetData>
  <autoFilter ref="B14:D16" xr:uid="{00000000-0009-0000-0000-000003000000}">
    <filterColumn colId="1" showButton="0"/>
  </autoFilter>
  <mergeCells count="50">
    <mergeCell ref="C49:D49"/>
    <mergeCell ref="C50:D50"/>
    <mergeCell ref="C28:D28"/>
    <mergeCell ref="C43:D43"/>
    <mergeCell ref="C44:D44"/>
    <mergeCell ref="C45:D45"/>
    <mergeCell ref="C46:D46"/>
    <mergeCell ref="C47:D47"/>
    <mergeCell ref="C48:D48"/>
    <mergeCell ref="C37:D37"/>
    <mergeCell ref="C38:D38"/>
    <mergeCell ref="C39:D39"/>
    <mergeCell ref="C40:D40"/>
    <mergeCell ref="C41:D41"/>
    <mergeCell ref="C42:D42"/>
    <mergeCell ref="C31:D31"/>
    <mergeCell ref="C32:D32"/>
    <mergeCell ref="C33:D33"/>
    <mergeCell ref="C34:D34"/>
    <mergeCell ref="C35:D35"/>
    <mergeCell ref="C36:D36"/>
    <mergeCell ref="C30:D30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9:D29"/>
    <mergeCell ref="B13:F13"/>
    <mergeCell ref="C14:D14"/>
    <mergeCell ref="C16:D16"/>
    <mergeCell ref="C17:D17"/>
    <mergeCell ref="C18:D18"/>
    <mergeCell ref="C15:D15"/>
    <mergeCell ref="H11:I11"/>
    <mergeCell ref="B2:F2"/>
    <mergeCell ref="H2:K2"/>
    <mergeCell ref="B3:F3"/>
    <mergeCell ref="H3:I3"/>
    <mergeCell ref="H4:I4"/>
    <mergeCell ref="H5:I5"/>
    <mergeCell ref="H6:I6"/>
    <mergeCell ref="H7:I7"/>
    <mergeCell ref="H8:I8"/>
    <mergeCell ref="H9:I9"/>
    <mergeCell ref="H10:I10"/>
  </mergeCells>
  <phoneticPr fontId="8" alignment="center"/>
  <pageMargins left="0.511811024" right="0.511811024" top="0.78740157499999996" bottom="0.78740157499999996" header="0.31496062000000002" footer="0.31496062000000002"/>
  <pageSetup paperSize="9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15"/>
  <dimension ref="B1:L52"/>
  <sheetViews>
    <sheetView topLeftCell="C1" workbookViewId="0">
      <selection activeCell="H32" sqref="H32"/>
    </sheetView>
  </sheetViews>
  <sheetFormatPr defaultRowHeight="15" x14ac:dyDescent="0.2"/>
  <cols>
    <col min="1" max="1" width="1.07421875" customWidth="1"/>
    <col min="2" max="2" width="23.5390625" style="14" bestFit="1" customWidth="1"/>
    <col min="3" max="3" width="15.87109375" style="1" bestFit="1" customWidth="1"/>
    <col min="4" max="4" width="11.97265625" bestFit="1" customWidth="1"/>
    <col min="5" max="5" width="14.125" bestFit="1" customWidth="1"/>
    <col min="6" max="6" width="13.1796875" bestFit="1" customWidth="1"/>
    <col min="7" max="7" width="2.5546875" customWidth="1"/>
    <col min="8" max="8" width="14.125" customWidth="1"/>
    <col min="10" max="10" width="13.98828125" style="1" customWidth="1"/>
  </cols>
  <sheetData>
    <row r="1" spans="2:12" ht="6" customHeight="1" x14ac:dyDescent="0.2"/>
    <row r="2" spans="2:12" ht="21.75" customHeight="1" x14ac:dyDescent="0.3">
      <c r="B2" s="45" t="s">
        <v>132</v>
      </c>
      <c r="C2" s="45"/>
      <c r="D2" s="45"/>
      <c r="E2" s="45"/>
      <c r="F2" s="45"/>
      <c r="H2" s="53" t="s">
        <v>1</v>
      </c>
      <c r="I2" s="54"/>
      <c r="J2" s="54"/>
      <c r="K2" s="55"/>
    </row>
    <row r="3" spans="2:12" ht="15.75" thickBot="1" x14ac:dyDescent="0.25">
      <c r="B3" s="46" t="s">
        <v>2</v>
      </c>
      <c r="C3" s="46"/>
      <c r="D3" s="46"/>
      <c r="E3" s="46"/>
      <c r="F3" s="46"/>
      <c r="H3" s="56" t="s">
        <v>3</v>
      </c>
      <c r="I3" s="57"/>
      <c r="J3" s="4" t="s">
        <v>4</v>
      </c>
      <c r="K3" s="4" t="s">
        <v>5</v>
      </c>
    </row>
    <row r="4" spans="2:12" x14ac:dyDescent="0.2">
      <c r="B4" s="37" t="s">
        <v>6</v>
      </c>
      <c r="C4" s="38">
        <v>1380</v>
      </c>
      <c r="D4" s="15"/>
      <c r="E4" s="15"/>
      <c r="F4" s="16"/>
      <c r="H4" s="51" t="s">
        <v>7</v>
      </c>
      <c r="I4" s="52"/>
      <c r="J4" s="35">
        <v>60</v>
      </c>
      <c r="K4" s="36" t="s">
        <v>55</v>
      </c>
    </row>
    <row r="5" spans="2:12" x14ac:dyDescent="0.2">
      <c r="B5" s="39" t="s">
        <v>8</v>
      </c>
      <c r="C5" s="40">
        <f>C4+E52</f>
        <v>2570</v>
      </c>
      <c r="E5" s="28" t="s">
        <v>9</v>
      </c>
      <c r="F5" s="17">
        <f>Maio!J13</f>
        <v>1185.5</v>
      </c>
      <c r="H5" s="51" t="s">
        <v>10</v>
      </c>
      <c r="I5" s="52"/>
      <c r="J5" s="35">
        <v>30</v>
      </c>
      <c r="K5" s="36" t="s">
        <v>55</v>
      </c>
    </row>
    <row r="6" spans="2:12" x14ac:dyDescent="0.2">
      <c r="B6" s="18"/>
      <c r="C6" s="11"/>
      <c r="F6" s="19"/>
      <c r="H6" s="51" t="s">
        <v>11</v>
      </c>
      <c r="I6" s="52"/>
      <c r="J6" s="35">
        <v>250</v>
      </c>
      <c r="K6" s="36" t="s">
        <v>55</v>
      </c>
    </row>
    <row r="7" spans="2:12" x14ac:dyDescent="0.2">
      <c r="B7" s="31" t="s">
        <v>12</v>
      </c>
      <c r="C7" s="13">
        <f>C5-C5*10%-Maio!J13</f>
        <v>1127.5</v>
      </c>
      <c r="E7" s="28" t="s">
        <v>13</v>
      </c>
      <c r="F7" s="17">
        <f>Maio!F52</f>
        <v>1430.04</v>
      </c>
      <c r="H7" s="51" t="s">
        <v>14</v>
      </c>
      <c r="I7" s="52"/>
      <c r="J7" s="35">
        <v>82.5</v>
      </c>
      <c r="K7" s="36" t="s">
        <v>55</v>
      </c>
    </row>
    <row r="8" spans="2:12" x14ac:dyDescent="0.2">
      <c r="B8" s="18"/>
      <c r="C8" s="12"/>
      <c r="F8" s="19"/>
      <c r="H8" s="51" t="s">
        <v>15</v>
      </c>
      <c r="I8" s="52"/>
      <c r="J8" s="35">
        <v>71</v>
      </c>
      <c r="K8" s="36" t="s">
        <v>55</v>
      </c>
    </row>
    <row r="9" spans="2:12" x14ac:dyDescent="0.2">
      <c r="B9" s="20" t="s">
        <v>16</v>
      </c>
      <c r="C9" s="27">
        <f>(C7-C10-F7)</f>
        <v>-802.54</v>
      </c>
      <c r="E9" s="29" t="s">
        <v>17</v>
      </c>
      <c r="F9" s="25">
        <f>C9+Abril!F9</f>
        <v>23.379999999999427</v>
      </c>
      <c r="G9" s="2"/>
      <c r="H9" s="51" t="s">
        <v>18</v>
      </c>
      <c r="I9" s="52"/>
      <c r="J9" s="35">
        <v>50</v>
      </c>
      <c r="K9" s="36" t="s">
        <v>55</v>
      </c>
    </row>
    <row r="10" spans="2:12" x14ac:dyDescent="0.2">
      <c r="B10" s="26" t="s">
        <v>19</v>
      </c>
      <c r="C10" s="30">
        <v>500</v>
      </c>
      <c r="F10" s="19"/>
      <c r="H10" s="51" t="s">
        <v>20</v>
      </c>
      <c r="I10" s="52"/>
      <c r="J10" s="35">
        <v>42</v>
      </c>
      <c r="K10" s="36" t="s">
        <v>55</v>
      </c>
    </row>
    <row r="11" spans="2:12" ht="15.75" thickBot="1" x14ac:dyDescent="0.25">
      <c r="B11" s="21"/>
      <c r="C11" s="22"/>
      <c r="D11" s="23"/>
      <c r="E11" s="23"/>
      <c r="F11" s="44"/>
      <c r="H11" s="51" t="s">
        <v>72</v>
      </c>
      <c r="I11" s="52"/>
      <c r="J11" s="35">
        <v>600</v>
      </c>
      <c r="K11" s="36"/>
      <c r="L11" s="32"/>
    </row>
    <row r="12" spans="2:12" x14ac:dyDescent="0.2">
      <c r="I12" s="1"/>
      <c r="J12" s="3"/>
    </row>
    <row r="13" spans="2:12" ht="15" customHeight="1" x14ac:dyDescent="0.2">
      <c r="B13" s="50" t="s">
        <v>21</v>
      </c>
      <c r="C13" s="50"/>
      <c r="D13" s="50"/>
      <c r="E13" s="50"/>
      <c r="F13" s="50"/>
      <c r="I13" s="7"/>
      <c r="J13" s="6">
        <f>SUM(J4:J11)</f>
        <v>1185.5</v>
      </c>
    </row>
    <row r="14" spans="2:12" x14ac:dyDescent="0.2">
      <c r="B14" s="9" t="s">
        <v>22</v>
      </c>
      <c r="C14" s="47" t="s">
        <v>3</v>
      </c>
      <c r="D14" s="47"/>
      <c r="E14" s="4" t="s">
        <v>23</v>
      </c>
      <c r="F14" s="4" t="s">
        <v>4</v>
      </c>
    </row>
    <row r="15" spans="2:12" x14ac:dyDescent="0.2">
      <c r="B15" s="33"/>
      <c r="C15" s="48" t="s">
        <v>89</v>
      </c>
      <c r="D15" s="48"/>
      <c r="E15" s="34">
        <v>690</v>
      </c>
      <c r="F15" s="35"/>
      <c r="G15" t="s">
        <v>55</v>
      </c>
    </row>
    <row r="16" spans="2:12" x14ac:dyDescent="0.2">
      <c r="B16" s="33" t="s">
        <v>40</v>
      </c>
      <c r="C16" s="48" t="s">
        <v>133</v>
      </c>
      <c r="D16" s="48"/>
      <c r="E16" s="34"/>
      <c r="F16" s="35">
        <f>101.58+154.91</f>
        <v>256.49</v>
      </c>
    </row>
    <row r="17" spans="2:7" x14ac:dyDescent="0.2">
      <c r="B17" s="33" t="s">
        <v>40</v>
      </c>
      <c r="C17" s="48" t="s">
        <v>134</v>
      </c>
      <c r="D17" s="48"/>
      <c r="E17" s="34"/>
      <c r="F17" s="35">
        <v>75</v>
      </c>
    </row>
    <row r="18" spans="2:7" x14ac:dyDescent="0.2">
      <c r="B18" s="33" t="s">
        <v>93</v>
      </c>
      <c r="C18" s="48" t="s">
        <v>135</v>
      </c>
      <c r="D18" s="48"/>
      <c r="E18" s="34"/>
      <c r="F18" s="35">
        <v>70.31</v>
      </c>
    </row>
    <row r="19" spans="2:7" x14ac:dyDescent="0.2">
      <c r="B19" s="33" t="s">
        <v>93</v>
      </c>
      <c r="C19" s="48" t="s">
        <v>136</v>
      </c>
      <c r="D19" s="48"/>
      <c r="E19" s="34"/>
      <c r="F19" s="35">
        <v>62.5</v>
      </c>
    </row>
    <row r="20" spans="2:7" x14ac:dyDescent="0.2">
      <c r="B20" s="33" t="s">
        <v>93</v>
      </c>
      <c r="C20" s="48" t="s">
        <v>137</v>
      </c>
      <c r="D20" s="48"/>
      <c r="E20" s="34"/>
      <c r="F20" s="35">
        <v>24.74</v>
      </c>
    </row>
    <row r="21" spans="2:7" x14ac:dyDescent="0.2">
      <c r="B21" s="33" t="s">
        <v>138</v>
      </c>
      <c r="C21" s="48" t="s">
        <v>139</v>
      </c>
      <c r="D21" s="48"/>
      <c r="E21" s="34"/>
      <c r="F21" s="35">
        <v>216</v>
      </c>
    </row>
    <row r="22" spans="2:7" x14ac:dyDescent="0.2">
      <c r="B22" s="33" t="s">
        <v>109</v>
      </c>
      <c r="C22" s="48" t="s">
        <v>108</v>
      </c>
      <c r="D22" s="48"/>
      <c r="E22" s="34">
        <v>500</v>
      </c>
      <c r="F22" s="35"/>
    </row>
    <row r="23" spans="2:7" x14ac:dyDescent="0.2">
      <c r="B23" s="33" t="s">
        <v>93</v>
      </c>
      <c r="C23" s="48" t="s">
        <v>140</v>
      </c>
      <c r="D23" s="48"/>
      <c r="E23" s="34"/>
      <c r="F23" s="35">
        <v>350</v>
      </c>
    </row>
    <row r="24" spans="2:7" x14ac:dyDescent="0.2">
      <c r="B24" s="33" t="s">
        <v>141</v>
      </c>
      <c r="C24" s="48" t="s">
        <v>142</v>
      </c>
      <c r="D24" s="48"/>
      <c r="E24" s="34"/>
      <c r="F24" s="35">
        <v>35</v>
      </c>
    </row>
    <row r="25" spans="2:7" x14ac:dyDescent="0.2">
      <c r="B25" s="33" t="s">
        <v>143</v>
      </c>
      <c r="C25" s="48" t="s">
        <v>144</v>
      </c>
      <c r="D25" s="48"/>
      <c r="E25" s="34"/>
      <c r="F25" s="35">
        <v>40</v>
      </c>
      <c r="G25" t="s">
        <v>55</v>
      </c>
    </row>
    <row r="26" spans="2:7" x14ac:dyDescent="0.2">
      <c r="B26" s="33"/>
      <c r="C26" s="48"/>
      <c r="D26" s="48"/>
      <c r="E26" s="34"/>
      <c r="F26" s="35"/>
    </row>
    <row r="27" spans="2:7" x14ac:dyDescent="0.2">
      <c r="B27" s="33"/>
      <c r="C27" s="48"/>
      <c r="D27" s="48"/>
      <c r="E27" s="34"/>
      <c r="F27" s="35"/>
    </row>
    <row r="28" spans="2:7" x14ac:dyDescent="0.2">
      <c r="B28" s="33"/>
      <c r="C28" s="48"/>
      <c r="D28" s="48"/>
      <c r="E28" s="34"/>
      <c r="F28" s="35"/>
    </row>
    <row r="29" spans="2:7" x14ac:dyDescent="0.2">
      <c r="B29" s="33"/>
      <c r="C29" s="48"/>
      <c r="D29" s="48"/>
      <c r="E29" s="34"/>
      <c r="F29" s="35"/>
    </row>
    <row r="30" spans="2:7" x14ac:dyDescent="0.2">
      <c r="B30" s="33"/>
      <c r="C30" s="48"/>
      <c r="D30" s="48"/>
      <c r="E30" s="34"/>
      <c r="F30" s="35"/>
    </row>
    <row r="31" spans="2:7" x14ac:dyDescent="0.2">
      <c r="B31" s="33"/>
      <c r="C31" s="48"/>
      <c r="D31" s="48"/>
      <c r="E31" s="34"/>
      <c r="F31" s="35"/>
    </row>
    <row r="32" spans="2:7" x14ac:dyDescent="0.2">
      <c r="B32" s="33"/>
      <c r="C32" s="48"/>
      <c r="D32" s="48"/>
      <c r="E32" s="34"/>
      <c r="F32" s="35"/>
    </row>
    <row r="33" spans="2:6" x14ac:dyDescent="0.2">
      <c r="B33" s="33"/>
      <c r="C33" s="48"/>
      <c r="D33" s="48"/>
      <c r="E33" s="34"/>
      <c r="F33" s="35"/>
    </row>
    <row r="34" spans="2:6" x14ac:dyDescent="0.2">
      <c r="B34" s="33"/>
      <c r="C34" s="48"/>
      <c r="D34" s="48"/>
      <c r="E34" s="34"/>
      <c r="F34" s="35"/>
    </row>
    <row r="35" spans="2:6" x14ac:dyDescent="0.2">
      <c r="B35" s="33"/>
      <c r="C35" s="48"/>
      <c r="D35" s="48"/>
      <c r="E35" s="34"/>
      <c r="F35" s="35"/>
    </row>
    <row r="36" spans="2:6" x14ac:dyDescent="0.2">
      <c r="B36" s="33"/>
      <c r="C36" s="48"/>
      <c r="D36" s="48"/>
      <c r="E36" s="34"/>
      <c r="F36" s="35"/>
    </row>
    <row r="37" spans="2:6" x14ac:dyDescent="0.2">
      <c r="B37" s="33"/>
      <c r="C37" s="48"/>
      <c r="D37" s="48"/>
      <c r="E37" s="34"/>
      <c r="F37" s="35"/>
    </row>
    <row r="38" spans="2:6" x14ac:dyDescent="0.2">
      <c r="B38" s="33"/>
      <c r="C38" s="48"/>
      <c r="D38" s="48"/>
      <c r="E38" s="34"/>
      <c r="F38" s="35"/>
    </row>
    <row r="39" spans="2:6" x14ac:dyDescent="0.2">
      <c r="B39" s="33"/>
      <c r="C39" s="48"/>
      <c r="D39" s="48"/>
      <c r="E39" s="34"/>
      <c r="F39" s="35"/>
    </row>
    <row r="40" spans="2:6" x14ac:dyDescent="0.2">
      <c r="B40" s="33"/>
      <c r="C40" s="48"/>
      <c r="D40" s="48"/>
      <c r="E40" s="34"/>
      <c r="F40" s="35"/>
    </row>
    <row r="41" spans="2:6" x14ac:dyDescent="0.2">
      <c r="B41" s="33"/>
      <c r="C41" s="48"/>
      <c r="D41" s="48"/>
      <c r="E41" s="34"/>
      <c r="F41" s="35"/>
    </row>
    <row r="42" spans="2:6" x14ac:dyDescent="0.2">
      <c r="B42" s="33"/>
      <c r="C42" s="48"/>
      <c r="D42" s="48"/>
      <c r="E42" s="34"/>
      <c r="F42" s="35"/>
    </row>
    <row r="43" spans="2:6" x14ac:dyDescent="0.2">
      <c r="B43" s="33"/>
      <c r="C43" s="48"/>
      <c r="D43" s="48"/>
      <c r="E43" s="34"/>
      <c r="F43" s="35"/>
    </row>
    <row r="44" spans="2:6" x14ac:dyDescent="0.2">
      <c r="B44" s="33"/>
      <c r="C44" s="48"/>
      <c r="D44" s="48"/>
      <c r="E44" s="34"/>
      <c r="F44" s="35"/>
    </row>
    <row r="45" spans="2:6" x14ac:dyDescent="0.2">
      <c r="B45" s="33"/>
      <c r="C45" s="48"/>
      <c r="D45" s="48"/>
      <c r="E45" s="34"/>
      <c r="F45" s="35"/>
    </row>
    <row r="46" spans="2:6" x14ac:dyDescent="0.2">
      <c r="B46" s="33"/>
      <c r="C46" s="48"/>
      <c r="D46" s="48"/>
      <c r="E46" s="34"/>
      <c r="F46" s="35"/>
    </row>
    <row r="47" spans="2:6" x14ac:dyDescent="0.2">
      <c r="B47" s="33"/>
      <c r="C47" s="48"/>
      <c r="D47" s="48"/>
      <c r="E47" s="34"/>
      <c r="F47" s="35"/>
    </row>
    <row r="48" spans="2:6" x14ac:dyDescent="0.2">
      <c r="B48" s="33"/>
      <c r="C48" s="48"/>
      <c r="D48" s="48"/>
      <c r="E48" s="34"/>
      <c r="F48" s="35"/>
    </row>
    <row r="49" spans="2:7" x14ac:dyDescent="0.2">
      <c r="B49" s="33"/>
      <c r="C49" s="48"/>
      <c r="D49" s="48"/>
      <c r="E49" s="34"/>
      <c r="F49" s="35"/>
    </row>
    <row r="50" spans="2:7" x14ac:dyDescent="0.2">
      <c r="B50" s="33"/>
      <c r="C50" s="48"/>
      <c r="D50" s="48"/>
      <c r="E50" s="34"/>
      <c r="F50" s="35">
        <v>300</v>
      </c>
      <c r="G50" t="s">
        <v>55</v>
      </c>
    </row>
    <row r="51" spans="2:7" x14ac:dyDescent="0.2">
      <c r="B51" s="8"/>
      <c r="E51" s="3"/>
      <c r="F51" s="3"/>
    </row>
    <row r="52" spans="2:7" x14ac:dyDescent="0.2">
      <c r="B52" s="10" t="s">
        <v>58</v>
      </c>
      <c r="C52" s="7"/>
      <c r="E52" s="5">
        <f>SUM(E15:E50)</f>
        <v>1190</v>
      </c>
      <c r="F52" s="6">
        <f>SUM(F15:F50)</f>
        <v>1430.04</v>
      </c>
    </row>
  </sheetData>
  <autoFilter ref="B14:D16" xr:uid="{00000000-0009-0000-0000-000004000000}">
    <filterColumn colId="1" showButton="0"/>
  </autoFilter>
  <mergeCells count="50">
    <mergeCell ref="C49:D49"/>
    <mergeCell ref="C50:D50"/>
    <mergeCell ref="C43:D43"/>
    <mergeCell ref="C44:D44"/>
    <mergeCell ref="C45:D45"/>
    <mergeCell ref="C46:D46"/>
    <mergeCell ref="C47:D47"/>
    <mergeCell ref="C48:D48"/>
    <mergeCell ref="C42:D42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30:D30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18:D18"/>
    <mergeCell ref="H6:I6"/>
    <mergeCell ref="H7:I7"/>
    <mergeCell ref="H8:I8"/>
    <mergeCell ref="H9:I9"/>
    <mergeCell ref="H10:I10"/>
    <mergeCell ref="H11:I11"/>
    <mergeCell ref="B13:F13"/>
    <mergeCell ref="C14:D14"/>
    <mergeCell ref="C15:D15"/>
    <mergeCell ref="C16:D16"/>
    <mergeCell ref="C17:D17"/>
    <mergeCell ref="H5:I5"/>
    <mergeCell ref="B2:F2"/>
    <mergeCell ref="H2:K2"/>
    <mergeCell ref="B3:F3"/>
    <mergeCell ref="H3:I3"/>
    <mergeCell ref="H4:I4"/>
  </mergeCells>
  <phoneticPr fontId="8" alignment="center"/>
  <pageMargins left="0.511811024" right="0.511811024" top="0.78740157499999996" bottom="0.78740157499999996" header="0.31496062000000002" footer="0.31496062000000002"/>
  <pageSetup paperSize="9" orientation="portrait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16"/>
  <dimension ref="B1:L52"/>
  <sheetViews>
    <sheetView tabSelected="1" topLeftCell="B1" workbookViewId="0">
      <selection activeCell="F20" sqref="F20"/>
    </sheetView>
  </sheetViews>
  <sheetFormatPr defaultRowHeight="15" x14ac:dyDescent="0.2"/>
  <cols>
    <col min="1" max="1" width="1.07421875" customWidth="1"/>
    <col min="2" max="2" width="23.5390625" style="14" bestFit="1" customWidth="1"/>
    <col min="3" max="3" width="15.87109375" style="1" bestFit="1" customWidth="1"/>
    <col min="4" max="4" width="11.97265625" bestFit="1" customWidth="1"/>
    <col min="5" max="5" width="15.33203125" bestFit="1" customWidth="1"/>
    <col min="6" max="6" width="12.10546875" bestFit="1" customWidth="1"/>
    <col min="7" max="7" width="2.5546875" customWidth="1"/>
    <col min="8" max="8" width="14.125" customWidth="1"/>
    <col min="10" max="10" width="13.98828125" style="1" customWidth="1"/>
  </cols>
  <sheetData>
    <row r="1" spans="2:12" ht="6" customHeight="1" x14ac:dyDescent="0.2"/>
    <row r="2" spans="2:12" ht="21.75" customHeight="1" x14ac:dyDescent="0.3">
      <c r="B2" s="45" t="s">
        <v>145</v>
      </c>
      <c r="C2" s="45"/>
      <c r="D2" s="45"/>
      <c r="E2" s="45"/>
      <c r="F2" s="45"/>
      <c r="H2" s="53" t="s">
        <v>1</v>
      </c>
      <c r="I2" s="54"/>
      <c r="J2" s="54"/>
      <c r="K2" s="55"/>
    </row>
    <row r="3" spans="2:12" ht="15.75" thickBot="1" x14ac:dyDescent="0.25">
      <c r="B3" s="46" t="s">
        <v>2</v>
      </c>
      <c r="C3" s="46"/>
      <c r="D3" s="46"/>
      <c r="E3" s="46"/>
      <c r="F3" s="46"/>
      <c r="H3" s="56" t="s">
        <v>3</v>
      </c>
      <c r="I3" s="57"/>
      <c r="J3" s="4" t="s">
        <v>4</v>
      </c>
      <c r="K3" s="4" t="s">
        <v>5</v>
      </c>
    </row>
    <row r="4" spans="2:12" x14ac:dyDescent="0.2">
      <c r="B4" s="37" t="s">
        <v>6</v>
      </c>
      <c r="C4" s="38">
        <v>1500</v>
      </c>
      <c r="D4" s="15"/>
      <c r="E4" s="15"/>
      <c r="F4" s="16"/>
      <c r="H4" s="51" t="s">
        <v>7</v>
      </c>
      <c r="I4" s="52"/>
      <c r="J4" s="35">
        <v>60</v>
      </c>
      <c r="K4" s="36"/>
    </row>
    <row r="5" spans="2:12" x14ac:dyDescent="0.2">
      <c r="B5" s="39" t="s">
        <v>8</v>
      </c>
      <c r="C5" s="40">
        <f>C4+E52</f>
        <v>2400</v>
      </c>
      <c r="E5" s="28" t="s">
        <v>9</v>
      </c>
      <c r="F5" s="17">
        <f>Junho!J13</f>
        <v>1268</v>
      </c>
      <c r="H5" s="51" t="s">
        <v>10</v>
      </c>
      <c r="I5" s="52"/>
      <c r="J5" s="35">
        <v>30</v>
      </c>
      <c r="K5" s="36"/>
    </row>
    <row r="6" spans="2:12" x14ac:dyDescent="0.2">
      <c r="B6" s="18"/>
      <c r="C6" s="11"/>
      <c r="F6" s="19"/>
      <c r="H6" s="51" t="s">
        <v>11</v>
      </c>
      <c r="I6" s="52"/>
      <c r="J6" s="35">
        <v>250</v>
      </c>
      <c r="K6" s="36"/>
    </row>
    <row r="7" spans="2:12" x14ac:dyDescent="0.2">
      <c r="B7" s="31" t="s">
        <v>12</v>
      </c>
      <c r="C7" s="13">
        <f>C5-C5*10%-Junho!J13</f>
        <v>892</v>
      </c>
      <c r="E7" s="28" t="s">
        <v>13</v>
      </c>
      <c r="F7" s="17">
        <f>Junho!F52</f>
        <v>670.31</v>
      </c>
      <c r="H7" s="51" t="s">
        <v>14</v>
      </c>
      <c r="I7" s="52"/>
      <c r="J7" s="35">
        <v>165</v>
      </c>
      <c r="K7" s="36"/>
    </row>
    <row r="8" spans="2:12" x14ac:dyDescent="0.2">
      <c r="B8" s="18"/>
      <c r="C8" s="12"/>
      <c r="F8" s="19"/>
      <c r="H8" s="51" t="s">
        <v>15</v>
      </c>
      <c r="I8" s="52"/>
      <c r="J8" s="35">
        <v>71</v>
      </c>
      <c r="K8" s="36"/>
    </row>
    <row r="9" spans="2:12" x14ac:dyDescent="0.2">
      <c r="B9" s="20" t="s">
        <v>16</v>
      </c>
      <c r="C9" s="27">
        <f>(C7-C10-F7)</f>
        <v>-278.30999999999995</v>
      </c>
      <c r="E9" s="29" t="s">
        <v>17</v>
      </c>
      <c r="F9" s="25">
        <f>C9+Maio!F9</f>
        <v>-254.93000000000052</v>
      </c>
      <c r="G9" s="2"/>
      <c r="H9" s="51" t="s">
        <v>18</v>
      </c>
      <c r="I9" s="52"/>
      <c r="J9" s="35">
        <v>50</v>
      </c>
      <c r="K9" s="36" t="s">
        <v>55</v>
      </c>
    </row>
    <row r="10" spans="2:12" x14ac:dyDescent="0.2">
      <c r="B10" s="26" t="s">
        <v>19</v>
      </c>
      <c r="C10" s="30">
        <v>500</v>
      </c>
      <c r="F10" s="19"/>
      <c r="H10" s="51" t="s">
        <v>20</v>
      </c>
      <c r="I10" s="52"/>
      <c r="J10" s="35">
        <v>42</v>
      </c>
      <c r="K10" s="36"/>
    </row>
    <row r="11" spans="2:12" ht="15.75" customHeight="1" x14ac:dyDescent="0.2">
      <c r="B11" s="21"/>
      <c r="C11" s="22"/>
      <c r="D11" s="23"/>
      <c r="E11" s="23"/>
      <c r="F11" s="44"/>
      <c r="H11" s="51" t="s">
        <v>72</v>
      </c>
      <c r="I11" s="52"/>
      <c r="J11" s="35">
        <v>600</v>
      </c>
      <c r="K11" s="36"/>
      <c r="L11" s="32"/>
    </row>
    <row r="12" spans="2:12" x14ac:dyDescent="0.2">
      <c r="I12" s="1"/>
      <c r="J12" s="3"/>
    </row>
    <row r="13" spans="2:12" ht="15" customHeight="1" x14ac:dyDescent="0.2">
      <c r="B13" s="50" t="s">
        <v>21</v>
      </c>
      <c r="C13" s="50"/>
      <c r="D13" s="50"/>
      <c r="E13" s="50"/>
      <c r="F13" s="50"/>
      <c r="I13" s="7"/>
      <c r="J13" s="6">
        <f>SUM(J4:J11)</f>
        <v>1268</v>
      </c>
    </row>
    <row r="14" spans="2:12" x14ac:dyDescent="0.2">
      <c r="B14" s="9" t="s">
        <v>22</v>
      </c>
      <c r="C14" s="47" t="s">
        <v>3</v>
      </c>
      <c r="D14" s="47"/>
      <c r="E14" s="4" t="s">
        <v>23</v>
      </c>
      <c r="F14" s="4" t="s">
        <v>4</v>
      </c>
    </row>
    <row r="15" spans="2:12" x14ac:dyDescent="0.2">
      <c r="B15" s="33"/>
      <c r="C15" s="48"/>
      <c r="D15" s="48"/>
      <c r="E15" s="34">
        <v>900</v>
      </c>
      <c r="F15" s="35"/>
    </row>
    <row r="16" spans="2:12" x14ac:dyDescent="0.2">
      <c r="B16" s="33" t="s">
        <v>93</v>
      </c>
      <c r="C16" s="48" t="s">
        <v>146</v>
      </c>
      <c r="D16" s="48"/>
      <c r="E16" s="34"/>
      <c r="F16" s="35">
        <v>70.31</v>
      </c>
    </row>
    <row r="17" spans="2:6" x14ac:dyDescent="0.2">
      <c r="B17" s="33" t="s">
        <v>130</v>
      </c>
      <c r="C17" s="48" t="s">
        <v>131</v>
      </c>
      <c r="D17" s="48"/>
      <c r="E17" s="34"/>
      <c r="F17" s="35">
        <v>25</v>
      </c>
    </row>
    <row r="18" spans="2:6" x14ac:dyDescent="0.2">
      <c r="B18" s="33" t="s">
        <v>141</v>
      </c>
      <c r="C18" s="48" t="s">
        <v>147</v>
      </c>
      <c r="D18" s="48"/>
      <c r="E18" s="34"/>
      <c r="F18" s="35">
        <v>35</v>
      </c>
    </row>
    <row r="19" spans="2:6" x14ac:dyDescent="0.2">
      <c r="B19" s="33"/>
      <c r="C19" s="48" t="s">
        <v>157</v>
      </c>
      <c r="D19" s="48"/>
      <c r="E19" s="34"/>
      <c r="F19" s="35">
        <v>200</v>
      </c>
    </row>
    <row r="20" spans="2:6" x14ac:dyDescent="0.2">
      <c r="B20" s="33" t="s">
        <v>93</v>
      </c>
      <c r="C20" s="49" t="s">
        <v>95</v>
      </c>
      <c r="D20" s="48"/>
      <c r="E20" s="34"/>
      <c r="F20" s="35">
        <v>40</v>
      </c>
    </row>
    <row r="21" spans="2:6" x14ac:dyDescent="0.2">
      <c r="B21" s="33"/>
      <c r="C21" s="48"/>
      <c r="D21" s="48"/>
      <c r="E21" s="34"/>
      <c r="F21" s="35"/>
    </row>
    <row r="22" spans="2:6" x14ac:dyDescent="0.2">
      <c r="B22" s="33"/>
      <c r="C22" s="48"/>
      <c r="D22" s="48"/>
      <c r="E22" s="34"/>
      <c r="F22" s="35"/>
    </row>
    <row r="23" spans="2:6" x14ac:dyDescent="0.2">
      <c r="B23" s="33"/>
      <c r="C23" s="48"/>
      <c r="D23" s="48"/>
      <c r="E23" s="34"/>
      <c r="F23" s="35"/>
    </row>
    <row r="24" spans="2:6" x14ac:dyDescent="0.2">
      <c r="B24" s="33"/>
      <c r="C24" s="48"/>
      <c r="D24" s="48"/>
      <c r="E24" s="34"/>
      <c r="F24" s="35"/>
    </row>
    <row r="25" spans="2:6" x14ac:dyDescent="0.2">
      <c r="B25" s="33"/>
      <c r="C25" s="48"/>
      <c r="D25" s="48"/>
      <c r="E25" s="34"/>
      <c r="F25" s="35"/>
    </row>
    <row r="26" spans="2:6" x14ac:dyDescent="0.2">
      <c r="B26" s="33"/>
      <c r="C26" s="48"/>
      <c r="D26" s="48"/>
      <c r="E26" s="34"/>
      <c r="F26" s="35"/>
    </row>
    <row r="27" spans="2:6" x14ac:dyDescent="0.2">
      <c r="B27" s="33"/>
      <c r="C27" s="48"/>
      <c r="D27" s="48"/>
      <c r="E27" s="34"/>
      <c r="F27" s="35"/>
    </row>
    <row r="28" spans="2:6" x14ac:dyDescent="0.2">
      <c r="B28" s="33"/>
      <c r="C28" s="48"/>
      <c r="D28" s="48"/>
      <c r="E28" s="34"/>
      <c r="F28" s="35"/>
    </row>
    <row r="29" spans="2:6" x14ac:dyDescent="0.2">
      <c r="B29" s="33"/>
      <c r="C29" s="48"/>
      <c r="D29" s="48"/>
      <c r="E29" s="34"/>
      <c r="F29" s="35"/>
    </row>
    <row r="30" spans="2:6" x14ac:dyDescent="0.2">
      <c r="B30" s="33"/>
      <c r="C30" s="48"/>
      <c r="D30" s="48"/>
      <c r="E30" s="34"/>
      <c r="F30" s="35"/>
    </row>
    <row r="31" spans="2:6" x14ac:dyDescent="0.2">
      <c r="B31" s="33"/>
      <c r="C31" s="48"/>
      <c r="D31" s="48"/>
      <c r="E31" s="34"/>
      <c r="F31" s="35"/>
    </row>
    <row r="32" spans="2:6" x14ac:dyDescent="0.2">
      <c r="B32" s="33"/>
      <c r="C32" s="48"/>
      <c r="D32" s="48"/>
      <c r="E32" s="34"/>
      <c r="F32" s="35"/>
    </row>
    <row r="33" spans="2:6" x14ac:dyDescent="0.2">
      <c r="B33" s="33"/>
      <c r="C33" s="48"/>
      <c r="D33" s="48"/>
      <c r="E33" s="34"/>
      <c r="F33" s="35"/>
    </row>
    <row r="34" spans="2:6" x14ac:dyDescent="0.2">
      <c r="B34" s="33"/>
      <c r="C34" s="48"/>
      <c r="D34" s="48"/>
      <c r="E34" s="34"/>
      <c r="F34" s="35"/>
    </row>
    <row r="35" spans="2:6" x14ac:dyDescent="0.2">
      <c r="B35" s="33"/>
      <c r="C35" s="48"/>
      <c r="D35" s="48"/>
      <c r="E35" s="34"/>
      <c r="F35" s="35"/>
    </row>
    <row r="36" spans="2:6" x14ac:dyDescent="0.2">
      <c r="B36" s="33"/>
      <c r="C36" s="48"/>
      <c r="D36" s="48"/>
      <c r="E36" s="34"/>
      <c r="F36" s="35"/>
    </row>
    <row r="37" spans="2:6" x14ac:dyDescent="0.2">
      <c r="B37" s="33"/>
      <c r="C37" s="48"/>
      <c r="D37" s="48"/>
      <c r="E37" s="34"/>
      <c r="F37" s="35"/>
    </row>
    <row r="38" spans="2:6" x14ac:dyDescent="0.2">
      <c r="B38" s="33"/>
      <c r="C38" s="48"/>
      <c r="D38" s="48"/>
      <c r="E38" s="34"/>
      <c r="F38" s="35"/>
    </row>
    <row r="39" spans="2:6" x14ac:dyDescent="0.2">
      <c r="B39" s="33"/>
      <c r="C39" s="48"/>
      <c r="D39" s="48"/>
      <c r="E39" s="34"/>
      <c r="F39" s="35"/>
    </row>
    <row r="40" spans="2:6" x14ac:dyDescent="0.2">
      <c r="B40" s="33"/>
      <c r="C40" s="48"/>
      <c r="D40" s="48"/>
      <c r="E40" s="34"/>
      <c r="F40" s="35"/>
    </row>
    <row r="41" spans="2:6" x14ac:dyDescent="0.2">
      <c r="B41" s="33"/>
      <c r="C41" s="48"/>
      <c r="D41" s="48"/>
      <c r="E41" s="34"/>
      <c r="F41" s="35"/>
    </row>
    <row r="42" spans="2:6" x14ac:dyDescent="0.2">
      <c r="B42" s="33"/>
      <c r="C42" s="48"/>
      <c r="D42" s="48"/>
      <c r="E42" s="34"/>
      <c r="F42" s="35"/>
    </row>
    <row r="43" spans="2:6" x14ac:dyDescent="0.2">
      <c r="B43" s="33"/>
      <c r="C43" s="48"/>
      <c r="D43" s="48"/>
      <c r="E43" s="34"/>
      <c r="F43" s="35"/>
    </row>
    <row r="44" spans="2:6" x14ac:dyDescent="0.2">
      <c r="B44" s="33"/>
      <c r="C44" s="48"/>
      <c r="D44" s="48"/>
      <c r="E44" s="34"/>
      <c r="F44" s="35"/>
    </row>
    <row r="45" spans="2:6" x14ac:dyDescent="0.2">
      <c r="B45" s="33"/>
      <c r="C45" s="48"/>
      <c r="D45" s="48"/>
      <c r="E45" s="34"/>
      <c r="F45" s="35"/>
    </row>
    <row r="46" spans="2:6" x14ac:dyDescent="0.2">
      <c r="B46" s="33"/>
      <c r="C46" s="48"/>
      <c r="D46" s="48"/>
      <c r="E46" s="34"/>
      <c r="F46" s="35"/>
    </row>
    <row r="47" spans="2:6" x14ac:dyDescent="0.2">
      <c r="B47" s="33"/>
      <c r="C47" s="48"/>
      <c r="D47" s="48"/>
      <c r="E47" s="34"/>
      <c r="F47" s="35"/>
    </row>
    <row r="48" spans="2:6" x14ac:dyDescent="0.2">
      <c r="B48" s="33"/>
      <c r="C48" s="48"/>
      <c r="D48" s="48"/>
      <c r="E48" s="34"/>
      <c r="F48" s="35"/>
    </row>
    <row r="49" spans="2:6" x14ac:dyDescent="0.2">
      <c r="B49" s="33"/>
      <c r="C49" s="48"/>
      <c r="D49" s="48"/>
      <c r="E49" s="34"/>
      <c r="F49" s="35"/>
    </row>
    <row r="50" spans="2:6" x14ac:dyDescent="0.2">
      <c r="B50" s="33"/>
      <c r="C50" s="48"/>
      <c r="D50" s="48"/>
      <c r="E50" s="34"/>
      <c r="F50" s="35">
        <v>300</v>
      </c>
    </row>
    <row r="51" spans="2:6" x14ac:dyDescent="0.2">
      <c r="B51" s="8"/>
      <c r="E51" s="3"/>
      <c r="F51" s="3"/>
    </row>
    <row r="52" spans="2:6" x14ac:dyDescent="0.2">
      <c r="B52" s="10" t="s">
        <v>58</v>
      </c>
      <c r="C52" s="7"/>
      <c r="E52" s="5">
        <f>SUM(E15:E50)</f>
        <v>900</v>
      </c>
      <c r="F52" s="6">
        <f>SUM(F15:F50)</f>
        <v>670.31</v>
      </c>
    </row>
  </sheetData>
  <autoFilter ref="B14:D16" xr:uid="{00000000-0009-0000-0000-000005000000}">
    <filterColumn colId="1" showButton="0"/>
  </autoFilter>
  <mergeCells count="50">
    <mergeCell ref="C49:D49"/>
    <mergeCell ref="C50:D50"/>
    <mergeCell ref="C43:D43"/>
    <mergeCell ref="C44:D44"/>
    <mergeCell ref="C45:D45"/>
    <mergeCell ref="C46:D46"/>
    <mergeCell ref="C47:D47"/>
    <mergeCell ref="C48:D48"/>
    <mergeCell ref="C42:D42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30:D30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18:D18"/>
    <mergeCell ref="H6:I6"/>
    <mergeCell ref="H7:I7"/>
    <mergeCell ref="H8:I8"/>
    <mergeCell ref="H9:I9"/>
    <mergeCell ref="H10:I10"/>
    <mergeCell ref="H11:I11"/>
    <mergeCell ref="B13:F13"/>
    <mergeCell ref="C14:D14"/>
    <mergeCell ref="C15:D15"/>
    <mergeCell ref="C16:D16"/>
    <mergeCell ref="C17:D17"/>
    <mergeCell ref="H5:I5"/>
    <mergeCell ref="B2:F2"/>
    <mergeCell ref="H2:K2"/>
    <mergeCell ref="B3:F3"/>
    <mergeCell ref="H3:I3"/>
    <mergeCell ref="H4:I4"/>
  </mergeCells>
  <pageMargins left="0.511811024" right="0.511811024" top="0.78740157499999996" bottom="0.78740157499999996" header="0.31496062000000002" footer="0.31496062000000002"/>
  <pageSetup paperSize="9" orientation="portrait" horizontalDpi="203" verticalDpi="20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3"/>
  <dimension ref="B1:L52"/>
  <sheetViews>
    <sheetView topLeftCell="A8" workbookViewId="0">
      <selection activeCell="E20" sqref="E20"/>
    </sheetView>
  </sheetViews>
  <sheetFormatPr defaultRowHeight="15" x14ac:dyDescent="0.2"/>
  <cols>
    <col min="1" max="1" width="1.07421875" customWidth="1"/>
    <col min="2" max="2" width="23.5390625" style="14" bestFit="1" customWidth="1"/>
    <col min="3" max="3" width="15.87109375" style="1" bestFit="1" customWidth="1"/>
    <col min="4" max="4" width="11.97265625" bestFit="1" customWidth="1"/>
    <col min="5" max="5" width="13.44921875" bestFit="1" customWidth="1"/>
    <col min="6" max="6" width="12.10546875" bestFit="1" customWidth="1"/>
    <col min="7" max="7" width="2.5546875" customWidth="1"/>
    <col min="8" max="8" width="14.125" customWidth="1"/>
    <col min="10" max="10" width="13.98828125" style="1" customWidth="1"/>
  </cols>
  <sheetData>
    <row r="1" spans="2:12" ht="6" customHeight="1" x14ac:dyDescent="0.2"/>
    <row r="2" spans="2:12" ht="21.75" customHeight="1" x14ac:dyDescent="0.3">
      <c r="B2" s="45" t="s">
        <v>148</v>
      </c>
      <c r="C2" s="45"/>
      <c r="D2" s="45"/>
      <c r="E2" s="45"/>
      <c r="F2" s="45"/>
      <c r="H2" s="53" t="s">
        <v>1</v>
      </c>
      <c r="I2" s="54"/>
      <c r="J2" s="54"/>
      <c r="K2" s="55"/>
    </row>
    <row r="3" spans="2:12" ht="15.75" thickBot="1" x14ac:dyDescent="0.25">
      <c r="B3" s="46" t="s">
        <v>2</v>
      </c>
      <c r="C3" s="46"/>
      <c r="D3" s="46"/>
      <c r="E3" s="46"/>
      <c r="F3" s="46"/>
      <c r="H3" s="56" t="s">
        <v>3</v>
      </c>
      <c r="I3" s="57"/>
      <c r="J3" s="4" t="s">
        <v>4</v>
      </c>
      <c r="K3" s="4" t="s">
        <v>5</v>
      </c>
    </row>
    <row r="4" spans="2:12" x14ac:dyDescent="0.2">
      <c r="B4" s="37" t="s">
        <v>6</v>
      </c>
      <c r="C4" s="38">
        <v>1500</v>
      </c>
      <c r="D4" s="15"/>
      <c r="E4" s="15"/>
      <c r="F4" s="16"/>
      <c r="H4" s="51" t="s">
        <v>7</v>
      </c>
      <c r="I4" s="52"/>
      <c r="J4" s="35">
        <v>60</v>
      </c>
      <c r="K4" s="36"/>
    </row>
    <row r="5" spans="2:12" x14ac:dyDescent="0.2">
      <c r="B5" s="39" t="s">
        <v>8</v>
      </c>
      <c r="C5" s="40">
        <f>C4+E52</f>
        <v>2400</v>
      </c>
      <c r="E5" s="28" t="s">
        <v>9</v>
      </c>
      <c r="F5" s="17">
        <f>Julho!J13</f>
        <v>1268</v>
      </c>
      <c r="H5" s="51" t="s">
        <v>10</v>
      </c>
      <c r="I5" s="52"/>
      <c r="J5" s="35">
        <v>30</v>
      </c>
      <c r="K5" s="36"/>
    </row>
    <row r="6" spans="2:12" x14ac:dyDescent="0.2">
      <c r="B6" s="18"/>
      <c r="C6" s="11"/>
      <c r="F6" s="19"/>
      <c r="H6" s="51" t="s">
        <v>11</v>
      </c>
      <c r="I6" s="52"/>
      <c r="J6" s="35">
        <v>250</v>
      </c>
      <c r="K6" s="36"/>
    </row>
    <row r="7" spans="2:12" x14ac:dyDescent="0.2">
      <c r="B7" s="31" t="s">
        <v>12</v>
      </c>
      <c r="C7" s="13">
        <f>C5-C5*10%-Julho!J13</f>
        <v>892</v>
      </c>
      <c r="E7" s="28" t="s">
        <v>13</v>
      </c>
      <c r="F7" s="17">
        <f>Julho!F52</f>
        <v>410</v>
      </c>
      <c r="H7" s="51" t="s">
        <v>14</v>
      </c>
      <c r="I7" s="52"/>
      <c r="J7" s="35">
        <v>165</v>
      </c>
      <c r="K7" s="36"/>
    </row>
    <row r="8" spans="2:12" x14ac:dyDescent="0.2">
      <c r="B8" s="18"/>
      <c r="C8" s="12"/>
      <c r="F8" s="19"/>
      <c r="H8" s="51" t="s">
        <v>15</v>
      </c>
      <c r="I8" s="52"/>
      <c r="J8" s="35">
        <v>71</v>
      </c>
      <c r="K8" s="36"/>
    </row>
    <row r="9" spans="2:12" x14ac:dyDescent="0.2">
      <c r="B9" s="20" t="s">
        <v>16</v>
      </c>
      <c r="C9" s="27">
        <f>(C7-C10-F7)</f>
        <v>-238</v>
      </c>
      <c r="E9" s="29" t="s">
        <v>17</v>
      </c>
      <c r="F9" s="25">
        <f>C9+Junho!F9</f>
        <v>-492.93000000000052</v>
      </c>
      <c r="G9" s="2"/>
      <c r="H9" s="51" t="s">
        <v>18</v>
      </c>
      <c r="I9" s="52"/>
      <c r="J9" s="35">
        <v>50</v>
      </c>
      <c r="K9" s="36" t="s">
        <v>55</v>
      </c>
    </row>
    <row r="10" spans="2:12" x14ac:dyDescent="0.2">
      <c r="B10" s="26" t="s">
        <v>19</v>
      </c>
      <c r="C10" s="30">
        <f>C5*30%</f>
        <v>720</v>
      </c>
      <c r="F10" s="19"/>
      <c r="H10" s="51" t="s">
        <v>20</v>
      </c>
      <c r="I10" s="52"/>
      <c r="J10" s="35">
        <v>42</v>
      </c>
      <c r="K10" s="36"/>
    </row>
    <row r="11" spans="2:12" ht="15.75" customHeight="1" x14ac:dyDescent="0.2">
      <c r="B11" s="21"/>
      <c r="C11" s="22"/>
      <c r="D11" s="23"/>
      <c r="E11" s="23"/>
      <c r="F11" s="24"/>
      <c r="H11" s="51" t="s">
        <v>72</v>
      </c>
      <c r="I11" s="52"/>
      <c r="J11" s="35">
        <v>600</v>
      </c>
      <c r="K11" s="36"/>
      <c r="L11" s="32"/>
    </row>
    <row r="12" spans="2:12" x14ac:dyDescent="0.2">
      <c r="I12" s="1"/>
      <c r="J12" s="3"/>
    </row>
    <row r="13" spans="2:12" ht="15" customHeight="1" x14ac:dyDescent="0.2">
      <c r="B13" s="50" t="s">
        <v>21</v>
      </c>
      <c r="C13" s="50"/>
      <c r="D13" s="50"/>
      <c r="E13" s="50"/>
      <c r="F13" s="50"/>
      <c r="I13" s="7"/>
      <c r="J13" s="6">
        <f>SUM(J4:J11)</f>
        <v>1268</v>
      </c>
    </row>
    <row r="14" spans="2:12" x14ac:dyDescent="0.2">
      <c r="B14" s="9" t="s">
        <v>22</v>
      </c>
      <c r="C14" s="47" t="s">
        <v>3</v>
      </c>
      <c r="D14" s="47"/>
      <c r="E14" s="4" t="s">
        <v>23</v>
      </c>
      <c r="F14" s="4" t="s">
        <v>4</v>
      </c>
    </row>
    <row r="15" spans="2:12" x14ac:dyDescent="0.2">
      <c r="B15" s="33" t="s">
        <v>141</v>
      </c>
      <c r="C15" s="48" t="s">
        <v>149</v>
      </c>
      <c r="D15" s="48"/>
      <c r="E15" s="34"/>
      <c r="F15" s="35">
        <v>35</v>
      </c>
    </row>
    <row r="16" spans="2:12" x14ac:dyDescent="0.2">
      <c r="B16" s="33" t="s">
        <v>130</v>
      </c>
      <c r="C16" s="48" t="s">
        <v>131</v>
      </c>
      <c r="D16" s="48"/>
      <c r="E16" s="34"/>
      <c r="F16" s="35">
        <v>25</v>
      </c>
    </row>
    <row r="17" spans="2:6" x14ac:dyDescent="0.2">
      <c r="B17" s="33"/>
      <c r="C17" s="49"/>
      <c r="D17" s="48"/>
      <c r="E17" s="34">
        <v>900</v>
      </c>
      <c r="F17" s="35"/>
    </row>
    <row r="18" spans="2:6" x14ac:dyDescent="0.2">
      <c r="B18" s="33" t="s">
        <v>150</v>
      </c>
      <c r="C18" s="49" t="s">
        <v>151</v>
      </c>
      <c r="D18" s="48"/>
      <c r="E18" s="34"/>
      <c r="F18" s="35">
        <v>150</v>
      </c>
    </row>
    <row r="19" spans="2:6" x14ac:dyDescent="0.2">
      <c r="B19" s="33"/>
      <c r="C19" s="48"/>
      <c r="D19" s="48"/>
      <c r="E19" s="34"/>
      <c r="F19" s="35"/>
    </row>
    <row r="20" spans="2:6" x14ac:dyDescent="0.2">
      <c r="B20" s="33"/>
      <c r="C20" s="49"/>
      <c r="D20" s="48"/>
      <c r="E20" s="34"/>
      <c r="F20" s="35"/>
    </row>
    <row r="21" spans="2:6" x14ac:dyDescent="0.2">
      <c r="B21" s="33"/>
      <c r="C21" s="48"/>
      <c r="D21" s="48"/>
      <c r="E21" s="34"/>
      <c r="F21" s="35"/>
    </row>
    <row r="22" spans="2:6" x14ac:dyDescent="0.2">
      <c r="B22" s="33"/>
      <c r="C22" s="48"/>
      <c r="D22" s="48"/>
      <c r="E22" s="34"/>
      <c r="F22" s="35"/>
    </row>
    <row r="23" spans="2:6" x14ac:dyDescent="0.2">
      <c r="B23" s="33"/>
      <c r="C23" s="48"/>
      <c r="D23" s="48"/>
      <c r="E23" s="34"/>
      <c r="F23" s="35"/>
    </row>
    <row r="24" spans="2:6" x14ac:dyDescent="0.2">
      <c r="B24" s="33"/>
      <c r="C24" s="48"/>
      <c r="D24" s="48"/>
      <c r="E24" s="34"/>
      <c r="F24" s="35"/>
    </row>
    <row r="25" spans="2:6" x14ac:dyDescent="0.2">
      <c r="B25" s="33"/>
      <c r="C25" s="48"/>
      <c r="D25" s="48"/>
      <c r="E25" s="34"/>
      <c r="F25" s="35"/>
    </row>
    <row r="26" spans="2:6" x14ac:dyDescent="0.2">
      <c r="B26" s="33"/>
      <c r="C26" s="48"/>
      <c r="D26" s="48"/>
      <c r="E26" s="34"/>
      <c r="F26" s="35"/>
    </row>
    <row r="27" spans="2:6" x14ac:dyDescent="0.2">
      <c r="B27" s="33"/>
      <c r="C27" s="48"/>
      <c r="D27" s="48"/>
      <c r="E27" s="34"/>
      <c r="F27" s="35"/>
    </row>
    <row r="28" spans="2:6" x14ac:dyDescent="0.2">
      <c r="B28" s="33"/>
      <c r="C28" s="48"/>
      <c r="D28" s="48"/>
      <c r="E28" s="34"/>
      <c r="F28" s="35"/>
    </row>
    <row r="29" spans="2:6" x14ac:dyDescent="0.2">
      <c r="B29" s="33"/>
      <c r="C29" s="48"/>
      <c r="D29" s="48"/>
      <c r="E29" s="34"/>
      <c r="F29" s="35"/>
    </row>
    <row r="30" spans="2:6" x14ac:dyDescent="0.2">
      <c r="B30" s="33"/>
      <c r="C30" s="48"/>
      <c r="D30" s="48"/>
      <c r="E30" s="34"/>
      <c r="F30" s="35"/>
    </row>
    <row r="31" spans="2:6" x14ac:dyDescent="0.2">
      <c r="B31" s="33"/>
      <c r="C31" s="48"/>
      <c r="D31" s="48"/>
      <c r="E31" s="34"/>
      <c r="F31" s="35"/>
    </row>
    <row r="32" spans="2:6" x14ac:dyDescent="0.2">
      <c r="B32" s="33"/>
      <c r="C32" s="48"/>
      <c r="D32" s="48"/>
      <c r="E32" s="34"/>
      <c r="F32" s="35"/>
    </row>
    <row r="33" spans="2:6" x14ac:dyDescent="0.2">
      <c r="B33" s="33"/>
      <c r="C33" s="48"/>
      <c r="D33" s="48"/>
      <c r="E33" s="34"/>
      <c r="F33" s="35"/>
    </row>
    <row r="34" spans="2:6" x14ac:dyDescent="0.2">
      <c r="B34" s="33"/>
      <c r="C34" s="48"/>
      <c r="D34" s="48"/>
      <c r="E34" s="34"/>
      <c r="F34" s="35"/>
    </row>
    <row r="35" spans="2:6" x14ac:dyDescent="0.2">
      <c r="B35" s="33"/>
      <c r="C35" s="48"/>
      <c r="D35" s="48"/>
      <c r="E35" s="34"/>
      <c r="F35" s="35"/>
    </row>
    <row r="36" spans="2:6" x14ac:dyDescent="0.2">
      <c r="B36" s="33"/>
      <c r="C36" s="48"/>
      <c r="D36" s="48"/>
      <c r="E36" s="34"/>
      <c r="F36" s="35"/>
    </row>
    <row r="37" spans="2:6" x14ac:dyDescent="0.2">
      <c r="B37" s="33"/>
      <c r="C37" s="48"/>
      <c r="D37" s="48"/>
      <c r="E37" s="34"/>
      <c r="F37" s="35"/>
    </row>
    <row r="38" spans="2:6" x14ac:dyDescent="0.2">
      <c r="B38" s="33"/>
      <c r="C38" s="48"/>
      <c r="D38" s="48"/>
      <c r="E38" s="34"/>
      <c r="F38" s="35"/>
    </row>
    <row r="39" spans="2:6" x14ac:dyDescent="0.2">
      <c r="B39" s="33"/>
      <c r="C39" s="48"/>
      <c r="D39" s="48"/>
      <c r="E39" s="34"/>
      <c r="F39" s="35"/>
    </row>
    <row r="40" spans="2:6" x14ac:dyDescent="0.2">
      <c r="B40" s="33"/>
      <c r="C40" s="48"/>
      <c r="D40" s="48"/>
      <c r="E40" s="34"/>
      <c r="F40" s="35"/>
    </row>
    <row r="41" spans="2:6" x14ac:dyDescent="0.2">
      <c r="B41" s="33"/>
      <c r="C41" s="48"/>
      <c r="D41" s="48"/>
      <c r="E41" s="34"/>
      <c r="F41" s="35"/>
    </row>
    <row r="42" spans="2:6" x14ac:dyDescent="0.2">
      <c r="B42" s="33"/>
      <c r="C42" s="48"/>
      <c r="D42" s="48"/>
      <c r="E42" s="34"/>
      <c r="F42" s="35"/>
    </row>
    <row r="43" spans="2:6" x14ac:dyDescent="0.2">
      <c r="B43" s="33"/>
      <c r="C43" s="48"/>
      <c r="D43" s="48"/>
      <c r="E43" s="34"/>
      <c r="F43" s="35"/>
    </row>
    <row r="44" spans="2:6" x14ac:dyDescent="0.2">
      <c r="B44" s="33"/>
      <c r="C44" s="48"/>
      <c r="D44" s="48"/>
      <c r="E44" s="34"/>
      <c r="F44" s="35"/>
    </row>
    <row r="45" spans="2:6" x14ac:dyDescent="0.2">
      <c r="B45" s="33"/>
      <c r="C45" s="48"/>
      <c r="D45" s="48"/>
      <c r="E45" s="34"/>
      <c r="F45" s="35"/>
    </row>
    <row r="46" spans="2:6" x14ac:dyDescent="0.2">
      <c r="B46" s="33"/>
      <c r="C46" s="48"/>
      <c r="D46" s="48"/>
      <c r="E46" s="34"/>
      <c r="F46" s="35"/>
    </row>
    <row r="47" spans="2:6" x14ac:dyDescent="0.2">
      <c r="B47" s="33"/>
      <c r="C47" s="48"/>
      <c r="D47" s="48"/>
      <c r="E47" s="34"/>
      <c r="F47" s="35"/>
    </row>
    <row r="48" spans="2:6" x14ac:dyDescent="0.2">
      <c r="B48" s="33"/>
      <c r="C48" s="48"/>
      <c r="D48" s="48"/>
      <c r="E48" s="34"/>
      <c r="F48" s="35"/>
    </row>
    <row r="49" spans="2:6" x14ac:dyDescent="0.2">
      <c r="B49" s="33"/>
      <c r="C49" s="48"/>
      <c r="D49" s="48"/>
      <c r="E49" s="34"/>
      <c r="F49" s="35"/>
    </row>
    <row r="50" spans="2:6" x14ac:dyDescent="0.2">
      <c r="B50" s="33"/>
      <c r="C50" s="48"/>
      <c r="D50" s="48"/>
      <c r="E50" s="34"/>
      <c r="F50" s="35">
        <v>200</v>
      </c>
    </row>
    <row r="51" spans="2:6" x14ac:dyDescent="0.2">
      <c r="B51" s="8"/>
      <c r="E51" s="3"/>
      <c r="F51" s="3"/>
    </row>
    <row r="52" spans="2:6" x14ac:dyDescent="0.2">
      <c r="B52" s="10" t="s">
        <v>58</v>
      </c>
      <c r="C52" s="7"/>
      <c r="E52" s="5">
        <f>SUM(E15:E50)</f>
        <v>900</v>
      </c>
      <c r="F52" s="6">
        <f>SUM(F15:F50)</f>
        <v>410</v>
      </c>
    </row>
  </sheetData>
  <autoFilter ref="B14:D16" xr:uid="{00000000-0009-0000-0000-000006000000}">
    <filterColumn colId="1" showButton="0"/>
  </autoFilter>
  <mergeCells count="50">
    <mergeCell ref="C49:D49"/>
    <mergeCell ref="C50:D50"/>
    <mergeCell ref="C43:D43"/>
    <mergeCell ref="C44:D44"/>
    <mergeCell ref="C45:D45"/>
    <mergeCell ref="C46:D46"/>
    <mergeCell ref="C47:D47"/>
    <mergeCell ref="C48:D48"/>
    <mergeCell ref="C42:D42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30:D30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18:D18"/>
    <mergeCell ref="H6:I6"/>
    <mergeCell ref="H7:I7"/>
    <mergeCell ref="H8:I8"/>
    <mergeCell ref="H9:I9"/>
    <mergeCell ref="H10:I10"/>
    <mergeCell ref="H11:I11"/>
    <mergeCell ref="B13:F13"/>
    <mergeCell ref="C14:D14"/>
    <mergeCell ref="C15:D15"/>
    <mergeCell ref="C16:D16"/>
    <mergeCell ref="C17:D17"/>
    <mergeCell ref="H5:I5"/>
    <mergeCell ref="B2:F2"/>
    <mergeCell ref="H2:K2"/>
    <mergeCell ref="B3:F3"/>
    <mergeCell ref="H3:I3"/>
    <mergeCell ref="H4:I4"/>
  </mergeCells>
  <pageMargins left="0.511811024" right="0.511811024" top="0.78740157499999996" bottom="0.78740157499999996" header="0.31496062000000002" footer="0.31496062000000002"/>
  <pageSetup paperSize="9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7"/>
  <dimension ref="B1:L52"/>
  <sheetViews>
    <sheetView topLeftCell="B1" workbookViewId="0">
      <selection activeCell="C4" sqref="C4"/>
    </sheetView>
  </sheetViews>
  <sheetFormatPr defaultRowHeight="15" x14ac:dyDescent="0.2"/>
  <cols>
    <col min="1" max="1" width="1.07421875" customWidth="1"/>
    <col min="2" max="2" width="23.5390625" style="14" bestFit="1" customWidth="1"/>
    <col min="3" max="3" width="15.87109375" style="1" bestFit="1" customWidth="1"/>
    <col min="4" max="4" width="11.97265625" bestFit="1" customWidth="1"/>
    <col min="5" max="5" width="13.44921875" bestFit="1" customWidth="1"/>
    <col min="6" max="6" width="12.10546875" bestFit="1" customWidth="1"/>
    <col min="7" max="7" width="2.5546875" customWidth="1"/>
    <col min="8" max="8" width="14.125" customWidth="1"/>
    <col min="10" max="10" width="13.98828125" style="1" customWidth="1"/>
  </cols>
  <sheetData>
    <row r="1" spans="2:12" ht="6" customHeight="1" x14ac:dyDescent="0.2"/>
    <row r="2" spans="2:12" ht="21.75" customHeight="1" x14ac:dyDescent="0.3">
      <c r="B2" s="45" t="s">
        <v>152</v>
      </c>
      <c r="C2" s="45"/>
      <c r="D2" s="45"/>
      <c r="E2" s="45"/>
      <c r="F2" s="45"/>
      <c r="H2" s="53" t="s">
        <v>1</v>
      </c>
      <c r="I2" s="54"/>
      <c r="J2" s="54"/>
      <c r="K2" s="55"/>
    </row>
    <row r="3" spans="2:12" ht="15.75" thickBot="1" x14ac:dyDescent="0.25">
      <c r="B3" s="46" t="s">
        <v>2</v>
      </c>
      <c r="C3" s="46"/>
      <c r="D3" s="46"/>
      <c r="E3" s="46"/>
      <c r="F3" s="46"/>
      <c r="H3" s="56" t="s">
        <v>3</v>
      </c>
      <c r="I3" s="57"/>
      <c r="J3" s="4" t="s">
        <v>4</v>
      </c>
      <c r="K3" s="4" t="s">
        <v>5</v>
      </c>
    </row>
    <row r="4" spans="2:12" x14ac:dyDescent="0.2">
      <c r="B4" s="37" t="s">
        <v>6</v>
      </c>
      <c r="C4" s="38">
        <v>1500</v>
      </c>
      <c r="D4" s="15"/>
      <c r="E4" s="15"/>
      <c r="F4" s="16"/>
      <c r="H4" s="51" t="s">
        <v>7</v>
      </c>
      <c r="I4" s="52"/>
      <c r="J4" s="35">
        <v>60</v>
      </c>
      <c r="K4" s="36"/>
    </row>
    <row r="5" spans="2:12" x14ac:dyDescent="0.2">
      <c r="B5" s="39" t="s">
        <v>8</v>
      </c>
      <c r="C5" s="40">
        <f>C4+E52</f>
        <v>2400</v>
      </c>
      <c r="E5" s="28" t="s">
        <v>9</v>
      </c>
      <c r="F5" s="17">
        <f>Agosto!J13</f>
        <v>1185.5</v>
      </c>
      <c r="H5" s="51" t="s">
        <v>10</v>
      </c>
      <c r="I5" s="52"/>
      <c r="J5" s="35">
        <v>30</v>
      </c>
      <c r="K5" s="36"/>
    </row>
    <row r="6" spans="2:12" x14ac:dyDescent="0.2">
      <c r="B6" s="18"/>
      <c r="C6" s="11"/>
      <c r="F6" s="19"/>
      <c r="H6" s="51" t="s">
        <v>11</v>
      </c>
      <c r="I6" s="52"/>
      <c r="J6" s="35">
        <v>250</v>
      </c>
      <c r="K6" s="36"/>
    </row>
    <row r="7" spans="2:12" x14ac:dyDescent="0.2">
      <c r="B7" s="31" t="s">
        <v>12</v>
      </c>
      <c r="C7" s="13">
        <f>C5-C5*10%-Agosto!J13</f>
        <v>974.5</v>
      </c>
      <c r="E7" s="28" t="s">
        <v>13</v>
      </c>
      <c r="F7" s="17">
        <f>Agosto!F52</f>
        <v>200</v>
      </c>
      <c r="H7" s="51" t="s">
        <v>14</v>
      </c>
      <c r="I7" s="52"/>
      <c r="J7" s="35">
        <v>82.5</v>
      </c>
      <c r="K7" s="36"/>
    </row>
    <row r="8" spans="2:12" x14ac:dyDescent="0.2">
      <c r="B8" s="18"/>
      <c r="C8" s="12"/>
      <c r="F8" s="19"/>
      <c r="H8" s="51" t="s">
        <v>15</v>
      </c>
      <c r="I8" s="52"/>
      <c r="J8" s="35">
        <v>71</v>
      </c>
      <c r="K8" s="36"/>
    </row>
    <row r="9" spans="2:12" x14ac:dyDescent="0.2">
      <c r="B9" s="20" t="s">
        <v>16</v>
      </c>
      <c r="C9" s="27">
        <f>(C7-C10-F7)</f>
        <v>54.5</v>
      </c>
      <c r="E9" s="29" t="s">
        <v>17</v>
      </c>
      <c r="F9" s="25">
        <f>C9+Julho!F9</f>
        <v>-438.43000000000052</v>
      </c>
      <c r="G9" s="2"/>
      <c r="H9" s="51" t="s">
        <v>18</v>
      </c>
      <c r="I9" s="52"/>
      <c r="J9" s="35">
        <v>50</v>
      </c>
      <c r="K9" s="36" t="s">
        <v>55</v>
      </c>
    </row>
    <row r="10" spans="2:12" x14ac:dyDescent="0.2">
      <c r="B10" s="26" t="s">
        <v>19</v>
      </c>
      <c r="C10" s="30">
        <f>C5*30%</f>
        <v>720</v>
      </c>
      <c r="F10" s="19"/>
      <c r="H10" s="51" t="s">
        <v>20</v>
      </c>
      <c r="I10" s="52"/>
      <c r="J10" s="35">
        <v>42</v>
      </c>
      <c r="K10" s="36"/>
    </row>
    <row r="11" spans="2:12" ht="15.75" customHeight="1" x14ac:dyDescent="0.2">
      <c r="B11" s="21"/>
      <c r="C11" s="22"/>
      <c r="D11" s="23"/>
      <c r="E11" s="23"/>
      <c r="F11" s="24"/>
      <c r="H11" s="51" t="s">
        <v>72</v>
      </c>
      <c r="I11" s="52"/>
      <c r="J11" s="35">
        <v>600</v>
      </c>
      <c r="K11" s="36"/>
      <c r="L11" s="32"/>
    </row>
    <row r="12" spans="2:12" x14ac:dyDescent="0.2">
      <c r="I12" s="1"/>
      <c r="J12" s="3"/>
    </row>
    <row r="13" spans="2:12" ht="15" customHeight="1" x14ac:dyDescent="0.2">
      <c r="B13" s="50" t="s">
        <v>21</v>
      </c>
      <c r="C13" s="50"/>
      <c r="D13" s="50"/>
      <c r="E13" s="50"/>
      <c r="F13" s="50"/>
      <c r="I13" s="7"/>
      <c r="J13" s="6">
        <f>SUM(J4:J11)</f>
        <v>1185.5</v>
      </c>
    </row>
    <row r="14" spans="2:12" x14ac:dyDescent="0.2">
      <c r="B14" s="9" t="s">
        <v>22</v>
      </c>
      <c r="C14" s="47" t="s">
        <v>3</v>
      </c>
      <c r="D14" s="47"/>
      <c r="E14" s="4" t="s">
        <v>23</v>
      </c>
      <c r="F14" s="4" t="s">
        <v>4</v>
      </c>
    </row>
    <row r="15" spans="2:12" x14ac:dyDescent="0.2">
      <c r="B15" s="33"/>
      <c r="C15" s="48"/>
      <c r="D15" s="48"/>
      <c r="E15" s="34">
        <v>900</v>
      </c>
      <c r="F15" s="35"/>
    </row>
    <row r="16" spans="2:12" x14ac:dyDescent="0.2">
      <c r="B16" s="33"/>
      <c r="C16" s="49"/>
      <c r="D16" s="48"/>
      <c r="E16" s="34"/>
      <c r="F16" s="35"/>
    </row>
    <row r="17" spans="2:6" x14ac:dyDescent="0.2">
      <c r="B17" s="33"/>
      <c r="C17" s="49"/>
      <c r="D17" s="48"/>
      <c r="E17" s="34"/>
      <c r="F17" s="35"/>
    </row>
    <row r="18" spans="2:6" x14ac:dyDescent="0.2">
      <c r="B18" s="33"/>
      <c r="C18" s="49"/>
      <c r="D18" s="48"/>
      <c r="E18" s="34"/>
      <c r="F18" s="35"/>
    </row>
    <row r="19" spans="2:6" x14ac:dyDescent="0.2">
      <c r="B19" s="33"/>
      <c r="C19" s="48"/>
      <c r="D19" s="48"/>
      <c r="E19" s="34"/>
      <c r="F19" s="35"/>
    </row>
    <row r="20" spans="2:6" x14ac:dyDescent="0.2">
      <c r="B20" s="33"/>
      <c r="C20" s="49"/>
      <c r="D20" s="48"/>
      <c r="E20" s="34"/>
      <c r="F20" s="35"/>
    </row>
    <row r="21" spans="2:6" x14ac:dyDescent="0.2">
      <c r="B21" s="33"/>
      <c r="C21" s="48"/>
      <c r="D21" s="48"/>
      <c r="E21" s="34"/>
      <c r="F21" s="35"/>
    </row>
    <row r="22" spans="2:6" x14ac:dyDescent="0.2">
      <c r="B22" s="33"/>
      <c r="C22" s="48"/>
      <c r="D22" s="48"/>
      <c r="E22" s="34"/>
      <c r="F22" s="35"/>
    </row>
    <row r="23" spans="2:6" x14ac:dyDescent="0.2">
      <c r="B23" s="33"/>
      <c r="C23" s="48"/>
      <c r="D23" s="48"/>
      <c r="E23" s="34"/>
      <c r="F23" s="35"/>
    </row>
    <row r="24" spans="2:6" x14ac:dyDescent="0.2">
      <c r="B24" s="33"/>
      <c r="C24" s="48"/>
      <c r="D24" s="48"/>
      <c r="E24" s="34"/>
      <c r="F24" s="35"/>
    </row>
    <row r="25" spans="2:6" x14ac:dyDescent="0.2">
      <c r="B25" s="33"/>
      <c r="C25" s="48"/>
      <c r="D25" s="48"/>
      <c r="E25" s="34"/>
      <c r="F25" s="35"/>
    </row>
    <row r="26" spans="2:6" x14ac:dyDescent="0.2">
      <c r="B26" s="33"/>
      <c r="C26" s="48"/>
      <c r="D26" s="48"/>
      <c r="E26" s="34"/>
      <c r="F26" s="35"/>
    </row>
    <row r="27" spans="2:6" x14ac:dyDescent="0.2">
      <c r="B27" s="33"/>
      <c r="C27" s="48"/>
      <c r="D27" s="48"/>
      <c r="E27" s="34"/>
      <c r="F27" s="35"/>
    </row>
    <row r="28" spans="2:6" x14ac:dyDescent="0.2">
      <c r="B28" s="33"/>
      <c r="C28" s="48"/>
      <c r="D28" s="48"/>
      <c r="E28" s="34"/>
      <c r="F28" s="35"/>
    </row>
    <row r="29" spans="2:6" x14ac:dyDescent="0.2">
      <c r="B29" s="33"/>
      <c r="C29" s="48"/>
      <c r="D29" s="48"/>
      <c r="E29" s="34"/>
      <c r="F29" s="35"/>
    </row>
    <row r="30" spans="2:6" x14ac:dyDescent="0.2">
      <c r="B30" s="33"/>
      <c r="C30" s="48"/>
      <c r="D30" s="48"/>
      <c r="E30" s="34"/>
      <c r="F30" s="35"/>
    </row>
    <row r="31" spans="2:6" x14ac:dyDescent="0.2">
      <c r="B31" s="33"/>
      <c r="C31" s="48"/>
      <c r="D31" s="48"/>
      <c r="E31" s="34"/>
      <c r="F31" s="35"/>
    </row>
    <row r="32" spans="2:6" x14ac:dyDescent="0.2">
      <c r="B32" s="33"/>
      <c r="C32" s="48"/>
      <c r="D32" s="48"/>
      <c r="E32" s="34"/>
      <c r="F32" s="35"/>
    </row>
    <row r="33" spans="2:6" x14ac:dyDescent="0.2">
      <c r="B33" s="33"/>
      <c r="C33" s="48"/>
      <c r="D33" s="48"/>
      <c r="E33" s="34"/>
      <c r="F33" s="35"/>
    </row>
    <row r="34" spans="2:6" x14ac:dyDescent="0.2">
      <c r="B34" s="33"/>
      <c r="C34" s="48"/>
      <c r="D34" s="48"/>
      <c r="E34" s="34"/>
      <c r="F34" s="35"/>
    </row>
    <row r="35" spans="2:6" x14ac:dyDescent="0.2">
      <c r="B35" s="33"/>
      <c r="C35" s="48"/>
      <c r="D35" s="48"/>
      <c r="E35" s="34"/>
      <c r="F35" s="35"/>
    </row>
    <row r="36" spans="2:6" x14ac:dyDescent="0.2">
      <c r="B36" s="33"/>
      <c r="C36" s="48"/>
      <c r="D36" s="48"/>
      <c r="E36" s="34"/>
      <c r="F36" s="35"/>
    </row>
    <row r="37" spans="2:6" x14ac:dyDescent="0.2">
      <c r="B37" s="33"/>
      <c r="C37" s="48"/>
      <c r="D37" s="48"/>
      <c r="E37" s="34"/>
      <c r="F37" s="35"/>
    </row>
    <row r="38" spans="2:6" x14ac:dyDescent="0.2">
      <c r="B38" s="33"/>
      <c r="C38" s="48"/>
      <c r="D38" s="48"/>
      <c r="E38" s="34"/>
      <c r="F38" s="35"/>
    </row>
    <row r="39" spans="2:6" x14ac:dyDescent="0.2">
      <c r="B39" s="33"/>
      <c r="C39" s="48"/>
      <c r="D39" s="48"/>
      <c r="E39" s="34"/>
      <c r="F39" s="35"/>
    </row>
    <row r="40" spans="2:6" x14ac:dyDescent="0.2">
      <c r="B40" s="33"/>
      <c r="C40" s="48"/>
      <c r="D40" s="48"/>
      <c r="E40" s="34"/>
      <c r="F40" s="35"/>
    </row>
    <row r="41" spans="2:6" x14ac:dyDescent="0.2">
      <c r="B41" s="33"/>
      <c r="C41" s="48"/>
      <c r="D41" s="48"/>
      <c r="E41" s="34"/>
      <c r="F41" s="35"/>
    </row>
    <row r="42" spans="2:6" x14ac:dyDescent="0.2">
      <c r="B42" s="33"/>
      <c r="C42" s="48"/>
      <c r="D42" s="48"/>
      <c r="E42" s="34"/>
      <c r="F42" s="35"/>
    </row>
    <row r="43" spans="2:6" x14ac:dyDescent="0.2">
      <c r="B43" s="33"/>
      <c r="C43" s="48"/>
      <c r="D43" s="48"/>
      <c r="E43" s="34"/>
      <c r="F43" s="35"/>
    </row>
    <row r="44" spans="2:6" x14ac:dyDescent="0.2">
      <c r="B44" s="33"/>
      <c r="C44" s="48"/>
      <c r="D44" s="48"/>
      <c r="E44" s="34"/>
      <c r="F44" s="35"/>
    </row>
    <row r="45" spans="2:6" x14ac:dyDescent="0.2">
      <c r="B45" s="33"/>
      <c r="C45" s="48"/>
      <c r="D45" s="48"/>
      <c r="E45" s="34"/>
      <c r="F45" s="35"/>
    </row>
    <row r="46" spans="2:6" x14ac:dyDescent="0.2">
      <c r="B46" s="33"/>
      <c r="C46" s="48"/>
      <c r="D46" s="48"/>
      <c r="E46" s="34"/>
      <c r="F46" s="35"/>
    </row>
    <row r="47" spans="2:6" x14ac:dyDescent="0.2">
      <c r="B47" s="33"/>
      <c r="C47" s="48"/>
      <c r="D47" s="48"/>
      <c r="E47" s="34"/>
      <c r="F47" s="35"/>
    </row>
    <row r="48" spans="2:6" x14ac:dyDescent="0.2">
      <c r="B48" s="33"/>
      <c r="C48" s="48"/>
      <c r="D48" s="48"/>
      <c r="E48" s="34"/>
      <c r="F48" s="35"/>
    </row>
    <row r="49" spans="2:6" x14ac:dyDescent="0.2">
      <c r="B49" s="33"/>
      <c r="C49" s="48"/>
      <c r="D49" s="48"/>
      <c r="E49" s="34"/>
      <c r="F49" s="35"/>
    </row>
    <row r="50" spans="2:6" x14ac:dyDescent="0.2">
      <c r="B50" s="33"/>
      <c r="C50" s="48"/>
      <c r="D50" s="48"/>
      <c r="E50" s="34"/>
      <c r="F50" s="35">
        <v>200</v>
      </c>
    </row>
    <row r="51" spans="2:6" x14ac:dyDescent="0.2">
      <c r="B51" s="8"/>
      <c r="E51" s="3"/>
      <c r="F51" s="3"/>
    </row>
    <row r="52" spans="2:6" x14ac:dyDescent="0.2">
      <c r="B52" s="10" t="s">
        <v>58</v>
      </c>
      <c r="C52" s="7"/>
      <c r="E52" s="5">
        <f>SUM(E15:E50)</f>
        <v>900</v>
      </c>
      <c r="F52" s="6">
        <f>SUM(F15:F50)</f>
        <v>200</v>
      </c>
    </row>
  </sheetData>
  <autoFilter ref="B14:D16" xr:uid="{00000000-0009-0000-0000-000007000000}">
    <filterColumn colId="1" showButton="0"/>
  </autoFilter>
  <mergeCells count="50">
    <mergeCell ref="C49:D49"/>
    <mergeCell ref="C50:D50"/>
    <mergeCell ref="C43:D43"/>
    <mergeCell ref="C44:D44"/>
    <mergeCell ref="C45:D45"/>
    <mergeCell ref="C46:D46"/>
    <mergeCell ref="C47:D47"/>
    <mergeCell ref="C48:D48"/>
    <mergeCell ref="C42:D42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30:D30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18:D18"/>
    <mergeCell ref="H6:I6"/>
    <mergeCell ref="H7:I7"/>
    <mergeCell ref="H8:I8"/>
    <mergeCell ref="H9:I9"/>
    <mergeCell ref="H10:I10"/>
    <mergeCell ref="H11:I11"/>
    <mergeCell ref="B13:F13"/>
    <mergeCell ref="C14:D14"/>
    <mergeCell ref="C15:D15"/>
    <mergeCell ref="C16:D16"/>
    <mergeCell ref="C17:D17"/>
    <mergeCell ref="H5:I5"/>
    <mergeCell ref="B2:F2"/>
    <mergeCell ref="H2:K2"/>
    <mergeCell ref="B3:F3"/>
    <mergeCell ref="H3:I3"/>
    <mergeCell ref="H4:I4"/>
  </mergeCells>
  <pageMargins left="0.511811024" right="0.511811024" top="0.78740157499999996" bottom="0.78740157499999996" header="0.31496062000000002" footer="0.31496062000000002"/>
  <pageSetup paperSize="9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18"/>
  <dimension ref="B1:L52"/>
  <sheetViews>
    <sheetView topLeftCell="C1" workbookViewId="0">
      <selection activeCell="C4" sqref="C4"/>
    </sheetView>
  </sheetViews>
  <sheetFormatPr defaultRowHeight="15" x14ac:dyDescent="0.2"/>
  <cols>
    <col min="1" max="1" width="1.07421875" customWidth="1"/>
    <col min="2" max="2" width="23.5390625" style="14" bestFit="1" customWidth="1"/>
    <col min="3" max="3" width="15.87109375" style="1" bestFit="1" customWidth="1"/>
    <col min="4" max="4" width="11.97265625" bestFit="1" customWidth="1"/>
    <col min="5" max="5" width="13.44921875" bestFit="1" customWidth="1"/>
    <col min="6" max="6" width="12.10546875" bestFit="1" customWidth="1"/>
    <col min="7" max="7" width="2.5546875" customWidth="1"/>
    <col min="8" max="8" width="14.125" customWidth="1"/>
    <col min="10" max="10" width="13.98828125" style="1" customWidth="1"/>
  </cols>
  <sheetData>
    <row r="1" spans="2:12" ht="6" customHeight="1" x14ac:dyDescent="0.2"/>
    <row r="2" spans="2:12" ht="21.75" customHeight="1" x14ac:dyDescent="0.3">
      <c r="B2" s="45" t="s">
        <v>153</v>
      </c>
      <c r="C2" s="45"/>
      <c r="D2" s="45"/>
      <c r="E2" s="45"/>
      <c r="F2" s="45"/>
      <c r="H2" s="53" t="s">
        <v>1</v>
      </c>
      <c r="I2" s="54"/>
      <c r="J2" s="54"/>
      <c r="K2" s="55"/>
    </row>
    <row r="3" spans="2:12" ht="15.75" thickBot="1" x14ac:dyDescent="0.25">
      <c r="B3" s="46" t="s">
        <v>2</v>
      </c>
      <c r="C3" s="46"/>
      <c r="D3" s="46"/>
      <c r="E3" s="46"/>
      <c r="F3" s="46"/>
      <c r="H3" s="56" t="s">
        <v>3</v>
      </c>
      <c r="I3" s="57"/>
      <c r="J3" s="4" t="s">
        <v>4</v>
      </c>
      <c r="K3" s="4" t="s">
        <v>5</v>
      </c>
    </row>
    <row r="4" spans="2:12" x14ac:dyDescent="0.2">
      <c r="B4" s="37" t="s">
        <v>6</v>
      </c>
      <c r="C4" s="38">
        <v>1500</v>
      </c>
      <c r="D4" s="15"/>
      <c r="E4" s="15"/>
      <c r="F4" s="16"/>
      <c r="H4" s="51" t="s">
        <v>7</v>
      </c>
      <c r="I4" s="52"/>
      <c r="J4" s="35">
        <v>60</v>
      </c>
      <c r="K4" s="36"/>
    </row>
    <row r="5" spans="2:12" x14ac:dyDescent="0.2">
      <c r="B5" s="39" t="s">
        <v>8</v>
      </c>
      <c r="C5" s="40">
        <f>C4+E52</f>
        <v>2400</v>
      </c>
      <c r="E5" s="28" t="s">
        <v>9</v>
      </c>
      <c r="F5" s="17">
        <f>Setembro!J13</f>
        <v>1185.5</v>
      </c>
      <c r="H5" s="51" t="s">
        <v>10</v>
      </c>
      <c r="I5" s="52"/>
      <c r="J5" s="35">
        <v>30</v>
      </c>
      <c r="K5" s="36"/>
    </row>
    <row r="6" spans="2:12" x14ac:dyDescent="0.2">
      <c r="B6" s="18"/>
      <c r="C6" s="11"/>
      <c r="F6" s="19"/>
      <c r="H6" s="51" t="s">
        <v>11</v>
      </c>
      <c r="I6" s="52"/>
      <c r="J6" s="35">
        <v>250</v>
      </c>
      <c r="K6" s="36"/>
    </row>
    <row r="7" spans="2:12" x14ac:dyDescent="0.2">
      <c r="B7" s="31" t="s">
        <v>12</v>
      </c>
      <c r="C7" s="13">
        <f>C5-C5*10%-Setembro!J13</f>
        <v>974.5</v>
      </c>
      <c r="E7" s="28" t="s">
        <v>13</v>
      </c>
      <c r="F7" s="17">
        <f>Setembro!F52</f>
        <v>200</v>
      </c>
      <c r="H7" s="51" t="s">
        <v>14</v>
      </c>
      <c r="I7" s="52"/>
      <c r="J7" s="35">
        <v>82.5</v>
      </c>
      <c r="K7" s="36"/>
    </row>
    <row r="8" spans="2:12" x14ac:dyDescent="0.2">
      <c r="B8" s="18"/>
      <c r="C8" s="12"/>
      <c r="F8" s="19"/>
      <c r="H8" s="51" t="s">
        <v>15</v>
      </c>
      <c r="I8" s="52"/>
      <c r="J8" s="35">
        <v>71</v>
      </c>
      <c r="K8" s="36"/>
    </row>
    <row r="9" spans="2:12" x14ac:dyDescent="0.2">
      <c r="B9" s="20" t="s">
        <v>16</v>
      </c>
      <c r="C9" s="27">
        <f>(C7-C10-F7)</f>
        <v>54.5</v>
      </c>
      <c r="E9" s="29" t="s">
        <v>17</v>
      </c>
      <c r="F9" s="25">
        <f>C9+Agosto!F9</f>
        <v>-383.93000000000052</v>
      </c>
      <c r="G9" s="2"/>
      <c r="H9" s="51" t="s">
        <v>18</v>
      </c>
      <c r="I9" s="52"/>
      <c r="J9" s="35">
        <v>50</v>
      </c>
      <c r="K9" s="36"/>
    </row>
    <row r="10" spans="2:12" x14ac:dyDescent="0.2">
      <c r="B10" s="26" t="s">
        <v>19</v>
      </c>
      <c r="C10" s="30">
        <f>C5*30%</f>
        <v>720</v>
      </c>
      <c r="F10" s="19"/>
      <c r="H10" s="51" t="s">
        <v>20</v>
      </c>
      <c r="I10" s="52"/>
      <c r="J10" s="35">
        <v>42</v>
      </c>
      <c r="K10" s="36"/>
    </row>
    <row r="11" spans="2:12" ht="15.75" customHeight="1" x14ac:dyDescent="0.2">
      <c r="B11" s="21"/>
      <c r="C11" s="22"/>
      <c r="D11" s="23"/>
      <c r="E11" s="23"/>
      <c r="F11" s="24"/>
      <c r="H11" s="51" t="s">
        <v>72</v>
      </c>
      <c r="I11" s="52"/>
      <c r="J11" s="35">
        <v>600</v>
      </c>
      <c r="K11" s="36"/>
      <c r="L11" s="32"/>
    </row>
    <row r="12" spans="2:12" x14ac:dyDescent="0.2">
      <c r="I12" s="1"/>
      <c r="J12" s="3"/>
    </row>
    <row r="13" spans="2:12" ht="15" customHeight="1" x14ac:dyDescent="0.2">
      <c r="B13" s="50" t="s">
        <v>21</v>
      </c>
      <c r="C13" s="50"/>
      <c r="D13" s="50"/>
      <c r="E13" s="50"/>
      <c r="F13" s="50"/>
      <c r="I13" s="7"/>
      <c r="J13" s="6">
        <f>SUM(J4:J11)</f>
        <v>1185.5</v>
      </c>
    </row>
    <row r="14" spans="2:12" x14ac:dyDescent="0.2">
      <c r="B14" s="9" t="s">
        <v>22</v>
      </c>
      <c r="C14" s="47" t="s">
        <v>3</v>
      </c>
      <c r="D14" s="47"/>
      <c r="E14" s="4" t="s">
        <v>23</v>
      </c>
      <c r="F14" s="4" t="s">
        <v>4</v>
      </c>
    </row>
    <row r="15" spans="2:12" x14ac:dyDescent="0.2">
      <c r="B15" s="33"/>
      <c r="C15" s="48"/>
      <c r="D15" s="48"/>
      <c r="E15" s="34">
        <v>900</v>
      </c>
      <c r="F15" s="35"/>
    </row>
    <row r="16" spans="2:12" x14ac:dyDescent="0.2">
      <c r="B16" s="33"/>
      <c r="C16" s="49"/>
      <c r="D16" s="48"/>
      <c r="E16" s="34"/>
      <c r="F16" s="35"/>
    </row>
    <row r="17" spans="2:6" x14ac:dyDescent="0.2">
      <c r="B17" s="33"/>
      <c r="C17" s="49"/>
      <c r="D17" s="48"/>
      <c r="E17" s="34"/>
      <c r="F17" s="35"/>
    </row>
    <row r="18" spans="2:6" x14ac:dyDescent="0.2">
      <c r="B18" s="33"/>
      <c r="C18" s="49"/>
      <c r="D18" s="48"/>
      <c r="E18" s="34"/>
      <c r="F18" s="35"/>
    </row>
    <row r="19" spans="2:6" x14ac:dyDescent="0.2">
      <c r="B19" s="33"/>
      <c r="C19" s="48"/>
      <c r="D19" s="48"/>
      <c r="E19" s="34"/>
      <c r="F19" s="35"/>
    </row>
    <row r="20" spans="2:6" x14ac:dyDescent="0.2">
      <c r="B20" s="33"/>
      <c r="C20" s="49"/>
      <c r="D20" s="48"/>
      <c r="E20" s="34"/>
      <c r="F20" s="35"/>
    </row>
    <row r="21" spans="2:6" x14ac:dyDescent="0.2">
      <c r="B21" s="33"/>
      <c r="C21" s="48"/>
      <c r="D21" s="48"/>
      <c r="E21" s="34"/>
      <c r="F21" s="35"/>
    </row>
    <row r="22" spans="2:6" x14ac:dyDescent="0.2">
      <c r="B22" s="33"/>
      <c r="C22" s="48"/>
      <c r="D22" s="48"/>
      <c r="E22" s="34"/>
      <c r="F22" s="35"/>
    </row>
    <row r="23" spans="2:6" x14ac:dyDescent="0.2">
      <c r="B23" s="33"/>
      <c r="C23" s="48"/>
      <c r="D23" s="48"/>
      <c r="E23" s="34"/>
      <c r="F23" s="35"/>
    </row>
    <row r="24" spans="2:6" x14ac:dyDescent="0.2">
      <c r="B24" s="33"/>
      <c r="C24" s="48"/>
      <c r="D24" s="48"/>
      <c r="E24" s="34"/>
      <c r="F24" s="35"/>
    </row>
    <row r="25" spans="2:6" x14ac:dyDescent="0.2">
      <c r="B25" s="33"/>
      <c r="C25" s="48"/>
      <c r="D25" s="48"/>
      <c r="E25" s="34"/>
      <c r="F25" s="35"/>
    </row>
    <row r="26" spans="2:6" x14ac:dyDescent="0.2">
      <c r="B26" s="33"/>
      <c r="C26" s="48"/>
      <c r="D26" s="48"/>
      <c r="E26" s="34"/>
      <c r="F26" s="35"/>
    </row>
    <row r="27" spans="2:6" x14ac:dyDescent="0.2">
      <c r="B27" s="33"/>
      <c r="C27" s="48"/>
      <c r="D27" s="48"/>
      <c r="E27" s="34"/>
      <c r="F27" s="35"/>
    </row>
    <row r="28" spans="2:6" x14ac:dyDescent="0.2">
      <c r="B28" s="33"/>
      <c r="C28" s="48"/>
      <c r="D28" s="48"/>
      <c r="E28" s="34"/>
      <c r="F28" s="35"/>
    </row>
    <row r="29" spans="2:6" x14ac:dyDescent="0.2">
      <c r="B29" s="33"/>
      <c r="C29" s="48"/>
      <c r="D29" s="48"/>
      <c r="E29" s="34"/>
      <c r="F29" s="35"/>
    </row>
    <row r="30" spans="2:6" x14ac:dyDescent="0.2">
      <c r="B30" s="33"/>
      <c r="C30" s="48"/>
      <c r="D30" s="48"/>
      <c r="E30" s="34"/>
      <c r="F30" s="35"/>
    </row>
    <row r="31" spans="2:6" x14ac:dyDescent="0.2">
      <c r="B31" s="33"/>
      <c r="C31" s="48"/>
      <c r="D31" s="48"/>
      <c r="E31" s="34"/>
      <c r="F31" s="35"/>
    </row>
    <row r="32" spans="2:6" x14ac:dyDescent="0.2">
      <c r="B32" s="33"/>
      <c r="C32" s="48"/>
      <c r="D32" s="48"/>
      <c r="E32" s="34"/>
      <c r="F32" s="35"/>
    </row>
    <row r="33" spans="2:6" x14ac:dyDescent="0.2">
      <c r="B33" s="33"/>
      <c r="C33" s="48"/>
      <c r="D33" s="48"/>
      <c r="E33" s="34"/>
      <c r="F33" s="35"/>
    </row>
    <row r="34" spans="2:6" x14ac:dyDescent="0.2">
      <c r="B34" s="33"/>
      <c r="C34" s="48"/>
      <c r="D34" s="48"/>
      <c r="E34" s="34"/>
      <c r="F34" s="35"/>
    </row>
    <row r="35" spans="2:6" x14ac:dyDescent="0.2">
      <c r="B35" s="33"/>
      <c r="C35" s="48"/>
      <c r="D35" s="48"/>
      <c r="E35" s="34"/>
      <c r="F35" s="35"/>
    </row>
    <row r="36" spans="2:6" x14ac:dyDescent="0.2">
      <c r="B36" s="33"/>
      <c r="C36" s="48"/>
      <c r="D36" s="48"/>
      <c r="E36" s="34"/>
      <c r="F36" s="35"/>
    </row>
    <row r="37" spans="2:6" x14ac:dyDescent="0.2">
      <c r="B37" s="33"/>
      <c r="C37" s="48"/>
      <c r="D37" s="48"/>
      <c r="E37" s="34"/>
      <c r="F37" s="35"/>
    </row>
    <row r="38" spans="2:6" x14ac:dyDescent="0.2">
      <c r="B38" s="33"/>
      <c r="C38" s="48"/>
      <c r="D38" s="48"/>
      <c r="E38" s="34"/>
      <c r="F38" s="35"/>
    </row>
    <row r="39" spans="2:6" x14ac:dyDescent="0.2">
      <c r="B39" s="33"/>
      <c r="C39" s="48"/>
      <c r="D39" s="48"/>
      <c r="E39" s="34"/>
      <c r="F39" s="35"/>
    </row>
    <row r="40" spans="2:6" x14ac:dyDescent="0.2">
      <c r="B40" s="33"/>
      <c r="C40" s="48"/>
      <c r="D40" s="48"/>
      <c r="E40" s="34"/>
      <c r="F40" s="35"/>
    </row>
    <row r="41" spans="2:6" x14ac:dyDescent="0.2">
      <c r="B41" s="33"/>
      <c r="C41" s="48"/>
      <c r="D41" s="48"/>
      <c r="E41" s="34"/>
      <c r="F41" s="35"/>
    </row>
    <row r="42" spans="2:6" x14ac:dyDescent="0.2">
      <c r="B42" s="33"/>
      <c r="C42" s="48"/>
      <c r="D42" s="48"/>
      <c r="E42" s="34"/>
      <c r="F42" s="35"/>
    </row>
    <row r="43" spans="2:6" x14ac:dyDescent="0.2">
      <c r="B43" s="33"/>
      <c r="C43" s="48"/>
      <c r="D43" s="48"/>
      <c r="E43" s="34"/>
      <c r="F43" s="35"/>
    </row>
    <row r="44" spans="2:6" x14ac:dyDescent="0.2">
      <c r="B44" s="33"/>
      <c r="C44" s="48"/>
      <c r="D44" s="48"/>
      <c r="E44" s="34"/>
      <c r="F44" s="35"/>
    </row>
    <row r="45" spans="2:6" x14ac:dyDescent="0.2">
      <c r="B45" s="33"/>
      <c r="C45" s="48"/>
      <c r="D45" s="48"/>
      <c r="E45" s="34"/>
      <c r="F45" s="35"/>
    </row>
    <row r="46" spans="2:6" x14ac:dyDescent="0.2">
      <c r="B46" s="33"/>
      <c r="C46" s="48"/>
      <c r="D46" s="48"/>
      <c r="E46" s="34"/>
      <c r="F46" s="35"/>
    </row>
    <row r="47" spans="2:6" x14ac:dyDescent="0.2">
      <c r="B47" s="33"/>
      <c r="C47" s="48"/>
      <c r="D47" s="48"/>
      <c r="E47" s="34"/>
      <c r="F47" s="35"/>
    </row>
    <row r="48" spans="2:6" x14ac:dyDescent="0.2">
      <c r="B48" s="33"/>
      <c r="C48" s="48"/>
      <c r="D48" s="48"/>
      <c r="E48" s="34"/>
      <c r="F48" s="35"/>
    </row>
    <row r="49" spans="2:6" x14ac:dyDescent="0.2">
      <c r="B49" s="33"/>
      <c r="C49" s="48"/>
      <c r="D49" s="48"/>
      <c r="E49" s="34"/>
      <c r="F49" s="35"/>
    </row>
    <row r="50" spans="2:6" x14ac:dyDescent="0.2">
      <c r="B50" s="33"/>
      <c r="C50" s="48"/>
      <c r="D50" s="48"/>
      <c r="E50" s="34"/>
      <c r="F50" s="35">
        <v>200</v>
      </c>
    </row>
    <row r="51" spans="2:6" x14ac:dyDescent="0.2">
      <c r="B51" s="8"/>
      <c r="E51" s="3"/>
      <c r="F51" s="3"/>
    </row>
    <row r="52" spans="2:6" x14ac:dyDescent="0.2">
      <c r="B52" s="10" t="s">
        <v>58</v>
      </c>
      <c r="C52" s="7"/>
      <c r="E52" s="5">
        <f>SUM(E15:E50)</f>
        <v>900</v>
      </c>
      <c r="F52" s="6">
        <f>SUM(F15:F50)</f>
        <v>200</v>
      </c>
    </row>
  </sheetData>
  <autoFilter ref="B14:D16" xr:uid="{00000000-0009-0000-0000-000008000000}">
    <filterColumn colId="1" showButton="0"/>
  </autoFilter>
  <mergeCells count="50">
    <mergeCell ref="C49:D49"/>
    <mergeCell ref="C50:D50"/>
    <mergeCell ref="C43:D43"/>
    <mergeCell ref="C44:D44"/>
    <mergeCell ref="C45:D45"/>
    <mergeCell ref="C46:D46"/>
    <mergeCell ref="C47:D47"/>
    <mergeCell ref="C48:D48"/>
    <mergeCell ref="C42:D42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30:D30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18:D18"/>
    <mergeCell ref="H6:I6"/>
    <mergeCell ref="H7:I7"/>
    <mergeCell ref="H8:I8"/>
    <mergeCell ref="H9:I9"/>
    <mergeCell ref="H10:I10"/>
    <mergeCell ref="H11:I11"/>
    <mergeCell ref="B13:F13"/>
    <mergeCell ref="C14:D14"/>
    <mergeCell ref="C15:D15"/>
    <mergeCell ref="C16:D16"/>
    <mergeCell ref="C17:D17"/>
    <mergeCell ref="H5:I5"/>
    <mergeCell ref="B2:F2"/>
    <mergeCell ref="H2:K2"/>
    <mergeCell ref="B3:F3"/>
    <mergeCell ref="H3:I3"/>
    <mergeCell ref="H4:I4"/>
  </mergeCells>
  <pageMargins left="0.511811024" right="0.511811024" top="0.78740157499999996" bottom="0.78740157499999996" header="0.31496062000000002" footer="0.31496062000000002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ANDRE CARCIANO</cp:lastModifiedBy>
  <cp:revision/>
  <dcterms:created xsi:type="dcterms:W3CDTF">2019-02-14T17:20:56Z</dcterms:created>
  <dcterms:modified xsi:type="dcterms:W3CDTF">2023-05-04T10:58:23Z</dcterms:modified>
  <cp:category/>
  <cp:contentStatus/>
</cp:coreProperties>
</file>