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oder Lossless" sheetId="1" r:id="rId4"/>
    <sheet state="visible" name="Encoder Lossy" sheetId="2" r:id="rId5"/>
    <sheet state="visible" name="Decoder" sheetId="3" r:id="rId6"/>
  </sheets>
  <definedNames/>
  <calcPr/>
</workbook>
</file>

<file path=xl/sharedStrings.xml><?xml version="1.0" encoding="utf-8"?>
<sst xmlns="http://schemas.openxmlformats.org/spreadsheetml/2006/main" count="105" uniqueCount="16">
  <si>
    <t>Audio size (MB)</t>
  </si>
  <si>
    <t>sample04.wav</t>
  </si>
  <si>
    <t>sample06.wav</t>
  </si>
  <si>
    <t>sample01.wav</t>
  </si>
  <si>
    <t>M fixed values</t>
  </si>
  <si>
    <t>M value</t>
  </si>
  <si>
    <t>Time (ms)</t>
  </si>
  <si>
    <t>Out Size (Bytes)</t>
  </si>
  <si>
    <t>Out Size (MB)</t>
  </si>
  <si>
    <t>Compress. Ratio (%)</t>
  </si>
  <si>
    <t>Fixed block size, automatic M value</t>
  </si>
  <si>
    <t>Block Size</t>
  </si>
  <si>
    <t>Block size of 2048 and automatic M value</t>
  </si>
  <si>
    <t>Quantization bits</t>
  </si>
  <si>
    <t>SNR (dB)</t>
  </si>
  <si>
    <t>SNR wav_quant 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</si>
</sst>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/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2" xfId="0" applyAlignment="1" applyBorder="1" applyFont="1" applyNumberFormat="1">
      <alignment horizontal="center" readingOrder="0" vertical="center"/>
    </xf>
    <xf borderId="8" fillId="0" fontId="1" numFmtId="2" xfId="0" applyAlignment="1" applyBorder="1" applyFont="1" applyNumberFormat="1">
      <alignment horizontal="center" readingOrder="0" vertical="center"/>
    </xf>
    <xf borderId="9" fillId="0" fontId="1" numFmtId="2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5" fillId="0" fontId="1" numFmtId="1" xfId="0" applyAlignment="1" applyBorder="1" applyFont="1" applyNumberFormat="1">
      <alignment horizontal="center" readingOrder="0" vertical="center"/>
    </xf>
    <xf borderId="5" fillId="0" fontId="1" numFmtId="2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1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4" fillId="0" fontId="1" numFmtId="2" xfId="0" applyAlignment="1" applyBorder="1" applyFont="1" applyNumberForma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1" xfId="0" applyAlignment="1" applyBorder="1" applyFont="1" applyNumberForma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7" fillId="0" fontId="1" numFmtId="2" xfId="0" applyAlignment="1" applyBorder="1" applyFont="1" applyNumberFormat="1">
      <alignment horizontal="center" vertical="center"/>
    </xf>
    <xf borderId="18" fillId="0" fontId="1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1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1" numFmtId="2" xfId="0" applyAlignment="1" applyBorder="1" applyFont="1" applyNumberFormat="1">
      <alignment horizontal="center" vertical="center"/>
    </xf>
    <xf borderId="9" fillId="0" fontId="1" numFmtId="164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1" xfId="0" applyAlignment="1" applyBorder="1" applyFont="1" applyNumberFormat="1">
      <alignment horizontal="center" readingOrder="0" vertical="center"/>
    </xf>
    <xf borderId="21" fillId="0" fontId="1" numFmtId="1" xfId="0" applyAlignment="1" applyBorder="1" applyFont="1" applyNumberFormat="1">
      <alignment horizontal="center" readingOrder="0" vertical="center"/>
    </xf>
    <xf borderId="22" fillId="0" fontId="1" numFmtId="1" xfId="0" applyAlignment="1" applyBorder="1" applyFont="1" applyNumberFormat="1">
      <alignment horizontal="center" readingOrder="0" vertical="center"/>
    </xf>
    <xf borderId="23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 vertical="center"/>
    </xf>
    <xf borderId="25" fillId="0" fontId="1" numFmtId="1" xfId="0" applyAlignment="1" applyBorder="1" applyFont="1" applyNumberForma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6" fillId="0" fontId="1" numFmtId="1" xfId="0" applyAlignment="1" applyBorder="1" applyFont="1" applyNumberFormat="1">
      <alignment horizontal="center" readingOrder="0" vertical="center"/>
    </xf>
    <xf borderId="26" fillId="0" fontId="1" numFmtId="1" xfId="0" applyAlignment="1" applyBorder="1" applyFont="1" applyNumberFormat="1">
      <alignment horizontal="center" readingOrder="0" vertical="center"/>
    </xf>
    <xf borderId="15" fillId="0" fontId="1" numFmtId="1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7" fillId="0" fontId="1" numFmtId="1" xfId="0" applyAlignment="1" applyBorder="1" applyFont="1" applyNumberFormat="1">
      <alignment horizontal="center" readingOrder="0" vertical="center"/>
    </xf>
    <xf borderId="28" fillId="0" fontId="1" numFmtId="0" xfId="0" applyAlignment="1" applyBorder="1" applyFont="1">
      <alignment horizontal="center" readingOrder="0" vertical="center"/>
    </xf>
    <xf borderId="18" fillId="0" fontId="1" numFmtId="1" xfId="0" applyAlignment="1" applyBorder="1" applyFont="1" applyNumberFormat="1">
      <alignment horizontal="center" readingOrder="0" vertical="center"/>
    </xf>
    <xf borderId="29" fillId="0" fontId="1" numFmtId="1" xfId="0" applyAlignment="1" applyBorder="1" applyFont="1" applyNumberFormat="1">
      <alignment horizontal="center" readingOrder="0" vertical="center"/>
    </xf>
    <xf borderId="22" fillId="0" fontId="1" numFmtId="0" xfId="0" applyAlignment="1" applyBorder="1" applyFont="1">
      <alignment horizontal="center" readingOrder="0" vertical="center"/>
    </xf>
    <xf borderId="9" fillId="0" fontId="1" numFmtId="1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30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1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34" fillId="0" fontId="1" numFmtId="1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readingOrder="0" vertical="center"/>
    </xf>
    <xf borderId="15" fillId="0" fontId="1" numFmtId="164" xfId="0" applyAlignment="1" applyBorder="1" applyFont="1" applyNumberFormat="1">
      <alignment horizontal="center" readingOrder="0" vertical="center"/>
    </xf>
    <xf borderId="36" fillId="0" fontId="1" numFmtId="1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readingOrder="0" vertical="center"/>
    </xf>
    <xf borderId="18" fillId="0" fontId="1" numFmtId="164" xfId="0" applyAlignment="1" applyBorder="1" applyFont="1" applyNumberFormat="1">
      <alignment horizontal="center" readingOrder="0" vertical="center"/>
    </xf>
    <xf borderId="38" fillId="0" fontId="1" numFmtId="1" xfId="0" applyAlignment="1" applyBorder="1" applyFont="1" applyNumberFormat="1">
      <alignment horizontal="center" readingOrder="0" vertical="center"/>
    </xf>
    <xf borderId="39" fillId="0" fontId="1" numFmtId="164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SNR vs SNR (wav_quant)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sample04.wav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Decoder!$D$38:$D$41</c:f>
              <c:numCache/>
            </c:numRef>
          </c:val>
        </c:ser>
        <c:ser>
          <c:idx val="1"/>
          <c:order val="1"/>
          <c:tx>
            <c:v>sample04 (wav_quant)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Decoder!$E$38:$E$41</c:f>
              <c:numCache/>
            </c:numRef>
          </c:val>
        </c:ser>
        <c:ser>
          <c:idx val="2"/>
          <c:order val="2"/>
          <c:tx>
            <c:v>sample06.wav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Decoder!$D$44:$D$47</c:f>
              <c:numCache/>
            </c:numRef>
          </c:val>
        </c:ser>
        <c:ser>
          <c:idx val="3"/>
          <c:order val="3"/>
          <c:tx>
            <c:v>sample06 (wav_quant)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Decoder!$E$44:$E$47</c:f>
              <c:numCache/>
            </c:numRef>
          </c:val>
        </c:ser>
        <c:ser>
          <c:idx val="4"/>
          <c:order val="4"/>
          <c:tx>
            <c:v>sample01.wav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Decoder!$D$50:$D$53</c:f>
              <c:numCache/>
            </c:numRef>
          </c:val>
        </c:ser>
        <c:ser>
          <c:idx val="5"/>
          <c:order val="5"/>
          <c:tx>
            <c:v>sample01 (wav_quant)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Decoder!$B$38:$B$41</c:f>
            </c:strRef>
          </c:cat>
          <c:val>
            <c:numRef>
              <c:f>Decoder!$E$50:$E$53</c:f>
              <c:numCache/>
            </c:numRef>
          </c:val>
        </c:ser>
        <c:axId val="1912721976"/>
        <c:axId val="889027061"/>
      </c:barChart>
      <c:catAx>
        <c:axId val="19127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Quantized bts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027061"/>
      </c:catAx>
      <c:valAx>
        <c:axId val="889027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Signal-to-noise ratio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721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54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5" width="16.88"/>
    <col customWidth="1" min="6" max="6" width="19.5"/>
    <col customWidth="1" min="7" max="12" width="16.88"/>
    <col customWidth="1" min="13" max="15" width="16.38"/>
  </cols>
  <sheetData>
    <row r="1" ht="18.7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 t="s">
        <v>1</v>
      </c>
      <c r="C3" s="7" t="s">
        <v>2</v>
      </c>
      <c r="D3" s="8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9">
        <f>2354396/10^6</f>
        <v>2.354396</v>
      </c>
      <c r="C4" s="10">
        <f>4235996/10^6</f>
        <v>4.235996</v>
      </c>
      <c r="D4" s="11">
        <f>5176796/10^6</f>
        <v>5.176796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3" t="s">
        <v>4</v>
      </c>
      <c r="C7" s="4"/>
      <c r="D7" s="4"/>
      <c r="E7" s="4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3" t="s">
        <v>1</v>
      </c>
      <c r="C8" s="4"/>
      <c r="D8" s="4"/>
      <c r="E8" s="4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2" t="s">
        <v>5</v>
      </c>
      <c r="C9" s="13" t="s">
        <v>6</v>
      </c>
      <c r="D9" s="13" t="s">
        <v>7</v>
      </c>
      <c r="E9" s="13" t="s">
        <v>8</v>
      </c>
      <c r="F9" s="14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6">
        <v>128.0</v>
      </c>
      <c r="C10" s="15">
        <v>399.696</v>
      </c>
      <c r="D10" s="7">
        <v>1457307.0</v>
      </c>
      <c r="E10" s="16">
        <f t="shared" ref="E10:E14" si="1">D10/10^6</f>
        <v>1.457307</v>
      </c>
      <c r="F10" s="17">
        <f t="shared" ref="F10:F14" si="2">(1 - (E10/$B$4)) * 100</f>
        <v>38.10272359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8">
        <v>256.0</v>
      </c>
      <c r="C11" s="19">
        <v>435.312</v>
      </c>
      <c r="D11" s="20">
        <v>1512819.0</v>
      </c>
      <c r="E11" s="21">
        <f t="shared" si="1"/>
        <v>1.512819</v>
      </c>
      <c r="F11" s="22">
        <f t="shared" si="2"/>
        <v>35.74492142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8">
        <v>512.0</v>
      </c>
      <c r="C12" s="19">
        <v>456.133</v>
      </c>
      <c r="D12" s="20">
        <v>1625046.0</v>
      </c>
      <c r="E12" s="21">
        <f t="shared" si="1"/>
        <v>1.625046</v>
      </c>
      <c r="F12" s="22">
        <f t="shared" si="2"/>
        <v>30.97822117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8">
        <v>1024.0</v>
      </c>
      <c r="C13" s="19">
        <v>494.445</v>
      </c>
      <c r="D13" s="20">
        <v>1766604.0</v>
      </c>
      <c r="E13" s="21">
        <f t="shared" si="1"/>
        <v>1.766604</v>
      </c>
      <c r="F13" s="22">
        <f t="shared" si="2"/>
        <v>24.96572369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23">
        <v>2048.0</v>
      </c>
      <c r="C14" s="24">
        <v>515.068</v>
      </c>
      <c r="D14" s="25">
        <v>1916949.0</v>
      </c>
      <c r="E14" s="26">
        <f t="shared" si="1"/>
        <v>1.916949</v>
      </c>
      <c r="F14" s="27">
        <f t="shared" si="2"/>
        <v>18.58000948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3" t="s">
        <v>2</v>
      </c>
      <c r="C15" s="4"/>
      <c r="D15" s="4"/>
      <c r="E15" s="4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2" t="s">
        <v>5</v>
      </c>
      <c r="C16" s="13" t="s">
        <v>6</v>
      </c>
      <c r="D16" s="13" t="s">
        <v>7</v>
      </c>
      <c r="E16" s="13" t="s">
        <v>8</v>
      </c>
      <c r="F16" s="14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6">
        <v>128.0</v>
      </c>
      <c r="C17" s="15">
        <v>683.784</v>
      </c>
      <c r="D17" s="7">
        <v>2386759.0</v>
      </c>
      <c r="E17" s="16">
        <f t="shared" ref="E17:E21" si="3">D17/10^6</f>
        <v>2.386759</v>
      </c>
      <c r="F17" s="17">
        <f t="shared" ref="F17:F21" si="4">(1 - (E17/$C$4)) * 100</f>
        <v>43.65530562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8">
        <v>256.0</v>
      </c>
      <c r="C18" s="19">
        <v>755.024</v>
      </c>
      <c r="D18" s="20">
        <v>2648484.0</v>
      </c>
      <c r="E18" s="21">
        <f t="shared" si="3"/>
        <v>2.648484</v>
      </c>
      <c r="F18" s="22">
        <f t="shared" si="4"/>
        <v>37.4767115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8">
        <v>512.0</v>
      </c>
      <c r="C19" s="19">
        <v>798.961</v>
      </c>
      <c r="D19" s="20">
        <v>2913247.0</v>
      </c>
      <c r="E19" s="21">
        <f t="shared" si="3"/>
        <v>2.913247</v>
      </c>
      <c r="F19" s="22">
        <f t="shared" si="4"/>
        <v>31.2263987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8">
        <v>1024.0</v>
      </c>
      <c r="C20" s="19">
        <v>864.418</v>
      </c>
      <c r="D20" s="20">
        <v>3179541.0</v>
      </c>
      <c r="E20" s="21">
        <f t="shared" si="3"/>
        <v>3.179541</v>
      </c>
      <c r="F20" s="22">
        <f t="shared" si="4"/>
        <v>24.93994329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23">
        <v>2048.0</v>
      </c>
      <c r="C21" s="24">
        <v>932.905</v>
      </c>
      <c r="D21" s="25">
        <v>3447827.0</v>
      </c>
      <c r="E21" s="26">
        <f t="shared" si="3"/>
        <v>3.447827</v>
      </c>
      <c r="F21" s="27">
        <f t="shared" si="4"/>
        <v>18.60646233</v>
      </c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3" t="s">
        <v>3</v>
      </c>
      <c r="C22" s="4"/>
      <c r="D22" s="4"/>
      <c r="E22" s="4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2" t="s">
        <v>5</v>
      </c>
      <c r="C23" s="13" t="s">
        <v>6</v>
      </c>
      <c r="D23" s="13" t="s">
        <v>7</v>
      </c>
      <c r="E23" s="13" t="s">
        <v>8</v>
      </c>
      <c r="F23" s="14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6">
        <v>128.0</v>
      </c>
      <c r="C24" s="15">
        <v>1120.65</v>
      </c>
      <c r="D24" s="7">
        <v>4266117.0</v>
      </c>
      <c r="E24" s="16">
        <f t="shared" ref="E24:E28" si="5">D24/10^6</f>
        <v>4.266117</v>
      </c>
      <c r="F24" s="17">
        <f t="shared" ref="F24:F28" si="6">(1 - (E24/$D$4)) * 100</f>
        <v>17.59155663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8">
        <v>256.0</v>
      </c>
      <c r="C25" s="19">
        <v>992.062</v>
      </c>
      <c r="D25" s="20">
        <v>3839484.0</v>
      </c>
      <c r="E25" s="21">
        <f t="shared" si="5"/>
        <v>3.839484</v>
      </c>
      <c r="F25" s="22">
        <f t="shared" si="6"/>
        <v>25.83281242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8">
        <v>512.0</v>
      </c>
      <c r="C26" s="19">
        <v>1012.49</v>
      </c>
      <c r="D26" s="20">
        <v>3795875.0</v>
      </c>
      <c r="E26" s="21">
        <f t="shared" si="5"/>
        <v>3.795875</v>
      </c>
      <c r="F26" s="22">
        <f t="shared" si="6"/>
        <v>26.67520605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8">
        <v>1024.0</v>
      </c>
      <c r="C27" s="19">
        <v>1044.48</v>
      </c>
      <c r="D27" s="20">
        <v>3953263.0</v>
      </c>
      <c r="E27" s="21">
        <f t="shared" si="5"/>
        <v>3.953263</v>
      </c>
      <c r="F27" s="22">
        <f t="shared" si="6"/>
        <v>23.63494718</v>
      </c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29">
        <v>2048.0</v>
      </c>
      <c r="C28" s="30">
        <v>1190.81</v>
      </c>
      <c r="D28" s="31">
        <v>4220108.0</v>
      </c>
      <c r="E28" s="32">
        <f t="shared" si="5"/>
        <v>4.220108</v>
      </c>
      <c r="F28" s="33">
        <f t="shared" si="6"/>
        <v>18.48031099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8.75" customHeight="1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8.7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3" t="s">
        <v>10</v>
      </c>
      <c r="C35" s="4"/>
      <c r="D35" s="4"/>
      <c r="E35" s="4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3" t="s">
        <v>1</v>
      </c>
      <c r="C36" s="4"/>
      <c r="D36" s="4"/>
      <c r="E36" s="4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2" t="s">
        <v>11</v>
      </c>
      <c r="C37" s="13" t="s">
        <v>6</v>
      </c>
      <c r="D37" s="13" t="s">
        <v>7</v>
      </c>
      <c r="E37" s="13" t="s">
        <v>8</v>
      </c>
      <c r="F37" s="14" t="s">
        <v>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6">
        <v>128.0</v>
      </c>
      <c r="C38" s="15">
        <v>404.221</v>
      </c>
      <c r="D38" s="7">
        <v>1460831.0</v>
      </c>
      <c r="E38" s="16">
        <f t="shared" ref="E38:E42" si="7">D38/10^6</f>
        <v>1.460831</v>
      </c>
      <c r="F38" s="17">
        <f t="shared" ref="F38:F42" si="8">(1 - (E38/$B$4)) * 100</f>
        <v>37.95304613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6">
        <v>512.0</v>
      </c>
      <c r="C39" s="19">
        <v>399.527</v>
      </c>
      <c r="D39" s="20">
        <v>1447971.0</v>
      </c>
      <c r="E39" s="21">
        <f t="shared" si="7"/>
        <v>1.447971</v>
      </c>
      <c r="F39" s="22">
        <f t="shared" si="8"/>
        <v>38.49925841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8">
        <v>1024.0</v>
      </c>
      <c r="C40" s="19">
        <v>405.856</v>
      </c>
      <c r="D40" s="20">
        <v>1445756.0</v>
      </c>
      <c r="E40" s="21">
        <f t="shared" si="7"/>
        <v>1.445756</v>
      </c>
      <c r="F40" s="22">
        <f t="shared" si="8"/>
        <v>38.59333774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8">
        <v>2048.0</v>
      </c>
      <c r="C41" s="19">
        <v>411.842</v>
      </c>
      <c r="D41" s="20">
        <v>1446804.0</v>
      </c>
      <c r="E41" s="21">
        <f t="shared" si="7"/>
        <v>1.446804</v>
      </c>
      <c r="F41" s="22">
        <f t="shared" si="8"/>
        <v>38.54882526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3">
        <v>16384.0</v>
      </c>
      <c r="C42" s="24">
        <v>413.011</v>
      </c>
      <c r="D42" s="25">
        <v>1448791.0</v>
      </c>
      <c r="E42" s="26">
        <f t="shared" si="7"/>
        <v>1.448791</v>
      </c>
      <c r="F42" s="27">
        <f t="shared" si="8"/>
        <v>38.46442994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 t="s">
        <v>2</v>
      </c>
      <c r="C43" s="4"/>
      <c r="D43" s="4"/>
      <c r="E43" s="4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2" t="s">
        <v>11</v>
      </c>
      <c r="C44" s="13" t="s">
        <v>6</v>
      </c>
      <c r="D44" s="13" t="s">
        <v>7</v>
      </c>
      <c r="E44" s="13" t="s">
        <v>8</v>
      </c>
      <c r="F44" s="14" t="s">
        <v>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6">
        <v>128.0</v>
      </c>
      <c r="C45" s="15">
        <v>471.707</v>
      </c>
      <c r="D45" s="7">
        <v>1654595.0</v>
      </c>
      <c r="E45" s="16">
        <f t="shared" ref="E45:E49" si="9">D45/10^6</f>
        <v>1.654595</v>
      </c>
      <c r="F45" s="17">
        <f t="shared" ref="F45:F49" si="10">(1 - (E45/$C$4)) * 100</f>
        <v>60.93964678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6">
        <v>512.0</v>
      </c>
      <c r="C46" s="19">
        <v>459.055</v>
      </c>
      <c r="D46" s="20">
        <v>1639497.0</v>
      </c>
      <c r="E46" s="21">
        <f t="shared" si="9"/>
        <v>1.639497</v>
      </c>
      <c r="F46" s="22">
        <f t="shared" si="10"/>
        <v>61.29606827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8">
        <v>1024.0</v>
      </c>
      <c r="C47" s="19">
        <v>477.979</v>
      </c>
      <c r="D47" s="20">
        <v>1637576.0</v>
      </c>
      <c r="E47" s="21">
        <f t="shared" si="9"/>
        <v>1.637576</v>
      </c>
      <c r="F47" s="22">
        <f t="shared" si="10"/>
        <v>61.3414177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8">
        <v>2048.0</v>
      </c>
      <c r="C48" s="19">
        <v>468.511</v>
      </c>
      <c r="D48" s="20">
        <v>1637949.0</v>
      </c>
      <c r="E48" s="21">
        <f t="shared" si="9"/>
        <v>1.637949</v>
      </c>
      <c r="F48" s="22">
        <f t="shared" si="10"/>
        <v>61.33261221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3">
        <v>16384.0</v>
      </c>
      <c r="C49" s="24">
        <v>462.725</v>
      </c>
      <c r="D49" s="25">
        <v>1648876.0</v>
      </c>
      <c r="E49" s="26">
        <f t="shared" si="9"/>
        <v>1.648876</v>
      </c>
      <c r="F49" s="27">
        <f t="shared" si="10"/>
        <v>61.07465635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" t="s">
        <v>3</v>
      </c>
      <c r="C50" s="4"/>
      <c r="D50" s="4"/>
      <c r="E50" s="4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2" t="s">
        <v>11</v>
      </c>
      <c r="C51" s="13" t="s">
        <v>6</v>
      </c>
      <c r="D51" s="13" t="s">
        <v>7</v>
      </c>
      <c r="E51" s="13" t="s">
        <v>8</v>
      </c>
      <c r="F51" s="14" t="s">
        <v>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6">
        <v>128.0</v>
      </c>
      <c r="C52" s="15">
        <v>1007.26</v>
      </c>
      <c r="D52" s="7">
        <v>3785921.0</v>
      </c>
      <c r="E52" s="16">
        <f t="shared" ref="E52:E56" si="11">D52/10^6</f>
        <v>3.785921</v>
      </c>
      <c r="F52" s="17">
        <f t="shared" ref="F52:F56" si="12">(1 - (E52/$D$4)) * 100</f>
        <v>26.86748715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6">
        <v>512.0</v>
      </c>
      <c r="C53" s="19">
        <v>990.233</v>
      </c>
      <c r="D53" s="20">
        <v>3757434.0</v>
      </c>
      <c r="E53" s="21">
        <f t="shared" si="11"/>
        <v>3.757434</v>
      </c>
      <c r="F53" s="22">
        <f t="shared" si="12"/>
        <v>27.4177696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8">
        <v>1024.0</v>
      </c>
      <c r="C54" s="19">
        <v>1007.77</v>
      </c>
      <c r="D54" s="20">
        <v>3753830.0</v>
      </c>
      <c r="E54" s="21">
        <f t="shared" si="11"/>
        <v>3.75383</v>
      </c>
      <c r="F54" s="22">
        <f t="shared" si="12"/>
        <v>27.48738795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8">
        <v>2048.0</v>
      </c>
      <c r="C55" s="19">
        <v>1003.65</v>
      </c>
      <c r="D55" s="20">
        <v>3754421.0</v>
      </c>
      <c r="E55" s="21">
        <f t="shared" si="11"/>
        <v>3.754421</v>
      </c>
      <c r="F55" s="22">
        <f t="shared" si="12"/>
        <v>27.47597162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9">
        <v>16384.0</v>
      </c>
      <c r="C56" s="30">
        <v>1001.94</v>
      </c>
      <c r="D56" s="31">
        <v>3777901.0</v>
      </c>
      <c r="E56" s="32">
        <f t="shared" si="11"/>
        <v>3.777901</v>
      </c>
      <c r="F56" s="33">
        <f t="shared" si="12"/>
        <v>27.02240923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9">
    <mergeCell ref="B43:F43"/>
    <mergeCell ref="B50:F50"/>
    <mergeCell ref="B2:D2"/>
    <mergeCell ref="B7:F7"/>
    <mergeCell ref="B8:F8"/>
    <mergeCell ref="B15:F15"/>
    <mergeCell ref="B22:F22"/>
    <mergeCell ref="B35:F35"/>
    <mergeCell ref="B36:F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5" width="16.88"/>
    <col customWidth="1" min="6" max="6" width="19.5"/>
    <col customWidth="1" min="7" max="12" width="16.88"/>
    <col customWidth="1" min="13" max="15" width="16.38"/>
  </cols>
  <sheetData>
    <row r="1" ht="18.75" customHeight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3" t="s">
        <v>0</v>
      </c>
      <c r="C2" s="4"/>
      <c r="D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 t="s">
        <v>1</v>
      </c>
      <c r="C3" s="7" t="s">
        <v>2</v>
      </c>
      <c r="D3" s="8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9">
        <f>2354396/10^6</f>
        <v>2.354396</v>
      </c>
      <c r="C4" s="10">
        <f>4235996/10^6</f>
        <v>4.235996</v>
      </c>
      <c r="D4" s="11">
        <f>5176796/10^6</f>
        <v>5.176796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3" t="s">
        <v>12</v>
      </c>
      <c r="C6" s="4"/>
      <c r="D6" s="4"/>
      <c r="E6" s="4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3" t="s">
        <v>1</v>
      </c>
      <c r="C7" s="4"/>
      <c r="D7" s="4"/>
      <c r="E7" s="4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2" t="s">
        <v>13</v>
      </c>
      <c r="C8" s="34" t="s">
        <v>6</v>
      </c>
      <c r="D8" s="13" t="s">
        <v>7</v>
      </c>
      <c r="E8" s="13" t="s">
        <v>8</v>
      </c>
      <c r="F8" s="14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6">
        <v>2.0</v>
      </c>
      <c r="C9" s="35">
        <v>335.476</v>
      </c>
      <c r="D9" s="7">
        <v>1153521.0</v>
      </c>
      <c r="E9" s="16">
        <f t="shared" ref="E9:E12" si="1">D9/10^6</f>
        <v>1.153521</v>
      </c>
      <c r="F9" s="17">
        <f t="shared" ref="F9:F12" si="2">(1 - (E9/$B$4)) * 100</f>
        <v>51.00565071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8">
        <v>4.0</v>
      </c>
      <c r="C10" s="36">
        <v>252.455</v>
      </c>
      <c r="D10" s="20">
        <v>874461.0</v>
      </c>
      <c r="E10" s="21">
        <f t="shared" si="1"/>
        <v>0.874461</v>
      </c>
      <c r="F10" s="22">
        <f t="shared" si="2"/>
        <v>62.85837217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8">
        <v>6.0</v>
      </c>
      <c r="C11" s="36">
        <v>190.201</v>
      </c>
      <c r="D11" s="20">
        <v>640925.0</v>
      </c>
      <c r="E11" s="21">
        <f t="shared" si="1"/>
        <v>0.640925</v>
      </c>
      <c r="F11" s="22">
        <f t="shared" si="2"/>
        <v>72.77751916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8">
        <v>8.0</v>
      </c>
      <c r="C12" s="36">
        <v>163.821</v>
      </c>
      <c r="D12" s="20">
        <v>618339.0</v>
      </c>
      <c r="E12" s="21">
        <f t="shared" si="1"/>
        <v>0.618339</v>
      </c>
      <c r="F12" s="22">
        <f t="shared" si="2"/>
        <v>73.73683102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3" t="s">
        <v>2</v>
      </c>
      <c r="C13" s="4"/>
      <c r="D13" s="4"/>
      <c r="E13" s="4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2" t="s">
        <v>13</v>
      </c>
      <c r="C14" s="34" t="s">
        <v>6</v>
      </c>
      <c r="D14" s="13" t="s">
        <v>7</v>
      </c>
      <c r="E14" s="13" t="s">
        <v>8</v>
      </c>
      <c r="F14" s="14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6">
        <v>2.0</v>
      </c>
      <c r="C15" s="35">
        <v>350.544</v>
      </c>
      <c r="D15" s="7">
        <v>1170893.0</v>
      </c>
      <c r="E15" s="16">
        <f t="shared" ref="E15:E18" si="3">D15/10^6</f>
        <v>1.170893</v>
      </c>
      <c r="F15" s="17">
        <f t="shared" ref="F15:F18" si="4">(1 - (E15/$C$4)) * 100</f>
        <v>72.35849609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8">
        <v>4.0</v>
      </c>
      <c r="C16" s="36">
        <v>300.935</v>
      </c>
      <c r="D16" s="20">
        <v>1123810.0</v>
      </c>
      <c r="E16" s="21">
        <f t="shared" si="3"/>
        <v>1.12381</v>
      </c>
      <c r="F16" s="22">
        <f t="shared" si="4"/>
        <v>73.46999383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8">
        <v>6.0</v>
      </c>
      <c r="C17" s="36">
        <v>281.836</v>
      </c>
      <c r="D17" s="20">
        <v>1072795.0</v>
      </c>
      <c r="E17" s="21">
        <f t="shared" si="3"/>
        <v>1.072795</v>
      </c>
      <c r="F17" s="22">
        <f t="shared" si="4"/>
        <v>74.67431508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8">
        <v>8.0</v>
      </c>
      <c r="C18" s="36">
        <v>247.667</v>
      </c>
      <c r="D18" s="20">
        <v>995187.0</v>
      </c>
      <c r="E18" s="21">
        <f t="shared" si="3"/>
        <v>0.995187</v>
      </c>
      <c r="F18" s="22">
        <f t="shared" si="4"/>
        <v>76.50642257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3" t="s">
        <v>3</v>
      </c>
      <c r="C19" s="4"/>
      <c r="D19" s="4"/>
      <c r="E19" s="4"/>
      <c r="F19" s="5"/>
      <c r="G19" s="1"/>
      <c r="H19" s="1"/>
      <c r="I19" s="1"/>
      <c r="J19" s="1"/>
      <c r="K19" s="2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2" t="s">
        <v>13</v>
      </c>
      <c r="C20" s="34" t="s">
        <v>6</v>
      </c>
      <c r="D20" s="13" t="s">
        <v>7</v>
      </c>
      <c r="E20" s="13" t="s">
        <v>8</v>
      </c>
      <c r="F20" s="14" t="s">
        <v>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6">
        <v>2.0</v>
      </c>
      <c r="C21" s="35">
        <v>861.47</v>
      </c>
      <c r="D21" s="7">
        <v>3108472.0</v>
      </c>
      <c r="E21" s="16">
        <f t="shared" ref="E21:E24" si="5">D21/10^6</f>
        <v>3.108472</v>
      </c>
      <c r="F21" s="17">
        <f t="shared" ref="F21:F24" si="6">(1 - (E21/$D$4)) * 100</f>
        <v>39.95374745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8">
        <v>4.0</v>
      </c>
      <c r="C22" s="36">
        <v>713.097</v>
      </c>
      <c r="D22" s="20">
        <v>2466582.0</v>
      </c>
      <c r="E22" s="21">
        <f t="shared" si="5"/>
        <v>2.466582</v>
      </c>
      <c r="F22" s="22">
        <f t="shared" si="6"/>
        <v>52.35311571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8">
        <v>6.0</v>
      </c>
      <c r="C23" s="36">
        <v>509.089</v>
      </c>
      <c r="D23" s="20">
        <v>1845753.0</v>
      </c>
      <c r="E23" s="21">
        <f t="shared" si="5"/>
        <v>1.845753</v>
      </c>
      <c r="F23" s="22">
        <f t="shared" si="6"/>
        <v>64.34564932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29">
        <v>8.0</v>
      </c>
      <c r="C24" s="37">
        <v>406.319</v>
      </c>
      <c r="D24" s="31">
        <v>1551496.0</v>
      </c>
      <c r="E24" s="32">
        <f t="shared" si="5"/>
        <v>1.551496</v>
      </c>
      <c r="F24" s="33">
        <f t="shared" si="6"/>
        <v>70.02980222</v>
      </c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5">
    <mergeCell ref="B2:D2"/>
    <mergeCell ref="B6:F6"/>
    <mergeCell ref="B7:F7"/>
    <mergeCell ref="B13:F13"/>
    <mergeCell ref="B19:F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4" width="16.88"/>
    <col customWidth="1" min="5" max="5" width="19.38"/>
    <col customWidth="1" min="6" max="6" width="18.63"/>
    <col customWidth="1" min="7" max="7" width="16.88"/>
    <col customWidth="1" min="8" max="8" width="19.5"/>
    <col customWidth="1" min="9" max="10" width="16.88"/>
    <col customWidth="1" min="11" max="13" width="16.38"/>
  </cols>
  <sheetData>
    <row r="1" ht="18.75" customHeight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.75" customHeight="1">
      <c r="A2" s="1"/>
      <c r="B2" s="3" t="s">
        <v>0</v>
      </c>
      <c r="C2" s="4"/>
      <c r="D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1"/>
      <c r="B3" s="6" t="s">
        <v>1</v>
      </c>
      <c r="C3" s="7" t="s">
        <v>2</v>
      </c>
      <c r="D3" s="8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8.75" customHeight="1">
      <c r="A4" s="1"/>
      <c r="B4" s="9">
        <f>2354396/10^6</f>
        <v>2.354396</v>
      </c>
      <c r="C4" s="10">
        <f>4235996/10^6</f>
        <v>4.235996</v>
      </c>
      <c r="D4" s="11">
        <f>5176796/10^6</f>
        <v>5.176796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.75" customHeight="1">
      <c r="A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8.75" customHeight="1">
      <c r="A7" s="1"/>
      <c r="B7" s="3" t="s">
        <v>4</v>
      </c>
      <c r="C7" s="38"/>
      <c r="D7" s="39" t="s">
        <v>10</v>
      </c>
      <c r="E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8.75" customHeight="1">
      <c r="A8" s="1"/>
      <c r="B8" s="3" t="s">
        <v>1</v>
      </c>
      <c r="C8" s="38"/>
      <c r="D8" s="39" t="s">
        <v>1</v>
      </c>
      <c r="E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8.75" customHeight="1">
      <c r="A9" s="1"/>
      <c r="B9" s="12" t="s">
        <v>5</v>
      </c>
      <c r="C9" s="40" t="s">
        <v>6</v>
      </c>
      <c r="D9" s="34" t="s">
        <v>11</v>
      </c>
      <c r="E9" s="14" t="s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8.75" customHeight="1">
      <c r="A10" s="1"/>
      <c r="B10" s="6">
        <v>128.0</v>
      </c>
      <c r="C10" s="41">
        <v>350.91</v>
      </c>
      <c r="D10" s="42">
        <v>128.0</v>
      </c>
      <c r="E10" s="43">
        <v>361.94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8.75" customHeight="1">
      <c r="A11" s="1"/>
      <c r="B11" s="18">
        <v>256.0</v>
      </c>
      <c r="C11" s="44">
        <v>359.556</v>
      </c>
      <c r="D11" s="42">
        <v>512.0</v>
      </c>
      <c r="E11" s="45">
        <v>358.783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8.75" customHeight="1">
      <c r="A12" s="1"/>
      <c r="B12" s="18">
        <v>512.0</v>
      </c>
      <c r="C12" s="44">
        <v>397.94</v>
      </c>
      <c r="D12" s="46">
        <v>1024.0</v>
      </c>
      <c r="E12" s="45">
        <v>343.092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8.75" customHeight="1">
      <c r="A13" s="1"/>
      <c r="B13" s="18">
        <v>1024.0</v>
      </c>
      <c r="C13" s="44">
        <v>423.576</v>
      </c>
      <c r="D13" s="46">
        <v>2048.0</v>
      </c>
      <c r="E13" s="45">
        <v>355.245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8.75" customHeight="1">
      <c r="A14" s="1"/>
      <c r="B14" s="23">
        <v>100.0</v>
      </c>
      <c r="C14" s="47">
        <v>464.135</v>
      </c>
      <c r="D14" s="48">
        <v>16384.0</v>
      </c>
      <c r="E14" s="49">
        <v>347.361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8.75" customHeight="1">
      <c r="A15" s="1"/>
      <c r="B15" s="3" t="s">
        <v>2</v>
      </c>
      <c r="C15" s="38"/>
      <c r="D15" s="39" t="s">
        <v>2</v>
      </c>
      <c r="E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8.75" customHeight="1">
      <c r="A16" s="1"/>
      <c r="B16" s="12" t="s">
        <v>5</v>
      </c>
      <c r="C16" s="40" t="s">
        <v>6</v>
      </c>
      <c r="D16" s="34" t="s">
        <v>11</v>
      </c>
      <c r="E16" s="14" t="s">
        <v>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8.75" customHeight="1">
      <c r="A17" s="1"/>
      <c r="B17" s="6">
        <v>128.0</v>
      </c>
      <c r="C17" s="41">
        <v>599.545</v>
      </c>
      <c r="D17" s="42">
        <v>128.0</v>
      </c>
      <c r="E17" s="43">
        <v>408.316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8.75" customHeight="1">
      <c r="A18" s="1"/>
      <c r="B18" s="18">
        <v>256.0</v>
      </c>
      <c r="C18" s="44">
        <v>657.026</v>
      </c>
      <c r="D18" s="42">
        <v>512.0</v>
      </c>
      <c r="E18" s="45">
        <v>393.745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8.75" customHeight="1">
      <c r="A19" s="1"/>
      <c r="B19" s="18">
        <v>512.0</v>
      </c>
      <c r="C19" s="44">
        <v>705.782</v>
      </c>
      <c r="D19" s="46">
        <v>1024.0</v>
      </c>
      <c r="E19" s="45">
        <v>403.59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8.75" customHeight="1">
      <c r="A20" s="1"/>
      <c r="B20" s="18">
        <v>1024.0</v>
      </c>
      <c r="C20" s="44">
        <v>763.236</v>
      </c>
      <c r="D20" s="46">
        <v>2048.0</v>
      </c>
      <c r="E20" s="45">
        <v>396.057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8.75" customHeight="1">
      <c r="A21" s="1"/>
      <c r="B21" s="23">
        <v>2048.0</v>
      </c>
      <c r="C21" s="47">
        <v>824.475</v>
      </c>
      <c r="D21" s="48">
        <v>16384.0</v>
      </c>
      <c r="E21" s="49">
        <v>404.537</v>
      </c>
      <c r="G21" s="1"/>
      <c r="H21" s="1"/>
      <c r="I21" s="2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8.75" customHeight="1">
      <c r="A22" s="1"/>
      <c r="B22" s="3" t="s">
        <v>3</v>
      </c>
      <c r="C22" s="38"/>
      <c r="D22" s="39" t="s">
        <v>3</v>
      </c>
      <c r="E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8.75" customHeight="1">
      <c r="A23" s="1"/>
      <c r="B23" s="12" t="s">
        <v>5</v>
      </c>
      <c r="C23" s="40" t="s">
        <v>6</v>
      </c>
      <c r="D23" s="34" t="s">
        <v>11</v>
      </c>
      <c r="E23" s="14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8.75" customHeight="1">
      <c r="A24" s="1"/>
      <c r="B24" s="6">
        <v>128.0</v>
      </c>
      <c r="C24" s="41">
        <v>1009.07</v>
      </c>
      <c r="D24" s="42">
        <v>128.0</v>
      </c>
      <c r="E24" s="43">
        <v>915.298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8.75" customHeight="1">
      <c r="A25" s="1"/>
      <c r="B25" s="18">
        <v>256.0</v>
      </c>
      <c r="C25" s="44">
        <v>899.377</v>
      </c>
      <c r="D25" s="42">
        <v>512.0</v>
      </c>
      <c r="E25" s="45">
        <v>912.673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8.75" customHeight="1">
      <c r="A26" s="1"/>
      <c r="B26" s="18">
        <v>512.0</v>
      </c>
      <c r="C26" s="44">
        <v>916.972</v>
      </c>
      <c r="D26" s="46">
        <v>1024.0</v>
      </c>
      <c r="E26" s="45">
        <v>899.764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8.75" customHeight="1">
      <c r="A27" s="1"/>
      <c r="B27" s="18">
        <v>1024.0</v>
      </c>
      <c r="C27" s="44">
        <v>958.468</v>
      </c>
      <c r="D27" s="46">
        <v>2048.0</v>
      </c>
      <c r="E27" s="45">
        <v>893.137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8.75" customHeight="1">
      <c r="A28" s="1"/>
      <c r="B28" s="29">
        <v>2048.0</v>
      </c>
      <c r="C28" s="50">
        <v>1048.72</v>
      </c>
      <c r="D28" s="51">
        <v>16384.0</v>
      </c>
      <c r="E28" s="52">
        <v>908.369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8.75" customHeight="1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8.75" customHeight="1">
      <c r="A31" s="1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8.75" customHeight="1">
      <c r="A32" s="1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8.75" customHeight="1">
      <c r="A33" s="1"/>
      <c r="F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8.75" customHeight="1">
      <c r="A34" s="1"/>
      <c r="F34" s="5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8.75" customHeight="1">
      <c r="A35" s="1"/>
      <c r="B35" s="3" t="s">
        <v>12</v>
      </c>
      <c r="C35" s="4"/>
      <c r="D35" s="4"/>
      <c r="E35" s="5"/>
      <c r="F35" s="5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8.75" customHeight="1">
      <c r="A36" s="1"/>
      <c r="B36" s="3" t="s">
        <v>1</v>
      </c>
      <c r="C36" s="4"/>
      <c r="D36" s="4"/>
      <c r="E36" s="5"/>
      <c r="F36" s="5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2" t="s">
        <v>13</v>
      </c>
      <c r="C37" s="54" t="s">
        <v>6</v>
      </c>
      <c r="D37" s="55" t="s">
        <v>14</v>
      </c>
      <c r="E37" s="14" t="s">
        <v>15</v>
      </c>
      <c r="F37" s="5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6">
        <v>2.0</v>
      </c>
      <c r="C38" s="56">
        <v>282.182</v>
      </c>
      <c r="D38" s="57">
        <v>72.3696</v>
      </c>
      <c r="E38" s="58">
        <v>68.7014</v>
      </c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8">
        <v>4.0</v>
      </c>
      <c r="C39" s="59">
        <v>210.4</v>
      </c>
      <c r="D39" s="60">
        <v>60.8125</v>
      </c>
      <c r="E39" s="61">
        <v>55.2515</v>
      </c>
      <c r="F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8">
        <v>6.0</v>
      </c>
      <c r="C40" s="59">
        <v>159.845</v>
      </c>
      <c r="D40" s="60">
        <v>48.8004</v>
      </c>
      <c r="E40" s="61">
        <v>42.896</v>
      </c>
      <c r="F40" s="5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23">
        <v>8.0</v>
      </c>
      <c r="C41" s="62">
        <v>162.881</v>
      </c>
      <c r="D41" s="63">
        <v>36.5497</v>
      </c>
      <c r="E41" s="64">
        <v>30.683</v>
      </c>
      <c r="F41" s="5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3" t="s">
        <v>2</v>
      </c>
      <c r="C42" s="4"/>
      <c r="D42" s="4"/>
      <c r="E42" s="5"/>
      <c r="F42" s="5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2" t="s">
        <v>13</v>
      </c>
      <c r="C43" s="54" t="s">
        <v>6</v>
      </c>
      <c r="D43" s="55" t="s">
        <v>14</v>
      </c>
      <c r="E43" s="14" t="s">
        <v>15</v>
      </c>
      <c r="F43" s="5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6">
        <v>2.0</v>
      </c>
      <c r="C44" s="56">
        <v>295.002</v>
      </c>
      <c r="D44" s="57">
        <v>61.51</v>
      </c>
      <c r="E44" s="58">
        <v>57.804</v>
      </c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8">
        <v>4.0</v>
      </c>
      <c r="C45" s="59">
        <v>266.018</v>
      </c>
      <c r="D45" s="60">
        <v>49.8747</v>
      </c>
      <c r="E45" s="61">
        <v>44.3165</v>
      </c>
      <c r="F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8">
        <v>6.0</v>
      </c>
      <c r="C46" s="59">
        <v>256.982</v>
      </c>
      <c r="D46" s="60">
        <v>37.8135</v>
      </c>
      <c r="E46" s="61">
        <v>31.9479</v>
      </c>
      <c r="F46" s="5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23">
        <v>8.0</v>
      </c>
      <c r="C47" s="62">
        <v>229.683</v>
      </c>
      <c r="D47" s="63">
        <v>25.7687</v>
      </c>
      <c r="E47" s="64">
        <v>19.8287</v>
      </c>
      <c r="F47" s="5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3" t="s">
        <v>3</v>
      </c>
      <c r="C48" s="4"/>
      <c r="D48" s="4"/>
      <c r="E48" s="5"/>
      <c r="F48" s="5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2" t="s">
        <v>13</v>
      </c>
      <c r="C49" s="54" t="s">
        <v>6</v>
      </c>
      <c r="D49" s="55" t="s">
        <v>14</v>
      </c>
      <c r="E49" s="14" t="s">
        <v>15</v>
      </c>
      <c r="F49" s="5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6">
        <v>2.0</v>
      </c>
      <c r="C50" s="56">
        <v>757.302</v>
      </c>
      <c r="D50" s="57">
        <v>70.0819</v>
      </c>
      <c r="E50" s="58">
        <v>66.3979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8">
        <v>4.0</v>
      </c>
      <c r="C51" s="59">
        <v>624.035</v>
      </c>
      <c r="D51" s="60">
        <v>58.5157</v>
      </c>
      <c r="E51" s="61">
        <v>52.9442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8">
        <v>6.0</v>
      </c>
      <c r="C52" s="59">
        <v>443.893</v>
      </c>
      <c r="D52" s="60">
        <v>46.5047</v>
      </c>
      <c r="E52" s="61">
        <v>40.5911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29">
        <v>8.0</v>
      </c>
      <c r="C53" s="65">
        <v>365.714</v>
      </c>
      <c r="D53" s="66">
        <v>34.4629</v>
      </c>
      <c r="E53" s="67">
        <v>28.4708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13">
    <mergeCell ref="B22:C22"/>
    <mergeCell ref="D22:E22"/>
    <mergeCell ref="B35:E35"/>
    <mergeCell ref="B36:E36"/>
    <mergeCell ref="B42:E42"/>
    <mergeCell ref="B48:E48"/>
    <mergeCell ref="B2:D2"/>
    <mergeCell ref="B7:C7"/>
    <mergeCell ref="D7:E7"/>
    <mergeCell ref="B8:C8"/>
    <mergeCell ref="D8:E8"/>
    <mergeCell ref="B15:C15"/>
    <mergeCell ref="D15:E15"/>
  </mergeCells>
  <drawing r:id="rId1"/>
</worksheet>
</file>