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coder" sheetId="1" r:id="rId4"/>
    <sheet state="visible" name="Decoder" sheetId="2" r:id="rId5"/>
  </sheets>
  <definedNames/>
  <calcPr/>
</workbook>
</file>

<file path=xl/sharedStrings.xml><?xml version="1.0" encoding="utf-8"?>
<sst xmlns="http://schemas.openxmlformats.org/spreadsheetml/2006/main" count="49" uniqueCount="11">
  <si>
    <t>Image size (MB)</t>
  </si>
  <si>
    <t>house.ppm</t>
  </si>
  <si>
    <t>anemone.ppm</t>
  </si>
  <si>
    <t>arial.ppm</t>
  </si>
  <si>
    <t>bike3.ppm</t>
  </si>
  <si>
    <t>Average</t>
  </si>
  <si>
    <t>Mode</t>
  </si>
  <si>
    <t>Time (ms)</t>
  </si>
  <si>
    <t>Out Size (Bytes)</t>
  </si>
  <si>
    <t>Out Size (MB)</t>
  </si>
  <si>
    <t>Compress. Ratio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</si>
</sst>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sz val="11.0"/>
      <color theme="1"/>
      <name val="Arial"/>
    </font>
    <font/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0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7" fillId="0" fontId="3" numFmtId="2" xfId="0" applyAlignment="1" applyBorder="1" applyFont="1" applyNumberFormat="1">
      <alignment horizontal="center" readingOrder="0" vertical="center"/>
    </xf>
    <xf borderId="8" fillId="0" fontId="1" numFmtId="2" xfId="0" applyAlignment="1" applyBorder="1" applyFont="1" applyNumberFormat="1">
      <alignment horizontal="center" vertical="center"/>
    </xf>
    <xf borderId="9" fillId="0" fontId="1" numFmtId="2" xfId="0" applyAlignment="1" applyBorder="1" applyFont="1" applyNumberFormat="1">
      <alignment horizontal="center" vertical="center"/>
    </xf>
    <xf borderId="10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5" fillId="0" fontId="1" numFmtId="1" xfId="0" applyAlignment="1" applyBorder="1" applyFont="1" applyNumberForma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5" fillId="0" fontId="1" numFmtId="2" xfId="0" applyAlignment="1" applyBorder="1" applyFont="1" applyNumberFormat="1">
      <alignment horizontal="center" vertical="center"/>
    </xf>
    <xf borderId="6" fillId="0" fontId="1" numFmtId="164" xfId="0" applyAlignment="1" applyBorder="1" applyFont="1" applyNumberFormat="1">
      <alignment horizontal="center" vertical="center"/>
    </xf>
    <xf borderId="14" fillId="0" fontId="1" numFmtId="0" xfId="0" applyAlignment="1" applyBorder="1" applyFont="1">
      <alignment horizontal="center" readingOrder="0" vertical="center"/>
    </xf>
    <xf borderId="15" fillId="0" fontId="1" numFmtId="1" xfId="0" applyAlignment="1" applyBorder="1" applyFont="1" applyNumberFormat="1">
      <alignment horizontal="center" readingOrder="0" vertical="center"/>
    </xf>
    <xf borderId="15" fillId="0" fontId="1" numFmtId="0" xfId="0" applyAlignment="1" applyBorder="1" applyFont="1">
      <alignment horizontal="center" readingOrder="0" vertical="center"/>
    </xf>
    <xf borderId="15" fillId="0" fontId="1" numFmtId="2" xfId="0" applyAlignment="1" applyBorder="1" applyFont="1" applyNumberFormat="1">
      <alignment horizontal="center" vertical="center"/>
    </xf>
    <xf borderId="16" fillId="0" fontId="1" numFmtId="164" xfId="0" applyAlignment="1" applyBorder="1" applyFont="1" applyNumberFormat="1">
      <alignment horizontal="center" vertical="center"/>
    </xf>
    <xf borderId="14" fillId="0" fontId="3" numFmtId="0" xfId="0" applyAlignment="1" applyBorder="1" applyFont="1">
      <alignment horizontal="center" readingOrder="0" vertical="center"/>
    </xf>
    <xf borderId="15" fillId="0" fontId="3" numFmtId="1" xfId="0" applyAlignment="1" applyBorder="1" applyFont="1" applyNumberFormat="1">
      <alignment horizontal="center" readingOrder="0" vertical="center"/>
    </xf>
    <xf borderId="15" fillId="0" fontId="3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7" fillId="0" fontId="1" numFmtId="0" xfId="0" applyAlignment="1" applyBorder="1" applyFont="1">
      <alignment horizontal="center" readingOrder="0" vertical="center"/>
    </xf>
    <xf borderId="18" fillId="0" fontId="1" numFmtId="1" xfId="0" applyAlignment="1" applyBorder="1" applyFont="1" applyNumberFormat="1">
      <alignment horizontal="center" readingOrder="0" vertical="center"/>
    </xf>
    <xf borderId="18" fillId="0" fontId="1" numFmtId="0" xfId="0" applyAlignment="1" applyBorder="1" applyFont="1">
      <alignment horizontal="center" readingOrder="0" vertical="center"/>
    </xf>
    <xf borderId="18" fillId="0" fontId="1" numFmtId="2" xfId="0" applyAlignment="1" applyBorder="1" applyFont="1" applyNumberFormat="1">
      <alignment horizontal="center" vertical="center"/>
    </xf>
    <xf borderId="19" fillId="0" fontId="1" numFmtId="164" xfId="0" applyAlignment="1" applyBorder="1" applyFont="1" applyNumberFormat="1">
      <alignment horizontal="center" vertical="center"/>
    </xf>
    <xf borderId="7" fillId="0" fontId="1" numFmtId="0" xfId="0" applyAlignment="1" applyBorder="1" applyFont="1">
      <alignment horizontal="center" readingOrder="0" vertical="center"/>
    </xf>
    <xf borderId="9" fillId="0" fontId="1" numFmtId="164" xfId="0" applyAlignment="1" applyBorder="1" applyFont="1" applyNumberFormat="1">
      <alignment horizontal="center" vertical="center"/>
    </xf>
    <xf borderId="8" fillId="0" fontId="1" numFmtId="1" xfId="0" applyAlignment="1" applyBorder="1" applyFont="1" applyNumberFormat="1">
      <alignment horizontal="center" readingOrder="0" vertical="center"/>
    </xf>
    <xf borderId="8" fillId="0" fontId="1" numFmtId="0" xfId="0" applyAlignment="1" applyBorder="1" applyFont="1">
      <alignment horizontal="center" readingOrder="0" vertical="center"/>
    </xf>
    <xf borderId="0" fillId="0" fontId="1" numFmtId="1" xfId="0" applyAlignment="1" applyFont="1" applyNumberForma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6" fillId="0" fontId="1" numFmtId="1" xfId="0" applyAlignment="1" applyBorder="1" applyFont="1" applyNumberFormat="1">
      <alignment horizontal="center" readingOrder="0" vertical="center"/>
    </xf>
    <xf borderId="16" fillId="0" fontId="1" numFmtId="1" xfId="0" applyAlignment="1" applyBorder="1" applyFont="1" applyNumberFormat="1">
      <alignment horizontal="center" readingOrder="0" vertical="center"/>
    </xf>
    <xf borderId="16" fillId="0" fontId="3" numFmtId="1" xfId="0" applyAlignment="1" applyBorder="1" applyFont="1" applyNumberFormat="1">
      <alignment horizontal="center" readingOrder="0" vertical="center"/>
    </xf>
    <xf borderId="9" fillId="0" fontId="1" numFmtId="1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Encode time vs mode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house.ppm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Encoder!$B$10:$B$17</c:f>
            </c:strRef>
          </c:cat>
          <c:val>
            <c:numRef>
              <c:f>Encoder!$C$10:$C$17</c:f>
              <c:numCache/>
            </c:numRef>
          </c:val>
        </c:ser>
        <c:ser>
          <c:idx val="1"/>
          <c:order val="1"/>
          <c:tx>
            <c:v>anemone.ppm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Encoder!$B$10:$B$17</c:f>
            </c:strRef>
          </c:cat>
          <c:val>
            <c:numRef>
              <c:f>Encoder!$C$20:$C$27</c:f>
              <c:numCache/>
            </c:numRef>
          </c:val>
        </c:ser>
        <c:ser>
          <c:idx val="2"/>
          <c:order val="2"/>
          <c:tx>
            <c:v>arial.ppm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Encoder!$B$10:$B$17</c:f>
            </c:strRef>
          </c:cat>
          <c:val>
            <c:numRef>
              <c:f>Encoder!$C$30:$C$37</c:f>
              <c:numCache/>
            </c:numRef>
          </c:val>
        </c:ser>
        <c:ser>
          <c:idx val="3"/>
          <c:order val="3"/>
          <c:tx>
            <c:v>bike3.ppm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Encoder!$B$10:$B$17</c:f>
            </c:strRef>
          </c:cat>
          <c:val>
            <c:numRef>
              <c:f>Encoder!$C$40:$C$47</c:f>
              <c:numCache/>
            </c:numRef>
          </c:val>
        </c:ser>
        <c:axId val="1295893080"/>
        <c:axId val="1130122724"/>
      </c:barChart>
      <c:catAx>
        <c:axId val="129589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0122724"/>
      </c:catAx>
      <c:valAx>
        <c:axId val="1130122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Encode 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8930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compression ratio vs mode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Encoder!$H$10:$H$17</c:f>
            </c:strRef>
          </c:cat>
          <c:val>
            <c:numRef>
              <c:f>Encoder!$I$10:$I$17</c:f>
              <c:numCache/>
            </c:numRef>
          </c:val>
        </c:ser>
        <c:axId val="875263458"/>
        <c:axId val="1497085498"/>
      </c:barChart>
      <c:catAx>
        <c:axId val="875263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7085498"/>
      </c:catAx>
      <c:valAx>
        <c:axId val="1497085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Compression ratio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52634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Decode time vs mode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arial.ppm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Decoder!$B$12:$B$17</c:f>
            </c:strRef>
          </c:cat>
          <c:val>
            <c:numRef>
              <c:f>Decoder!$C$12:$C$17</c:f>
              <c:numCache/>
            </c:numRef>
          </c:val>
        </c:ser>
        <c:ser>
          <c:idx val="1"/>
          <c:order val="1"/>
          <c:tx>
            <c:v>anemone.ppm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Decoder!$B$12:$B$17</c:f>
            </c:strRef>
          </c:cat>
          <c:val>
            <c:numRef>
              <c:f>Decoder!$E$12:$E$17</c:f>
              <c:numCache/>
            </c:numRef>
          </c:val>
        </c:ser>
        <c:ser>
          <c:idx val="2"/>
          <c:order val="2"/>
          <c:tx>
            <c:v>arial.ppm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Decoder!$B$12:$B$17</c:f>
            </c:strRef>
          </c:cat>
          <c:val>
            <c:numRef>
              <c:f>Decoder!$G$12:$G$17</c:f>
              <c:numCache/>
            </c:numRef>
          </c:val>
        </c:ser>
        <c:ser>
          <c:idx val="3"/>
          <c:order val="3"/>
          <c:tx>
            <c:v>bike3.ppm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Decoder!$B$12:$B$17</c:f>
            </c:strRef>
          </c:cat>
          <c:val>
            <c:numRef>
              <c:f>Decoder!$I$12:$I$17</c:f>
              <c:numCache/>
            </c:numRef>
          </c:val>
        </c:ser>
        <c:axId val="9086490"/>
        <c:axId val="1325363353"/>
      </c:barChart>
      <c:catAx>
        <c:axId val="9086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5363353"/>
      </c:catAx>
      <c:valAx>
        <c:axId val="1325363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864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714375</xdr:colOff>
      <xdr:row>18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714375</xdr:colOff>
      <xdr:row>34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228600</xdr:colOff>
      <xdr:row>0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25"/>
    <col customWidth="1" min="4" max="4" width="15.25"/>
    <col customWidth="1" min="5" max="5" width="13.75"/>
    <col customWidth="1" min="6" max="6" width="18.38"/>
    <col customWidth="1" min="9" max="9" width="19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/>
      <c r="D2" s="3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 t="s">
        <v>1</v>
      </c>
      <c r="C3" s="6" t="s">
        <v>2</v>
      </c>
      <c r="D3" s="6" t="s">
        <v>3</v>
      </c>
      <c r="E3" s="7" t="s">
        <v>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8">
        <f>196623/10^6</f>
        <v>0.196623</v>
      </c>
      <c r="C4" s="9">
        <f>1020201/10^6</f>
        <v>1.020201</v>
      </c>
      <c r="D4" s="9">
        <f>1087080/10^6</f>
        <v>1.08708</v>
      </c>
      <c r="E4" s="10">
        <f>2153232/10^6</f>
        <v>2.153232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" t="s">
        <v>1</v>
      </c>
      <c r="C8" s="3"/>
      <c r="D8" s="3"/>
      <c r="E8" s="3"/>
      <c r="F8" s="4"/>
      <c r="G8" s="1"/>
      <c r="H8" s="2" t="s">
        <v>5</v>
      </c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1" t="s">
        <v>6</v>
      </c>
      <c r="C9" s="12" t="s">
        <v>7</v>
      </c>
      <c r="D9" s="12" t="s">
        <v>8</v>
      </c>
      <c r="E9" s="12" t="s">
        <v>9</v>
      </c>
      <c r="F9" s="13" t="s">
        <v>10</v>
      </c>
      <c r="G9" s="1"/>
      <c r="H9" s="11" t="s">
        <v>6</v>
      </c>
      <c r="I9" s="14" t="s">
        <v>10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5">
        <v>1.0</v>
      </c>
      <c r="C10" s="16">
        <v>31.43</v>
      </c>
      <c r="D10" s="17">
        <v>109097.0</v>
      </c>
      <c r="E10" s="18">
        <f t="shared" ref="E10:E17" si="1">D10/10^6</f>
        <v>0.109097</v>
      </c>
      <c r="F10" s="19">
        <f t="shared" ref="F10:F17" si="2">(1 - (E10/$B$4)) * 100</f>
        <v>44.51462952</v>
      </c>
      <c r="G10" s="1"/>
      <c r="H10" s="15">
        <v>1.0</v>
      </c>
      <c r="I10" s="19">
        <f t="shared" ref="I10:I17" si="3">AVERAGE(F10,F20,F30,F40)</f>
        <v>38.73876853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0">
        <v>2.0</v>
      </c>
      <c r="C11" s="21">
        <v>30.719</v>
      </c>
      <c r="D11" s="22">
        <v>112236.0</v>
      </c>
      <c r="E11" s="23">
        <f t="shared" si="1"/>
        <v>0.112236</v>
      </c>
      <c r="F11" s="24">
        <f t="shared" si="2"/>
        <v>42.91817336</v>
      </c>
      <c r="G11" s="1"/>
      <c r="H11" s="20">
        <v>2.0</v>
      </c>
      <c r="I11" s="24">
        <f t="shared" si="3"/>
        <v>38.08442444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0">
        <v>3.0</v>
      </c>
      <c r="C12" s="21">
        <v>32.391</v>
      </c>
      <c r="D12" s="22">
        <v>117574.0</v>
      </c>
      <c r="E12" s="23">
        <f t="shared" si="1"/>
        <v>0.117574</v>
      </c>
      <c r="F12" s="24">
        <f t="shared" si="2"/>
        <v>40.20333328</v>
      </c>
      <c r="G12" s="1"/>
      <c r="H12" s="20">
        <v>3.0</v>
      </c>
      <c r="I12" s="24">
        <f t="shared" si="3"/>
        <v>34.97950707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0">
        <v>4.0</v>
      </c>
      <c r="C13" s="21">
        <v>29.65</v>
      </c>
      <c r="D13" s="22">
        <v>108216.0</v>
      </c>
      <c r="E13" s="23">
        <f t="shared" si="1"/>
        <v>0.108216</v>
      </c>
      <c r="F13" s="24">
        <f t="shared" si="2"/>
        <v>44.96269511</v>
      </c>
      <c r="G13" s="1"/>
      <c r="H13" s="20">
        <v>4.0</v>
      </c>
      <c r="I13" s="24">
        <f t="shared" si="3"/>
        <v>37.50477775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0">
        <v>5.0</v>
      </c>
      <c r="C14" s="21">
        <v>28.902</v>
      </c>
      <c r="D14" s="22">
        <v>107047.0</v>
      </c>
      <c r="E14" s="23">
        <f t="shared" si="1"/>
        <v>0.107047</v>
      </c>
      <c r="F14" s="24">
        <f t="shared" si="2"/>
        <v>45.55723389</v>
      </c>
      <c r="G14" s="1"/>
      <c r="H14" s="20">
        <v>5.0</v>
      </c>
      <c r="I14" s="24">
        <f t="shared" si="3"/>
        <v>39.63900921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5">
        <v>6.0</v>
      </c>
      <c r="C15" s="26">
        <v>29.924</v>
      </c>
      <c r="D15" s="27">
        <v>108251.0</v>
      </c>
      <c r="E15" s="23">
        <f t="shared" si="1"/>
        <v>0.108251</v>
      </c>
      <c r="F15" s="24">
        <f t="shared" si="2"/>
        <v>44.94489454</v>
      </c>
      <c r="G15" s="1"/>
      <c r="H15" s="25">
        <v>6.0</v>
      </c>
      <c r="I15" s="24">
        <f t="shared" si="3"/>
        <v>39.42807445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5">
        <v>7.0</v>
      </c>
      <c r="C16" s="26">
        <v>29.949</v>
      </c>
      <c r="D16" s="27">
        <v>109223.0</v>
      </c>
      <c r="E16" s="23">
        <f t="shared" si="1"/>
        <v>0.109223</v>
      </c>
      <c r="F16" s="24">
        <f t="shared" si="2"/>
        <v>44.45054749</v>
      </c>
      <c r="G16" s="1"/>
      <c r="H16" s="25">
        <v>7.0</v>
      </c>
      <c r="I16" s="24">
        <f t="shared" si="3"/>
        <v>40.4154448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8"/>
      <c r="B17" s="29">
        <v>8.0</v>
      </c>
      <c r="C17" s="30">
        <v>29.688</v>
      </c>
      <c r="D17" s="31">
        <v>107766.0</v>
      </c>
      <c r="E17" s="32">
        <f t="shared" si="1"/>
        <v>0.107766</v>
      </c>
      <c r="F17" s="33">
        <f t="shared" si="2"/>
        <v>45.19155948</v>
      </c>
      <c r="G17" s="1"/>
      <c r="H17" s="34">
        <v>8.0</v>
      </c>
      <c r="I17" s="35">
        <f t="shared" si="3"/>
        <v>40.51495434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" t="s">
        <v>2</v>
      </c>
      <c r="C18" s="3"/>
      <c r="D18" s="3"/>
      <c r="E18" s="3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1" t="s">
        <v>6</v>
      </c>
      <c r="C19" s="12" t="s">
        <v>7</v>
      </c>
      <c r="D19" s="12" t="s">
        <v>8</v>
      </c>
      <c r="E19" s="12" t="s">
        <v>9</v>
      </c>
      <c r="F19" s="13" t="s">
        <v>10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5">
        <v>1.0</v>
      </c>
      <c r="C20" s="16">
        <v>177.218</v>
      </c>
      <c r="D20" s="17">
        <v>640853.0</v>
      </c>
      <c r="E20" s="18">
        <f t="shared" ref="E20:E27" si="4">D20/10^6</f>
        <v>0.640853</v>
      </c>
      <c r="F20" s="19">
        <f t="shared" ref="F20:F27" si="5">(1 - (E20/$C$4)) * 100</f>
        <v>37.18365303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0">
        <v>2.0</v>
      </c>
      <c r="C21" s="21">
        <v>185.809</v>
      </c>
      <c r="D21" s="22">
        <v>641314.0</v>
      </c>
      <c r="E21" s="23">
        <f t="shared" si="4"/>
        <v>0.641314</v>
      </c>
      <c r="F21" s="24">
        <f t="shared" si="5"/>
        <v>37.13846585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20">
        <v>3.0</v>
      </c>
      <c r="C22" s="21">
        <v>198.71</v>
      </c>
      <c r="D22" s="22">
        <v>694025.0</v>
      </c>
      <c r="E22" s="23">
        <f t="shared" si="4"/>
        <v>0.694025</v>
      </c>
      <c r="F22" s="24">
        <f t="shared" si="5"/>
        <v>31.9717389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20">
        <v>4.0</v>
      </c>
      <c r="C23" s="21">
        <v>183.519</v>
      </c>
      <c r="D23" s="22">
        <v>621146.0</v>
      </c>
      <c r="E23" s="23">
        <f t="shared" si="4"/>
        <v>0.621146</v>
      </c>
      <c r="F23" s="24">
        <f t="shared" si="5"/>
        <v>39.11533119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20">
        <v>5.0</v>
      </c>
      <c r="C24" s="21">
        <v>181.329</v>
      </c>
      <c r="D24" s="22">
        <v>606776.0</v>
      </c>
      <c r="E24" s="23">
        <f t="shared" si="4"/>
        <v>0.606776</v>
      </c>
      <c r="F24" s="24">
        <f t="shared" si="5"/>
        <v>40.52387716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25">
        <v>6.0</v>
      </c>
      <c r="C25" s="26">
        <v>172.111</v>
      </c>
      <c r="D25" s="27">
        <v>606479.0</v>
      </c>
      <c r="E25" s="23">
        <f t="shared" si="4"/>
        <v>0.606479</v>
      </c>
      <c r="F25" s="24">
        <f t="shared" si="5"/>
        <v>40.55298907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25">
        <v>7.0</v>
      </c>
      <c r="C26" s="26">
        <v>175.096</v>
      </c>
      <c r="D26" s="27">
        <v>609636.0</v>
      </c>
      <c r="E26" s="23">
        <f t="shared" si="4"/>
        <v>0.609636</v>
      </c>
      <c r="F26" s="24">
        <f t="shared" si="5"/>
        <v>40.24354024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29">
        <v>8.0</v>
      </c>
      <c r="C27" s="30">
        <v>180.816</v>
      </c>
      <c r="D27" s="31">
        <v>590337.0</v>
      </c>
      <c r="E27" s="32">
        <f t="shared" si="4"/>
        <v>0.590337</v>
      </c>
      <c r="F27" s="33">
        <f t="shared" si="5"/>
        <v>42.13522629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2" t="s">
        <v>3</v>
      </c>
      <c r="C28" s="3"/>
      <c r="D28" s="3"/>
      <c r="E28" s="3"/>
      <c r="F28" s="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1" t="s">
        <v>6</v>
      </c>
      <c r="C29" s="12" t="s">
        <v>7</v>
      </c>
      <c r="D29" s="12" t="s">
        <v>8</v>
      </c>
      <c r="E29" s="12" t="s">
        <v>9</v>
      </c>
      <c r="F29" s="13" t="s">
        <v>10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5">
        <v>1.0</v>
      </c>
      <c r="C30" s="16">
        <v>184.415</v>
      </c>
      <c r="D30" s="17">
        <v>661176.0</v>
      </c>
      <c r="E30" s="18">
        <f t="shared" ref="E30:E37" si="6">D30/10^6</f>
        <v>0.661176</v>
      </c>
      <c r="F30" s="19">
        <f t="shared" ref="F30:F37" si="7">(1 - (E30/$D$4)) * 100</f>
        <v>39.1787173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20">
        <v>2.0</v>
      </c>
      <c r="C31" s="21">
        <v>183.384</v>
      </c>
      <c r="D31" s="22">
        <v>671004.0</v>
      </c>
      <c r="E31" s="23">
        <f t="shared" si="6"/>
        <v>0.671004</v>
      </c>
      <c r="F31" s="24">
        <f t="shared" si="7"/>
        <v>38.274644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20">
        <v>3.0</v>
      </c>
      <c r="C32" s="21">
        <v>185.377</v>
      </c>
      <c r="D32" s="22">
        <v>678906.0</v>
      </c>
      <c r="E32" s="23">
        <f t="shared" si="6"/>
        <v>0.678906</v>
      </c>
      <c r="F32" s="24">
        <f t="shared" si="7"/>
        <v>37.54774258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20">
        <v>4.0</v>
      </c>
      <c r="C33" s="21">
        <v>229.721</v>
      </c>
      <c r="D33" s="22">
        <v>712645.0</v>
      </c>
      <c r="E33" s="23">
        <f t="shared" si="6"/>
        <v>0.712645</v>
      </c>
      <c r="F33" s="24">
        <f t="shared" si="7"/>
        <v>34.44410715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20">
        <v>5.0</v>
      </c>
      <c r="C34" s="21">
        <v>212.262</v>
      </c>
      <c r="D34" s="22">
        <v>675077.0</v>
      </c>
      <c r="E34" s="23">
        <f t="shared" si="6"/>
        <v>0.675077</v>
      </c>
      <c r="F34" s="24">
        <f t="shared" si="7"/>
        <v>37.89997056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25">
        <v>6.0</v>
      </c>
      <c r="C35" s="26">
        <v>192.193</v>
      </c>
      <c r="D35" s="27">
        <v>678016.0</v>
      </c>
      <c r="E35" s="23">
        <f t="shared" si="6"/>
        <v>0.678016</v>
      </c>
      <c r="F35" s="24">
        <f t="shared" si="7"/>
        <v>37.62961328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25">
        <v>7.0</v>
      </c>
      <c r="C36" s="26">
        <v>187.373</v>
      </c>
      <c r="D36" s="27">
        <v>647114.0</v>
      </c>
      <c r="E36" s="23">
        <f t="shared" si="6"/>
        <v>0.647114</v>
      </c>
      <c r="F36" s="24">
        <f t="shared" si="7"/>
        <v>40.47227435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29">
        <v>8.0</v>
      </c>
      <c r="C37" s="30">
        <v>194.195</v>
      </c>
      <c r="D37" s="31">
        <v>664286.0</v>
      </c>
      <c r="E37" s="32">
        <f t="shared" si="6"/>
        <v>0.664286</v>
      </c>
      <c r="F37" s="33">
        <f t="shared" si="7"/>
        <v>38.8926298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2" t="s">
        <v>4</v>
      </c>
      <c r="C38" s="3"/>
      <c r="D38" s="3"/>
      <c r="E38" s="3"/>
      <c r="F38" s="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1" t="s">
        <v>6</v>
      </c>
      <c r="C39" s="12" t="s">
        <v>7</v>
      </c>
      <c r="D39" s="12" t="s">
        <v>8</v>
      </c>
      <c r="E39" s="12" t="s">
        <v>9</v>
      </c>
      <c r="F39" s="13" t="s">
        <v>10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5">
        <v>1.0</v>
      </c>
      <c r="C40" s="16">
        <v>407.033</v>
      </c>
      <c r="D40" s="17">
        <v>1419452.0</v>
      </c>
      <c r="E40" s="18">
        <f t="shared" ref="E40:E47" si="8">D40/10^6</f>
        <v>1.419452</v>
      </c>
      <c r="F40" s="19">
        <f t="shared" ref="F40:F47" si="9">(1 - (E40/$E$4)) * 100</f>
        <v>34.07807426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20">
        <v>2.0</v>
      </c>
      <c r="C41" s="21">
        <v>411.535</v>
      </c>
      <c r="D41" s="22">
        <v>1420995.0</v>
      </c>
      <c r="E41" s="23">
        <f t="shared" si="8"/>
        <v>1.420995</v>
      </c>
      <c r="F41" s="24">
        <f t="shared" si="9"/>
        <v>34.00641454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20">
        <v>3.0</v>
      </c>
      <c r="C42" s="21">
        <v>426.402</v>
      </c>
      <c r="D42" s="22">
        <v>1503059.0</v>
      </c>
      <c r="E42" s="23">
        <f t="shared" si="8"/>
        <v>1.503059</v>
      </c>
      <c r="F42" s="24">
        <f t="shared" si="9"/>
        <v>30.19521352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20">
        <v>4.0</v>
      </c>
      <c r="C43" s="21">
        <v>420.18</v>
      </c>
      <c r="D43" s="22">
        <v>1475029.0</v>
      </c>
      <c r="E43" s="23">
        <f t="shared" si="8"/>
        <v>1.475029</v>
      </c>
      <c r="F43" s="24">
        <f t="shared" si="9"/>
        <v>31.49697757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20">
        <v>5.0</v>
      </c>
      <c r="C44" s="21">
        <v>411.095</v>
      </c>
      <c r="D44" s="22">
        <v>1408753.0</v>
      </c>
      <c r="E44" s="23">
        <f t="shared" si="8"/>
        <v>1.408753</v>
      </c>
      <c r="F44" s="24">
        <f t="shared" si="9"/>
        <v>34.57495523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25">
        <v>6.0</v>
      </c>
      <c r="C45" s="26">
        <v>415.037</v>
      </c>
      <c r="D45" s="27">
        <v>1408541.0</v>
      </c>
      <c r="E45" s="23">
        <f t="shared" si="8"/>
        <v>1.408541</v>
      </c>
      <c r="F45" s="24">
        <f t="shared" si="9"/>
        <v>34.58480089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25">
        <v>7.0</v>
      </c>
      <c r="C46" s="26">
        <v>420.872</v>
      </c>
      <c r="D46" s="27">
        <v>1367401.0</v>
      </c>
      <c r="E46" s="23">
        <f t="shared" si="8"/>
        <v>1.367401</v>
      </c>
      <c r="F46" s="24">
        <f t="shared" si="9"/>
        <v>36.49541712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34">
        <v>8.0</v>
      </c>
      <c r="C47" s="36">
        <v>414.885</v>
      </c>
      <c r="D47" s="37">
        <v>1381505.0</v>
      </c>
      <c r="E47" s="9">
        <f t="shared" si="8"/>
        <v>1.381505</v>
      </c>
      <c r="F47" s="35">
        <f t="shared" si="9"/>
        <v>35.84040178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38"/>
      <c r="D48" s="1"/>
      <c r="E48" s="39"/>
      <c r="F48" s="4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38"/>
      <c r="D49" s="1"/>
      <c r="E49" s="39"/>
      <c r="F49" s="40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38"/>
      <c r="D50" s="1"/>
      <c r="E50" s="39"/>
      <c r="F50" s="40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38"/>
      <c r="D53" s="1"/>
      <c r="E53" s="39"/>
      <c r="F53" s="4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38"/>
      <c r="D54" s="1"/>
      <c r="E54" s="39"/>
      <c r="F54" s="40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38"/>
      <c r="D55" s="1"/>
      <c r="E55" s="39"/>
      <c r="F55" s="4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38"/>
      <c r="D56" s="1"/>
      <c r="E56" s="39"/>
      <c r="F56" s="4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38"/>
      <c r="D57" s="1"/>
      <c r="E57" s="39"/>
      <c r="F57" s="40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7">
    <mergeCell ref="B8:F8"/>
    <mergeCell ref="B2:E2"/>
    <mergeCell ref="B18:F18"/>
    <mergeCell ref="B38:F38"/>
    <mergeCell ref="B28:F28"/>
    <mergeCell ref="H8:I8"/>
    <mergeCell ref="B51:F5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0"/>
    <col customWidth="1" min="3" max="3" width="14.25"/>
    <col customWidth="1" min="4" max="4" width="11.63"/>
    <col customWidth="1" min="5" max="5" width="13.75"/>
    <col customWidth="1" min="6" max="6" width="11.5"/>
    <col customWidth="1" min="8" max="8" width="12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/>
      <c r="D2" s="3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 t="s">
        <v>1</v>
      </c>
      <c r="C3" s="6" t="s">
        <v>2</v>
      </c>
      <c r="D3" s="6" t="s">
        <v>3</v>
      </c>
      <c r="E3" s="7" t="s">
        <v>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8">
        <f>196623/10^6</f>
        <v>0.196623</v>
      </c>
      <c r="C4" s="9">
        <f>1020201/10^6</f>
        <v>1.020201</v>
      </c>
      <c r="D4" s="9">
        <f>1087080/10^6</f>
        <v>1.08708</v>
      </c>
      <c r="E4" s="10">
        <f>2153232/10^6</f>
        <v>2.153232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" t="s">
        <v>1</v>
      </c>
      <c r="C8" s="3"/>
      <c r="D8" s="2" t="s">
        <v>2</v>
      </c>
      <c r="E8" s="3"/>
      <c r="F8" s="2" t="s">
        <v>3</v>
      </c>
      <c r="G8" s="3"/>
      <c r="H8" s="2" t="s">
        <v>4</v>
      </c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1" t="s">
        <v>6</v>
      </c>
      <c r="C9" s="12" t="s">
        <v>7</v>
      </c>
      <c r="D9" s="11" t="s">
        <v>6</v>
      </c>
      <c r="E9" s="12" t="s">
        <v>7</v>
      </c>
      <c r="F9" s="11" t="s">
        <v>6</v>
      </c>
      <c r="G9" s="12" t="s">
        <v>7</v>
      </c>
      <c r="H9" s="11" t="s">
        <v>6</v>
      </c>
      <c r="I9" s="13" t="s">
        <v>7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5">
        <v>1.0</v>
      </c>
      <c r="C10" s="16">
        <v>162.344</v>
      </c>
      <c r="D10" s="15">
        <v>1.0</v>
      </c>
      <c r="E10" s="16">
        <v>177.218</v>
      </c>
      <c r="F10" s="15">
        <v>1.0</v>
      </c>
      <c r="G10" s="16">
        <v>184.415</v>
      </c>
      <c r="H10" s="15">
        <v>1.0</v>
      </c>
      <c r="I10" s="41">
        <v>407.033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0">
        <v>2.0</v>
      </c>
      <c r="C11" s="21">
        <v>152.649</v>
      </c>
      <c r="D11" s="20">
        <v>2.0</v>
      </c>
      <c r="E11" s="21">
        <v>185.809</v>
      </c>
      <c r="F11" s="20">
        <v>2.0</v>
      </c>
      <c r="G11" s="21">
        <v>183.384</v>
      </c>
      <c r="H11" s="20">
        <v>2.0</v>
      </c>
      <c r="I11" s="42">
        <v>411.535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0">
        <v>3.0</v>
      </c>
      <c r="C12" s="21">
        <v>154.646</v>
      </c>
      <c r="D12" s="20">
        <v>3.0</v>
      </c>
      <c r="E12" s="21">
        <v>198.71</v>
      </c>
      <c r="F12" s="20">
        <v>3.0</v>
      </c>
      <c r="G12" s="21">
        <v>185.377</v>
      </c>
      <c r="H12" s="20">
        <v>3.0</v>
      </c>
      <c r="I12" s="42">
        <v>426.402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0">
        <v>4.0</v>
      </c>
      <c r="C13" s="21">
        <v>169.394</v>
      </c>
      <c r="D13" s="20">
        <v>4.0</v>
      </c>
      <c r="E13" s="21">
        <v>183.519</v>
      </c>
      <c r="F13" s="20">
        <v>4.0</v>
      </c>
      <c r="G13" s="21">
        <v>229.721</v>
      </c>
      <c r="H13" s="20">
        <v>4.0</v>
      </c>
      <c r="I13" s="42">
        <v>420.18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0">
        <v>5.0</v>
      </c>
      <c r="C14" s="21">
        <v>156.733</v>
      </c>
      <c r="D14" s="20">
        <v>5.0</v>
      </c>
      <c r="E14" s="21">
        <v>181.329</v>
      </c>
      <c r="F14" s="20">
        <v>5.0</v>
      </c>
      <c r="G14" s="21">
        <v>212.262</v>
      </c>
      <c r="H14" s="20">
        <v>5.0</v>
      </c>
      <c r="I14" s="42">
        <v>411.095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5">
        <v>6.0</v>
      </c>
      <c r="C15" s="26">
        <v>180.079</v>
      </c>
      <c r="D15" s="25">
        <v>6.0</v>
      </c>
      <c r="E15" s="26">
        <v>172.111</v>
      </c>
      <c r="F15" s="25">
        <v>6.0</v>
      </c>
      <c r="G15" s="26">
        <v>192.193</v>
      </c>
      <c r="H15" s="25">
        <v>6.0</v>
      </c>
      <c r="I15" s="43">
        <v>415.037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5">
        <v>7.0</v>
      </c>
      <c r="C16" s="26">
        <v>197.407</v>
      </c>
      <c r="D16" s="25">
        <v>7.0</v>
      </c>
      <c r="E16" s="26">
        <v>175.096</v>
      </c>
      <c r="F16" s="25">
        <v>7.0</v>
      </c>
      <c r="G16" s="26">
        <v>187.373</v>
      </c>
      <c r="H16" s="25">
        <v>7.0</v>
      </c>
      <c r="I16" s="43">
        <v>420.872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8"/>
      <c r="B17" s="34">
        <v>8.0</v>
      </c>
      <c r="C17" s="36">
        <v>165.503</v>
      </c>
      <c r="D17" s="34">
        <v>8.0</v>
      </c>
      <c r="E17" s="36">
        <v>180.816</v>
      </c>
      <c r="F17" s="34">
        <v>8.0</v>
      </c>
      <c r="G17" s="36">
        <v>194.195</v>
      </c>
      <c r="H17" s="34">
        <v>8.0</v>
      </c>
      <c r="I17" s="44">
        <v>414.885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D18" s="28"/>
      <c r="E18" s="28"/>
      <c r="F18" s="2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D20" s="45"/>
      <c r="E20" s="39"/>
      <c r="F20" s="40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D21" s="45"/>
      <c r="E21" s="39"/>
      <c r="F21" s="4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D22" s="45"/>
      <c r="E22" s="39"/>
      <c r="F22" s="40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D23" s="45"/>
      <c r="E23" s="39"/>
      <c r="F23" s="4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D24" s="45"/>
      <c r="E24" s="39"/>
      <c r="F24" s="4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D25" s="46"/>
      <c r="E25" s="39"/>
      <c r="F25" s="4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D26" s="46"/>
      <c r="E26" s="39"/>
      <c r="F26" s="40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D27" s="45"/>
      <c r="E27" s="39"/>
      <c r="F27" s="4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D28" s="28"/>
      <c r="E28" s="28"/>
      <c r="F28" s="2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D30" s="45"/>
      <c r="E30" s="39"/>
      <c r="F30" s="4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D31" s="45"/>
      <c r="E31" s="39"/>
      <c r="F31" s="4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D32" s="45"/>
      <c r="E32" s="39"/>
      <c r="F32" s="40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D33" s="45"/>
      <c r="E33" s="39"/>
      <c r="F33" s="4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D34" s="45"/>
      <c r="E34" s="39"/>
      <c r="F34" s="40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D35" s="46"/>
      <c r="E35" s="39"/>
      <c r="F35" s="40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D36" s="46"/>
      <c r="E36" s="39"/>
      <c r="F36" s="40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D37" s="45"/>
      <c r="E37" s="39"/>
      <c r="F37" s="40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D38" s="28"/>
      <c r="E38" s="28"/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D40" s="45"/>
      <c r="E40" s="39"/>
      <c r="F40" s="40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D41" s="45"/>
      <c r="E41" s="39"/>
      <c r="F41" s="4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D42" s="45"/>
      <c r="E42" s="39"/>
      <c r="F42" s="4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D43" s="45"/>
      <c r="E43" s="39"/>
      <c r="F43" s="4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D44" s="45"/>
      <c r="E44" s="39"/>
      <c r="F44" s="4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D45" s="46"/>
      <c r="E45" s="39"/>
      <c r="F45" s="4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D46" s="46"/>
      <c r="E46" s="39"/>
      <c r="F46" s="4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D47" s="45"/>
      <c r="E47" s="39"/>
      <c r="F47" s="4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38"/>
      <c r="D48" s="1"/>
      <c r="E48" s="39"/>
      <c r="F48" s="4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38"/>
      <c r="D49" s="1"/>
      <c r="E49" s="39"/>
      <c r="F49" s="40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38"/>
      <c r="D50" s="1"/>
      <c r="E50" s="39"/>
      <c r="F50" s="40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38"/>
      <c r="D53" s="1"/>
      <c r="E53" s="39"/>
      <c r="F53" s="4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38"/>
      <c r="D54" s="1"/>
      <c r="E54" s="39"/>
      <c r="F54" s="40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38"/>
      <c r="D55" s="1"/>
      <c r="E55" s="39"/>
      <c r="F55" s="4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38"/>
      <c r="D56" s="1"/>
      <c r="E56" s="39"/>
      <c r="F56" s="4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38"/>
      <c r="D57" s="1"/>
      <c r="E57" s="39"/>
      <c r="F57" s="40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6">
    <mergeCell ref="B2:E2"/>
    <mergeCell ref="B51:F51"/>
    <mergeCell ref="B8:C8"/>
    <mergeCell ref="D8:E8"/>
    <mergeCell ref="F8:G8"/>
    <mergeCell ref="H8:I8"/>
  </mergeCells>
  <drawing r:id="rId1"/>
</worksheet>
</file>