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176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7" i="1" l="1"/>
  <c r="C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9" i="1" l="1"/>
  <c r="J24" i="1"/>
  <c r="J23" i="1"/>
  <c r="J22" i="1"/>
  <c r="G22" i="1"/>
  <c r="H22" i="1"/>
  <c r="I22" i="1"/>
  <c r="J20" i="1" l="1"/>
  <c r="J21" i="1"/>
  <c r="F20" i="1"/>
  <c r="F21" i="1"/>
  <c r="I43" i="1" l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K43" i="1" s="1"/>
  <c r="K4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I23" i="1" l="1"/>
  <c r="I24" i="1" s="1"/>
  <c r="G23" i="1"/>
  <c r="G24" i="1" s="1"/>
  <c r="H23" i="1"/>
  <c r="H24" i="1" s="1"/>
</calcChain>
</file>

<file path=xl/comments1.xml><?xml version="1.0" encoding="utf-8"?>
<comments xmlns="http://schemas.openxmlformats.org/spreadsheetml/2006/main">
  <authors>
    <author>Matheus Zingarelli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Matheus Zingarelli:</t>
        </r>
        <r>
          <rPr>
            <sz val="8"/>
            <color indexed="81"/>
            <rFont val="Tahoma"/>
            <family val="2"/>
          </rPr>
          <t xml:space="preserve">
Compressão com winrar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Matheus Zingarelli:</t>
        </r>
        <r>
          <rPr>
            <sz val="8"/>
            <color indexed="81"/>
            <rFont val="Tahoma"/>
            <family val="2"/>
          </rPr>
          <t xml:space="preserve">
Compressão com winrar</t>
        </r>
      </text>
    </comment>
  </commentList>
</comments>
</file>

<file path=xl/sharedStrings.xml><?xml version="1.0" encoding="utf-8"?>
<sst xmlns="http://schemas.openxmlformats.org/spreadsheetml/2006/main" count="42" uniqueCount="40">
  <si>
    <t>Arquivo</t>
  </si>
  <si>
    <t>PSNR Red</t>
  </si>
  <si>
    <t>PSNR Green</t>
  </si>
  <si>
    <t>PSNR Blue</t>
  </si>
  <si>
    <t>arv01.bmp</t>
  </si>
  <si>
    <t>do01.bmp</t>
  </si>
  <si>
    <t>do03.bmp</t>
  </si>
  <si>
    <t>do04.bmp</t>
  </si>
  <si>
    <t>do05.bmp</t>
  </si>
  <si>
    <t>hei02.bmp</t>
  </si>
  <si>
    <t>hei03.bmp</t>
  </si>
  <si>
    <t>old01.bmp</t>
  </si>
  <si>
    <t>old02.bmp</t>
  </si>
  <si>
    <t>rv01.bmp</t>
  </si>
  <si>
    <t>sky01.bmp</t>
  </si>
  <si>
    <t>sky02.bmp</t>
  </si>
  <si>
    <t>Tamanho Original</t>
  </si>
  <si>
    <t>Tamanho Anaglífo</t>
  </si>
  <si>
    <t>Tamanho índice</t>
  </si>
  <si>
    <t>Média Total</t>
  </si>
  <si>
    <t>Maior</t>
  </si>
  <si>
    <t>Menor</t>
  </si>
  <si>
    <t>Average</t>
  </si>
  <si>
    <t>Diferenças</t>
  </si>
  <si>
    <t>R-G</t>
  </si>
  <si>
    <t>R-B</t>
  </si>
  <si>
    <t>G-B</t>
  </si>
  <si>
    <t>corr01.bmp</t>
  </si>
  <si>
    <t>cruz01.bmp</t>
  </si>
  <si>
    <t>do02.bmp</t>
  </si>
  <si>
    <t>dz01.bmp</t>
  </si>
  <si>
    <t>dz02.bmp</t>
  </si>
  <si>
    <t>dz03.bmp</t>
  </si>
  <si>
    <t>hei01.bmp</t>
  </si>
  <si>
    <t>rv06.bmp</t>
  </si>
  <si>
    <t>Taxa Redução anaglífico</t>
  </si>
  <si>
    <t>Taxa Redução anaglífico  +  índice</t>
  </si>
  <si>
    <t>Média redução sem índice</t>
  </si>
  <si>
    <t>Média redução com índice</t>
  </si>
  <si>
    <t>Overhead do 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</si>
</sst>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PSNR</a:t>
            </a:r>
            <a:r>
              <a:rPr lang="pt-BR" baseline="0"/>
              <a:t> - Saturation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Plan1!$G$1</c:f>
              <c:strCache>
                <c:ptCount val="1"/>
                <c:pt idx="0">
                  <c:v>PSNR Red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Plan1!$A$2:$A$21</c:f>
              <c:strCache>
                <c:ptCount val="20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hei01.bmp</c:v>
                </c:pt>
                <c:pt idx="12">
                  <c:v>hei02.bmp</c:v>
                </c:pt>
                <c:pt idx="13">
                  <c:v>hei03.bmp</c:v>
                </c:pt>
                <c:pt idx="14">
                  <c:v>old01.bmp</c:v>
                </c:pt>
                <c:pt idx="15">
                  <c:v>old02.bmp</c:v>
                </c:pt>
                <c:pt idx="16">
                  <c:v>rv01.bmp</c:v>
                </c:pt>
                <c:pt idx="17">
                  <c:v>rv06.bmp</c:v>
                </c:pt>
                <c:pt idx="18">
                  <c:v>sky01.bmp</c:v>
                </c:pt>
                <c:pt idx="19">
                  <c:v>sky02.bmp</c:v>
                </c:pt>
              </c:strCache>
            </c:strRef>
          </c:xVal>
          <c:yVal>
            <c:numRef>
              <c:f>Plan1!$G$2:$G$21</c:f>
              <c:numCache>
                <c:formatCode>#,##0.0000</c:formatCode>
                <c:ptCount val="20"/>
                <c:pt idx="0">
                  <c:v>30.440200000000001</c:v>
                </c:pt>
                <c:pt idx="1">
                  <c:v>35.170400000000001</c:v>
                </c:pt>
                <c:pt idx="2">
                  <c:v>35.122399999999999</c:v>
                </c:pt>
                <c:pt idx="3">
                  <c:v>36.738999999999997</c:v>
                </c:pt>
                <c:pt idx="4">
                  <c:v>34.419400000000003</c:v>
                </c:pt>
                <c:pt idx="5">
                  <c:v>33.505000000000003</c:v>
                </c:pt>
                <c:pt idx="6">
                  <c:v>37.221200000000003</c:v>
                </c:pt>
                <c:pt idx="7">
                  <c:v>34.175600000000003</c:v>
                </c:pt>
                <c:pt idx="8">
                  <c:v>35.378100000000003</c:v>
                </c:pt>
                <c:pt idx="9">
                  <c:v>36.389400000000002</c:v>
                </c:pt>
                <c:pt idx="10">
                  <c:v>36.517400000000002</c:v>
                </c:pt>
                <c:pt idx="11">
                  <c:v>32.570099999999996</c:v>
                </c:pt>
                <c:pt idx="12">
                  <c:v>32.431800000000003</c:v>
                </c:pt>
                <c:pt idx="13">
                  <c:v>32.815199999999997</c:v>
                </c:pt>
                <c:pt idx="14">
                  <c:v>34.9878</c:v>
                </c:pt>
                <c:pt idx="15">
                  <c:v>33.026800000000001</c:v>
                </c:pt>
                <c:pt idx="16">
                  <c:v>36.721400000000003</c:v>
                </c:pt>
                <c:pt idx="17">
                  <c:v>40.064100000000003</c:v>
                </c:pt>
                <c:pt idx="18">
                  <c:v>35.748399999999997</c:v>
                </c:pt>
                <c:pt idx="19">
                  <c:v>35.060600000000001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Plan1!$H$1</c:f>
              <c:strCache>
                <c:ptCount val="1"/>
                <c:pt idx="0">
                  <c:v>PSNR Green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Plan1!$A$2:$A$21</c:f>
              <c:strCache>
                <c:ptCount val="20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hei01.bmp</c:v>
                </c:pt>
                <c:pt idx="12">
                  <c:v>hei02.bmp</c:v>
                </c:pt>
                <c:pt idx="13">
                  <c:v>hei03.bmp</c:v>
                </c:pt>
                <c:pt idx="14">
                  <c:v>old01.bmp</c:v>
                </c:pt>
                <c:pt idx="15">
                  <c:v>old02.bmp</c:v>
                </c:pt>
                <c:pt idx="16">
                  <c:v>rv01.bmp</c:v>
                </c:pt>
                <c:pt idx="17">
                  <c:v>rv06.bmp</c:v>
                </c:pt>
                <c:pt idx="18">
                  <c:v>sky01.bmp</c:v>
                </c:pt>
                <c:pt idx="19">
                  <c:v>sky02.bmp</c:v>
                </c:pt>
              </c:strCache>
            </c:strRef>
          </c:xVal>
          <c:yVal>
            <c:numRef>
              <c:f>Plan1!$H$2:$H$21</c:f>
              <c:numCache>
                <c:formatCode>#,##0.0000</c:formatCode>
                <c:ptCount val="20"/>
                <c:pt idx="0">
                  <c:v>29.833200000000001</c:v>
                </c:pt>
                <c:pt idx="1">
                  <c:v>34.5366</c:v>
                </c:pt>
                <c:pt idx="2">
                  <c:v>34.034199999999998</c:v>
                </c:pt>
                <c:pt idx="3">
                  <c:v>36.0503</c:v>
                </c:pt>
                <c:pt idx="4">
                  <c:v>33.833199999999998</c:v>
                </c:pt>
                <c:pt idx="5">
                  <c:v>33.040300000000002</c:v>
                </c:pt>
                <c:pt idx="6">
                  <c:v>36.253300000000003</c:v>
                </c:pt>
                <c:pt idx="7">
                  <c:v>33.033299999999997</c:v>
                </c:pt>
                <c:pt idx="8">
                  <c:v>33.508400000000002</c:v>
                </c:pt>
                <c:pt idx="9">
                  <c:v>36.451999999999998</c:v>
                </c:pt>
                <c:pt idx="10">
                  <c:v>35.028100000000002</c:v>
                </c:pt>
                <c:pt idx="11">
                  <c:v>30.8292</c:v>
                </c:pt>
                <c:pt idx="12">
                  <c:v>31.124099999999999</c:v>
                </c:pt>
                <c:pt idx="13">
                  <c:v>30.261900000000001</c:v>
                </c:pt>
                <c:pt idx="14">
                  <c:v>33.528700000000001</c:v>
                </c:pt>
                <c:pt idx="15">
                  <c:v>31.7742</c:v>
                </c:pt>
                <c:pt idx="16">
                  <c:v>35.527200000000001</c:v>
                </c:pt>
                <c:pt idx="17">
                  <c:v>38.881500000000003</c:v>
                </c:pt>
                <c:pt idx="18">
                  <c:v>34.6708</c:v>
                </c:pt>
                <c:pt idx="19">
                  <c:v>33.972799999999999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Plan1!$I$1</c:f>
              <c:strCache>
                <c:ptCount val="1"/>
                <c:pt idx="0">
                  <c:v>PSNR Blue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Plan1!$A$2:$A$21</c:f>
              <c:strCache>
                <c:ptCount val="20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hei01.bmp</c:v>
                </c:pt>
                <c:pt idx="12">
                  <c:v>hei02.bmp</c:v>
                </c:pt>
                <c:pt idx="13">
                  <c:v>hei03.bmp</c:v>
                </c:pt>
                <c:pt idx="14">
                  <c:v>old01.bmp</c:v>
                </c:pt>
                <c:pt idx="15">
                  <c:v>old02.bmp</c:v>
                </c:pt>
                <c:pt idx="16">
                  <c:v>rv01.bmp</c:v>
                </c:pt>
                <c:pt idx="17">
                  <c:v>rv06.bmp</c:v>
                </c:pt>
                <c:pt idx="18">
                  <c:v>sky01.bmp</c:v>
                </c:pt>
                <c:pt idx="19">
                  <c:v>sky02.bmp</c:v>
                </c:pt>
              </c:strCache>
            </c:strRef>
          </c:xVal>
          <c:yVal>
            <c:numRef>
              <c:f>Plan1!$I$2:$I$21</c:f>
              <c:numCache>
                <c:formatCode>#,##0.0000</c:formatCode>
                <c:ptCount val="20"/>
                <c:pt idx="0">
                  <c:v>30.5776</c:v>
                </c:pt>
                <c:pt idx="1">
                  <c:v>35.404800000000002</c:v>
                </c:pt>
                <c:pt idx="2">
                  <c:v>35.251100000000001</c:v>
                </c:pt>
                <c:pt idx="3">
                  <c:v>36.662700000000001</c:v>
                </c:pt>
                <c:pt idx="4">
                  <c:v>34.463200000000001</c:v>
                </c:pt>
                <c:pt idx="5">
                  <c:v>33.612099999999998</c:v>
                </c:pt>
                <c:pt idx="6">
                  <c:v>37.188200000000002</c:v>
                </c:pt>
                <c:pt idx="7">
                  <c:v>34.121699999999997</c:v>
                </c:pt>
                <c:pt idx="8">
                  <c:v>34.942</c:v>
                </c:pt>
                <c:pt idx="9">
                  <c:v>37.455199999999998</c:v>
                </c:pt>
                <c:pt idx="10">
                  <c:v>36.5334</c:v>
                </c:pt>
                <c:pt idx="11">
                  <c:v>32.6297</c:v>
                </c:pt>
                <c:pt idx="12">
                  <c:v>32.816299999999998</c:v>
                </c:pt>
                <c:pt idx="13">
                  <c:v>32.460999999999999</c:v>
                </c:pt>
                <c:pt idx="14">
                  <c:v>35.394500000000001</c:v>
                </c:pt>
                <c:pt idx="15">
                  <c:v>33.250399999999999</c:v>
                </c:pt>
                <c:pt idx="16">
                  <c:v>36.936399999999999</c:v>
                </c:pt>
                <c:pt idx="17">
                  <c:v>39.928699999999999</c:v>
                </c:pt>
                <c:pt idx="18">
                  <c:v>35.793599999999998</c:v>
                </c:pt>
                <c:pt idx="19">
                  <c:v>35.388399999999997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Plan1!$A$2:$A$21</c:f>
              <c:strCache>
                <c:ptCount val="20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hei01.bmp</c:v>
                </c:pt>
                <c:pt idx="12">
                  <c:v>hei02.bmp</c:v>
                </c:pt>
                <c:pt idx="13">
                  <c:v>hei03.bmp</c:v>
                </c:pt>
                <c:pt idx="14">
                  <c:v>old01.bmp</c:v>
                </c:pt>
                <c:pt idx="15">
                  <c:v>old02.bmp</c:v>
                </c:pt>
                <c:pt idx="16">
                  <c:v>rv01.bmp</c:v>
                </c:pt>
                <c:pt idx="17">
                  <c:v>rv06.bmp</c:v>
                </c:pt>
                <c:pt idx="18">
                  <c:v>sky01.bmp</c:v>
                </c:pt>
                <c:pt idx="19">
                  <c:v>sky02.bmp</c:v>
                </c:pt>
              </c:strCache>
            </c:strRef>
          </c:xVal>
          <c:yVal>
            <c:numRef>
              <c:f>Plan1!$J$2:$J$21</c:f>
              <c:numCache>
                <c:formatCode>General</c:formatCode>
                <c:ptCount val="20"/>
                <c:pt idx="0">
                  <c:v>30.283666666666665</c:v>
                </c:pt>
                <c:pt idx="1">
                  <c:v>35.037266666666667</c:v>
                </c:pt>
                <c:pt idx="2">
                  <c:v>34.802566666666671</c:v>
                </c:pt>
                <c:pt idx="3">
                  <c:v>36.484000000000002</c:v>
                </c:pt>
                <c:pt idx="4">
                  <c:v>34.238599999999998</c:v>
                </c:pt>
                <c:pt idx="5">
                  <c:v>33.385799999999996</c:v>
                </c:pt>
                <c:pt idx="6">
                  <c:v>36.887566666666665</c:v>
                </c:pt>
                <c:pt idx="7">
                  <c:v>33.77686666666667</c:v>
                </c:pt>
                <c:pt idx="8">
                  <c:v>34.609500000000004</c:v>
                </c:pt>
                <c:pt idx="9">
                  <c:v>36.76553333333333</c:v>
                </c:pt>
                <c:pt idx="10">
                  <c:v>36.026299999999999</c:v>
                </c:pt>
                <c:pt idx="11">
                  <c:v>32.009666666666668</c:v>
                </c:pt>
                <c:pt idx="12">
                  <c:v>32.124066666666664</c:v>
                </c:pt>
                <c:pt idx="13">
                  <c:v>31.846033333333327</c:v>
                </c:pt>
                <c:pt idx="14">
                  <c:v>34.637</c:v>
                </c:pt>
                <c:pt idx="15">
                  <c:v>32.683799999999998</c:v>
                </c:pt>
                <c:pt idx="16">
                  <c:v>36.395000000000003</c:v>
                </c:pt>
                <c:pt idx="17">
                  <c:v>39.624766666666666</c:v>
                </c:pt>
                <c:pt idx="18">
                  <c:v>35.404266666666665</c:v>
                </c:pt>
                <c:pt idx="19">
                  <c:v>34.807266666666663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7696"/>
        <c:axId val="156483968"/>
      </c:scatterChart>
      <c:valAx>
        <c:axId val="156477696"/>
        <c:scaling>
          <c:orientation val="minMax"/>
          <c:max val="2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Image</a:t>
                </a:r>
                <a:r>
                  <a:rPr lang="pt-BR" baseline="0"/>
                  <a:t> ID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6483968"/>
        <c:crosses val="autoZero"/>
        <c:crossBetween val="midCat"/>
        <c:majorUnit val="1"/>
      </c:valAx>
      <c:valAx>
        <c:axId val="156483968"/>
        <c:scaling>
          <c:orientation val="minMax"/>
          <c:min val="2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PSNR Value</a:t>
                </a:r>
                <a:r>
                  <a:rPr lang="pt-BR" baseline="0"/>
                  <a:t> (dB)</a:t>
                </a:r>
                <a:endParaRPr lang="pt-BR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56477696"/>
        <c:crosses val="autoZero"/>
        <c:crossBetween val="midCat"/>
        <c:majorUnit val="0.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57150</xdr:rowOff>
    </xdr:from>
    <xdr:to>
      <xdr:col>23</xdr:col>
      <xdr:colOff>123824</xdr:colOff>
      <xdr:row>36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C29" sqref="C29:C30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17.28515625" bestFit="1" customWidth="1"/>
    <col min="4" max="4" width="13.140625" bestFit="1" customWidth="1"/>
    <col min="5" max="5" width="15.140625" bestFit="1" customWidth="1"/>
    <col min="6" max="6" width="14.85546875" customWidth="1"/>
    <col min="7" max="7" width="9.5703125" bestFit="1" customWidth="1"/>
    <col min="8" max="8" width="11.5703125" bestFit="1" customWidth="1"/>
    <col min="9" max="9" width="10.140625" bestFit="1" customWidth="1"/>
  </cols>
  <sheetData>
    <row r="1" spans="1:10" ht="47.25" customHeight="1" x14ac:dyDescent="0.25">
      <c r="A1" s="2" t="s">
        <v>0</v>
      </c>
      <c r="B1" s="2" t="s">
        <v>16</v>
      </c>
      <c r="C1" s="2" t="s">
        <v>17</v>
      </c>
      <c r="D1" s="2" t="s">
        <v>35</v>
      </c>
      <c r="E1" s="2" t="s">
        <v>18</v>
      </c>
      <c r="F1" s="2" t="s">
        <v>36</v>
      </c>
      <c r="G1" s="2" t="s">
        <v>1</v>
      </c>
      <c r="H1" s="2" t="s">
        <v>2</v>
      </c>
      <c r="I1" s="2" t="s">
        <v>3</v>
      </c>
      <c r="J1" s="2" t="s">
        <v>22</v>
      </c>
    </row>
    <row r="2" spans="1:10" x14ac:dyDescent="0.25">
      <c r="A2" t="s">
        <v>4</v>
      </c>
      <c r="B2" s="4">
        <v>1306254</v>
      </c>
      <c r="C2" s="5">
        <v>485976</v>
      </c>
      <c r="D2" s="3">
        <f>1-C2/B2</f>
        <v>0.62796209619262411</v>
      </c>
      <c r="E2" s="5">
        <v>139500</v>
      </c>
      <c r="F2" s="3">
        <f>1-(C2+E2)/B2</f>
        <v>0.52116816484389705</v>
      </c>
      <c r="G2" s="6">
        <v>30.440200000000001</v>
      </c>
      <c r="H2" s="6">
        <v>29.833200000000001</v>
      </c>
      <c r="I2" s="6">
        <v>30.5776</v>
      </c>
      <c r="J2">
        <f>(I2+H2+G2)/3</f>
        <v>30.283666666666665</v>
      </c>
    </row>
    <row r="3" spans="1:10" x14ac:dyDescent="0.25">
      <c r="A3" t="s">
        <v>27</v>
      </c>
      <c r="B3" s="4">
        <v>1306254</v>
      </c>
      <c r="C3" s="5">
        <v>317931</v>
      </c>
      <c r="D3" s="3">
        <f t="shared" ref="D3:D21" si="0">1-C3/B3</f>
        <v>0.75660859220335408</v>
      </c>
      <c r="E3" s="5">
        <v>104617</v>
      </c>
      <c r="F3" s="3">
        <f t="shared" ref="F3:F19" si="1">1-(C3+E3)/B3</f>
        <v>0.67651926807496854</v>
      </c>
      <c r="G3" s="6">
        <v>35.170400000000001</v>
      </c>
      <c r="H3" s="6">
        <v>34.5366</v>
      </c>
      <c r="I3" s="6">
        <v>35.404800000000002</v>
      </c>
      <c r="J3">
        <f t="shared" ref="J3:J21" si="2">(I3+H3+G3)/3</f>
        <v>35.037266666666667</v>
      </c>
    </row>
    <row r="4" spans="1:10" x14ac:dyDescent="0.25">
      <c r="A4" t="s">
        <v>28</v>
      </c>
      <c r="B4" s="4">
        <v>1306254</v>
      </c>
      <c r="C4" s="5">
        <v>395953</v>
      </c>
      <c r="D4" s="3">
        <f t="shared" si="0"/>
        <v>0.69687901434177424</v>
      </c>
      <c r="E4" s="5">
        <v>120083</v>
      </c>
      <c r="F4" s="3">
        <f t="shared" si="1"/>
        <v>0.6049497264697371</v>
      </c>
      <c r="G4" s="6">
        <v>35.122399999999999</v>
      </c>
      <c r="H4" s="6">
        <v>34.034199999999998</v>
      </c>
      <c r="I4" s="6">
        <v>35.251100000000001</v>
      </c>
      <c r="J4">
        <f t="shared" si="2"/>
        <v>34.802566666666671</v>
      </c>
    </row>
    <row r="5" spans="1:10" x14ac:dyDescent="0.25">
      <c r="A5" t="s">
        <v>5</v>
      </c>
      <c r="B5" s="4">
        <v>1306254</v>
      </c>
      <c r="C5" s="5">
        <v>325276</v>
      </c>
      <c r="D5" s="3">
        <f t="shared" si="0"/>
        <v>0.75098564291477765</v>
      </c>
      <c r="E5" s="5">
        <v>97971</v>
      </c>
      <c r="F5" s="3">
        <f t="shared" si="1"/>
        <v>0.67598415009638246</v>
      </c>
      <c r="G5" s="6">
        <v>36.738999999999997</v>
      </c>
      <c r="H5" s="6">
        <v>36.0503</v>
      </c>
      <c r="I5" s="6">
        <v>36.662700000000001</v>
      </c>
      <c r="J5">
        <f t="shared" si="2"/>
        <v>36.484000000000002</v>
      </c>
    </row>
    <row r="6" spans="1:10" x14ac:dyDescent="0.25">
      <c r="A6" t="s">
        <v>29</v>
      </c>
      <c r="B6" s="4">
        <v>1306254</v>
      </c>
      <c r="C6" s="5">
        <v>364594</v>
      </c>
      <c r="D6" s="3">
        <f t="shared" si="0"/>
        <v>0.72088583078023105</v>
      </c>
      <c r="E6" s="5">
        <v>108529</v>
      </c>
      <c r="F6" s="3">
        <f t="shared" si="1"/>
        <v>0.6378016832867115</v>
      </c>
      <c r="G6" s="6">
        <v>34.419400000000003</v>
      </c>
      <c r="H6" s="6">
        <v>33.833199999999998</v>
      </c>
      <c r="I6" s="6">
        <v>34.463200000000001</v>
      </c>
      <c r="J6">
        <f t="shared" si="2"/>
        <v>34.238599999999998</v>
      </c>
    </row>
    <row r="7" spans="1:10" x14ac:dyDescent="0.25">
      <c r="A7" t="s">
        <v>6</v>
      </c>
      <c r="B7" s="4">
        <v>1306254</v>
      </c>
      <c r="C7" s="5">
        <v>308363</v>
      </c>
      <c r="D7" s="3">
        <f t="shared" si="0"/>
        <v>0.76393335446245525</v>
      </c>
      <c r="E7" s="5">
        <v>96687</v>
      </c>
      <c r="F7" s="3">
        <f t="shared" si="1"/>
        <v>0.68991482514120528</v>
      </c>
      <c r="G7" s="6">
        <v>33.505000000000003</v>
      </c>
      <c r="H7" s="6">
        <v>33.040300000000002</v>
      </c>
      <c r="I7" s="6">
        <v>33.612099999999998</v>
      </c>
      <c r="J7">
        <f t="shared" si="2"/>
        <v>33.385799999999996</v>
      </c>
    </row>
    <row r="8" spans="1:10" x14ac:dyDescent="0.25">
      <c r="A8" t="s">
        <v>7</v>
      </c>
      <c r="B8" s="4">
        <v>1306254</v>
      </c>
      <c r="C8" s="5">
        <v>244649</v>
      </c>
      <c r="D8" s="3">
        <f t="shared" si="0"/>
        <v>0.81270947304276198</v>
      </c>
      <c r="E8" s="5">
        <v>74508</v>
      </c>
      <c r="F8" s="3">
        <f t="shared" si="1"/>
        <v>0.75567003048411718</v>
      </c>
      <c r="G8" s="6">
        <v>37.221200000000003</v>
      </c>
      <c r="H8" s="6">
        <v>36.253300000000003</v>
      </c>
      <c r="I8" s="6">
        <v>37.188200000000002</v>
      </c>
      <c r="J8">
        <f t="shared" si="2"/>
        <v>36.887566666666665</v>
      </c>
    </row>
    <row r="9" spans="1:10" x14ac:dyDescent="0.25">
      <c r="A9" t="s">
        <v>8</v>
      </c>
      <c r="B9" s="4">
        <v>1306254</v>
      </c>
      <c r="C9" s="5">
        <v>380570</v>
      </c>
      <c r="D9" s="3">
        <f t="shared" si="0"/>
        <v>0.70865543761014327</v>
      </c>
      <c r="E9" s="5">
        <v>111937</v>
      </c>
      <c r="F9" s="3">
        <f t="shared" si="1"/>
        <v>0.62296230289055576</v>
      </c>
      <c r="G9" s="6">
        <v>34.175600000000003</v>
      </c>
      <c r="H9" s="6">
        <v>33.033299999999997</v>
      </c>
      <c r="I9" s="6">
        <v>34.121699999999997</v>
      </c>
      <c r="J9">
        <f t="shared" si="2"/>
        <v>33.77686666666667</v>
      </c>
    </row>
    <row r="10" spans="1:10" x14ac:dyDescent="0.25">
      <c r="A10" t="s">
        <v>30</v>
      </c>
      <c r="B10" s="4">
        <v>1306254</v>
      </c>
      <c r="C10" s="5">
        <v>181572</v>
      </c>
      <c r="D10" s="3">
        <f t="shared" si="0"/>
        <v>0.86099793761397092</v>
      </c>
      <c r="E10" s="5">
        <v>63649</v>
      </c>
      <c r="F10" s="3">
        <f t="shared" si="1"/>
        <v>0.81227157964683738</v>
      </c>
      <c r="G10" s="6">
        <v>35.378100000000003</v>
      </c>
      <c r="H10" s="6">
        <v>33.508400000000002</v>
      </c>
      <c r="I10" s="6">
        <v>34.942</v>
      </c>
      <c r="J10">
        <f t="shared" si="2"/>
        <v>34.609500000000004</v>
      </c>
    </row>
    <row r="11" spans="1:10" x14ac:dyDescent="0.25">
      <c r="A11" t="s">
        <v>31</v>
      </c>
      <c r="B11" s="4">
        <v>1306254</v>
      </c>
      <c r="C11" s="5">
        <v>426810</v>
      </c>
      <c r="D11" s="3">
        <f t="shared" si="0"/>
        <v>0.67325650294659378</v>
      </c>
      <c r="E11" s="5">
        <v>115850</v>
      </c>
      <c r="F11" s="3">
        <f t="shared" si="1"/>
        <v>0.58456777931397719</v>
      </c>
      <c r="G11" s="6">
        <v>36.389400000000002</v>
      </c>
      <c r="H11" s="6">
        <v>36.451999999999998</v>
      </c>
      <c r="I11" s="6">
        <v>37.455199999999998</v>
      </c>
      <c r="J11">
        <f t="shared" si="2"/>
        <v>36.76553333333333</v>
      </c>
    </row>
    <row r="12" spans="1:10" x14ac:dyDescent="0.25">
      <c r="A12" t="s">
        <v>32</v>
      </c>
      <c r="B12" s="4">
        <v>1306254</v>
      </c>
      <c r="C12" s="5">
        <v>408156</v>
      </c>
      <c r="D12" s="3">
        <f t="shared" si="0"/>
        <v>0.68753703337941929</v>
      </c>
      <c r="E12" s="5">
        <v>118801</v>
      </c>
      <c r="F12" s="3">
        <f t="shared" si="1"/>
        <v>0.59658917790873756</v>
      </c>
      <c r="G12" s="6">
        <v>36.517400000000002</v>
      </c>
      <c r="H12" s="6">
        <v>35.028100000000002</v>
      </c>
      <c r="I12" s="6">
        <v>36.5334</v>
      </c>
      <c r="J12">
        <f t="shared" si="2"/>
        <v>36.026299999999999</v>
      </c>
    </row>
    <row r="13" spans="1:10" x14ac:dyDescent="0.25">
      <c r="A13" t="s">
        <v>33</v>
      </c>
      <c r="B13" s="4">
        <v>1306254</v>
      </c>
      <c r="C13" s="5">
        <v>422779</v>
      </c>
      <c r="D13" s="3">
        <f t="shared" si="0"/>
        <v>0.67634242651122989</v>
      </c>
      <c r="E13" s="5">
        <v>121778</v>
      </c>
      <c r="F13" s="3">
        <f t="shared" si="1"/>
        <v>0.58311553495721347</v>
      </c>
      <c r="G13" s="6">
        <v>32.570099999999996</v>
      </c>
      <c r="H13" s="6">
        <v>30.8292</v>
      </c>
      <c r="I13" s="6">
        <v>32.6297</v>
      </c>
      <c r="J13">
        <f t="shared" si="2"/>
        <v>32.009666666666668</v>
      </c>
    </row>
    <row r="14" spans="1:10" x14ac:dyDescent="0.25">
      <c r="A14" t="s">
        <v>9</v>
      </c>
      <c r="B14" s="4">
        <v>1306254</v>
      </c>
      <c r="C14" s="5">
        <v>436267</v>
      </c>
      <c r="D14" s="3">
        <f t="shared" si="0"/>
        <v>0.66601671650383465</v>
      </c>
      <c r="E14" s="5">
        <v>126888</v>
      </c>
      <c r="F14" s="3">
        <f t="shared" si="1"/>
        <v>0.56887787520650657</v>
      </c>
      <c r="G14" s="6">
        <v>32.431800000000003</v>
      </c>
      <c r="H14" s="6">
        <v>31.124099999999999</v>
      </c>
      <c r="I14" s="6">
        <v>32.816299999999998</v>
      </c>
      <c r="J14">
        <f t="shared" si="2"/>
        <v>32.124066666666664</v>
      </c>
    </row>
    <row r="15" spans="1:10" x14ac:dyDescent="0.25">
      <c r="A15" t="s">
        <v>10</v>
      </c>
      <c r="B15" s="4">
        <v>1306254</v>
      </c>
      <c r="C15" s="5">
        <v>408843</v>
      </c>
      <c r="D15" s="3">
        <f t="shared" si="0"/>
        <v>0.68701110197557291</v>
      </c>
      <c r="E15" s="5">
        <v>126626</v>
      </c>
      <c r="F15" s="3">
        <f t="shared" si="1"/>
        <v>0.59007283422672774</v>
      </c>
      <c r="G15" s="6">
        <v>32.815199999999997</v>
      </c>
      <c r="H15" s="6">
        <v>30.261900000000001</v>
      </c>
      <c r="I15" s="6">
        <v>32.460999999999999</v>
      </c>
      <c r="J15">
        <f t="shared" si="2"/>
        <v>31.846033333333327</v>
      </c>
    </row>
    <row r="16" spans="1:10" x14ac:dyDescent="0.25">
      <c r="A16" t="s">
        <v>11</v>
      </c>
      <c r="B16" s="4">
        <v>1306254</v>
      </c>
      <c r="C16" s="5">
        <v>402023</v>
      </c>
      <c r="D16" s="3">
        <f t="shared" si="0"/>
        <v>0.69223213861928845</v>
      </c>
      <c r="E16" s="5">
        <v>122451</v>
      </c>
      <c r="F16" s="3">
        <f t="shared" si="1"/>
        <v>0.59849003333195538</v>
      </c>
      <c r="G16" s="6">
        <v>34.9878</v>
      </c>
      <c r="H16" s="6">
        <v>33.528700000000001</v>
      </c>
      <c r="I16" s="6">
        <v>35.394500000000001</v>
      </c>
      <c r="J16">
        <f t="shared" si="2"/>
        <v>34.637</v>
      </c>
    </row>
    <row r="17" spans="1:21" x14ac:dyDescent="0.25">
      <c r="A17" t="s">
        <v>12</v>
      </c>
      <c r="B17" s="4">
        <v>1306254</v>
      </c>
      <c r="C17" s="5">
        <v>441487</v>
      </c>
      <c r="D17" s="3">
        <f t="shared" si="0"/>
        <v>0.66202055649207581</v>
      </c>
      <c r="E17" s="5">
        <v>133968</v>
      </c>
      <c r="F17" s="3">
        <f t="shared" si="1"/>
        <v>0.55946163609833921</v>
      </c>
      <c r="G17" s="6">
        <v>33.026800000000001</v>
      </c>
      <c r="H17" s="6">
        <v>31.7742</v>
      </c>
      <c r="I17" s="6">
        <v>33.250399999999999</v>
      </c>
      <c r="J17">
        <f t="shared" si="2"/>
        <v>32.683799999999998</v>
      </c>
      <c r="U17" s="1"/>
    </row>
    <row r="18" spans="1:21" x14ac:dyDescent="0.25">
      <c r="A18" t="s">
        <v>13</v>
      </c>
      <c r="B18" s="4">
        <v>1306254</v>
      </c>
      <c r="C18" s="5">
        <v>307273</v>
      </c>
      <c r="D18" s="3">
        <f t="shared" si="0"/>
        <v>0.76476780166797576</v>
      </c>
      <c r="E18" s="5">
        <v>88332</v>
      </c>
      <c r="F18" s="3">
        <f t="shared" si="1"/>
        <v>0.69714542500922483</v>
      </c>
      <c r="G18" s="6">
        <v>36.721400000000003</v>
      </c>
      <c r="H18" s="6">
        <v>35.527200000000001</v>
      </c>
      <c r="I18" s="6">
        <v>36.936399999999999</v>
      </c>
      <c r="J18">
        <f t="shared" si="2"/>
        <v>36.395000000000003</v>
      </c>
    </row>
    <row r="19" spans="1:21" x14ac:dyDescent="0.25">
      <c r="A19" t="s">
        <v>34</v>
      </c>
      <c r="B19" s="4">
        <v>1306254</v>
      </c>
      <c r="C19" s="5">
        <v>379646</v>
      </c>
      <c r="D19" s="3">
        <f t="shared" si="0"/>
        <v>0.7093628038650982</v>
      </c>
      <c r="E19" s="5">
        <v>104160</v>
      </c>
      <c r="F19" s="3">
        <f t="shared" si="1"/>
        <v>0.62962333512471536</v>
      </c>
      <c r="G19" s="6">
        <v>40.064100000000003</v>
      </c>
      <c r="H19" s="6">
        <v>38.881500000000003</v>
      </c>
      <c r="I19" s="6">
        <v>39.928699999999999</v>
      </c>
      <c r="J19">
        <f t="shared" si="2"/>
        <v>39.624766666666666</v>
      </c>
    </row>
    <row r="20" spans="1:21" x14ac:dyDescent="0.25">
      <c r="A20" t="s">
        <v>14</v>
      </c>
      <c r="B20" s="4">
        <v>1306254</v>
      </c>
      <c r="C20" s="5">
        <v>337838</v>
      </c>
      <c r="D20" s="3">
        <f t="shared" si="0"/>
        <v>0.74136883025812739</v>
      </c>
      <c r="E20" s="5">
        <v>103876</v>
      </c>
      <c r="F20" s="3">
        <f t="shared" ref="F20:F21" si="3">1-(C20+E20)/B20</f>
        <v>0.66184677711991702</v>
      </c>
      <c r="G20" s="6">
        <v>35.748399999999997</v>
      </c>
      <c r="H20" s="6">
        <v>34.6708</v>
      </c>
      <c r="I20" s="6">
        <v>35.793599999999998</v>
      </c>
      <c r="J20">
        <f t="shared" si="2"/>
        <v>35.404266666666665</v>
      </c>
    </row>
    <row r="21" spans="1:21" x14ac:dyDescent="0.25">
      <c r="A21" t="s">
        <v>15</v>
      </c>
      <c r="B21" s="4">
        <v>1306254</v>
      </c>
      <c r="C21" s="5">
        <v>347502</v>
      </c>
      <c r="D21" s="3">
        <f t="shared" si="0"/>
        <v>0.73397057540110877</v>
      </c>
      <c r="E21" s="5">
        <v>103391</v>
      </c>
      <c r="F21" s="3">
        <f t="shared" si="3"/>
        <v>0.65481981299196024</v>
      </c>
      <c r="G21" s="6">
        <v>35.060600000000001</v>
      </c>
      <c r="H21" s="6">
        <v>33.972799999999999</v>
      </c>
      <c r="I21" s="6">
        <v>35.388399999999997</v>
      </c>
      <c r="J21">
        <f t="shared" si="2"/>
        <v>34.807266666666663</v>
      </c>
    </row>
    <row r="22" spans="1:21" x14ac:dyDescent="0.25">
      <c r="E22" s="7"/>
      <c r="F22" s="3"/>
      <c r="G22">
        <f>SUM(G2:G21)/18</f>
        <v>38.805794444444452</v>
      </c>
      <c r="H22">
        <f>SUM(H2:H21)/18</f>
        <v>37.56518333333333</v>
      </c>
      <c r="I22">
        <f>SUM(I2:I21)/18</f>
        <v>38.93394444444445</v>
      </c>
      <c r="J22">
        <f>SUM(J2:J21)/18</f>
        <v>38.43497407407407</v>
      </c>
      <c r="K22" s="7" t="s">
        <v>19</v>
      </c>
    </row>
    <row r="23" spans="1:21" x14ac:dyDescent="0.25">
      <c r="G23">
        <f t="shared" ref="G23:I23" si="4">LARGE(G2:G22,1)</f>
        <v>40.064100000000003</v>
      </c>
      <c r="H23">
        <f t="shared" si="4"/>
        <v>38.881500000000003</v>
      </c>
      <c r="I23">
        <f t="shared" si="4"/>
        <v>39.928699999999999</v>
      </c>
      <c r="J23">
        <f>LARGE(J2:J21,1)</f>
        <v>39.624766666666666</v>
      </c>
      <c r="K23" s="7" t="s">
        <v>20</v>
      </c>
    </row>
    <row r="24" spans="1:21" x14ac:dyDescent="0.25">
      <c r="G24">
        <f t="shared" ref="G24:I24" si="5">SMALL(G2:G23,1)</f>
        <v>30.440200000000001</v>
      </c>
      <c r="H24">
        <f t="shared" si="5"/>
        <v>29.833200000000001</v>
      </c>
      <c r="I24">
        <f t="shared" si="5"/>
        <v>30.5776</v>
      </c>
      <c r="J24">
        <f>SMALL(J2:J21,1)</f>
        <v>30.283666666666665</v>
      </c>
      <c r="K24" s="7" t="s">
        <v>21</v>
      </c>
    </row>
    <row r="25" spans="1:21" x14ac:dyDescent="0.25">
      <c r="B25" s="9" t="s">
        <v>37</v>
      </c>
      <c r="C25" s="10">
        <f>SUM(D2:D21)/20</f>
        <v>0.71967519333912089</v>
      </c>
      <c r="G25" s="8" t="s">
        <v>23</v>
      </c>
      <c r="H25" s="8"/>
      <c r="I25" s="8"/>
      <c r="K25" s="7"/>
    </row>
    <row r="26" spans="1:21" x14ac:dyDescent="0.25">
      <c r="B26" s="9"/>
      <c r="C26" s="10"/>
      <c r="G26" s="7" t="s">
        <v>24</v>
      </c>
      <c r="H26" s="7" t="s">
        <v>25</v>
      </c>
      <c r="I26" s="7" t="s">
        <v>26</v>
      </c>
      <c r="K26" s="7"/>
    </row>
    <row r="27" spans="1:21" x14ac:dyDescent="0.25">
      <c r="B27" s="9" t="s">
        <v>38</v>
      </c>
      <c r="C27" s="10">
        <f>SUM(F2:F21)/20</f>
        <v>0.63609259761118442</v>
      </c>
      <c r="G27" s="6">
        <f>G3-H3</f>
        <v>0.63380000000000081</v>
      </c>
      <c r="H27" s="6">
        <f>G3-I3</f>
        <v>-0.23440000000000083</v>
      </c>
      <c r="I27" s="6">
        <f>H3-I3</f>
        <v>-0.86820000000000164</v>
      </c>
    </row>
    <row r="28" spans="1:21" x14ac:dyDescent="0.25">
      <c r="B28" s="11"/>
      <c r="C28" s="10"/>
      <c r="G28" s="6">
        <f t="shared" ref="G28:G43" si="6">G4-H4</f>
        <v>1.0882000000000005</v>
      </c>
      <c r="H28" s="6">
        <f t="shared" ref="H28:H43" si="7">G4-I4</f>
        <v>-0.12870000000000203</v>
      </c>
      <c r="I28" s="6">
        <f t="shared" ref="I28:I42" si="8">H4-I4</f>
        <v>-1.2169000000000025</v>
      </c>
    </row>
    <row r="29" spans="1:21" x14ac:dyDescent="0.25">
      <c r="B29" s="12" t="s">
        <v>39</v>
      </c>
      <c r="C29" s="13">
        <f>C25-C27</f>
        <v>8.3582595727936471E-2</v>
      </c>
      <c r="G29" s="6">
        <f t="shared" si="6"/>
        <v>0.6886999999999972</v>
      </c>
      <c r="H29" s="6">
        <f t="shared" si="7"/>
        <v>7.629999999999626E-2</v>
      </c>
      <c r="I29" s="6">
        <f t="shared" si="8"/>
        <v>-0.61240000000000094</v>
      </c>
    </row>
    <row r="30" spans="1:21" x14ac:dyDescent="0.25">
      <c r="B30" s="14"/>
      <c r="C30" s="13"/>
      <c r="G30" s="6">
        <f t="shared" si="6"/>
        <v>0.58620000000000516</v>
      </c>
      <c r="H30" s="6">
        <f t="shared" si="7"/>
        <v>-4.3799999999997397E-2</v>
      </c>
      <c r="I30" s="6">
        <f t="shared" si="8"/>
        <v>-0.63000000000000256</v>
      </c>
    </row>
    <row r="31" spans="1:21" x14ac:dyDescent="0.25">
      <c r="G31" s="6">
        <f t="shared" si="6"/>
        <v>0.46470000000000056</v>
      </c>
      <c r="H31" s="6">
        <f t="shared" si="7"/>
        <v>-0.10709999999999553</v>
      </c>
      <c r="I31" s="6">
        <f t="shared" si="8"/>
        <v>-0.57179999999999609</v>
      </c>
    </row>
    <row r="32" spans="1:21" x14ac:dyDescent="0.25">
      <c r="G32" s="6">
        <f t="shared" si="6"/>
        <v>0.9679000000000002</v>
      </c>
      <c r="H32" s="6">
        <f t="shared" si="7"/>
        <v>3.3000000000001251E-2</v>
      </c>
      <c r="I32" s="6">
        <f t="shared" si="8"/>
        <v>-0.93489999999999895</v>
      </c>
    </row>
    <row r="33" spans="7:11" x14ac:dyDescent="0.25">
      <c r="G33" s="6">
        <f t="shared" si="6"/>
        <v>1.1423000000000059</v>
      </c>
      <c r="H33" s="6">
        <f t="shared" si="7"/>
        <v>5.3900000000005832E-2</v>
      </c>
      <c r="I33" s="6">
        <f t="shared" si="8"/>
        <v>-1.0884</v>
      </c>
    </row>
    <row r="34" spans="7:11" x14ac:dyDescent="0.25">
      <c r="G34" s="6">
        <f t="shared" si="6"/>
        <v>1.8697000000000017</v>
      </c>
      <c r="H34" s="6">
        <f t="shared" si="7"/>
        <v>0.43610000000000326</v>
      </c>
      <c r="I34" s="6">
        <f t="shared" si="8"/>
        <v>-1.4335999999999984</v>
      </c>
    </row>
    <row r="35" spans="7:11" x14ac:dyDescent="0.25">
      <c r="G35" s="6">
        <f t="shared" si="6"/>
        <v>-6.2599999999996214E-2</v>
      </c>
      <c r="H35" s="6">
        <f t="shared" si="7"/>
        <v>-1.0657999999999959</v>
      </c>
      <c r="I35" s="6">
        <f t="shared" si="8"/>
        <v>-1.0031999999999996</v>
      </c>
    </row>
    <row r="36" spans="7:11" x14ac:dyDescent="0.25">
      <c r="G36" s="6">
        <f t="shared" si="6"/>
        <v>1.4893000000000001</v>
      </c>
      <c r="H36" s="6">
        <f t="shared" si="7"/>
        <v>-1.5999999999998238E-2</v>
      </c>
      <c r="I36" s="6">
        <f t="shared" si="8"/>
        <v>-1.5052999999999983</v>
      </c>
    </row>
    <row r="37" spans="7:11" x14ac:dyDescent="0.25">
      <c r="G37" s="6">
        <f t="shared" si="6"/>
        <v>1.7408999999999963</v>
      </c>
      <c r="H37" s="6">
        <f t="shared" si="7"/>
        <v>-5.9600000000003206E-2</v>
      </c>
      <c r="I37" s="6">
        <f t="shared" si="8"/>
        <v>-1.8004999999999995</v>
      </c>
    </row>
    <row r="38" spans="7:11" x14ac:dyDescent="0.25">
      <c r="G38" s="6">
        <f t="shared" si="6"/>
        <v>1.3077000000000041</v>
      </c>
      <c r="H38" s="6">
        <f t="shared" si="7"/>
        <v>-0.38449999999999562</v>
      </c>
      <c r="I38" s="6">
        <f t="shared" si="8"/>
        <v>-1.6921999999999997</v>
      </c>
    </row>
    <row r="39" spans="7:11" x14ac:dyDescent="0.25">
      <c r="G39" s="6">
        <f t="shared" si="6"/>
        <v>2.5532999999999966</v>
      </c>
      <c r="H39" s="6">
        <f t="shared" si="7"/>
        <v>0.35419999999999874</v>
      </c>
      <c r="I39" s="6">
        <f t="shared" si="8"/>
        <v>-2.1990999999999978</v>
      </c>
    </row>
    <row r="40" spans="7:11" x14ac:dyDescent="0.25">
      <c r="G40" s="6">
        <f t="shared" si="6"/>
        <v>1.4590999999999994</v>
      </c>
      <c r="H40" s="6">
        <f t="shared" si="7"/>
        <v>-0.40670000000000073</v>
      </c>
      <c r="I40" s="6">
        <f t="shared" si="8"/>
        <v>-1.8658000000000001</v>
      </c>
    </row>
    <row r="41" spans="7:11" x14ac:dyDescent="0.25">
      <c r="G41" s="6">
        <f t="shared" si="6"/>
        <v>1.252600000000001</v>
      </c>
      <c r="H41" s="6">
        <f t="shared" si="7"/>
        <v>-0.22359999999999758</v>
      </c>
      <c r="I41" s="6">
        <f t="shared" si="8"/>
        <v>-1.4761999999999986</v>
      </c>
    </row>
    <row r="42" spans="7:11" x14ac:dyDescent="0.25">
      <c r="G42" s="6">
        <f t="shared" si="6"/>
        <v>1.1942000000000021</v>
      </c>
      <c r="H42" s="6">
        <f t="shared" si="7"/>
        <v>-0.21499999999999631</v>
      </c>
      <c r="I42" s="6">
        <f t="shared" si="8"/>
        <v>-1.4091999999999985</v>
      </c>
      <c r="J42" s="7" t="s">
        <v>20</v>
      </c>
      <c r="K42">
        <f>LARGE(G27:I43,1)</f>
        <v>2.5532999999999966</v>
      </c>
    </row>
    <row r="43" spans="7:11" x14ac:dyDescent="0.25">
      <c r="G43" s="6">
        <f t="shared" si="6"/>
        <v>1.1826000000000008</v>
      </c>
      <c r="H43" s="6">
        <f t="shared" si="7"/>
        <v>0.13540000000000418</v>
      </c>
      <c r="I43" s="6">
        <f>H19-I19</f>
        <v>-1.0471999999999966</v>
      </c>
      <c r="J43" s="7" t="s">
        <v>21</v>
      </c>
      <c r="K43">
        <f>SMALL(G27:I43,1)</f>
        <v>-2.1990999999999978</v>
      </c>
    </row>
  </sheetData>
  <mergeCells count="7">
    <mergeCell ref="B29:B30"/>
    <mergeCell ref="C29:C30"/>
    <mergeCell ref="G25:I25"/>
    <mergeCell ref="B25:B26"/>
    <mergeCell ref="C25:C26"/>
    <mergeCell ref="B27:B28"/>
    <mergeCell ref="C27:C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Intermidia - ICMC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Zingarelli</dc:creator>
  <cp:lastModifiedBy>Matheus Zingarelli</cp:lastModifiedBy>
  <dcterms:created xsi:type="dcterms:W3CDTF">2011-05-15T14:12:49Z</dcterms:created>
  <dcterms:modified xsi:type="dcterms:W3CDTF">2011-05-30T15:14:05Z</dcterms:modified>
</cp:coreProperties>
</file>