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Geral" sheetId="1" r:id="rId1"/>
    <sheet name="Brilho" sheetId="2" r:id="rId2"/>
    <sheet name="Contraste" sheetId="3" r:id="rId3"/>
    <sheet name="Saturação" sheetId="4" r:id="rId4"/>
  </sheets>
  <calcPr calcId="144525"/>
</workbook>
</file>

<file path=xl/calcChain.xml><?xml version="1.0" encoding="utf-8"?>
<calcChain xmlns="http://schemas.openxmlformats.org/spreadsheetml/2006/main">
  <c r="T35" i="1" l="1"/>
  <c r="N76" i="1" l="1"/>
  <c r="N75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43" i="1"/>
  <c r="K76" i="1"/>
  <c r="K75" i="1"/>
  <c r="H76" i="1"/>
  <c r="H75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44" i="1"/>
  <c r="G45" i="1"/>
  <c r="G43" i="1"/>
  <c r="S37" i="1"/>
  <c r="S36" i="1"/>
  <c r="H37" i="1"/>
  <c r="I37" i="1"/>
  <c r="J37" i="1"/>
  <c r="K37" i="1"/>
  <c r="L37" i="1"/>
  <c r="M37" i="1"/>
  <c r="N37" i="1"/>
  <c r="O37" i="1"/>
  <c r="P37" i="1"/>
  <c r="Q37" i="1"/>
  <c r="R37" i="1"/>
  <c r="G37" i="1"/>
  <c r="H36" i="1"/>
  <c r="I36" i="1"/>
  <c r="J36" i="1"/>
  <c r="K36" i="1"/>
  <c r="L36" i="1"/>
  <c r="M36" i="1"/>
  <c r="N36" i="1"/>
  <c r="O36" i="1"/>
  <c r="P36" i="1"/>
  <c r="Q36" i="1"/>
  <c r="R36" i="1"/>
  <c r="G36" i="1"/>
  <c r="C47" i="1"/>
  <c r="K35" i="1"/>
  <c r="L35" i="1"/>
  <c r="M35" i="1"/>
  <c r="N35" i="1"/>
  <c r="O35" i="1"/>
  <c r="P35" i="1"/>
  <c r="Q35" i="1"/>
  <c r="R35" i="1"/>
  <c r="S35" i="1"/>
  <c r="G35" i="1"/>
  <c r="H35" i="1"/>
  <c r="I35" i="1"/>
  <c r="J3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34" i="1"/>
  <c r="R34" i="1" s="1"/>
  <c r="J33" i="1"/>
  <c r="R33" i="1" s="1"/>
  <c r="J32" i="1"/>
  <c r="R32" i="1" s="1"/>
  <c r="J31" i="1"/>
  <c r="R31" i="1" s="1"/>
  <c r="J30" i="1"/>
  <c r="J29" i="1"/>
  <c r="R29" i="1" s="1"/>
  <c r="J28" i="1"/>
  <c r="R28" i="1" s="1"/>
  <c r="J27" i="1"/>
  <c r="J26" i="1"/>
  <c r="J25" i="1"/>
  <c r="J24" i="1"/>
  <c r="R24" i="1" s="1"/>
  <c r="J23" i="1"/>
  <c r="J22" i="1"/>
  <c r="R22" i="1" s="1"/>
  <c r="J21" i="1"/>
  <c r="R21" i="1" s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R30" i="1" l="1"/>
  <c r="R27" i="1"/>
  <c r="R26" i="1"/>
  <c r="R25" i="1"/>
  <c r="R2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F3" i="1"/>
  <c r="C41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C43" i="1" l="1"/>
  <c r="C45" i="1" s="1"/>
</calcChain>
</file>

<file path=xl/sharedStrings.xml><?xml version="1.0" encoding="utf-8"?>
<sst xmlns="http://schemas.openxmlformats.org/spreadsheetml/2006/main" count="134" uniqueCount="66">
  <si>
    <t>Arquivo</t>
  </si>
  <si>
    <t>PSNR Red</t>
  </si>
  <si>
    <t>PSNR Green</t>
  </si>
  <si>
    <t>PSNR Blue</t>
  </si>
  <si>
    <t>arv01.bmp</t>
  </si>
  <si>
    <t>do01.bmp</t>
  </si>
  <si>
    <t>do03.bmp</t>
  </si>
  <si>
    <t>do04.bmp</t>
  </si>
  <si>
    <t>do05.bmp</t>
  </si>
  <si>
    <t>fw02.bmp</t>
  </si>
  <si>
    <t>hei02.bmp</t>
  </si>
  <si>
    <t>hei03.bmp</t>
  </si>
  <si>
    <t>hei04.bmp</t>
  </si>
  <si>
    <t>mp01.bmp</t>
  </si>
  <si>
    <t>old01.bmp</t>
  </si>
  <si>
    <t>old02.bmp</t>
  </si>
  <si>
    <t>old03.bmp</t>
  </si>
  <si>
    <t>old04.bmp</t>
  </si>
  <si>
    <t>rv01.bmp</t>
  </si>
  <si>
    <t>rv02.bmp</t>
  </si>
  <si>
    <t>sky01.bmp</t>
  </si>
  <si>
    <t>sky02.bmp</t>
  </si>
  <si>
    <t>Diferenças</t>
  </si>
  <si>
    <t>R-G</t>
  </si>
  <si>
    <t>R-B</t>
  </si>
  <si>
    <t>G-B</t>
  </si>
  <si>
    <t>Taxa Redução anaglífico</t>
  </si>
  <si>
    <t>Taxa Redução anaglífico  +  índice</t>
  </si>
  <si>
    <t>Média redução sem índice</t>
  </si>
  <si>
    <t>Overhead do índice</t>
  </si>
  <si>
    <t>Média redução com índice</t>
  </si>
  <si>
    <t>corr01.bmp</t>
  </si>
  <si>
    <t>cruz01.bmp</t>
  </si>
  <si>
    <t>do02.bmp</t>
  </si>
  <si>
    <t>dz01.bmp</t>
  </si>
  <si>
    <t>dz02.bmp</t>
  </si>
  <si>
    <t>dz03.bmp</t>
  </si>
  <si>
    <t>dz04.bmp</t>
  </si>
  <si>
    <t>fw01.bmp</t>
  </si>
  <si>
    <t>hei01.bmp</t>
  </si>
  <si>
    <t>rv03.bmp</t>
  </si>
  <si>
    <t>rv04.bmp</t>
  </si>
  <si>
    <t>rv05.bmp</t>
  </si>
  <si>
    <t>rv06.bmp</t>
  </si>
  <si>
    <t>trave01.bmp</t>
  </si>
  <si>
    <t>Tamanho Original (bytes)</t>
  </si>
  <si>
    <t>Tamanho índice (bytes)</t>
  </si>
  <si>
    <t>Tamanho Anáglifo (bytes)</t>
  </si>
  <si>
    <t>Frame Direito</t>
  </si>
  <si>
    <t>Frame Esquerdo</t>
  </si>
  <si>
    <t>Média Green</t>
  </si>
  <si>
    <t>Média Blue</t>
  </si>
  <si>
    <t>Média Red</t>
  </si>
  <si>
    <t xml:space="preserve">Média </t>
  </si>
  <si>
    <t>PSNR 4:2:2</t>
  </si>
  <si>
    <t>Média juntos</t>
  </si>
  <si>
    <t>Médias Gerais</t>
  </si>
  <si>
    <t>PSNR Geral</t>
  </si>
  <si>
    <t>Maior PSNR</t>
  </si>
  <si>
    <t>Menor PSNR</t>
  </si>
  <si>
    <t>Maior diff</t>
  </si>
  <si>
    <t>Menor diff</t>
  </si>
  <si>
    <t>Média R-G</t>
  </si>
  <si>
    <t>Média R-B</t>
  </si>
  <si>
    <t>Média G-B</t>
  </si>
  <si>
    <t>PSNR antigo (par estéreo reduzido)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</si>
</sst>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0" fontId="0" fillId="0" borderId="0" xfId="1" applyNumberFormat="1" applyFont="1"/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3" fontId="0" fillId="0" borderId="0" xfId="2" applyFont="1"/>
    <xf numFmtId="0" fontId="2" fillId="0" borderId="0" xfId="0" applyFont="1" applyAlignment="1">
      <alignment horizontal="center" wrapText="1"/>
    </xf>
    <xf numFmtId="165" fontId="0" fillId="0" borderId="0" xfId="0" applyNumberForma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6" fontId="0" fillId="0" borderId="0" xfId="0" applyNumberFormat="1"/>
    <xf numFmtId="166" fontId="3" fillId="4" borderId="0" xfId="0" applyNumberFormat="1" applyFont="1" applyFill="1"/>
    <xf numFmtId="164" fontId="2" fillId="0" borderId="0" xfId="0" applyNumberFormat="1" applyFo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Geral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PSNR Red</c:v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xVal>
            <c:strRef>
              <c:f>Geral!$A$3:$A$34</c:f>
              <c:strCache>
                <c:ptCount val="32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dz04.bmp</c:v>
                </c:pt>
                <c:pt idx="12">
                  <c:v>fw01.bmp</c:v>
                </c:pt>
                <c:pt idx="13">
                  <c:v>fw02.bmp</c:v>
                </c:pt>
                <c:pt idx="14">
                  <c:v>hei01.bmp</c:v>
                </c:pt>
                <c:pt idx="15">
                  <c:v>hei02.bmp</c:v>
                </c:pt>
                <c:pt idx="16">
                  <c:v>hei03.bmp</c:v>
                </c:pt>
                <c:pt idx="17">
                  <c:v>hei04.bmp</c:v>
                </c:pt>
                <c:pt idx="18">
                  <c:v>mp01.bmp</c:v>
                </c:pt>
                <c:pt idx="19">
                  <c:v>old01.bmp</c:v>
                </c:pt>
                <c:pt idx="20">
                  <c:v>old02.bmp</c:v>
                </c:pt>
                <c:pt idx="21">
                  <c:v>old03.bmp</c:v>
                </c:pt>
                <c:pt idx="22">
                  <c:v>old04.bmp</c:v>
                </c:pt>
                <c:pt idx="23">
                  <c:v>rv01.bmp</c:v>
                </c:pt>
                <c:pt idx="24">
                  <c:v>rv02.bmp</c:v>
                </c:pt>
                <c:pt idx="25">
                  <c:v>rv03.bmp</c:v>
                </c:pt>
                <c:pt idx="26">
                  <c:v>rv04.bmp</c:v>
                </c:pt>
                <c:pt idx="27">
                  <c:v>rv05.bmp</c:v>
                </c:pt>
                <c:pt idx="28">
                  <c:v>rv06.bmp</c:v>
                </c:pt>
                <c:pt idx="29">
                  <c:v>sky01.bmp</c:v>
                </c:pt>
                <c:pt idx="30">
                  <c:v>sky02.bmp</c:v>
                </c:pt>
                <c:pt idx="31">
                  <c:v>trave01.bmp</c:v>
                </c:pt>
              </c:strCache>
            </c:strRef>
          </c:xVal>
          <c:yVal>
            <c:numRef>
              <c:f>Geral!$O$3:$O$34</c:f>
              <c:numCache>
                <c:formatCode>#,##0.0000</c:formatCode>
                <c:ptCount val="32"/>
                <c:pt idx="0">
                  <c:v>30.469099999999997</c:v>
                </c:pt>
                <c:pt idx="1">
                  <c:v>37.747150000000005</c:v>
                </c:pt>
                <c:pt idx="2">
                  <c:v>33.494450000000001</c:v>
                </c:pt>
                <c:pt idx="3">
                  <c:v>36.8675</c:v>
                </c:pt>
                <c:pt idx="4">
                  <c:v>35.855450000000005</c:v>
                </c:pt>
                <c:pt idx="5">
                  <c:v>34.017499999999998</c:v>
                </c:pt>
                <c:pt idx="6">
                  <c:v>36.926100000000005</c:v>
                </c:pt>
                <c:pt idx="7">
                  <c:v>34.088999999999999</c:v>
                </c:pt>
                <c:pt idx="8">
                  <c:v>33.551500000000004</c:v>
                </c:pt>
                <c:pt idx="9">
                  <c:v>36.040399999999998</c:v>
                </c:pt>
                <c:pt idx="10">
                  <c:v>35.148849999999996</c:v>
                </c:pt>
                <c:pt idx="11">
                  <c:v>36.045099999999998</c:v>
                </c:pt>
                <c:pt idx="12">
                  <c:v>34.754750000000001</c:v>
                </c:pt>
                <c:pt idx="13">
                  <c:v>34.679950000000005</c:v>
                </c:pt>
                <c:pt idx="14">
                  <c:v>31.38335</c:v>
                </c:pt>
                <c:pt idx="15">
                  <c:v>31.59995</c:v>
                </c:pt>
                <c:pt idx="16">
                  <c:v>33.702399999999997</c:v>
                </c:pt>
                <c:pt idx="17">
                  <c:v>32.308349999999997</c:v>
                </c:pt>
                <c:pt idx="18">
                  <c:v>39.225749999999998</c:v>
                </c:pt>
                <c:pt idx="19">
                  <c:v>33.854700000000001</c:v>
                </c:pt>
                <c:pt idx="20">
                  <c:v>31.28875</c:v>
                </c:pt>
                <c:pt idx="21">
                  <c:v>30.597249999999999</c:v>
                </c:pt>
                <c:pt idx="22">
                  <c:v>29.742599999999999</c:v>
                </c:pt>
                <c:pt idx="23">
                  <c:v>37.160150000000002</c:v>
                </c:pt>
                <c:pt idx="24">
                  <c:v>33.009100000000004</c:v>
                </c:pt>
                <c:pt idx="25">
                  <c:v>35.230850000000004</c:v>
                </c:pt>
                <c:pt idx="26">
                  <c:v>34.000399999999999</c:v>
                </c:pt>
                <c:pt idx="27">
                  <c:v>32.22775</c:v>
                </c:pt>
                <c:pt idx="28">
                  <c:v>34.707999999999998</c:v>
                </c:pt>
                <c:pt idx="29">
                  <c:v>36.756</c:v>
                </c:pt>
                <c:pt idx="30">
                  <c:v>35.537599999999998</c:v>
                </c:pt>
                <c:pt idx="31">
                  <c:v>31.852600000000002</c:v>
                </c:pt>
              </c:numCache>
            </c:numRef>
          </c:yVal>
          <c:smooth val="0"/>
        </c:ser>
        <c:ser>
          <c:idx val="1"/>
          <c:order val="1"/>
          <c:tx>
            <c:v>PSNR Green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strRef>
              <c:f>Geral!$A$3:$A$34</c:f>
              <c:strCache>
                <c:ptCount val="32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dz04.bmp</c:v>
                </c:pt>
                <c:pt idx="12">
                  <c:v>fw01.bmp</c:v>
                </c:pt>
                <c:pt idx="13">
                  <c:v>fw02.bmp</c:v>
                </c:pt>
                <c:pt idx="14">
                  <c:v>hei01.bmp</c:v>
                </c:pt>
                <c:pt idx="15">
                  <c:v>hei02.bmp</c:v>
                </c:pt>
                <c:pt idx="16">
                  <c:v>hei03.bmp</c:v>
                </c:pt>
                <c:pt idx="17">
                  <c:v>hei04.bmp</c:v>
                </c:pt>
                <c:pt idx="18">
                  <c:v>mp01.bmp</c:v>
                </c:pt>
                <c:pt idx="19">
                  <c:v>old01.bmp</c:v>
                </c:pt>
                <c:pt idx="20">
                  <c:v>old02.bmp</c:v>
                </c:pt>
                <c:pt idx="21">
                  <c:v>old03.bmp</c:v>
                </c:pt>
                <c:pt idx="22">
                  <c:v>old04.bmp</c:v>
                </c:pt>
                <c:pt idx="23">
                  <c:v>rv01.bmp</c:v>
                </c:pt>
                <c:pt idx="24">
                  <c:v>rv02.bmp</c:v>
                </c:pt>
                <c:pt idx="25">
                  <c:v>rv03.bmp</c:v>
                </c:pt>
                <c:pt idx="26">
                  <c:v>rv04.bmp</c:v>
                </c:pt>
                <c:pt idx="27">
                  <c:v>rv05.bmp</c:v>
                </c:pt>
                <c:pt idx="28">
                  <c:v>rv06.bmp</c:v>
                </c:pt>
                <c:pt idx="29">
                  <c:v>sky01.bmp</c:v>
                </c:pt>
                <c:pt idx="30">
                  <c:v>sky02.bmp</c:v>
                </c:pt>
                <c:pt idx="31">
                  <c:v>trave01.bmp</c:v>
                </c:pt>
              </c:strCache>
            </c:strRef>
          </c:xVal>
          <c:yVal>
            <c:numRef>
              <c:f>Geral!$P$3:$P$34</c:f>
              <c:numCache>
                <c:formatCode>#,##0.0000</c:formatCode>
                <c:ptCount val="32"/>
                <c:pt idx="0">
                  <c:v>31.863700000000001</c:v>
                </c:pt>
                <c:pt idx="1">
                  <c:v>39.053449999999998</c:v>
                </c:pt>
                <c:pt idx="2">
                  <c:v>34.518799999999999</c:v>
                </c:pt>
                <c:pt idx="3">
                  <c:v>38.0779</c:v>
                </c:pt>
                <c:pt idx="4">
                  <c:v>37.193600000000004</c:v>
                </c:pt>
                <c:pt idx="5">
                  <c:v>35.255549999999999</c:v>
                </c:pt>
                <c:pt idx="6">
                  <c:v>38.116250000000001</c:v>
                </c:pt>
                <c:pt idx="7">
                  <c:v>35.030549999999998</c:v>
                </c:pt>
                <c:pt idx="8">
                  <c:v>33.805599999999998</c:v>
                </c:pt>
                <c:pt idx="9">
                  <c:v>37.440299999999993</c:v>
                </c:pt>
                <c:pt idx="10">
                  <c:v>35.980850000000004</c:v>
                </c:pt>
                <c:pt idx="11">
                  <c:v>37.382599999999996</c:v>
                </c:pt>
                <c:pt idx="12">
                  <c:v>35.537399999999998</c:v>
                </c:pt>
                <c:pt idx="13">
                  <c:v>35.179549999999999</c:v>
                </c:pt>
                <c:pt idx="14">
                  <c:v>32.564100000000003</c:v>
                </c:pt>
                <c:pt idx="15">
                  <c:v>32.575400000000002</c:v>
                </c:pt>
                <c:pt idx="16">
                  <c:v>34.3645</c:v>
                </c:pt>
                <c:pt idx="17">
                  <c:v>32.970150000000004</c:v>
                </c:pt>
                <c:pt idx="18">
                  <c:v>40.406849999999999</c:v>
                </c:pt>
                <c:pt idx="19">
                  <c:v>34.719900000000003</c:v>
                </c:pt>
                <c:pt idx="20">
                  <c:v>32.154850000000003</c:v>
                </c:pt>
                <c:pt idx="21">
                  <c:v>31.526150000000001</c:v>
                </c:pt>
                <c:pt idx="22">
                  <c:v>30.7563</c:v>
                </c:pt>
                <c:pt idx="23">
                  <c:v>38.028350000000003</c:v>
                </c:pt>
                <c:pt idx="24">
                  <c:v>34.273600000000002</c:v>
                </c:pt>
                <c:pt idx="25">
                  <c:v>36.169600000000003</c:v>
                </c:pt>
                <c:pt idx="26">
                  <c:v>34.633150000000001</c:v>
                </c:pt>
                <c:pt idx="27">
                  <c:v>33.156350000000003</c:v>
                </c:pt>
                <c:pt idx="28">
                  <c:v>35.255849999999995</c:v>
                </c:pt>
                <c:pt idx="29">
                  <c:v>37.835499999999996</c:v>
                </c:pt>
                <c:pt idx="30">
                  <c:v>36.712299999999999</c:v>
                </c:pt>
                <c:pt idx="31">
                  <c:v>32.531350000000003</c:v>
                </c:pt>
              </c:numCache>
            </c:numRef>
          </c:yVal>
          <c:smooth val="0"/>
        </c:ser>
        <c:ser>
          <c:idx val="2"/>
          <c:order val="2"/>
          <c:tx>
            <c:v>PSNR Blue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strRef>
              <c:f>Geral!$A$3:$A$34</c:f>
              <c:strCache>
                <c:ptCount val="32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dz04.bmp</c:v>
                </c:pt>
                <c:pt idx="12">
                  <c:v>fw01.bmp</c:v>
                </c:pt>
                <c:pt idx="13">
                  <c:v>fw02.bmp</c:v>
                </c:pt>
                <c:pt idx="14">
                  <c:v>hei01.bmp</c:v>
                </c:pt>
                <c:pt idx="15">
                  <c:v>hei02.bmp</c:v>
                </c:pt>
                <c:pt idx="16">
                  <c:v>hei03.bmp</c:v>
                </c:pt>
                <c:pt idx="17">
                  <c:v>hei04.bmp</c:v>
                </c:pt>
                <c:pt idx="18">
                  <c:v>mp01.bmp</c:v>
                </c:pt>
                <c:pt idx="19">
                  <c:v>old01.bmp</c:v>
                </c:pt>
                <c:pt idx="20">
                  <c:v>old02.bmp</c:v>
                </c:pt>
                <c:pt idx="21">
                  <c:v>old03.bmp</c:v>
                </c:pt>
                <c:pt idx="22">
                  <c:v>old04.bmp</c:v>
                </c:pt>
                <c:pt idx="23">
                  <c:v>rv01.bmp</c:v>
                </c:pt>
                <c:pt idx="24">
                  <c:v>rv02.bmp</c:v>
                </c:pt>
                <c:pt idx="25">
                  <c:v>rv03.bmp</c:v>
                </c:pt>
                <c:pt idx="26">
                  <c:v>rv04.bmp</c:v>
                </c:pt>
                <c:pt idx="27">
                  <c:v>rv05.bmp</c:v>
                </c:pt>
                <c:pt idx="28">
                  <c:v>rv06.bmp</c:v>
                </c:pt>
                <c:pt idx="29">
                  <c:v>sky01.bmp</c:v>
                </c:pt>
                <c:pt idx="30">
                  <c:v>sky02.bmp</c:v>
                </c:pt>
                <c:pt idx="31">
                  <c:v>trave01.bmp</c:v>
                </c:pt>
              </c:strCache>
            </c:strRef>
          </c:xVal>
          <c:yVal>
            <c:numRef>
              <c:f>Geral!$Q$3:$Q$34</c:f>
              <c:numCache>
                <c:formatCode>#,##0.0000</c:formatCode>
                <c:ptCount val="32"/>
                <c:pt idx="0">
                  <c:v>30.664900000000003</c:v>
                </c:pt>
                <c:pt idx="1">
                  <c:v>37.613150000000005</c:v>
                </c:pt>
                <c:pt idx="2">
                  <c:v>33.5593</c:v>
                </c:pt>
                <c:pt idx="3">
                  <c:v>36.575500000000005</c:v>
                </c:pt>
                <c:pt idx="4">
                  <c:v>35.707599999999999</c:v>
                </c:pt>
                <c:pt idx="5">
                  <c:v>33.882150000000003</c:v>
                </c:pt>
                <c:pt idx="6">
                  <c:v>36.670199999999994</c:v>
                </c:pt>
                <c:pt idx="7">
                  <c:v>34.025649999999999</c:v>
                </c:pt>
                <c:pt idx="8">
                  <c:v>32.684600000000003</c:v>
                </c:pt>
                <c:pt idx="9">
                  <c:v>36.443799999999996</c:v>
                </c:pt>
                <c:pt idx="10">
                  <c:v>35.24015</c:v>
                </c:pt>
                <c:pt idx="11">
                  <c:v>36.522000000000006</c:v>
                </c:pt>
                <c:pt idx="12">
                  <c:v>34.928550000000001</c:v>
                </c:pt>
                <c:pt idx="13">
                  <c:v>34.752600000000001</c:v>
                </c:pt>
                <c:pt idx="14">
                  <c:v>31.307099999999998</c:v>
                </c:pt>
                <c:pt idx="15">
                  <c:v>31.664099999999998</c:v>
                </c:pt>
                <c:pt idx="16">
                  <c:v>33.502650000000003</c:v>
                </c:pt>
                <c:pt idx="17">
                  <c:v>31.9316</c:v>
                </c:pt>
                <c:pt idx="18">
                  <c:v>38.530649999999994</c:v>
                </c:pt>
                <c:pt idx="19">
                  <c:v>34.082750000000004</c:v>
                </c:pt>
                <c:pt idx="20">
                  <c:v>31.409349999999996</c:v>
                </c:pt>
                <c:pt idx="21">
                  <c:v>30.576549999999997</c:v>
                </c:pt>
                <c:pt idx="22">
                  <c:v>29.68965</c:v>
                </c:pt>
                <c:pt idx="23">
                  <c:v>36.943650000000005</c:v>
                </c:pt>
                <c:pt idx="24">
                  <c:v>33.226149999999997</c:v>
                </c:pt>
                <c:pt idx="25">
                  <c:v>35.516549999999995</c:v>
                </c:pt>
                <c:pt idx="26">
                  <c:v>33.847200000000001</c:v>
                </c:pt>
                <c:pt idx="27">
                  <c:v>32.540149999999997</c:v>
                </c:pt>
                <c:pt idx="28">
                  <c:v>34.703599999999994</c:v>
                </c:pt>
                <c:pt idx="29">
                  <c:v>36.498400000000004</c:v>
                </c:pt>
                <c:pt idx="30">
                  <c:v>35.4758</c:v>
                </c:pt>
                <c:pt idx="31">
                  <c:v>31.90615</c:v>
                </c:pt>
              </c:numCache>
            </c:numRef>
          </c:yVal>
          <c:smooth val="0"/>
        </c:ser>
        <c:ser>
          <c:idx val="3"/>
          <c:order val="3"/>
          <c:tx>
            <c:v>Average</c:v>
          </c:tx>
          <c:spPr>
            <a:ln w="28575">
              <a:noFill/>
            </a:ln>
          </c:spPr>
          <c:xVal>
            <c:strRef>
              <c:f>Geral!$A$3:$A$34</c:f>
              <c:strCache>
                <c:ptCount val="32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dz04.bmp</c:v>
                </c:pt>
                <c:pt idx="12">
                  <c:v>fw01.bmp</c:v>
                </c:pt>
                <c:pt idx="13">
                  <c:v>fw02.bmp</c:v>
                </c:pt>
                <c:pt idx="14">
                  <c:v>hei01.bmp</c:v>
                </c:pt>
                <c:pt idx="15">
                  <c:v>hei02.bmp</c:v>
                </c:pt>
                <c:pt idx="16">
                  <c:v>hei03.bmp</c:v>
                </c:pt>
                <c:pt idx="17">
                  <c:v>hei04.bmp</c:v>
                </c:pt>
                <c:pt idx="18">
                  <c:v>mp01.bmp</c:v>
                </c:pt>
                <c:pt idx="19">
                  <c:v>old01.bmp</c:v>
                </c:pt>
                <c:pt idx="20">
                  <c:v>old02.bmp</c:v>
                </c:pt>
                <c:pt idx="21">
                  <c:v>old03.bmp</c:v>
                </c:pt>
                <c:pt idx="22">
                  <c:v>old04.bmp</c:v>
                </c:pt>
                <c:pt idx="23">
                  <c:v>rv01.bmp</c:v>
                </c:pt>
                <c:pt idx="24">
                  <c:v>rv02.bmp</c:v>
                </c:pt>
                <c:pt idx="25">
                  <c:v>rv03.bmp</c:v>
                </c:pt>
                <c:pt idx="26">
                  <c:v>rv04.bmp</c:v>
                </c:pt>
                <c:pt idx="27">
                  <c:v>rv05.bmp</c:v>
                </c:pt>
                <c:pt idx="28">
                  <c:v>rv06.bmp</c:v>
                </c:pt>
                <c:pt idx="29">
                  <c:v>sky01.bmp</c:v>
                </c:pt>
                <c:pt idx="30">
                  <c:v>sky02.bmp</c:v>
                </c:pt>
                <c:pt idx="31">
                  <c:v>trave01.bmp</c:v>
                </c:pt>
              </c:strCache>
            </c:strRef>
          </c:xVal>
          <c:yVal>
            <c:numRef>
              <c:f>Geral!$R$3:$R$34</c:f>
              <c:numCache>
                <c:formatCode>General</c:formatCode>
                <c:ptCount val="32"/>
                <c:pt idx="0">
                  <c:v>30.999233333333336</c:v>
                </c:pt>
                <c:pt idx="1">
                  <c:v>38.137916666666669</c:v>
                </c:pt>
                <c:pt idx="2">
                  <c:v>33.857516666666669</c:v>
                </c:pt>
                <c:pt idx="3">
                  <c:v>37.173633333333335</c:v>
                </c:pt>
                <c:pt idx="4">
                  <c:v>36.252216666666669</c:v>
                </c:pt>
                <c:pt idx="5">
                  <c:v>34.385066666666667</c:v>
                </c:pt>
                <c:pt idx="6">
                  <c:v>37.237516666666664</c:v>
                </c:pt>
                <c:pt idx="7">
                  <c:v>34.381733333333329</c:v>
                </c:pt>
                <c:pt idx="8">
                  <c:v>33.347233333333335</c:v>
                </c:pt>
                <c:pt idx="9">
                  <c:v>36.641499999999994</c:v>
                </c:pt>
                <c:pt idx="10">
                  <c:v>35.456616666666669</c:v>
                </c:pt>
                <c:pt idx="11">
                  <c:v>36.649900000000002</c:v>
                </c:pt>
                <c:pt idx="12">
                  <c:v>35.073566666666665</c:v>
                </c:pt>
                <c:pt idx="13">
                  <c:v>34.870699999999999</c:v>
                </c:pt>
                <c:pt idx="14">
                  <c:v>31.751516666666667</c:v>
                </c:pt>
                <c:pt idx="15">
                  <c:v>31.946483333333333</c:v>
                </c:pt>
                <c:pt idx="16">
                  <c:v>33.856516666666664</c:v>
                </c:pt>
                <c:pt idx="17">
                  <c:v>32.403366666666663</c:v>
                </c:pt>
                <c:pt idx="18">
                  <c:v>39.387749999999997</c:v>
                </c:pt>
                <c:pt idx="19">
                  <c:v>34.219116666666665</c:v>
                </c:pt>
                <c:pt idx="20">
                  <c:v>31.617649999999998</c:v>
                </c:pt>
                <c:pt idx="21">
                  <c:v>30.899983333333331</c:v>
                </c:pt>
                <c:pt idx="22">
                  <c:v>30.062849999999997</c:v>
                </c:pt>
                <c:pt idx="23">
                  <c:v>37.377383333333334</c:v>
                </c:pt>
                <c:pt idx="24">
                  <c:v>33.502949999999998</c:v>
                </c:pt>
                <c:pt idx="25">
                  <c:v>35.638999999999996</c:v>
                </c:pt>
                <c:pt idx="26">
                  <c:v>34.160250000000005</c:v>
                </c:pt>
                <c:pt idx="27">
                  <c:v>32.641416666666665</c:v>
                </c:pt>
                <c:pt idx="28">
                  <c:v>34.889150000000001</c:v>
                </c:pt>
                <c:pt idx="29">
                  <c:v>37.029966666666667</c:v>
                </c:pt>
                <c:pt idx="30">
                  <c:v>35.908566666666665</c:v>
                </c:pt>
                <c:pt idx="31">
                  <c:v>32.096699999999998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6944"/>
        <c:axId val="131988864"/>
      </c:scatterChart>
      <c:valAx>
        <c:axId val="131986944"/>
        <c:scaling>
          <c:orientation val="minMax"/>
          <c:max val="3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1988864"/>
        <c:crosses val="autoZero"/>
        <c:crossBetween val="midCat"/>
        <c:majorUnit val="1"/>
      </c:valAx>
      <c:valAx>
        <c:axId val="131988864"/>
        <c:scaling>
          <c:orientation val="minMax"/>
          <c:max val="41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31986944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Brightness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PSNR Red</c:v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xVal>
            <c:strRef>
              <c:f>Brilho!$A$1:$A$18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Brilho!$B$1:$B$18</c:f>
              <c:numCache>
                <c:formatCode>0.0000</c:formatCode>
                <c:ptCount val="18"/>
                <c:pt idx="0">
                  <c:v>30.469099999999997</c:v>
                </c:pt>
                <c:pt idx="1">
                  <c:v>36.8675</c:v>
                </c:pt>
                <c:pt idx="2">
                  <c:v>34.017499999999998</c:v>
                </c:pt>
                <c:pt idx="3">
                  <c:v>36.926100000000005</c:v>
                </c:pt>
                <c:pt idx="4">
                  <c:v>34.088999999999999</c:v>
                </c:pt>
                <c:pt idx="5">
                  <c:v>34.679950000000005</c:v>
                </c:pt>
                <c:pt idx="6">
                  <c:v>31.59995</c:v>
                </c:pt>
                <c:pt idx="7">
                  <c:v>33.702399999999997</c:v>
                </c:pt>
                <c:pt idx="8">
                  <c:v>32.308349999999997</c:v>
                </c:pt>
                <c:pt idx="9">
                  <c:v>39.225749999999998</c:v>
                </c:pt>
                <c:pt idx="10">
                  <c:v>33.854700000000001</c:v>
                </c:pt>
                <c:pt idx="11">
                  <c:v>31.28875</c:v>
                </c:pt>
                <c:pt idx="12">
                  <c:v>30.597249999999999</c:v>
                </c:pt>
                <c:pt idx="13">
                  <c:v>29.742599999999999</c:v>
                </c:pt>
                <c:pt idx="14">
                  <c:v>37.160150000000002</c:v>
                </c:pt>
                <c:pt idx="15">
                  <c:v>33.009100000000004</c:v>
                </c:pt>
                <c:pt idx="16">
                  <c:v>36.756</c:v>
                </c:pt>
                <c:pt idx="17">
                  <c:v>35.537599999999998</c:v>
                </c:pt>
              </c:numCache>
            </c:numRef>
          </c:yVal>
          <c:smooth val="0"/>
        </c:ser>
        <c:ser>
          <c:idx val="1"/>
          <c:order val="1"/>
          <c:tx>
            <c:v>PSNR Green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strRef>
              <c:f>Brilho!$A$1:$A$18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Brilho!$C$1:$C$18</c:f>
              <c:numCache>
                <c:formatCode>0.0000</c:formatCode>
                <c:ptCount val="18"/>
                <c:pt idx="0">
                  <c:v>31.863700000000001</c:v>
                </c:pt>
                <c:pt idx="1">
                  <c:v>38.0779</c:v>
                </c:pt>
                <c:pt idx="2">
                  <c:v>35.255549999999999</c:v>
                </c:pt>
                <c:pt idx="3">
                  <c:v>38.116250000000001</c:v>
                </c:pt>
                <c:pt idx="4">
                  <c:v>35.030549999999998</c:v>
                </c:pt>
                <c:pt idx="5">
                  <c:v>35.179549999999999</c:v>
                </c:pt>
                <c:pt idx="6">
                  <c:v>32.575400000000002</c:v>
                </c:pt>
                <c:pt idx="7">
                  <c:v>34.3645</c:v>
                </c:pt>
                <c:pt idx="8">
                  <c:v>32.970150000000004</c:v>
                </c:pt>
                <c:pt idx="9">
                  <c:v>40.406849999999999</c:v>
                </c:pt>
                <c:pt idx="10">
                  <c:v>34.719900000000003</c:v>
                </c:pt>
                <c:pt idx="11">
                  <c:v>32.154850000000003</c:v>
                </c:pt>
                <c:pt idx="12">
                  <c:v>31.526150000000001</c:v>
                </c:pt>
                <c:pt idx="13">
                  <c:v>30.7563</c:v>
                </c:pt>
                <c:pt idx="14">
                  <c:v>38.028350000000003</c:v>
                </c:pt>
                <c:pt idx="15">
                  <c:v>34.273600000000002</c:v>
                </c:pt>
                <c:pt idx="16">
                  <c:v>37.835499999999996</c:v>
                </c:pt>
                <c:pt idx="17">
                  <c:v>36.712299999999999</c:v>
                </c:pt>
              </c:numCache>
            </c:numRef>
          </c:yVal>
          <c:smooth val="0"/>
        </c:ser>
        <c:ser>
          <c:idx val="2"/>
          <c:order val="2"/>
          <c:tx>
            <c:v>PSNR Blue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strRef>
              <c:f>Brilho!$A$1:$A$18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Brilho!$D$1:$D$18</c:f>
              <c:numCache>
                <c:formatCode>0.0000</c:formatCode>
                <c:ptCount val="18"/>
                <c:pt idx="0">
                  <c:v>30.664900000000003</c:v>
                </c:pt>
                <c:pt idx="1">
                  <c:v>36.575500000000005</c:v>
                </c:pt>
                <c:pt idx="2">
                  <c:v>33.882150000000003</c:v>
                </c:pt>
                <c:pt idx="3">
                  <c:v>36.670199999999994</c:v>
                </c:pt>
                <c:pt idx="4">
                  <c:v>34.025649999999999</c:v>
                </c:pt>
                <c:pt idx="5">
                  <c:v>34.752600000000001</c:v>
                </c:pt>
                <c:pt idx="6">
                  <c:v>31.664099999999998</c:v>
                </c:pt>
                <c:pt idx="7">
                  <c:v>33.502650000000003</c:v>
                </c:pt>
                <c:pt idx="8">
                  <c:v>31.9316</c:v>
                </c:pt>
                <c:pt idx="9">
                  <c:v>38.530649999999994</c:v>
                </c:pt>
                <c:pt idx="10">
                  <c:v>34.082750000000004</c:v>
                </c:pt>
                <c:pt idx="11">
                  <c:v>31.409349999999996</c:v>
                </c:pt>
                <c:pt idx="12">
                  <c:v>30.576549999999997</c:v>
                </c:pt>
                <c:pt idx="13">
                  <c:v>29.68965</c:v>
                </c:pt>
                <c:pt idx="14">
                  <c:v>36.943650000000005</c:v>
                </c:pt>
                <c:pt idx="15">
                  <c:v>33.226149999999997</c:v>
                </c:pt>
                <c:pt idx="16">
                  <c:v>36.498400000000004</c:v>
                </c:pt>
                <c:pt idx="17">
                  <c:v>35.4758</c:v>
                </c:pt>
              </c:numCache>
            </c:numRef>
          </c:yVal>
          <c:smooth val="0"/>
        </c:ser>
        <c:ser>
          <c:idx val="3"/>
          <c:order val="3"/>
          <c:tx>
            <c:v>Average</c:v>
          </c:tx>
          <c:spPr>
            <a:ln w="28575">
              <a:noFill/>
            </a:ln>
          </c:spPr>
          <c:xVal>
            <c:strRef>
              <c:f>Brilho!$A$1:$A$18</c:f>
              <c:strCache>
                <c:ptCount val="18"/>
                <c:pt idx="0">
                  <c:v>arv01.bmp</c:v>
                </c:pt>
                <c:pt idx="1">
                  <c:v>do01.bmp</c:v>
                </c:pt>
                <c:pt idx="2">
                  <c:v>do03.bmp</c:v>
                </c:pt>
                <c:pt idx="3">
                  <c:v>do04.bmp</c:v>
                </c:pt>
                <c:pt idx="4">
                  <c:v>do05.bmp</c:v>
                </c:pt>
                <c:pt idx="5">
                  <c:v>fw02.bmp</c:v>
                </c:pt>
                <c:pt idx="6">
                  <c:v>hei02.bmp</c:v>
                </c:pt>
                <c:pt idx="7">
                  <c:v>hei03.bmp</c:v>
                </c:pt>
                <c:pt idx="8">
                  <c:v>hei04.bmp</c:v>
                </c:pt>
                <c:pt idx="9">
                  <c:v>mp01.bmp</c:v>
                </c:pt>
                <c:pt idx="10">
                  <c:v>old01.bmp</c:v>
                </c:pt>
                <c:pt idx="11">
                  <c:v>old02.bmp</c:v>
                </c:pt>
                <c:pt idx="12">
                  <c:v>old03.bmp</c:v>
                </c:pt>
                <c:pt idx="13">
                  <c:v>old04.bmp</c:v>
                </c:pt>
                <c:pt idx="14">
                  <c:v>rv01.bmp</c:v>
                </c:pt>
                <c:pt idx="15">
                  <c:v>rv02.bmp</c:v>
                </c:pt>
                <c:pt idx="16">
                  <c:v>sky01.bmp</c:v>
                </c:pt>
                <c:pt idx="17">
                  <c:v>sky02.bmp</c:v>
                </c:pt>
              </c:strCache>
            </c:strRef>
          </c:xVal>
          <c:yVal>
            <c:numRef>
              <c:f>Brilho!$E$1:$E$18</c:f>
              <c:numCache>
                <c:formatCode>0.0000</c:formatCode>
                <c:ptCount val="18"/>
                <c:pt idx="0">
                  <c:v>30.999233333333336</c:v>
                </c:pt>
                <c:pt idx="1">
                  <c:v>37.173633333333335</c:v>
                </c:pt>
                <c:pt idx="2">
                  <c:v>34.385066666666667</c:v>
                </c:pt>
                <c:pt idx="3">
                  <c:v>37.237516666666664</c:v>
                </c:pt>
                <c:pt idx="4">
                  <c:v>34.381733333333329</c:v>
                </c:pt>
                <c:pt idx="5">
                  <c:v>34.870699999999999</c:v>
                </c:pt>
                <c:pt idx="6">
                  <c:v>31.946483333333333</c:v>
                </c:pt>
                <c:pt idx="7">
                  <c:v>33.856516666666664</c:v>
                </c:pt>
                <c:pt idx="8">
                  <c:v>32.403366666666663</c:v>
                </c:pt>
                <c:pt idx="9">
                  <c:v>39.387749999999997</c:v>
                </c:pt>
                <c:pt idx="10">
                  <c:v>34.219116666666665</c:v>
                </c:pt>
                <c:pt idx="11">
                  <c:v>31.617649999999998</c:v>
                </c:pt>
                <c:pt idx="12">
                  <c:v>30.899983333333331</c:v>
                </c:pt>
                <c:pt idx="13">
                  <c:v>30.062849999999997</c:v>
                </c:pt>
                <c:pt idx="14">
                  <c:v>37.377383333333334</c:v>
                </c:pt>
                <c:pt idx="15">
                  <c:v>33.502949999999998</c:v>
                </c:pt>
                <c:pt idx="16">
                  <c:v>37.029966666666667</c:v>
                </c:pt>
                <c:pt idx="17">
                  <c:v>35.908566666666665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8432"/>
        <c:axId val="142422784"/>
      </c:scatterChart>
      <c:valAx>
        <c:axId val="142498432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422784"/>
        <c:crosses val="autoZero"/>
        <c:crossBetween val="midCat"/>
        <c:majorUnit val="1"/>
      </c:valAx>
      <c:valAx>
        <c:axId val="142422784"/>
        <c:scaling>
          <c:orientation val="minMax"/>
          <c:max val="41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42498432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Brightness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PSNR Red</c:v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xVal>
            <c:strRef>
              <c:f>Contraste!$A$1:$A$17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Contraste!$B$1:$B$17</c:f>
              <c:numCache>
                <c:formatCode>#,##0.0000</c:formatCode>
                <c:ptCount val="17"/>
                <c:pt idx="0">
                  <c:v>36.8675</c:v>
                </c:pt>
                <c:pt idx="1">
                  <c:v>34.088999999999999</c:v>
                </c:pt>
                <c:pt idx="2">
                  <c:v>33.551500000000004</c:v>
                </c:pt>
                <c:pt idx="3">
                  <c:v>36.045099999999998</c:v>
                </c:pt>
                <c:pt idx="4">
                  <c:v>34.754750000000001</c:v>
                </c:pt>
                <c:pt idx="5">
                  <c:v>34.679950000000005</c:v>
                </c:pt>
                <c:pt idx="6">
                  <c:v>32.308349999999997</c:v>
                </c:pt>
                <c:pt idx="7">
                  <c:v>39.225749999999998</c:v>
                </c:pt>
                <c:pt idx="8">
                  <c:v>30.597249999999999</c:v>
                </c:pt>
                <c:pt idx="9">
                  <c:v>29.742599999999999</c:v>
                </c:pt>
                <c:pt idx="10">
                  <c:v>35.230850000000004</c:v>
                </c:pt>
                <c:pt idx="11">
                  <c:v>34.000399999999999</c:v>
                </c:pt>
                <c:pt idx="12">
                  <c:v>32.22775</c:v>
                </c:pt>
                <c:pt idx="13">
                  <c:v>34.707999999999998</c:v>
                </c:pt>
                <c:pt idx="14">
                  <c:v>36.756</c:v>
                </c:pt>
                <c:pt idx="15">
                  <c:v>35.537599999999998</c:v>
                </c:pt>
                <c:pt idx="16">
                  <c:v>31.852600000000002</c:v>
                </c:pt>
              </c:numCache>
            </c:numRef>
          </c:yVal>
          <c:smooth val="0"/>
        </c:ser>
        <c:ser>
          <c:idx val="1"/>
          <c:order val="1"/>
          <c:tx>
            <c:v>PSNR Green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strRef>
              <c:f>Contraste!$A$1:$A$17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Contraste!$C$1:$C$17</c:f>
              <c:numCache>
                <c:formatCode>#,##0.0000</c:formatCode>
                <c:ptCount val="17"/>
                <c:pt idx="0">
                  <c:v>38.0779</c:v>
                </c:pt>
                <c:pt idx="1">
                  <c:v>35.030549999999998</c:v>
                </c:pt>
                <c:pt idx="2">
                  <c:v>33.805599999999998</c:v>
                </c:pt>
                <c:pt idx="3">
                  <c:v>37.382599999999996</c:v>
                </c:pt>
                <c:pt idx="4">
                  <c:v>35.537399999999998</c:v>
                </c:pt>
                <c:pt idx="5">
                  <c:v>35.179549999999999</c:v>
                </c:pt>
                <c:pt idx="6">
                  <c:v>32.970150000000004</c:v>
                </c:pt>
                <c:pt idx="7">
                  <c:v>40.406849999999999</c:v>
                </c:pt>
                <c:pt idx="8">
                  <c:v>31.526150000000001</c:v>
                </c:pt>
                <c:pt idx="9">
                  <c:v>30.7563</c:v>
                </c:pt>
                <c:pt idx="10">
                  <c:v>36.169600000000003</c:v>
                </c:pt>
                <c:pt idx="11">
                  <c:v>34.633150000000001</c:v>
                </c:pt>
                <c:pt idx="12">
                  <c:v>33.156350000000003</c:v>
                </c:pt>
                <c:pt idx="13">
                  <c:v>35.255849999999995</c:v>
                </c:pt>
                <c:pt idx="14">
                  <c:v>37.835499999999996</c:v>
                </c:pt>
                <c:pt idx="15">
                  <c:v>36.712299999999999</c:v>
                </c:pt>
                <c:pt idx="16">
                  <c:v>32.531350000000003</c:v>
                </c:pt>
              </c:numCache>
            </c:numRef>
          </c:yVal>
          <c:smooth val="0"/>
        </c:ser>
        <c:ser>
          <c:idx val="2"/>
          <c:order val="2"/>
          <c:tx>
            <c:v>PSNR Blue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strRef>
              <c:f>Contraste!$A$1:$A$17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Contraste!$D$1:$D$17</c:f>
              <c:numCache>
                <c:formatCode>#,##0.0000</c:formatCode>
                <c:ptCount val="17"/>
                <c:pt idx="0">
                  <c:v>36.575500000000005</c:v>
                </c:pt>
                <c:pt idx="1">
                  <c:v>34.025649999999999</c:v>
                </c:pt>
                <c:pt idx="2">
                  <c:v>32.684600000000003</c:v>
                </c:pt>
                <c:pt idx="3">
                  <c:v>36.522000000000006</c:v>
                </c:pt>
                <c:pt idx="4">
                  <c:v>34.928550000000001</c:v>
                </c:pt>
                <c:pt idx="5">
                  <c:v>34.752600000000001</c:v>
                </c:pt>
                <c:pt idx="6">
                  <c:v>31.9316</c:v>
                </c:pt>
                <c:pt idx="7">
                  <c:v>38.530649999999994</c:v>
                </c:pt>
                <c:pt idx="8">
                  <c:v>30.576549999999997</c:v>
                </c:pt>
                <c:pt idx="9">
                  <c:v>29.68965</c:v>
                </c:pt>
                <c:pt idx="10">
                  <c:v>35.516549999999995</c:v>
                </c:pt>
                <c:pt idx="11">
                  <c:v>33.847200000000001</c:v>
                </c:pt>
                <c:pt idx="12">
                  <c:v>32.540149999999997</c:v>
                </c:pt>
                <c:pt idx="13">
                  <c:v>34.703599999999994</c:v>
                </c:pt>
                <c:pt idx="14">
                  <c:v>36.498400000000004</c:v>
                </c:pt>
                <c:pt idx="15">
                  <c:v>35.4758</c:v>
                </c:pt>
                <c:pt idx="16">
                  <c:v>31.90615</c:v>
                </c:pt>
              </c:numCache>
            </c:numRef>
          </c:yVal>
          <c:smooth val="0"/>
        </c:ser>
        <c:ser>
          <c:idx val="3"/>
          <c:order val="3"/>
          <c:tx>
            <c:v>Average</c:v>
          </c:tx>
          <c:spPr>
            <a:ln w="28575">
              <a:noFill/>
            </a:ln>
          </c:spPr>
          <c:xVal>
            <c:strRef>
              <c:f>Contraste!$A$1:$A$17</c:f>
              <c:strCache>
                <c:ptCount val="17"/>
                <c:pt idx="0">
                  <c:v>do01.bmp</c:v>
                </c:pt>
                <c:pt idx="1">
                  <c:v>do05.bmp</c:v>
                </c:pt>
                <c:pt idx="2">
                  <c:v>dz01.bmp</c:v>
                </c:pt>
                <c:pt idx="3">
                  <c:v>dz04.bmp</c:v>
                </c:pt>
                <c:pt idx="4">
                  <c:v>fw01.bmp</c:v>
                </c:pt>
                <c:pt idx="5">
                  <c:v>fw02.bmp</c:v>
                </c:pt>
                <c:pt idx="6">
                  <c:v>hei04.bmp</c:v>
                </c:pt>
                <c:pt idx="7">
                  <c:v>mp01.bmp</c:v>
                </c:pt>
                <c:pt idx="8">
                  <c:v>old03.bmp</c:v>
                </c:pt>
                <c:pt idx="9">
                  <c:v>old04.bmp</c:v>
                </c:pt>
                <c:pt idx="10">
                  <c:v>rv03.bmp</c:v>
                </c:pt>
                <c:pt idx="11">
                  <c:v>rv04.bmp</c:v>
                </c:pt>
                <c:pt idx="12">
                  <c:v>rv05.bmp</c:v>
                </c:pt>
                <c:pt idx="13">
                  <c:v>rv06.bmp</c:v>
                </c:pt>
                <c:pt idx="14">
                  <c:v>sky01.bmp</c:v>
                </c:pt>
                <c:pt idx="15">
                  <c:v>sky02.bmp</c:v>
                </c:pt>
                <c:pt idx="16">
                  <c:v>trave01.bmp</c:v>
                </c:pt>
              </c:strCache>
            </c:strRef>
          </c:xVal>
          <c:yVal>
            <c:numRef>
              <c:f>Contraste!$E$1:$E$17</c:f>
              <c:numCache>
                <c:formatCode>#,##0.0000</c:formatCode>
                <c:ptCount val="17"/>
                <c:pt idx="0">
                  <c:v>37.173633333333335</c:v>
                </c:pt>
                <c:pt idx="1">
                  <c:v>34.381733333333329</c:v>
                </c:pt>
                <c:pt idx="2">
                  <c:v>33.347233333333335</c:v>
                </c:pt>
                <c:pt idx="3">
                  <c:v>36.649900000000002</c:v>
                </c:pt>
                <c:pt idx="4">
                  <c:v>35.073566666666665</c:v>
                </c:pt>
                <c:pt idx="5">
                  <c:v>34.870699999999999</c:v>
                </c:pt>
                <c:pt idx="6">
                  <c:v>32.403366666666663</c:v>
                </c:pt>
                <c:pt idx="7">
                  <c:v>39.387749999999997</c:v>
                </c:pt>
                <c:pt idx="8">
                  <c:v>30.899983333333331</c:v>
                </c:pt>
                <c:pt idx="9">
                  <c:v>30.062849999999997</c:v>
                </c:pt>
                <c:pt idx="10">
                  <c:v>35.638999999999996</c:v>
                </c:pt>
                <c:pt idx="11">
                  <c:v>34.160250000000005</c:v>
                </c:pt>
                <c:pt idx="12">
                  <c:v>32.641416666666665</c:v>
                </c:pt>
                <c:pt idx="13">
                  <c:v>34.889150000000001</c:v>
                </c:pt>
                <c:pt idx="14">
                  <c:v>37.029966666666667</c:v>
                </c:pt>
                <c:pt idx="15">
                  <c:v>35.908566666666665</c:v>
                </c:pt>
                <c:pt idx="16">
                  <c:v>32.096699999999998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6416"/>
        <c:axId val="138326784"/>
      </c:scatterChart>
      <c:valAx>
        <c:axId val="138316416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8326784"/>
        <c:crosses val="autoZero"/>
        <c:crossBetween val="midCat"/>
        <c:majorUnit val="1"/>
      </c:valAx>
      <c:valAx>
        <c:axId val="138326784"/>
        <c:scaling>
          <c:orientation val="minMax"/>
          <c:max val="41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38316416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PSNR</a:t>
            </a:r>
            <a:r>
              <a:rPr lang="pt-BR" baseline="0"/>
              <a:t> - Brightness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PSNR Red</c:v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xVal>
            <c:strRef>
              <c:f>Saturação!$A$1:$A$20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Saturação!$B$1:$B$20</c:f>
              <c:numCache>
                <c:formatCode>0.0000</c:formatCode>
                <c:ptCount val="20"/>
                <c:pt idx="0">
                  <c:v>30.469099999999997</c:v>
                </c:pt>
                <c:pt idx="1">
                  <c:v>37.747150000000005</c:v>
                </c:pt>
                <c:pt idx="2">
                  <c:v>33.494450000000001</c:v>
                </c:pt>
                <c:pt idx="3">
                  <c:v>36.8675</c:v>
                </c:pt>
                <c:pt idx="4">
                  <c:v>35.855450000000005</c:v>
                </c:pt>
                <c:pt idx="5">
                  <c:v>34.017499999999998</c:v>
                </c:pt>
                <c:pt idx="6">
                  <c:v>36.926100000000005</c:v>
                </c:pt>
                <c:pt idx="7">
                  <c:v>34.088999999999999</c:v>
                </c:pt>
                <c:pt idx="8">
                  <c:v>33.551500000000004</c:v>
                </c:pt>
                <c:pt idx="9">
                  <c:v>36.040399999999998</c:v>
                </c:pt>
                <c:pt idx="10">
                  <c:v>35.148849999999996</c:v>
                </c:pt>
                <c:pt idx="11">
                  <c:v>31.38335</c:v>
                </c:pt>
                <c:pt idx="12">
                  <c:v>31.59995</c:v>
                </c:pt>
                <c:pt idx="13">
                  <c:v>33.702399999999997</c:v>
                </c:pt>
                <c:pt idx="14">
                  <c:v>33.854700000000001</c:v>
                </c:pt>
                <c:pt idx="15">
                  <c:v>31.28875</c:v>
                </c:pt>
                <c:pt idx="16">
                  <c:v>37.160150000000002</c:v>
                </c:pt>
                <c:pt idx="17">
                  <c:v>34.707999999999998</c:v>
                </c:pt>
                <c:pt idx="18">
                  <c:v>36.756</c:v>
                </c:pt>
                <c:pt idx="19">
                  <c:v>35.537599999999998</c:v>
                </c:pt>
              </c:numCache>
            </c:numRef>
          </c:yVal>
          <c:smooth val="0"/>
        </c:ser>
        <c:ser>
          <c:idx val="1"/>
          <c:order val="1"/>
          <c:tx>
            <c:v>PSNR Green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strRef>
              <c:f>Saturação!$A$1:$A$20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Saturação!$C$1:$C$20</c:f>
              <c:numCache>
                <c:formatCode>0.0000</c:formatCode>
                <c:ptCount val="20"/>
                <c:pt idx="0">
                  <c:v>31.863700000000001</c:v>
                </c:pt>
                <c:pt idx="1">
                  <c:v>39.053449999999998</c:v>
                </c:pt>
                <c:pt idx="2">
                  <c:v>34.518799999999999</c:v>
                </c:pt>
                <c:pt idx="3">
                  <c:v>38.0779</c:v>
                </c:pt>
                <c:pt idx="4">
                  <c:v>37.193600000000004</c:v>
                </c:pt>
                <c:pt idx="5">
                  <c:v>35.255549999999999</c:v>
                </c:pt>
                <c:pt idx="6">
                  <c:v>38.116250000000001</c:v>
                </c:pt>
                <c:pt idx="7">
                  <c:v>35.030549999999998</c:v>
                </c:pt>
                <c:pt idx="8">
                  <c:v>33.805599999999998</c:v>
                </c:pt>
                <c:pt idx="9">
                  <c:v>37.440299999999993</c:v>
                </c:pt>
                <c:pt idx="10">
                  <c:v>35.980850000000004</c:v>
                </c:pt>
                <c:pt idx="11">
                  <c:v>32.564100000000003</c:v>
                </c:pt>
                <c:pt idx="12">
                  <c:v>32.575400000000002</c:v>
                </c:pt>
                <c:pt idx="13">
                  <c:v>34.3645</c:v>
                </c:pt>
                <c:pt idx="14">
                  <c:v>34.719900000000003</c:v>
                </c:pt>
                <c:pt idx="15">
                  <c:v>32.154850000000003</c:v>
                </c:pt>
                <c:pt idx="16">
                  <c:v>38.028350000000003</c:v>
                </c:pt>
                <c:pt idx="17">
                  <c:v>35.255849999999995</c:v>
                </c:pt>
                <c:pt idx="18">
                  <c:v>37.835499999999996</c:v>
                </c:pt>
                <c:pt idx="19">
                  <c:v>36.712299999999999</c:v>
                </c:pt>
              </c:numCache>
            </c:numRef>
          </c:yVal>
          <c:smooth val="0"/>
        </c:ser>
        <c:ser>
          <c:idx val="2"/>
          <c:order val="2"/>
          <c:tx>
            <c:v>PSNR Blue</c:v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xVal>
            <c:strRef>
              <c:f>Saturação!$A$1:$A$20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Saturação!$D$1:$D$20</c:f>
              <c:numCache>
                <c:formatCode>0.0000</c:formatCode>
                <c:ptCount val="20"/>
                <c:pt idx="0">
                  <c:v>30.664900000000003</c:v>
                </c:pt>
                <c:pt idx="1">
                  <c:v>37.613150000000005</c:v>
                </c:pt>
                <c:pt idx="2">
                  <c:v>33.5593</c:v>
                </c:pt>
                <c:pt idx="3">
                  <c:v>36.575500000000005</c:v>
                </c:pt>
                <c:pt idx="4">
                  <c:v>35.707599999999999</c:v>
                </c:pt>
                <c:pt idx="5">
                  <c:v>33.882150000000003</c:v>
                </c:pt>
                <c:pt idx="6">
                  <c:v>36.670199999999994</c:v>
                </c:pt>
                <c:pt idx="7">
                  <c:v>34.025649999999999</c:v>
                </c:pt>
                <c:pt idx="8">
                  <c:v>32.684600000000003</c:v>
                </c:pt>
                <c:pt idx="9">
                  <c:v>36.443799999999996</c:v>
                </c:pt>
                <c:pt idx="10">
                  <c:v>35.24015</c:v>
                </c:pt>
                <c:pt idx="11">
                  <c:v>31.307099999999998</c:v>
                </c:pt>
                <c:pt idx="12">
                  <c:v>31.664099999999998</c:v>
                </c:pt>
                <c:pt idx="13">
                  <c:v>33.502650000000003</c:v>
                </c:pt>
                <c:pt idx="14">
                  <c:v>34.082750000000004</c:v>
                </c:pt>
                <c:pt idx="15">
                  <c:v>31.409349999999996</c:v>
                </c:pt>
                <c:pt idx="16">
                  <c:v>36.943650000000005</c:v>
                </c:pt>
                <c:pt idx="17">
                  <c:v>34.703599999999994</c:v>
                </c:pt>
                <c:pt idx="18">
                  <c:v>36.498400000000004</c:v>
                </c:pt>
                <c:pt idx="19">
                  <c:v>35.4758</c:v>
                </c:pt>
              </c:numCache>
            </c:numRef>
          </c:yVal>
          <c:smooth val="0"/>
        </c:ser>
        <c:ser>
          <c:idx val="3"/>
          <c:order val="3"/>
          <c:tx>
            <c:v>Average</c:v>
          </c:tx>
          <c:spPr>
            <a:ln w="28575">
              <a:noFill/>
            </a:ln>
          </c:spPr>
          <c:xVal>
            <c:strRef>
              <c:f>Saturação!$A$1:$A$20</c:f>
              <c:strCache>
                <c:ptCount val="20"/>
                <c:pt idx="0">
                  <c:v>arv01.bmp</c:v>
                </c:pt>
                <c:pt idx="1">
                  <c:v>corr01.bmp</c:v>
                </c:pt>
                <c:pt idx="2">
                  <c:v>cruz01.bmp</c:v>
                </c:pt>
                <c:pt idx="3">
                  <c:v>do01.bmp</c:v>
                </c:pt>
                <c:pt idx="4">
                  <c:v>do02.bmp</c:v>
                </c:pt>
                <c:pt idx="5">
                  <c:v>do03.bmp</c:v>
                </c:pt>
                <c:pt idx="6">
                  <c:v>do04.bmp</c:v>
                </c:pt>
                <c:pt idx="7">
                  <c:v>do05.bmp</c:v>
                </c:pt>
                <c:pt idx="8">
                  <c:v>dz01.bmp</c:v>
                </c:pt>
                <c:pt idx="9">
                  <c:v>dz02.bmp</c:v>
                </c:pt>
                <c:pt idx="10">
                  <c:v>dz03.bmp</c:v>
                </c:pt>
                <c:pt idx="11">
                  <c:v>hei01.bmp</c:v>
                </c:pt>
                <c:pt idx="12">
                  <c:v>hei02.bmp</c:v>
                </c:pt>
                <c:pt idx="13">
                  <c:v>hei03.bmp</c:v>
                </c:pt>
                <c:pt idx="14">
                  <c:v>old01.bmp</c:v>
                </c:pt>
                <c:pt idx="15">
                  <c:v>old02.bmp</c:v>
                </c:pt>
                <c:pt idx="16">
                  <c:v>rv01.bmp</c:v>
                </c:pt>
                <c:pt idx="17">
                  <c:v>rv06.bmp</c:v>
                </c:pt>
                <c:pt idx="18">
                  <c:v>sky01.bmp</c:v>
                </c:pt>
                <c:pt idx="19">
                  <c:v>sky02.bmp</c:v>
                </c:pt>
              </c:strCache>
            </c:strRef>
          </c:xVal>
          <c:yVal>
            <c:numRef>
              <c:f>Saturação!$E$1:$E$20</c:f>
              <c:numCache>
                <c:formatCode>0.0000</c:formatCode>
                <c:ptCount val="20"/>
                <c:pt idx="0">
                  <c:v>30.999233333333336</c:v>
                </c:pt>
                <c:pt idx="1">
                  <c:v>38.137916666666669</c:v>
                </c:pt>
                <c:pt idx="2">
                  <c:v>33.857516666666669</c:v>
                </c:pt>
                <c:pt idx="3">
                  <c:v>37.173633333333335</c:v>
                </c:pt>
                <c:pt idx="4">
                  <c:v>36.252216666666669</c:v>
                </c:pt>
                <c:pt idx="5">
                  <c:v>34.385066666666667</c:v>
                </c:pt>
                <c:pt idx="6">
                  <c:v>37.237516666666664</c:v>
                </c:pt>
                <c:pt idx="7">
                  <c:v>34.381733333333329</c:v>
                </c:pt>
                <c:pt idx="8">
                  <c:v>33.347233333333335</c:v>
                </c:pt>
                <c:pt idx="9">
                  <c:v>36.641499999999994</c:v>
                </c:pt>
                <c:pt idx="10">
                  <c:v>35.456616666666669</c:v>
                </c:pt>
                <c:pt idx="11">
                  <c:v>31.751516666666667</c:v>
                </c:pt>
                <c:pt idx="12">
                  <c:v>31.946483333333333</c:v>
                </c:pt>
                <c:pt idx="13">
                  <c:v>33.856516666666664</c:v>
                </c:pt>
                <c:pt idx="14">
                  <c:v>34.219116666666665</c:v>
                </c:pt>
                <c:pt idx="15">
                  <c:v>31.617649999999998</c:v>
                </c:pt>
                <c:pt idx="16">
                  <c:v>37.377383333333334</c:v>
                </c:pt>
                <c:pt idx="17">
                  <c:v>34.889150000000001</c:v>
                </c:pt>
                <c:pt idx="18">
                  <c:v>37.029966666666667</c:v>
                </c:pt>
                <c:pt idx="19">
                  <c:v>35.908566666666665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9408"/>
        <c:axId val="145961728"/>
      </c:scatterChart>
      <c:valAx>
        <c:axId val="141649408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Image</a:t>
                </a:r>
                <a:r>
                  <a:rPr lang="pt-BR" baseline="0"/>
                  <a:t> ID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5961728"/>
        <c:crosses val="autoZero"/>
        <c:crossBetween val="midCat"/>
        <c:majorUnit val="1"/>
      </c:valAx>
      <c:valAx>
        <c:axId val="145961728"/>
        <c:scaling>
          <c:orientation val="minMax"/>
          <c:max val="41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PSNR Value</a:t>
                </a:r>
                <a:r>
                  <a:rPr lang="pt-BR" baseline="0"/>
                  <a:t> (dB)</a:t>
                </a:r>
                <a:endParaRPr lang="pt-BR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41649408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390522</xdr:colOff>
      <xdr:row>1</xdr:row>
      <xdr:rowOff>314325</xdr:rowOff>
    </xdr:from>
    <xdr:to>
      <xdr:col>34</xdr:col>
      <xdr:colOff>571499</xdr:colOff>
      <xdr:row>31</xdr:row>
      <xdr:rowOff>19051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180977</xdr:colOff>
      <xdr:row>31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180977</xdr:colOff>
      <xdr:row>31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180977</xdr:colOff>
      <xdr:row>31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workbookViewId="0">
      <selection activeCell="A28" sqref="A28"/>
    </sheetView>
  </sheetViews>
  <sheetFormatPr defaultRowHeight="15" x14ac:dyDescent="0.25"/>
  <cols>
    <col min="1" max="1" width="12.140625" bestFit="1" customWidth="1"/>
    <col min="2" max="2" width="16.7109375" bestFit="1" customWidth="1"/>
    <col min="3" max="3" width="17.28515625" bestFit="1" customWidth="1"/>
    <col min="4" max="4" width="9.5703125" bestFit="1" customWidth="1"/>
    <col min="5" max="5" width="15.140625" bestFit="1" customWidth="1"/>
    <col min="6" max="6" width="13.7109375" customWidth="1"/>
    <col min="7" max="7" width="9.5703125" bestFit="1" customWidth="1"/>
    <col min="8" max="8" width="12.140625" bestFit="1" customWidth="1"/>
    <col min="9" max="9" width="10.140625" bestFit="1" customWidth="1"/>
    <col min="10" max="17" width="10.140625" customWidth="1"/>
    <col min="20" max="20" width="11.85546875" bestFit="1" customWidth="1"/>
  </cols>
  <sheetData>
    <row r="1" spans="1:21" ht="15" customHeight="1" x14ac:dyDescent="0.25">
      <c r="A1" s="21" t="s">
        <v>0</v>
      </c>
      <c r="B1" s="21" t="s">
        <v>45</v>
      </c>
      <c r="C1" s="21" t="s">
        <v>47</v>
      </c>
      <c r="D1" s="21" t="s">
        <v>26</v>
      </c>
      <c r="E1" s="21" t="s">
        <v>46</v>
      </c>
      <c r="F1" s="21" t="s">
        <v>27</v>
      </c>
      <c r="G1" s="18" t="s">
        <v>49</v>
      </c>
      <c r="H1" s="18"/>
      <c r="I1" s="18"/>
      <c r="J1" s="18"/>
      <c r="K1" s="19" t="s">
        <v>48</v>
      </c>
      <c r="L1" s="19"/>
      <c r="M1" s="19"/>
      <c r="N1" s="19"/>
      <c r="O1" s="7"/>
      <c r="P1" s="7"/>
      <c r="Q1" s="7"/>
    </row>
    <row r="2" spans="1:21" ht="45" customHeight="1" x14ac:dyDescent="0.25">
      <c r="A2" s="21"/>
      <c r="B2" s="21"/>
      <c r="C2" s="21"/>
      <c r="D2" s="21"/>
      <c r="E2" s="21"/>
      <c r="F2" s="21"/>
      <c r="G2" s="11" t="s">
        <v>1</v>
      </c>
      <c r="H2" s="11" t="s">
        <v>2</v>
      </c>
      <c r="I2" s="11" t="s">
        <v>3</v>
      </c>
      <c r="J2" s="11" t="s">
        <v>53</v>
      </c>
      <c r="K2" s="12" t="s">
        <v>1</v>
      </c>
      <c r="L2" s="12" t="s">
        <v>2</v>
      </c>
      <c r="M2" s="12" t="s">
        <v>3</v>
      </c>
      <c r="N2" s="12" t="s">
        <v>53</v>
      </c>
      <c r="O2" s="7" t="s">
        <v>52</v>
      </c>
      <c r="P2" s="7" t="s">
        <v>50</v>
      </c>
      <c r="Q2" s="7" t="s">
        <v>51</v>
      </c>
      <c r="R2" s="7" t="s">
        <v>55</v>
      </c>
      <c r="S2" s="7" t="s">
        <v>54</v>
      </c>
      <c r="T2" s="9" t="s">
        <v>65</v>
      </c>
    </row>
    <row r="3" spans="1:21" x14ac:dyDescent="0.25">
      <c r="A3" t="s">
        <v>4</v>
      </c>
      <c r="B3" s="8">
        <v>3110456</v>
      </c>
      <c r="C3" s="8">
        <v>604028</v>
      </c>
      <c r="D3" s="2">
        <f>1-C3/B3</f>
        <v>0.80580725141265463</v>
      </c>
      <c r="E3" s="8">
        <v>285207</v>
      </c>
      <c r="F3" s="2">
        <f>1-(C3+E3)/B3</f>
        <v>0.71411426491806984</v>
      </c>
      <c r="G3" s="3">
        <v>33.561399999999999</v>
      </c>
      <c r="H3" s="3">
        <v>26.918600000000001</v>
      </c>
      <c r="I3" s="3">
        <v>33.843000000000004</v>
      </c>
      <c r="J3" s="3">
        <f>(G3+H3+I3)/3</f>
        <v>31.441000000000003</v>
      </c>
      <c r="K3" s="3">
        <v>27.376799999999999</v>
      </c>
      <c r="L3" s="3">
        <v>36.808799999999998</v>
      </c>
      <c r="M3" s="3">
        <v>27.486799999999999</v>
      </c>
      <c r="N3" s="3">
        <f>(K3+L3+M3)/3</f>
        <v>30.557466666666667</v>
      </c>
      <c r="O3" s="3">
        <f>(G3+K3)/2</f>
        <v>30.469099999999997</v>
      </c>
      <c r="P3" s="3">
        <f>(H3+L3)/2</f>
        <v>31.863700000000001</v>
      </c>
      <c r="Q3" s="3">
        <f>(I3+M3)/2</f>
        <v>30.664900000000003</v>
      </c>
      <c r="R3">
        <f>(J3+N3)/2</f>
        <v>30.999233333333336</v>
      </c>
      <c r="S3" s="10">
        <v>30.283666669999999</v>
      </c>
      <c r="T3" s="15">
        <v>30.795599999999997</v>
      </c>
      <c r="U3" s="10"/>
    </row>
    <row r="4" spans="1:21" x14ac:dyDescent="0.25">
      <c r="A4" t="s">
        <v>31</v>
      </c>
      <c r="B4" s="8">
        <v>3110456</v>
      </c>
      <c r="C4" s="8">
        <v>392827</v>
      </c>
      <c r="D4" s="2">
        <f t="shared" ref="D4:D20" si="0">1-C4/B4</f>
        <v>0.87370758499718371</v>
      </c>
      <c r="E4" s="8">
        <v>184996</v>
      </c>
      <c r="F4" s="2">
        <f t="shared" ref="F4:F20" si="1">1-(C4+E4)/B4</f>
        <v>0.81423206115116242</v>
      </c>
      <c r="G4" s="3">
        <v>43.084099999999999</v>
      </c>
      <c r="H4" s="3">
        <v>32.253</v>
      </c>
      <c r="I4" s="3">
        <v>42.600700000000003</v>
      </c>
      <c r="J4" s="3">
        <f t="shared" ref="J4:J34" si="2">(G4+H4+I4)/3</f>
        <v>39.312599999999996</v>
      </c>
      <c r="K4" s="3">
        <v>32.410200000000003</v>
      </c>
      <c r="L4" s="3">
        <v>45.853900000000003</v>
      </c>
      <c r="M4" s="3">
        <v>32.625599999999999</v>
      </c>
      <c r="N4" s="3">
        <f t="shared" ref="N4:N34" si="3">(K4+L4+M4)/3</f>
        <v>36.963233333333335</v>
      </c>
      <c r="O4" s="3">
        <f t="shared" ref="O4:O34" si="4">(G4+K4)/2</f>
        <v>37.747150000000005</v>
      </c>
      <c r="P4" s="3">
        <f t="shared" ref="P4:P34" si="5">(H4+L4)/2</f>
        <v>39.053449999999998</v>
      </c>
      <c r="Q4" s="3">
        <f t="shared" ref="Q4:Q34" si="6">(I4+M4)/2</f>
        <v>37.613150000000005</v>
      </c>
      <c r="R4">
        <f t="shared" ref="R4:R34" si="7">(J4+N4)/2</f>
        <v>38.137916666666669</v>
      </c>
      <c r="S4" s="10">
        <v>35.037266670000001</v>
      </c>
      <c r="T4" s="15">
        <v>35.629066666666667</v>
      </c>
    </row>
    <row r="5" spans="1:21" x14ac:dyDescent="0.25">
      <c r="A5" t="s">
        <v>32</v>
      </c>
      <c r="B5" s="8">
        <v>3110456</v>
      </c>
      <c r="C5" s="8">
        <v>457295</v>
      </c>
      <c r="D5" s="2">
        <f t="shared" si="0"/>
        <v>0.85298136350425791</v>
      </c>
      <c r="E5" s="8">
        <v>215675</v>
      </c>
      <c r="F5" s="2">
        <f t="shared" si="1"/>
        <v>0.78364265561062429</v>
      </c>
      <c r="G5" s="3">
        <v>35.190300000000001</v>
      </c>
      <c r="H5" s="3">
        <v>30.803000000000001</v>
      </c>
      <c r="I5" s="3">
        <v>35.149299999999997</v>
      </c>
      <c r="J5" s="3">
        <f t="shared" si="2"/>
        <v>33.714199999999998</v>
      </c>
      <c r="K5" s="3">
        <v>31.7986</v>
      </c>
      <c r="L5" s="3">
        <v>38.2346</v>
      </c>
      <c r="M5" s="3">
        <v>31.9693</v>
      </c>
      <c r="N5" s="3">
        <f t="shared" si="3"/>
        <v>34.000833333333333</v>
      </c>
      <c r="O5" s="3">
        <f t="shared" si="4"/>
        <v>33.494450000000001</v>
      </c>
      <c r="P5" s="3">
        <f t="shared" si="5"/>
        <v>34.518799999999999</v>
      </c>
      <c r="Q5" s="3">
        <f t="shared" si="6"/>
        <v>33.5593</v>
      </c>
      <c r="R5">
        <f t="shared" si="7"/>
        <v>33.857516666666669</v>
      </c>
      <c r="S5" s="10">
        <v>34.802566669999997</v>
      </c>
      <c r="T5" s="15">
        <v>35.093666666666671</v>
      </c>
    </row>
    <row r="6" spans="1:21" x14ac:dyDescent="0.25">
      <c r="A6" t="s">
        <v>5</v>
      </c>
      <c r="B6" s="8">
        <v>3110456</v>
      </c>
      <c r="C6" s="8">
        <v>364895</v>
      </c>
      <c r="D6" s="2">
        <f t="shared" si="0"/>
        <v>0.8826876187928715</v>
      </c>
      <c r="E6" s="8">
        <v>172530</v>
      </c>
      <c r="F6" s="2">
        <f t="shared" si="1"/>
        <v>0.82721986744065823</v>
      </c>
      <c r="G6" s="3">
        <v>40.0426</v>
      </c>
      <c r="H6" s="3">
        <v>33.118299999999998</v>
      </c>
      <c r="I6" s="3">
        <v>39.550800000000002</v>
      </c>
      <c r="J6" s="3">
        <f t="shared" si="2"/>
        <v>37.570566666666672</v>
      </c>
      <c r="K6" s="3">
        <v>33.692399999999999</v>
      </c>
      <c r="L6" s="3">
        <v>43.037500000000001</v>
      </c>
      <c r="M6" s="3">
        <v>33.600200000000001</v>
      </c>
      <c r="N6" s="3">
        <f t="shared" si="3"/>
        <v>36.776699999999998</v>
      </c>
      <c r="O6" s="3">
        <f t="shared" si="4"/>
        <v>36.8675</v>
      </c>
      <c r="P6" s="3">
        <f t="shared" si="5"/>
        <v>38.0779</v>
      </c>
      <c r="Q6" s="3">
        <f t="shared" si="6"/>
        <v>36.575500000000005</v>
      </c>
      <c r="R6">
        <f t="shared" si="7"/>
        <v>37.173633333333335</v>
      </c>
      <c r="S6" s="10">
        <v>36.484000000000002</v>
      </c>
      <c r="T6" s="15">
        <v>36.884399999999999</v>
      </c>
    </row>
    <row r="7" spans="1:21" x14ac:dyDescent="0.25">
      <c r="A7" t="s">
        <v>33</v>
      </c>
      <c r="B7" s="8">
        <v>3110456</v>
      </c>
      <c r="C7" s="8">
        <v>419042</v>
      </c>
      <c r="D7" s="2">
        <f t="shared" si="0"/>
        <v>0.8652795602959823</v>
      </c>
      <c r="E7" s="8">
        <v>199011</v>
      </c>
      <c r="F7" s="2">
        <f t="shared" si="1"/>
        <v>0.80129826623491862</v>
      </c>
      <c r="G7" s="3">
        <v>39.998600000000003</v>
      </c>
      <c r="H7" s="3">
        <v>31.456900000000001</v>
      </c>
      <c r="I7" s="3">
        <v>39.708500000000001</v>
      </c>
      <c r="J7" s="3">
        <f t="shared" si="2"/>
        <v>37.05466666666667</v>
      </c>
      <c r="K7" s="3">
        <v>31.712299999999999</v>
      </c>
      <c r="L7" s="3">
        <v>42.930300000000003</v>
      </c>
      <c r="M7" s="3">
        <v>31.706700000000001</v>
      </c>
      <c r="N7" s="3">
        <f t="shared" si="3"/>
        <v>35.449766666666669</v>
      </c>
      <c r="O7" s="3">
        <f t="shared" si="4"/>
        <v>35.855450000000005</v>
      </c>
      <c r="P7" s="3">
        <f t="shared" si="5"/>
        <v>37.193600000000004</v>
      </c>
      <c r="Q7" s="3">
        <f t="shared" si="6"/>
        <v>35.707599999999999</v>
      </c>
      <c r="R7">
        <f t="shared" si="7"/>
        <v>36.252216666666669</v>
      </c>
      <c r="S7" s="10">
        <v>34.238599999999998</v>
      </c>
      <c r="T7" s="15">
        <v>34.989366666666662</v>
      </c>
    </row>
    <row r="8" spans="1:21" x14ac:dyDescent="0.25">
      <c r="A8" t="s">
        <v>6</v>
      </c>
      <c r="B8" s="8">
        <v>3110456</v>
      </c>
      <c r="C8" s="8">
        <v>356312</v>
      </c>
      <c r="D8" s="2">
        <f t="shared" si="0"/>
        <v>0.8854470212727652</v>
      </c>
      <c r="E8" s="8">
        <v>170624</v>
      </c>
      <c r="F8" s="2">
        <f t="shared" si="1"/>
        <v>0.83059204180994683</v>
      </c>
      <c r="G8" s="3">
        <v>37.569400000000002</v>
      </c>
      <c r="H8" s="3">
        <v>29.967099999999999</v>
      </c>
      <c r="I8" s="3">
        <v>37.2254</v>
      </c>
      <c r="J8" s="3">
        <f t="shared" si="2"/>
        <v>34.920633333333335</v>
      </c>
      <c r="K8" s="3">
        <v>30.465599999999998</v>
      </c>
      <c r="L8" s="3">
        <v>40.543999999999997</v>
      </c>
      <c r="M8" s="3">
        <v>30.538900000000002</v>
      </c>
      <c r="N8" s="3">
        <f t="shared" si="3"/>
        <v>33.849499999999999</v>
      </c>
      <c r="O8" s="3">
        <f t="shared" si="4"/>
        <v>34.017499999999998</v>
      </c>
      <c r="P8" s="3">
        <f t="shared" si="5"/>
        <v>35.255549999999999</v>
      </c>
      <c r="Q8" s="3">
        <f t="shared" si="6"/>
        <v>33.882150000000003</v>
      </c>
      <c r="R8">
        <f t="shared" si="7"/>
        <v>34.385066666666667</v>
      </c>
      <c r="S8" s="10">
        <v>33.385800000000003</v>
      </c>
      <c r="T8" s="15">
        <v>33.674566666666664</v>
      </c>
    </row>
    <row r="9" spans="1:21" x14ac:dyDescent="0.25">
      <c r="A9" t="s">
        <v>7</v>
      </c>
      <c r="B9" s="8">
        <v>3110456</v>
      </c>
      <c r="C9" s="8">
        <v>294305</v>
      </c>
      <c r="D9" s="2">
        <f t="shared" si="0"/>
        <v>0.9053820404468027</v>
      </c>
      <c r="E9" s="8">
        <v>139962</v>
      </c>
      <c r="F9" s="2">
        <f t="shared" si="1"/>
        <v>0.86038477959501758</v>
      </c>
      <c r="G9" s="3">
        <v>39.536200000000001</v>
      </c>
      <c r="H9" s="3">
        <v>33.791699999999999</v>
      </c>
      <c r="I9" s="3">
        <v>39.133699999999997</v>
      </c>
      <c r="J9" s="3">
        <f t="shared" si="2"/>
        <v>37.487200000000001</v>
      </c>
      <c r="K9" s="3">
        <v>34.316000000000003</v>
      </c>
      <c r="L9" s="3">
        <v>42.440800000000003</v>
      </c>
      <c r="M9" s="3">
        <v>34.206699999999998</v>
      </c>
      <c r="N9" s="3">
        <f t="shared" si="3"/>
        <v>36.987833333333334</v>
      </c>
      <c r="O9" s="3">
        <f t="shared" si="4"/>
        <v>36.926100000000005</v>
      </c>
      <c r="P9" s="3">
        <f t="shared" si="5"/>
        <v>38.116250000000001</v>
      </c>
      <c r="Q9" s="3">
        <f t="shared" si="6"/>
        <v>36.670199999999994</v>
      </c>
      <c r="R9">
        <f t="shared" si="7"/>
        <v>37.237516666666664</v>
      </c>
      <c r="S9" s="10">
        <v>36.887566669999998</v>
      </c>
      <c r="T9" s="15">
        <v>37.625166666666665</v>
      </c>
    </row>
    <row r="10" spans="1:21" x14ac:dyDescent="0.25">
      <c r="A10" t="s">
        <v>8</v>
      </c>
      <c r="B10" s="8">
        <v>3110456</v>
      </c>
      <c r="C10" s="8">
        <v>410046</v>
      </c>
      <c r="D10" s="2">
        <f t="shared" si="0"/>
        <v>0.86817174073512049</v>
      </c>
      <c r="E10" s="8">
        <v>194119</v>
      </c>
      <c r="F10" s="2">
        <f t="shared" si="1"/>
        <v>0.80576320642375265</v>
      </c>
      <c r="G10" s="3">
        <v>37.0501</v>
      </c>
      <c r="H10" s="3">
        <v>30.031600000000001</v>
      </c>
      <c r="I10" s="3">
        <v>36.950400000000002</v>
      </c>
      <c r="J10" s="3">
        <f t="shared" si="2"/>
        <v>34.677366666666664</v>
      </c>
      <c r="K10" s="3">
        <v>31.1279</v>
      </c>
      <c r="L10" s="3">
        <v>40.029499999999999</v>
      </c>
      <c r="M10" s="3">
        <v>31.100899999999999</v>
      </c>
      <c r="N10" s="3">
        <f t="shared" si="3"/>
        <v>34.086099999999995</v>
      </c>
      <c r="O10" s="3">
        <f t="shared" si="4"/>
        <v>34.088999999999999</v>
      </c>
      <c r="P10" s="3">
        <f t="shared" si="5"/>
        <v>35.030549999999998</v>
      </c>
      <c r="Q10" s="3">
        <f t="shared" si="6"/>
        <v>34.025649999999999</v>
      </c>
      <c r="R10">
        <f t="shared" si="7"/>
        <v>34.381733333333329</v>
      </c>
      <c r="S10" s="10">
        <v>33.776866669999997</v>
      </c>
      <c r="T10" s="15">
        <v>34.254766666666661</v>
      </c>
    </row>
    <row r="11" spans="1:21" x14ac:dyDescent="0.25">
      <c r="A11" t="s">
        <v>34</v>
      </c>
      <c r="B11" s="8">
        <v>3110456</v>
      </c>
      <c r="C11" s="8">
        <v>250941</v>
      </c>
      <c r="D11" s="2">
        <f t="shared" si="0"/>
        <v>0.91932340467121221</v>
      </c>
      <c r="E11" s="8">
        <v>117647</v>
      </c>
      <c r="F11" s="2">
        <f t="shared" si="1"/>
        <v>0.88150033307013509</v>
      </c>
      <c r="G11" s="3">
        <v>35.533900000000003</v>
      </c>
      <c r="H11" s="3">
        <v>29.404499999999999</v>
      </c>
      <c r="I11" s="3">
        <v>34.299500000000002</v>
      </c>
      <c r="J11" s="3">
        <f t="shared" si="2"/>
        <v>33.079299999999996</v>
      </c>
      <c r="K11" s="3">
        <v>31.569099999999999</v>
      </c>
      <c r="L11" s="3">
        <v>38.206699999999998</v>
      </c>
      <c r="M11" s="3">
        <v>31.069700000000001</v>
      </c>
      <c r="N11" s="3">
        <f t="shared" si="3"/>
        <v>33.615166666666667</v>
      </c>
      <c r="O11" s="3">
        <f t="shared" si="4"/>
        <v>33.551500000000004</v>
      </c>
      <c r="P11" s="3">
        <f t="shared" si="5"/>
        <v>33.805599999999998</v>
      </c>
      <c r="Q11" s="3">
        <f t="shared" si="6"/>
        <v>32.684600000000003</v>
      </c>
      <c r="R11">
        <f t="shared" si="7"/>
        <v>33.347233333333335</v>
      </c>
      <c r="S11" s="10">
        <v>34.609499999999997</v>
      </c>
      <c r="T11" s="15">
        <v>34.527033333333328</v>
      </c>
    </row>
    <row r="12" spans="1:21" x14ac:dyDescent="0.25">
      <c r="A12" t="s">
        <v>35</v>
      </c>
      <c r="B12" s="8">
        <v>3110456</v>
      </c>
      <c r="C12" s="8">
        <v>490323</v>
      </c>
      <c r="D12" s="2">
        <f t="shared" si="0"/>
        <v>0.84236298471992532</v>
      </c>
      <c r="E12" s="8">
        <v>226918</v>
      </c>
      <c r="F12" s="2">
        <f t="shared" si="1"/>
        <v>0.76940969426990768</v>
      </c>
      <c r="G12" s="3">
        <v>37.788899999999998</v>
      </c>
      <c r="H12" s="3">
        <v>33.816899999999997</v>
      </c>
      <c r="I12" s="3">
        <v>38.288800000000002</v>
      </c>
      <c r="J12" s="3">
        <f t="shared" si="2"/>
        <v>36.63153333333333</v>
      </c>
      <c r="K12" s="3">
        <v>34.291899999999998</v>
      </c>
      <c r="L12" s="3">
        <v>41.063699999999997</v>
      </c>
      <c r="M12" s="3">
        <v>34.598799999999997</v>
      </c>
      <c r="N12" s="3">
        <f t="shared" si="3"/>
        <v>36.651466666666664</v>
      </c>
      <c r="O12" s="3">
        <f t="shared" si="4"/>
        <v>36.040399999999998</v>
      </c>
      <c r="P12" s="3">
        <f t="shared" si="5"/>
        <v>37.440299999999993</v>
      </c>
      <c r="Q12" s="3">
        <f t="shared" si="6"/>
        <v>36.443799999999996</v>
      </c>
      <c r="R12">
        <f t="shared" si="7"/>
        <v>36.641499999999994</v>
      </c>
      <c r="S12" s="10">
        <v>36.765533329999997</v>
      </c>
      <c r="T12" s="15">
        <v>38.458233333333339</v>
      </c>
    </row>
    <row r="13" spans="1:21" x14ac:dyDescent="0.25">
      <c r="A13" t="s">
        <v>36</v>
      </c>
      <c r="B13" s="8">
        <v>3110456</v>
      </c>
      <c r="C13" s="8">
        <v>464873</v>
      </c>
      <c r="D13" s="2">
        <f t="shared" si="0"/>
        <v>0.8505450647750683</v>
      </c>
      <c r="E13" s="8">
        <v>217460</v>
      </c>
      <c r="F13" s="2">
        <f t="shared" si="1"/>
        <v>0.78063248604063196</v>
      </c>
      <c r="G13" s="3">
        <v>36.997700000000002</v>
      </c>
      <c r="H13" s="3">
        <v>31.814900000000002</v>
      </c>
      <c r="I13" s="3">
        <v>37.268500000000003</v>
      </c>
      <c r="J13" s="3">
        <f t="shared" si="2"/>
        <v>35.360366666666671</v>
      </c>
      <c r="K13" s="3">
        <v>33.299999999999997</v>
      </c>
      <c r="L13" s="3">
        <v>40.146799999999999</v>
      </c>
      <c r="M13" s="3">
        <v>33.211799999999997</v>
      </c>
      <c r="N13" s="3">
        <f t="shared" si="3"/>
        <v>35.552866666666667</v>
      </c>
      <c r="O13" s="3">
        <f t="shared" si="4"/>
        <v>35.148849999999996</v>
      </c>
      <c r="P13" s="3">
        <f t="shared" si="5"/>
        <v>35.980850000000004</v>
      </c>
      <c r="Q13" s="3">
        <f t="shared" si="6"/>
        <v>35.24015</v>
      </c>
      <c r="R13">
        <f t="shared" si="7"/>
        <v>35.456616666666669</v>
      </c>
      <c r="S13" s="10">
        <v>36.026299999999999</v>
      </c>
      <c r="T13" s="15">
        <v>36.448166666666665</v>
      </c>
    </row>
    <row r="14" spans="1:21" x14ac:dyDescent="0.25">
      <c r="A14" t="s">
        <v>37</v>
      </c>
      <c r="B14" s="8">
        <v>3110456</v>
      </c>
      <c r="C14" s="8">
        <v>457797</v>
      </c>
      <c r="D14" s="2">
        <f t="shared" si="0"/>
        <v>0.85281997237704055</v>
      </c>
      <c r="E14" s="8">
        <v>215813</v>
      </c>
      <c r="F14" s="2">
        <f t="shared" si="1"/>
        <v>0.78343689799823557</v>
      </c>
      <c r="G14" s="3">
        <v>37.529299999999999</v>
      </c>
      <c r="H14" s="3">
        <v>33.697899999999997</v>
      </c>
      <c r="I14" s="3">
        <v>38.244900000000001</v>
      </c>
      <c r="J14" s="3">
        <f t="shared" si="2"/>
        <v>36.490699999999997</v>
      </c>
      <c r="K14" s="3">
        <v>34.560899999999997</v>
      </c>
      <c r="L14" s="3">
        <v>41.067300000000003</v>
      </c>
      <c r="M14" s="3">
        <v>34.799100000000003</v>
      </c>
      <c r="N14" s="3">
        <f t="shared" si="3"/>
        <v>36.809100000000001</v>
      </c>
      <c r="O14" s="3">
        <f t="shared" si="4"/>
        <v>36.045099999999998</v>
      </c>
      <c r="P14" s="3">
        <f t="shared" si="5"/>
        <v>37.382599999999996</v>
      </c>
      <c r="Q14" s="3">
        <f t="shared" si="6"/>
        <v>36.522000000000006</v>
      </c>
      <c r="R14">
        <f t="shared" si="7"/>
        <v>36.649900000000002</v>
      </c>
      <c r="S14" s="10">
        <v>37.125799999999998</v>
      </c>
      <c r="T14" s="15">
        <v>38.289166666666667</v>
      </c>
    </row>
    <row r="15" spans="1:21" x14ac:dyDescent="0.25">
      <c r="A15" t="s">
        <v>38</v>
      </c>
      <c r="B15" s="8">
        <v>3110456</v>
      </c>
      <c r="C15" s="8">
        <v>347605</v>
      </c>
      <c r="D15" s="2">
        <f t="shared" si="0"/>
        <v>0.88824628929005911</v>
      </c>
      <c r="E15" s="8">
        <v>163900</v>
      </c>
      <c r="F15" s="2">
        <f t="shared" si="1"/>
        <v>0.83555305074239916</v>
      </c>
      <c r="G15" s="3">
        <v>35.160899999999998</v>
      </c>
      <c r="H15" s="3">
        <v>32.764299999999999</v>
      </c>
      <c r="I15" s="3">
        <v>35.431899999999999</v>
      </c>
      <c r="J15" s="3">
        <f t="shared" si="2"/>
        <v>34.452366666666663</v>
      </c>
      <c r="K15" s="3">
        <v>34.348599999999998</v>
      </c>
      <c r="L15" s="3">
        <v>38.310499999999998</v>
      </c>
      <c r="M15" s="3">
        <v>34.425199999999997</v>
      </c>
      <c r="N15" s="3">
        <f t="shared" si="3"/>
        <v>35.694766666666659</v>
      </c>
      <c r="O15" s="3">
        <f t="shared" si="4"/>
        <v>34.754750000000001</v>
      </c>
      <c r="P15" s="3">
        <f t="shared" si="5"/>
        <v>35.537399999999998</v>
      </c>
      <c r="Q15" s="3">
        <f t="shared" si="6"/>
        <v>34.928550000000001</v>
      </c>
      <c r="R15">
        <f t="shared" si="7"/>
        <v>35.073566666666665</v>
      </c>
      <c r="S15" s="10">
        <v>36.8215</v>
      </c>
      <c r="T15" s="15">
        <v>38.408000000000008</v>
      </c>
    </row>
    <row r="16" spans="1:21" x14ac:dyDescent="0.25">
      <c r="A16" t="s">
        <v>9</v>
      </c>
      <c r="B16" s="8">
        <v>3110456</v>
      </c>
      <c r="C16" s="8">
        <v>292335</v>
      </c>
      <c r="D16" s="2">
        <f t="shared" si="0"/>
        <v>0.90601538809743654</v>
      </c>
      <c r="E16" s="8">
        <v>140983</v>
      </c>
      <c r="F16" s="2">
        <f t="shared" si="1"/>
        <v>0.8606898795546376</v>
      </c>
      <c r="G16" s="3">
        <v>35.689300000000003</v>
      </c>
      <c r="H16" s="3">
        <v>31.619399999999999</v>
      </c>
      <c r="I16" s="3">
        <v>35.787100000000002</v>
      </c>
      <c r="J16" s="3">
        <f t="shared" si="2"/>
        <v>34.365266666666663</v>
      </c>
      <c r="K16" s="3">
        <v>33.6706</v>
      </c>
      <c r="L16" s="3">
        <v>38.739699999999999</v>
      </c>
      <c r="M16" s="3">
        <v>33.7181</v>
      </c>
      <c r="N16" s="3">
        <f t="shared" si="3"/>
        <v>35.376133333333335</v>
      </c>
      <c r="O16" s="3">
        <f t="shared" si="4"/>
        <v>34.679950000000005</v>
      </c>
      <c r="P16" s="3">
        <f t="shared" si="5"/>
        <v>35.179549999999999</v>
      </c>
      <c r="Q16" s="3">
        <f t="shared" si="6"/>
        <v>34.752600000000001</v>
      </c>
      <c r="R16">
        <f t="shared" si="7"/>
        <v>34.870699999999999</v>
      </c>
      <c r="S16" s="10">
        <v>35.0396</v>
      </c>
      <c r="T16" s="15">
        <v>37.142666666666663</v>
      </c>
    </row>
    <row r="17" spans="1:30" x14ac:dyDescent="0.25">
      <c r="A17" t="s">
        <v>39</v>
      </c>
      <c r="B17" s="8">
        <v>3110456</v>
      </c>
      <c r="C17" s="8">
        <v>499450</v>
      </c>
      <c r="D17" s="2">
        <f t="shared" si="0"/>
        <v>0.83942868826950134</v>
      </c>
      <c r="E17" s="8">
        <v>232439</v>
      </c>
      <c r="F17" s="2">
        <f t="shared" si="1"/>
        <v>0.76470041691636204</v>
      </c>
      <c r="G17" s="3">
        <v>33.300899999999999</v>
      </c>
      <c r="H17" s="3">
        <v>28.228300000000001</v>
      </c>
      <c r="I17" s="3">
        <v>33.147199999999998</v>
      </c>
      <c r="J17" s="3">
        <f t="shared" si="2"/>
        <v>31.558800000000002</v>
      </c>
      <c r="K17" s="3">
        <v>29.465800000000002</v>
      </c>
      <c r="L17" s="3">
        <v>36.899900000000002</v>
      </c>
      <c r="M17" s="3">
        <v>29.466999999999999</v>
      </c>
      <c r="N17" s="3">
        <f t="shared" si="3"/>
        <v>31.944233333333333</v>
      </c>
      <c r="O17" s="3">
        <f t="shared" si="4"/>
        <v>31.38335</v>
      </c>
      <c r="P17" s="3">
        <f t="shared" si="5"/>
        <v>32.564100000000003</v>
      </c>
      <c r="Q17" s="3">
        <f t="shared" si="6"/>
        <v>31.307099999999998</v>
      </c>
      <c r="R17">
        <f t="shared" si="7"/>
        <v>31.751516666666667</v>
      </c>
      <c r="S17" s="10">
        <v>32.009666670000001</v>
      </c>
      <c r="T17" s="15">
        <v>33.007866666666672</v>
      </c>
    </row>
    <row r="18" spans="1:30" x14ac:dyDescent="0.25">
      <c r="A18" t="s">
        <v>10</v>
      </c>
      <c r="B18" s="8">
        <v>3110456</v>
      </c>
      <c r="C18" s="8">
        <v>521105</v>
      </c>
      <c r="D18" s="2">
        <f t="shared" si="0"/>
        <v>0.83246668655656919</v>
      </c>
      <c r="E18" s="8">
        <v>247824</v>
      </c>
      <c r="F18" s="2">
        <f t="shared" si="1"/>
        <v>0.75279219509936812</v>
      </c>
      <c r="G18" s="3">
        <v>33.5916</v>
      </c>
      <c r="H18" s="3">
        <v>28.480699999999999</v>
      </c>
      <c r="I18" s="3">
        <v>33.365099999999998</v>
      </c>
      <c r="J18" s="3">
        <f t="shared" si="2"/>
        <v>31.812466666666666</v>
      </c>
      <c r="K18" s="3">
        <v>29.6083</v>
      </c>
      <c r="L18" s="3">
        <v>36.670099999999998</v>
      </c>
      <c r="M18" s="3">
        <v>29.963100000000001</v>
      </c>
      <c r="N18" s="3">
        <f t="shared" si="3"/>
        <v>32.080500000000001</v>
      </c>
      <c r="O18" s="3">
        <f t="shared" si="4"/>
        <v>31.59995</v>
      </c>
      <c r="P18" s="3">
        <f t="shared" si="5"/>
        <v>32.575400000000002</v>
      </c>
      <c r="Q18" s="3">
        <f t="shared" si="6"/>
        <v>31.664099999999998</v>
      </c>
      <c r="R18">
        <f t="shared" si="7"/>
        <v>31.946483333333333</v>
      </c>
      <c r="S18" s="10">
        <v>32.124066669999998</v>
      </c>
      <c r="T18" s="15">
        <v>33.154299999999999</v>
      </c>
      <c r="AD18" s="1"/>
    </row>
    <row r="19" spans="1:30" x14ac:dyDescent="0.25">
      <c r="A19" t="s">
        <v>11</v>
      </c>
      <c r="B19" s="8">
        <v>3110456</v>
      </c>
      <c r="C19" s="8">
        <v>514997</v>
      </c>
      <c r="D19" s="2">
        <f t="shared" si="0"/>
        <v>0.83443038576980355</v>
      </c>
      <c r="E19" s="8">
        <v>242020</v>
      </c>
      <c r="F19" s="2">
        <f t="shared" si="1"/>
        <v>0.75662185865995213</v>
      </c>
      <c r="G19" s="3">
        <v>36.933900000000001</v>
      </c>
      <c r="H19" s="3">
        <v>28.799900000000001</v>
      </c>
      <c r="I19" s="3">
        <v>36.767200000000003</v>
      </c>
      <c r="J19" s="3">
        <f t="shared" si="2"/>
        <v>34.167000000000002</v>
      </c>
      <c r="K19" s="3">
        <v>30.4709</v>
      </c>
      <c r="L19" s="3">
        <v>39.929099999999998</v>
      </c>
      <c r="M19" s="3">
        <v>30.238099999999999</v>
      </c>
      <c r="N19" s="3">
        <f t="shared" si="3"/>
        <v>33.546033333333334</v>
      </c>
      <c r="O19" s="3">
        <f t="shared" si="4"/>
        <v>33.702399999999997</v>
      </c>
      <c r="P19" s="3">
        <f t="shared" si="5"/>
        <v>34.3645</v>
      </c>
      <c r="Q19" s="3">
        <f t="shared" si="6"/>
        <v>33.502650000000003</v>
      </c>
      <c r="R19">
        <f t="shared" si="7"/>
        <v>33.856516666666664</v>
      </c>
      <c r="S19" s="10">
        <v>31.846033330000001</v>
      </c>
      <c r="T19" s="15">
        <v>33.597533333333331</v>
      </c>
    </row>
    <row r="20" spans="1:30" x14ac:dyDescent="0.25">
      <c r="A20" t="s">
        <v>12</v>
      </c>
      <c r="B20" s="8">
        <v>3110456</v>
      </c>
      <c r="C20" s="8">
        <v>567861</v>
      </c>
      <c r="D20" s="2">
        <f t="shared" si="0"/>
        <v>0.81743480698649973</v>
      </c>
      <c r="E20" s="8">
        <v>266935</v>
      </c>
      <c r="F20" s="2">
        <f t="shared" si="1"/>
        <v>0.73161620032561148</v>
      </c>
      <c r="G20" s="3">
        <v>34.320999999999998</v>
      </c>
      <c r="H20" s="3">
        <v>28.684000000000001</v>
      </c>
      <c r="I20" s="3">
        <v>33.748899999999999</v>
      </c>
      <c r="J20" s="3">
        <f t="shared" si="2"/>
        <v>32.251299999999993</v>
      </c>
      <c r="K20" s="3">
        <v>30.2957</v>
      </c>
      <c r="L20" s="3">
        <v>37.256300000000003</v>
      </c>
      <c r="M20" s="3">
        <v>30.1143</v>
      </c>
      <c r="N20" s="3">
        <f t="shared" si="3"/>
        <v>32.555433333333333</v>
      </c>
      <c r="O20" s="3">
        <f t="shared" si="4"/>
        <v>32.308349999999997</v>
      </c>
      <c r="P20" s="3">
        <f t="shared" si="5"/>
        <v>32.970150000000004</v>
      </c>
      <c r="Q20" s="3">
        <f t="shared" si="6"/>
        <v>31.9316</v>
      </c>
      <c r="R20">
        <f t="shared" si="7"/>
        <v>32.403366666666663</v>
      </c>
      <c r="S20" s="10">
        <v>31.96</v>
      </c>
      <c r="T20" s="15">
        <v>33.612233333333329</v>
      </c>
    </row>
    <row r="21" spans="1:30" ht="15" customHeight="1" x14ac:dyDescent="0.25">
      <c r="A21" t="s">
        <v>13</v>
      </c>
      <c r="B21" s="8">
        <v>3110456</v>
      </c>
      <c r="C21" s="8">
        <v>359021</v>
      </c>
      <c r="D21" s="2">
        <f t="shared" ref="D21:D34" si="8">1-C21/B21</f>
        <v>0.88457608787907627</v>
      </c>
      <c r="E21" s="8">
        <v>173981</v>
      </c>
      <c r="F21" s="2">
        <f t="shared" ref="F21:F34" si="9">1-(C21+E21)/B21</f>
        <v>0.8286418454400255</v>
      </c>
      <c r="G21" s="3">
        <v>43.818399999999997</v>
      </c>
      <c r="H21" s="3">
        <v>34.130800000000001</v>
      </c>
      <c r="I21" s="3">
        <v>42.105699999999999</v>
      </c>
      <c r="J21" s="3">
        <f t="shared" si="2"/>
        <v>40.018299999999996</v>
      </c>
      <c r="K21" s="3">
        <v>34.633099999999999</v>
      </c>
      <c r="L21" s="3">
        <v>46.682899999999997</v>
      </c>
      <c r="M21" s="3">
        <v>34.955599999999997</v>
      </c>
      <c r="N21" s="3">
        <f t="shared" si="3"/>
        <v>38.757200000000005</v>
      </c>
      <c r="O21" s="3">
        <f t="shared" si="4"/>
        <v>39.225749999999998</v>
      </c>
      <c r="P21" s="3">
        <f t="shared" si="5"/>
        <v>40.406849999999999</v>
      </c>
      <c r="Q21" s="3">
        <f t="shared" si="6"/>
        <v>38.530649999999994</v>
      </c>
      <c r="R21">
        <f t="shared" si="7"/>
        <v>39.387749999999997</v>
      </c>
      <c r="S21" s="10">
        <v>37.389466669999997</v>
      </c>
      <c r="T21" s="15">
        <v>37.947333333333333</v>
      </c>
    </row>
    <row r="22" spans="1:30" x14ac:dyDescent="0.25">
      <c r="A22" t="s">
        <v>14</v>
      </c>
      <c r="B22" s="8">
        <v>3110456</v>
      </c>
      <c r="C22" s="8">
        <v>452874</v>
      </c>
      <c r="D22" s="2">
        <f t="shared" si="8"/>
        <v>0.85440269851108641</v>
      </c>
      <c r="E22" s="8">
        <v>212721</v>
      </c>
      <c r="F22" s="2">
        <f t="shared" si="9"/>
        <v>0.78601369059713433</v>
      </c>
      <c r="G22" s="3">
        <v>35.781799999999997</v>
      </c>
      <c r="H22" s="3">
        <v>30.624500000000001</v>
      </c>
      <c r="I22" s="3">
        <v>35.890799999999999</v>
      </c>
      <c r="J22" s="3">
        <f t="shared" si="2"/>
        <v>34.099033333333331</v>
      </c>
      <c r="K22" s="3">
        <v>31.927600000000002</v>
      </c>
      <c r="L22" s="3">
        <v>38.815300000000001</v>
      </c>
      <c r="M22" s="3">
        <v>32.274700000000003</v>
      </c>
      <c r="N22" s="3">
        <f t="shared" si="3"/>
        <v>34.339200000000005</v>
      </c>
      <c r="O22" s="3">
        <f t="shared" si="4"/>
        <v>33.854700000000001</v>
      </c>
      <c r="P22" s="3">
        <f t="shared" si="5"/>
        <v>34.719900000000003</v>
      </c>
      <c r="Q22" s="3">
        <f t="shared" si="6"/>
        <v>34.082750000000004</v>
      </c>
      <c r="R22">
        <f t="shared" si="7"/>
        <v>34.219116666666665</v>
      </c>
      <c r="S22" s="10">
        <v>34.637</v>
      </c>
      <c r="T22" s="15">
        <v>35.20406666666667</v>
      </c>
    </row>
    <row r="23" spans="1:30" x14ac:dyDescent="0.25">
      <c r="A23" t="s">
        <v>15</v>
      </c>
      <c r="B23" s="8">
        <v>3110456</v>
      </c>
      <c r="C23" s="8">
        <v>509517</v>
      </c>
      <c r="D23" s="2">
        <f t="shared" si="8"/>
        <v>0.83619218532588147</v>
      </c>
      <c r="E23" s="8">
        <v>239461</v>
      </c>
      <c r="F23" s="2">
        <f t="shared" si="9"/>
        <v>0.75920636716931533</v>
      </c>
      <c r="G23" s="3">
        <v>32.8035</v>
      </c>
      <c r="H23" s="3">
        <v>28.4648</v>
      </c>
      <c r="I23" s="3">
        <v>32.870199999999997</v>
      </c>
      <c r="J23" s="3">
        <f t="shared" si="2"/>
        <v>31.379499999999997</v>
      </c>
      <c r="K23" s="3">
        <v>29.774000000000001</v>
      </c>
      <c r="L23" s="3">
        <v>35.844900000000003</v>
      </c>
      <c r="M23" s="3">
        <v>29.948499999999999</v>
      </c>
      <c r="N23" s="3">
        <f t="shared" si="3"/>
        <v>31.855799999999999</v>
      </c>
      <c r="O23" s="3">
        <f t="shared" si="4"/>
        <v>31.28875</v>
      </c>
      <c r="P23" s="3">
        <f t="shared" si="5"/>
        <v>32.154850000000003</v>
      </c>
      <c r="Q23" s="3">
        <f t="shared" si="6"/>
        <v>31.409349999999996</v>
      </c>
      <c r="R23">
        <f t="shared" si="7"/>
        <v>31.617649999999998</v>
      </c>
      <c r="S23" s="10">
        <v>32.683799999999998</v>
      </c>
      <c r="T23" s="15">
        <v>33.113566666666664</v>
      </c>
    </row>
    <row r="24" spans="1:30" x14ac:dyDescent="0.25">
      <c r="A24" t="s">
        <v>16</v>
      </c>
      <c r="B24" s="8">
        <v>3110456</v>
      </c>
      <c r="C24" s="8">
        <v>531043</v>
      </c>
      <c r="D24" s="2">
        <f t="shared" si="8"/>
        <v>0.82927165663169644</v>
      </c>
      <c r="E24" s="8">
        <v>248799</v>
      </c>
      <c r="F24" s="2">
        <f t="shared" si="9"/>
        <v>0.74928370631187202</v>
      </c>
      <c r="G24" s="3">
        <v>32.7502</v>
      </c>
      <c r="H24" s="3">
        <v>27.376799999999999</v>
      </c>
      <c r="I24" s="3">
        <v>32.715899999999998</v>
      </c>
      <c r="J24" s="3">
        <f t="shared" si="2"/>
        <v>30.947633333333329</v>
      </c>
      <c r="K24" s="3">
        <v>28.444299999999998</v>
      </c>
      <c r="L24" s="3">
        <v>35.6755</v>
      </c>
      <c r="M24" s="3">
        <v>28.437200000000001</v>
      </c>
      <c r="N24" s="3">
        <f t="shared" si="3"/>
        <v>30.852333333333334</v>
      </c>
      <c r="O24" s="3">
        <f t="shared" si="4"/>
        <v>30.597249999999999</v>
      </c>
      <c r="P24" s="3">
        <f t="shared" si="5"/>
        <v>31.526150000000001</v>
      </c>
      <c r="Q24" s="3">
        <f t="shared" si="6"/>
        <v>30.576549999999997</v>
      </c>
      <c r="R24">
        <f t="shared" si="7"/>
        <v>30.899983333333331</v>
      </c>
      <c r="S24" s="10">
        <v>31.31366667</v>
      </c>
      <c r="T24" s="15">
        <v>31.560699999999997</v>
      </c>
    </row>
    <row r="25" spans="1:30" x14ac:dyDescent="0.25">
      <c r="A25" t="s">
        <v>17</v>
      </c>
      <c r="B25" s="8">
        <v>3110456</v>
      </c>
      <c r="C25" s="8">
        <v>541658</v>
      </c>
      <c r="D25" s="2">
        <f t="shared" si="8"/>
        <v>0.82585897373246886</v>
      </c>
      <c r="E25" s="8">
        <v>257232</v>
      </c>
      <c r="F25" s="2">
        <f t="shared" si="9"/>
        <v>0.74315984537315427</v>
      </c>
      <c r="G25" s="3">
        <v>32.550899999999999</v>
      </c>
      <c r="H25" s="3">
        <v>25.869599999999998</v>
      </c>
      <c r="I25" s="3">
        <v>32.581099999999999</v>
      </c>
      <c r="J25" s="3">
        <f t="shared" si="2"/>
        <v>30.333866666666665</v>
      </c>
      <c r="K25" s="3">
        <v>26.9343</v>
      </c>
      <c r="L25" s="3">
        <v>35.643000000000001</v>
      </c>
      <c r="M25" s="3">
        <v>26.798200000000001</v>
      </c>
      <c r="N25" s="3">
        <f t="shared" si="3"/>
        <v>29.791833333333333</v>
      </c>
      <c r="O25" s="3">
        <f t="shared" si="4"/>
        <v>29.742599999999999</v>
      </c>
      <c r="P25" s="3">
        <f t="shared" si="5"/>
        <v>30.7563</v>
      </c>
      <c r="Q25" s="3">
        <f t="shared" si="6"/>
        <v>29.68965</v>
      </c>
      <c r="R25">
        <f t="shared" si="7"/>
        <v>30.062849999999997</v>
      </c>
      <c r="S25" s="10">
        <v>29.382033329999999</v>
      </c>
      <c r="T25" s="15">
        <v>30.063533333333336</v>
      </c>
    </row>
    <row r="26" spans="1:30" x14ac:dyDescent="0.25">
      <c r="A26" t="s">
        <v>18</v>
      </c>
      <c r="B26" s="8">
        <v>3110456</v>
      </c>
      <c r="C26" s="8">
        <v>309676</v>
      </c>
      <c r="D26" s="2">
        <f t="shared" si="8"/>
        <v>0.90044032129051177</v>
      </c>
      <c r="E26" s="8">
        <v>147151</v>
      </c>
      <c r="F26" s="2">
        <f t="shared" si="9"/>
        <v>0.85313182375831709</v>
      </c>
      <c r="G26" s="3">
        <v>40.598199999999999</v>
      </c>
      <c r="H26" s="3">
        <v>32.563099999999999</v>
      </c>
      <c r="I26" s="3">
        <v>39.980200000000004</v>
      </c>
      <c r="J26" s="3">
        <f t="shared" si="2"/>
        <v>37.713833333333334</v>
      </c>
      <c r="K26" s="3">
        <v>33.722099999999998</v>
      </c>
      <c r="L26" s="3">
        <v>43.493600000000001</v>
      </c>
      <c r="M26" s="3">
        <v>33.9071</v>
      </c>
      <c r="N26" s="3">
        <f t="shared" si="3"/>
        <v>37.040933333333335</v>
      </c>
      <c r="O26" s="3">
        <f t="shared" si="4"/>
        <v>37.160150000000002</v>
      </c>
      <c r="P26" s="3">
        <f t="shared" si="5"/>
        <v>38.028350000000003</v>
      </c>
      <c r="Q26" s="3">
        <f t="shared" si="6"/>
        <v>36.943650000000005</v>
      </c>
      <c r="R26">
        <f t="shared" si="7"/>
        <v>37.377383333333334</v>
      </c>
      <c r="S26" s="10">
        <v>36.395000000000003</v>
      </c>
      <c r="T26" s="15">
        <v>36.749533333333325</v>
      </c>
    </row>
    <row r="27" spans="1:30" x14ac:dyDescent="0.25">
      <c r="A27" t="s">
        <v>19</v>
      </c>
      <c r="B27" s="8">
        <v>3110456</v>
      </c>
      <c r="C27" s="8">
        <v>353231</v>
      </c>
      <c r="D27" s="2">
        <f t="shared" si="8"/>
        <v>0.88643755127865498</v>
      </c>
      <c r="E27" s="8">
        <v>171750</v>
      </c>
      <c r="F27" s="2">
        <f t="shared" si="9"/>
        <v>0.83122056701654035</v>
      </c>
      <c r="G27" s="3">
        <v>36.417000000000002</v>
      </c>
      <c r="H27" s="3">
        <v>28.982299999999999</v>
      </c>
      <c r="I27" s="3">
        <v>36.745899999999999</v>
      </c>
      <c r="J27" s="3">
        <f t="shared" si="2"/>
        <v>34.048399999999994</v>
      </c>
      <c r="K27" s="3">
        <v>29.601199999999999</v>
      </c>
      <c r="L27" s="3">
        <v>39.564900000000002</v>
      </c>
      <c r="M27" s="3">
        <v>29.706399999999999</v>
      </c>
      <c r="N27" s="3">
        <f t="shared" si="3"/>
        <v>32.957500000000003</v>
      </c>
      <c r="O27" s="3">
        <f t="shared" si="4"/>
        <v>33.009100000000004</v>
      </c>
      <c r="P27" s="3">
        <f t="shared" si="5"/>
        <v>34.273600000000002</v>
      </c>
      <c r="Q27" s="3">
        <f t="shared" si="6"/>
        <v>33.226149999999997</v>
      </c>
      <c r="R27">
        <f t="shared" si="7"/>
        <v>33.502949999999998</v>
      </c>
      <c r="S27" s="10">
        <v>32.80156667</v>
      </c>
      <c r="T27" s="15">
        <v>32.751566666666669</v>
      </c>
    </row>
    <row r="28" spans="1:30" x14ac:dyDescent="0.25">
      <c r="A28" t="s">
        <v>40</v>
      </c>
      <c r="B28" s="8">
        <v>3110456</v>
      </c>
      <c r="C28" s="8">
        <v>420751</v>
      </c>
      <c r="D28" s="2">
        <f t="shared" si="8"/>
        <v>0.86473012317165066</v>
      </c>
      <c r="E28" s="8">
        <v>197963</v>
      </c>
      <c r="F28" s="2">
        <f t="shared" si="9"/>
        <v>0.80108575720087338</v>
      </c>
      <c r="G28" s="3">
        <v>37.7849</v>
      </c>
      <c r="H28" s="3">
        <v>31.4161</v>
      </c>
      <c r="I28" s="3">
        <v>38.075699999999998</v>
      </c>
      <c r="J28" s="3">
        <f t="shared" si="2"/>
        <v>35.758899999999997</v>
      </c>
      <c r="K28" s="3">
        <v>32.6768</v>
      </c>
      <c r="L28" s="3">
        <v>40.923099999999998</v>
      </c>
      <c r="M28" s="3">
        <v>32.9574</v>
      </c>
      <c r="N28" s="3">
        <f t="shared" si="3"/>
        <v>35.519100000000002</v>
      </c>
      <c r="O28" s="3">
        <f t="shared" si="4"/>
        <v>35.230850000000004</v>
      </c>
      <c r="P28" s="3">
        <f t="shared" si="5"/>
        <v>36.169600000000003</v>
      </c>
      <c r="Q28" s="3">
        <f t="shared" si="6"/>
        <v>35.516549999999995</v>
      </c>
      <c r="R28">
        <f t="shared" si="7"/>
        <v>35.638999999999996</v>
      </c>
      <c r="S28" s="10">
        <v>35.438533329999999</v>
      </c>
      <c r="T28" s="15">
        <v>35.905733333333337</v>
      </c>
    </row>
    <row r="29" spans="1:30" x14ac:dyDescent="0.25">
      <c r="A29" t="s">
        <v>41</v>
      </c>
      <c r="B29" s="8">
        <v>3110456</v>
      </c>
      <c r="C29" s="8">
        <v>407648</v>
      </c>
      <c r="D29" s="2">
        <f t="shared" si="8"/>
        <v>0.86894268878903924</v>
      </c>
      <c r="E29" s="8">
        <v>189523</v>
      </c>
      <c r="F29" s="2">
        <f t="shared" si="9"/>
        <v>0.80801175133163761</v>
      </c>
      <c r="G29" s="3">
        <v>34.738300000000002</v>
      </c>
      <c r="H29" s="3">
        <v>31.505500000000001</v>
      </c>
      <c r="I29" s="3">
        <v>34.5685</v>
      </c>
      <c r="J29" s="3">
        <f t="shared" si="2"/>
        <v>33.604100000000003</v>
      </c>
      <c r="K29" s="3">
        <v>33.262500000000003</v>
      </c>
      <c r="L29" s="3">
        <v>37.760800000000003</v>
      </c>
      <c r="M29" s="3">
        <v>33.125900000000001</v>
      </c>
      <c r="N29" s="3">
        <f t="shared" si="3"/>
        <v>34.7164</v>
      </c>
      <c r="O29" s="3">
        <f t="shared" si="4"/>
        <v>34.000399999999999</v>
      </c>
      <c r="P29" s="3">
        <f t="shared" si="5"/>
        <v>34.633150000000001</v>
      </c>
      <c r="Q29" s="3">
        <f t="shared" si="6"/>
        <v>33.847200000000001</v>
      </c>
      <c r="R29">
        <f t="shared" si="7"/>
        <v>34.160250000000005</v>
      </c>
      <c r="S29" s="10">
        <v>36.717300000000002</v>
      </c>
      <c r="T29" s="15">
        <v>36.35776666666667</v>
      </c>
    </row>
    <row r="30" spans="1:30" x14ac:dyDescent="0.25">
      <c r="A30" t="s">
        <v>42</v>
      </c>
      <c r="B30" s="8">
        <v>3110456</v>
      </c>
      <c r="C30" s="8">
        <v>535403</v>
      </c>
      <c r="D30" s="2">
        <f t="shared" si="8"/>
        <v>0.82786993289729871</v>
      </c>
      <c r="E30" s="8">
        <v>253582</v>
      </c>
      <c r="F30" s="2">
        <f t="shared" si="9"/>
        <v>0.74634426592113823</v>
      </c>
      <c r="G30" s="3">
        <v>32.929699999999997</v>
      </c>
      <c r="H30" s="3">
        <v>30.302600000000002</v>
      </c>
      <c r="I30" s="3">
        <v>33.077399999999997</v>
      </c>
      <c r="J30" s="3">
        <f t="shared" si="2"/>
        <v>32.103233333333328</v>
      </c>
      <c r="K30" s="3">
        <v>31.5258</v>
      </c>
      <c r="L30" s="3">
        <v>36.010100000000001</v>
      </c>
      <c r="M30" s="3">
        <v>32.002899999999997</v>
      </c>
      <c r="N30" s="3">
        <f t="shared" si="3"/>
        <v>33.179600000000001</v>
      </c>
      <c r="O30" s="3">
        <f t="shared" si="4"/>
        <v>32.22775</v>
      </c>
      <c r="P30" s="3">
        <f t="shared" si="5"/>
        <v>33.156350000000003</v>
      </c>
      <c r="Q30" s="3">
        <f t="shared" si="6"/>
        <v>32.540149999999997</v>
      </c>
      <c r="R30">
        <f t="shared" si="7"/>
        <v>32.641416666666665</v>
      </c>
      <c r="S30" s="10">
        <v>34.723766670000003</v>
      </c>
      <c r="T30" s="15">
        <v>35.258033333333337</v>
      </c>
    </row>
    <row r="31" spans="1:30" x14ac:dyDescent="0.25">
      <c r="A31" t="s">
        <v>43</v>
      </c>
      <c r="B31" s="8">
        <v>3110456</v>
      </c>
      <c r="C31" s="8">
        <v>398982</v>
      </c>
      <c r="D31" s="2">
        <f t="shared" si="8"/>
        <v>0.87172877545928951</v>
      </c>
      <c r="E31" s="8">
        <v>185844</v>
      </c>
      <c r="F31" s="2">
        <f t="shared" si="9"/>
        <v>0.81198062277685334</v>
      </c>
      <c r="G31" s="3">
        <v>34.523000000000003</v>
      </c>
      <c r="H31" s="3">
        <v>32.959899999999998</v>
      </c>
      <c r="I31" s="3">
        <v>34.592799999999997</v>
      </c>
      <c r="J31" s="3">
        <f t="shared" si="2"/>
        <v>34.025233333333333</v>
      </c>
      <c r="K31" s="3">
        <v>34.893000000000001</v>
      </c>
      <c r="L31" s="3">
        <v>37.5518</v>
      </c>
      <c r="M31" s="3">
        <v>34.814399999999999</v>
      </c>
      <c r="N31" s="3">
        <f t="shared" si="3"/>
        <v>35.753066666666662</v>
      </c>
      <c r="O31" s="3">
        <f t="shared" si="4"/>
        <v>34.707999999999998</v>
      </c>
      <c r="P31" s="3">
        <f t="shared" si="5"/>
        <v>35.255849999999995</v>
      </c>
      <c r="Q31" s="3">
        <f t="shared" si="6"/>
        <v>34.703599999999994</v>
      </c>
      <c r="R31">
        <f t="shared" si="7"/>
        <v>34.889150000000001</v>
      </c>
      <c r="S31" s="10">
        <v>39.62476667</v>
      </c>
      <c r="T31" s="15">
        <v>38.104933333333335</v>
      </c>
    </row>
    <row r="32" spans="1:30" x14ac:dyDescent="0.25">
      <c r="A32" t="s">
        <v>20</v>
      </c>
      <c r="B32" s="8">
        <v>3110456</v>
      </c>
      <c r="C32" s="8">
        <v>376074</v>
      </c>
      <c r="D32" s="2">
        <f t="shared" si="8"/>
        <v>0.8790936119977264</v>
      </c>
      <c r="E32" s="8">
        <v>179856</v>
      </c>
      <c r="F32" s="2">
        <f t="shared" si="9"/>
        <v>0.82127057897620159</v>
      </c>
      <c r="G32" s="3">
        <v>40.403700000000001</v>
      </c>
      <c r="H32" s="3">
        <v>32.323700000000002</v>
      </c>
      <c r="I32" s="3">
        <v>39.7928</v>
      </c>
      <c r="J32" s="3">
        <f t="shared" si="2"/>
        <v>37.506733333333337</v>
      </c>
      <c r="K32" s="3">
        <v>33.1083</v>
      </c>
      <c r="L32" s="3">
        <v>43.347299999999997</v>
      </c>
      <c r="M32" s="3">
        <v>33.204000000000001</v>
      </c>
      <c r="N32" s="3">
        <f t="shared" si="3"/>
        <v>36.553200000000004</v>
      </c>
      <c r="O32" s="3">
        <f t="shared" si="4"/>
        <v>36.756</v>
      </c>
      <c r="P32" s="3">
        <f t="shared" si="5"/>
        <v>37.835499999999996</v>
      </c>
      <c r="Q32" s="3">
        <f t="shared" si="6"/>
        <v>36.498400000000004</v>
      </c>
      <c r="R32">
        <f t="shared" si="7"/>
        <v>37.029966666666667</v>
      </c>
      <c r="S32" s="10">
        <v>35.404266669999998</v>
      </c>
      <c r="T32" s="15">
        <v>36.337933333333332</v>
      </c>
    </row>
    <row r="33" spans="1:20" x14ac:dyDescent="0.25">
      <c r="A33" t="s">
        <v>21</v>
      </c>
      <c r="B33" s="8">
        <v>3110456</v>
      </c>
      <c r="C33" s="8">
        <v>393376</v>
      </c>
      <c r="D33" s="2">
        <f t="shared" si="8"/>
        <v>0.87353108354530651</v>
      </c>
      <c r="E33" s="8">
        <v>186863</v>
      </c>
      <c r="F33" s="2">
        <f t="shared" si="9"/>
        <v>0.8134553261643952</v>
      </c>
      <c r="G33" s="3">
        <v>38.799700000000001</v>
      </c>
      <c r="H33" s="3">
        <v>31.531400000000001</v>
      </c>
      <c r="I33" s="3">
        <v>38.256599999999999</v>
      </c>
      <c r="J33" s="3">
        <f t="shared" si="2"/>
        <v>36.195900000000002</v>
      </c>
      <c r="K33" s="3">
        <v>32.275500000000001</v>
      </c>
      <c r="L33" s="3">
        <v>41.8932</v>
      </c>
      <c r="M33" s="3">
        <v>32.695</v>
      </c>
      <c r="N33" s="3">
        <f t="shared" si="3"/>
        <v>35.621233333333329</v>
      </c>
      <c r="O33" s="3">
        <f t="shared" si="4"/>
        <v>35.537599999999998</v>
      </c>
      <c r="P33" s="3">
        <f t="shared" si="5"/>
        <v>36.712299999999999</v>
      </c>
      <c r="Q33" s="3">
        <f t="shared" si="6"/>
        <v>35.4758</v>
      </c>
      <c r="R33">
        <f t="shared" si="7"/>
        <v>35.908566666666665</v>
      </c>
      <c r="S33" s="10">
        <v>34.807266669999997</v>
      </c>
      <c r="T33" s="15">
        <v>35.694333333333326</v>
      </c>
    </row>
    <row r="34" spans="1:20" x14ac:dyDescent="0.25">
      <c r="A34" t="s">
        <v>44</v>
      </c>
      <c r="B34" s="8">
        <v>3110456</v>
      </c>
      <c r="C34" s="8">
        <v>470109</v>
      </c>
      <c r="D34" s="2">
        <f t="shared" si="8"/>
        <v>0.8488617103087136</v>
      </c>
      <c r="E34" s="8">
        <v>221524</v>
      </c>
      <c r="F34" s="2">
        <f t="shared" si="9"/>
        <v>0.77764257073560916</v>
      </c>
      <c r="G34" s="3">
        <v>32.550400000000003</v>
      </c>
      <c r="H34" s="3">
        <v>29.508299999999998</v>
      </c>
      <c r="I34" s="3">
        <v>32.534100000000002</v>
      </c>
      <c r="J34" s="3">
        <f t="shared" si="2"/>
        <v>31.530933333333337</v>
      </c>
      <c r="K34" s="3">
        <v>31.154800000000002</v>
      </c>
      <c r="L34" s="3">
        <v>35.554400000000001</v>
      </c>
      <c r="M34" s="3">
        <v>31.278199999999998</v>
      </c>
      <c r="N34" s="3">
        <f t="shared" si="3"/>
        <v>32.662466666666667</v>
      </c>
      <c r="O34" s="3">
        <f t="shared" si="4"/>
        <v>31.852600000000002</v>
      </c>
      <c r="P34" s="3">
        <f t="shared" si="5"/>
        <v>32.531350000000003</v>
      </c>
      <c r="Q34" s="3">
        <f t="shared" si="6"/>
        <v>31.90615</v>
      </c>
      <c r="R34">
        <f t="shared" si="7"/>
        <v>32.096699999999998</v>
      </c>
      <c r="S34" s="10">
        <v>34.211933330000001</v>
      </c>
      <c r="T34" s="15">
        <v>34.583266666666667</v>
      </c>
    </row>
    <row r="35" spans="1:20" x14ac:dyDescent="0.25">
      <c r="F35" s="4" t="s">
        <v>56</v>
      </c>
      <c r="G35" s="15">
        <f t="shared" ref="G35:I35" si="10">SUM(G3:G34)/32</f>
        <v>36.541556249999999</v>
      </c>
      <c r="H35" s="15">
        <f t="shared" si="10"/>
        <v>30.725324999999994</v>
      </c>
      <c r="I35" s="15">
        <f t="shared" si="10"/>
        <v>36.384331249999995</v>
      </c>
      <c r="J35" s="15">
        <f>SUM(J3:J34)/32</f>
        <v>34.550404166666667</v>
      </c>
      <c r="K35" s="15">
        <f t="shared" ref="K35:T35" si="11">SUM(K3:K34)/32</f>
        <v>31.825465625</v>
      </c>
      <c r="L35" s="15">
        <f t="shared" si="11"/>
        <v>39.591571875</v>
      </c>
      <c r="M35" s="15">
        <f t="shared" si="11"/>
        <v>31.904556249999995</v>
      </c>
      <c r="N35" s="15">
        <f t="shared" si="11"/>
        <v>34.440531250000006</v>
      </c>
      <c r="O35" s="15">
        <f t="shared" si="11"/>
        <v>34.183510937499996</v>
      </c>
      <c r="P35" s="15">
        <f t="shared" si="11"/>
        <v>35.158448437500006</v>
      </c>
      <c r="Q35" s="15">
        <f t="shared" si="11"/>
        <v>34.144443750000001</v>
      </c>
      <c r="R35" s="16">
        <f t="shared" si="11"/>
        <v>34.495467708333344</v>
      </c>
      <c r="S35" s="15">
        <f t="shared" si="11"/>
        <v>34.523584375937503</v>
      </c>
      <c r="T35" s="15">
        <f t="shared" si="11"/>
        <v>35.163253125000004</v>
      </c>
    </row>
    <row r="36" spans="1:20" x14ac:dyDescent="0.25">
      <c r="F36" s="4" t="s">
        <v>58</v>
      </c>
      <c r="G36" s="15">
        <f>LARGE(G3:G34,1)</f>
        <v>43.818399999999997</v>
      </c>
      <c r="H36" s="15">
        <f t="shared" ref="H36:S36" si="12">LARGE(H3:H34,1)</f>
        <v>34.130800000000001</v>
      </c>
      <c r="I36" s="15">
        <f t="shared" si="12"/>
        <v>42.600700000000003</v>
      </c>
      <c r="J36" s="15">
        <f t="shared" si="12"/>
        <v>40.018299999999996</v>
      </c>
      <c r="K36" s="15">
        <f t="shared" si="12"/>
        <v>34.893000000000001</v>
      </c>
      <c r="L36" s="15">
        <f t="shared" si="12"/>
        <v>46.682899999999997</v>
      </c>
      <c r="M36" s="15">
        <f t="shared" si="12"/>
        <v>34.955599999999997</v>
      </c>
      <c r="N36" s="15">
        <f t="shared" si="12"/>
        <v>38.757200000000005</v>
      </c>
      <c r="O36" s="15">
        <f t="shared" si="12"/>
        <v>39.225749999999998</v>
      </c>
      <c r="P36" s="15">
        <f t="shared" si="12"/>
        <v>40.406849999999999</v>
      </c>
      <c r="Q36" s="15">
        <f t="shared" si="12"/>
        <v>38.530649999999994</v>
      </c>
      <c r="R36" s="15">
        <f t="shared" si="12"/>
        <v>39.387749999999997</v>
      </c>
      <c r="S36" s="15">
        <f t="shared" si="12"/>
        <v>39.62476667</v>
      </c>
    </row>
    <row r="37" spans="1:20" x14ac:dyDescent="0.25">
      <c r="F37" s="4" t="s">
        <v>59</v>
      </c>
      <c r="G37" s="15">
        <f>SMALL(G3:G34,1)</f>
        <v>32.550400000000003</v>
      </c>
      <c r="H37" s="15">
        <f t="shared" ref="H37:S37" si="13">SMALL(H3:H34,1)</f>
        <v>25.869599999999998</v>
      </c>
      <c r="I37" s="15">
        <f t="shared" si="13"/>
        <v>32.534100000000002</v>
      </c>
      <c r="J37" s="15">
        <f t="shared" si="13"/>
        <v>30.333866666666665</v>
      </c>
      <c r="K37" s="15">
        <f t="shared" si="13"/>
        <v>26.9343</v>
      </c>
      <c r="L37" s="15">
        <f t="shared" si="13"/>
        <v>35.554400000000001</v>
      </c>
      <c r="M37" s="15">
        <f t="shared" si="13"/>
        <v>26.798200000000001</v>
      </c>
      <c r="N37" s="15">
        <f t="shared" si="13"/>
        <v>29.791833333333333</v>
      </c>
      <c r="O37" s="15">
        <f t="shared" si="13"/>
        <v>29.742599999999999</v>
      </c>
      <c r="P37" s="15">
        <f t="shared" si="13"/>
        <v>30.7563</v>
      </c>
      <c r="Q37" s="15">
        <f t="shared" si="13"/>
        <v>29.68965</v>
      </c>
      <c r="R37" s="15">
        <f t="shared" si="13"/>
        <v>30.062849999999997</v>
      </c>
      <c r="S37" s="15">
        <f t="shared" si="13"/>
        <v>29.382033329999999</v>
      </c>
    </row>
    <row r="38" spans="1:20" x14ac:dyDescent="0.25">
      <c r="G38" s="15"/>
      <c r="H38" s="15"/>
      <c r="I38" s="15"/>
      <c r="J38" s="15"/>
      <c r="K38" s="4"/>
    </row>
    <row r="39" spans="1:20" x14ac:dyDescent="0.25">
      <c r="K39" s="4"/>
    </row>
    <row r="40" spans="1:20" x14ac:dyDescent="0.25">
      <c r="G40" s="20" t="s">
        <v>22</v>
      </c>
      <c r="H40" s="20"/>
      <c r="I40" s="20"/>
      <c r="J40" s="6"/>
      <c r="K40" s="6"/>
      <c r="L40" s="6"/>
      <c r="M40" s="6"/>
      <c r="N40" s="6"/>
      <c r="O40" s="6"/>
      <c r="P40" s="6"/>
      <c r="Q40" s="6"/>
      <c r="S40" s="4"/>
      <c r="T40" s="4"/>
    </row>
    <row r="41" spans="1:20" x14ac:dyDescent="0.25">
      <c r="B41" s="22" t="s">
        <v>28</v>
      </c>
      <c r="C41" s="25">
        <f>SUM(D3:D34)/32</f>
        <v>0.86170235168091103</v>
      </c>
      <c r="G41" s="20" t="s">
        <v>49</v>
      </c>
      <c r="H41" s="20"/>
      <c r="I41" s="20"/>
      <c r="J41" s="20" t="s">
        <v>48</v>
      </c>
      <c r="K41" s="20"/>
      <c r="L41" s="20"/>
      <c r="M41" s="4"/>
      <c r="N41" s="4"/>
      <c r="O41" s="4"/>
      <c r="P41" s="4"/>
      <c r="Q41" s="4"/>
      <c r="S41" s="4"/>
      <c r="T41" s="4"/>
    </row>
    <row r="42" spans="1:20" x14ac:dyDescent="0.25">
      <c r="B42" s="22"/>
      <c r="C42" s="25"/>
      <c r="G42" s="4" t="s">
        <v>23</v>
      </c>
      <c r="H42" s="4" t="s">
        <v>24</v>
      </c>
      <c r="I42" s="4" t="s">
        <v>25</v>
      </c>
      <c r="J42" s="4" t="s">
        <v>23</v>
      </c>
      <c r="K42" s="4" t="s">
        <v>24</v>
      </c>
      <c r="L42" s="4" t="s">
        <v>25</v>
      </c>
      <c r="M42" s="17" t="s">
        <v>62</v>
      </c>
      <c r="N42" s="17" t="s">
        <v>63</v>
      </c>
      <c r="O42" s="17" t="s">
        <v>64</v>
      </c>
      <c r="P42" s="3"/>
      <c r="Q42" s="3"/>
    </row>
    <row r="43" spans="1:20" x14ac:dyDescent="0.25">
      <c r="B43" s="22" t="s">
        <v>30</v>
      </c>
      <c r="C43" s="25">
        <f>SUM(F3:F34)/32</f>
        <v>0.79639527733232673</v>
      </c>
      <c r="D43" s="5"/>
      <c r="G43" s="3">
        <f>G3-H3</f>
        <v>6.6427999999999976</v>
      </c>
      <c r="H43" s="3">
        <f>G3-I3</f>
        <v>-0.28160000000000451</v>
      </c>
      <c r="I43" s="3">
        <f>H3-I3</f>
        <v>-6.9244000000000021</v>
      </c>
      <c r="J43" s="3">
        <f>K3-L3</f>
        <v>-9.4319999999999986</v>
      </c>
      <c r="K43" s="3">
        <f>K3-M3</f>
        <v>-0.10999999999999943</v>
      </c>
      <c r="L43" s="3">
        <f>L3-M3</f>
        <v>9.3219999999999992</v>
      </c>
      <c r="M43" s="3">
        <f>(G43+J43)/2</f>
        <v>-1.3946000000000005</v>
      </c>
      <c r="N43" s="3">
        <f t="shared" ref="N43:O58" si="14">(H43+K43)/2</f>
        <v>-0.19580000000000197</v>
      </c>
      <c r="O43" s="3">
        <f t="shared" si="14"/>
        <v>1.1987999999999985</v>
      </c>
      <c r="P43" s="3"/>
      <c r="Q43" s="3"/>
    </row>
    <row r="44" spans="1:20" x14ac:dyDescent="0.25">
      <c r="B44" s="24"/>
      <c r="C44" s="25"/>
      <c r="G44" s="3">
        <f t="shared" ref="F44:G75" si="15">G4-H4</f>
        <v>10.831099999999999</v>
      </c>
      <c r="H44" s="3">
        <f t="shared" ref="H44:H74" si="16">G4-I4</f>
        <v>0.48339999999999606</v>
      </c>
      <c r="I44" s="3">
        <f t="shared" ref="I44:I74" si="17">H4-I4</f>
        <v>-10.347700000000003</v>
      </c>
      <c r="J44" s="3">
        <f t="shared" ref="J44:J74" si="18">K4-L4</f>
        <v>-13.4437</v>
      </c>
      <c r="K44" s="3">
        <f t="shared" ref="K44:K74" si="19">K4-M4</f>
        <v>-0.21539999999999537</v>
      </c>
      <c r="L44" s="3">
        <f t="shared" ref="L44:L74" si="20">L4-M4</f>
        <v>13.228300000000004</v>
      </c>
      <c r="M44" s="3">
        <f t="shared" ref="M44:M74" si="21">(G44+J44)/2</f>
        <v>-1.3063000000000002</v>
      </c>
      <c r="N44" s="3">
        <f t="shared" si="14"/>
        <v>0.13400000000000034</v>
      </c>
      <c r="O44" s="3">
        <f t="shared" si="14"/>
        <v>1.4403000000000006</v>
      </c>
      <c r="P44" s="3"/>
      <c r="Q44" s="3"/>
    </row>
    <row r="45" spans="1:20" x14ac:dyDescent="0.25">
      <c r="B45" s="22" t="s">
        <v>29</v>
      </c>
      <c r="C45" s="23">
        <f>C41-C43</f>
        <v>6.5307074348584293E-2</v>
      </c>
      <c r="G45" s="3">
        <f t="shared" si="15"/>
        <v>4.3872999999999998</v>
      </c>
      <c r="H45" s="3">
        <f t="shared" si="16"/>
        <v>4.1000000000003922E-2</v>
      </c>
      <c r="I45" s="3">
        <f t="shared" si="17"/>
        <v>-4.3462999999999958</v>
      </c>
      <c r="J45" s="3">
        <f t="shared" si="18"/>
        <v>-6.4359999999999999</v>
      </c>
      <c r="K45" s="3">
        <f t="shared" si="19"/>
        <v>-0.17070000000000007</v>
      </c>
      <c r="L45" s="3">
        <f t="shared" si="20"/>
        <v>6.2652999999999999</v>
      </c>
      <c r="M45" s="3">
        <f t="shared" si="21"/>
        <v>-1.0243500000000001</v>
      </c>
      <c r="N45" s="3">
        <f t="shared" si="14"/>
        <v>-6.4849999999998076E-2</v>
      </c>
      <c r="O45" s="3">
        <f t="shared" si="14"/>
        <v>0.95950000000000202</v>
      </c>
      <c r="P45" s="3"/>
      <c r="Q45" s="3"/>
    </row>
    <row r="46" spans="1:20" x14ac:dyDescent="0.25">
      <c r="B46" s="22"/>
      <c r="C46" s="23"/>
      <c r="G46" s="3">
        <f t="shared" si="15"/>
        <v>6.9243000000000023</v>
      </c>
      <c r="H46" s="3">
        <f t="shared" si="16"/>
        <v>0.49179999999999779</v>
      </c>
      <c r="I46" s="3">
        <f t="shared" si="17"/>
        <v>-6.4325000000000045</v>
      </c>
      <c r="J46" s="3">
        <f t="shared" si="18"/>
        <v>-9.3451000000000022</v>
      </c>
      <c r="K46" s="3">
        <f t="shared" si="19"/>
        <v>9.2199999999998283E-2</v>
      </c>
      <c r="L46" s="3">
        <f t="shared" si="20"/>
        <v>9.4373000000000005</v>
      </c>
      <c r="M46" s="3">
        <f t="shared" si="21"/>
        <v>-1.2103999999999999</v>
      </c>
      <c r="N46" s="3">
        <f t="shared" si="14"/>
        <v>0.29199999999999804</v>
      </c>
      <c r="O46" s="3">
        <f t="shared" si="14"/>
        <v>1.502399999999998</v>
      </c>
      <c r="P46" s="3"/>
      <c r="Q46" s="3"/>
    </row>
    <row r="47" spans="1:20" x14ac:dyDescent="0.25">
      <c r="B47" s="13" t="s">
        <v>57</v>
      </c>
      <c r="C47" s="14">
        <f>R35</f>
        <v>34.495467708333344</v>
      </c>
      <c r="G47" s="3">
        <f t="shared" si="15"/>
        <v>8.5417000000000023</v>
      </c>
      <c r="H47" s="3">
        <f t="shared" si="16"/>
        <v>0.29010000000000247</v>
      </c>
      <c r="I47" s="3">
        <f t="shared" si="17"/>
        <v>-8.2515999999999998</v>
      </c>
      <c r="J47" s="3">
        <f t="shared" si="18"/>
        <v>-11.218000000000004</v>
      </c>
      <c r="K47" s="3">
        <f t="shared" si="19"/>
        <v>5.5999999999976069E-3</v>
      </c>
      <c r="L47" s="3">
        <f t="shared" si="20"/>
        <v>11.223600000000001</v>
      </c>
      <c r="M47" s="3">
        <f t="shared" si="21"/>
        <v>-1.3381500000000006</v>
      </c>
      <c r="N47" s="3">
        <f t="shared" si="14"/>
        <v>0.14785000000000004</v>
      </c>
      <c r="O47" s="3">
        <f t="shared" si="14"/>
        <v>1.4860000000000007</v>
      </c>
      <c r="P47" s="3"/>
      <c r="Q47" s="3"/>
    </row>
    <row r="48" spans="1:20" x14ac:dyDescent="0.25">
      <c r="G48" s="3">
        <f t="shared" si="15"/>
        <v>7.6023000000000032</v>
      </c>
      <c r="H48" s="3">
        <f t="shared" si="16"/>
        <v>0.34400000000000119</v>
      </c>
      <c r="I48" s="3">
        <f t="shared" si="17"/>
        <v>-7.258300000000002</v>
      </c>
      <c r="J48" s="3">
        <f t="shared" si="18"/>
        <v>-10.078399999999998</v>
      </c>
      <c r="K48" s="3">
        <f t="shared" si="19"/>
        <v>-7.3300000000003251E-2</v>
      </c>
      <c r="L48" s="3">
        <f t="shared" si="20"/>
        <v>10.005099999999995</v>
      </c>
      <c r="M48" s="3">
        <f t="shared" si="21"/>
        <v>-1.2380499999999977</v>
      </c>
      <c r="N48" s="3">
        <f t="shared" si="14"/>
        <v>0.13534999999999897</v>
      </c>
      <c r="O48" s="3">
        <f t="shared" si="14"/>
        <v>1.3733999999999966</v>
      </c>
      <c r="P48" s="3"/>
      <c r="Q48" s="3"/>
    </row>
    <row r="49" spans="7:17" x14ac:dyDescent="0.25">
      <c r="G49" s="3">
        <f t="shared" si="15"/>
        <v>5.7445000000000022</v>
      </c>
      <c r="H49" s="3">
        <f t="shared" si="16"/>
        <v>0.40250000000000341</v>
      </c>
      <c r="I49" s="3">
        <f t="shared" si="17"/>
        <v>-5.3419999999999987</v>
      </c>
      <c r="J49" s="3">
        <f t="shared" si="18"/>
        <v>-8.1248000000000005</v>
      </c>
      <c r="K49" s="3">
        <f t="shared" si="19"/>
        <v>0.10930000000000462</v>
      </c>
      <c r="L49" s="3">
        <f t="shared" si="20"/>
        <v>8.2341000000000051</v>
      </c>
      <c r="M49" s="3">
        <f t="shared" si="21"/>
        <v>-1.1901499999999992</v>
      </c>
      <c r="N49" s="3">
        <f t="shared" si="14"/>
        <v>0.25590000000000401</v>
      </c>
      <c r="O49" s="3">
        <f t="shared" si="14"/>
        <v>1.4460500000000032</v>
      </c>
      <c r="P49" s="3"/>
      <c r="Q49" s="3"/>
    </row>
    <row r="50" spans="7:17" x14ac:dyDescent="0.25">
      <c r="G50" s="3">
        <f t="shared" si="15"/>
        <v>7.0184999999999995</v>
      </c>
      <c r="H50" s="3">
        <f t="shared" si="16"/>
        <v>9.9699999999998568E-2</v>
      </c>
      <c r="I50" s="3">
        <f t="shared" si="17"/>
        <v>-6.9188000000000009</v>
      </c>
      <c r="J50" s="3">
        <f t="shared" si="18"/>
        <v>-8.9015999999999984</v>
      </c>
      <c r="K50" s="3">
        <f t="shared" si="19"/>
        <v>2.7000000000001023E-2</v>
      </c>
      <c r="L50" s="3">
        <f t="shared" si="20"/>
        <v>8.9285999999999994</v>
      </c>
      <c r="M50" s="3">
        <f t="shared" si="21"/>
        <v>-0.94154999999999944</v>
      </c>
      <c r="N50" s="3">
        <f t="shared" si="14"/>
        <v>6.3349999999999795E-2</v>
      </c>
      <c r="O50" s="3">
        <f t="shared" si="14"/>
        <v>1.0048999999999992</v>
      </c>
      <c r="P50" s="3"/>
      <c r="Q50" s="3"/>
    </row>
    <row r="51" spans="7:17" x14ac:dyDescent="0.25">
      <c r="G51" s="3">
        <f t="shared" si="15"/>
        <v>6.129400000000004</v>
      </c>
      <c r="H51" s="3">
        <f t="shared" si="16"/>
        <v>1.2344000000000008</v>
      </c>
      <c r="I51" s="3">
        <f t="shared" si="17"/>
        <v>-4.8950000000000031</v>
      </c>
      <c r="J51" s="3">
        <f t="shared" si="18"/>
        <v>-6.6375999999999991</v>
      </c>
      <c r="K51" s="3">
        <f t="shared" si="19"/>
        <v>0.49939999999999785</v>
      </c>
      <c r="L51" s="3">
        <f t="shared" si="20"/>
        <v>7.1369999999999969</v>
      </c>
      <c r="M51" s="3">
        <f t="shared" si="21"/>
        <v>-0.25409999999999755</v>
      </c>
      <c r="N51" s="3">
        <f t="shared" si="14"/>
        <v>0.86689999999999934</v>
      </c>
      <c r="O51" s="3">
        <f t="shared" si="14"/>
        <v>1.1209999999999969</v>
      </c>
      <c r="P51" s="3"/>
      <c r="Q51" s="3"/>
    </row>
    <row r="52" spans="7:17" x14ac:dyDescent="0.25">
      <c r="G52" s="3">
        <f t="shared" si="15"/>
        <v>3.9720000000000013</v>
      </c>
      <c r="H52" s="3">
        <f t="shared" si="16"/>
        <v>-0.49990000000000379</v>
      </c>
      <c r="I52" s="3">
        <f t="shared" si="17"/>
        <v>-4.4719000000000051</v>
      </c>
      <c r="J52" s="3">
        <f t="shared" si="18"/>
        <v>-6.7717999999999989</v>
      </c>
      <c r="K52" s="3">
        <f t="shared" si="19"/>
        <v>-0.30689999999999884</v>
      </c>
      <c r="L52" s="3">
        <f t="shared" si="20"/>
        <v>6.4649000000000001</v>
      </c>
      <c r="M52" s="3">
        <f t="shared" si="21"/>
        <v>-1.3998999999999988</v>
      </c>
      <c r="N52" s="3">
        <f t="shared" si="14"/>
        <v>-0.40340000000000131</v>
      </c>
      <c r="O52" s="3">
        <f t="shared" si="14"/>
        <v>0.9964999999999975</v>
      </c>
      <c r="P52" s="3"/>
      <c r="Q52" s="3"/>
    </row>
    <row r="53" spans="7:17" x14ac:dyDescent="0.25">
      <c r="G53" s="3">
        <f t="shared" si="15"/>
        <v>5.1828000000000003</v>
      </c>
      <c r="H53" s="3">
        <f t="shared" si="16"/>
        <v>-0.27080000000000126</v>
      </c>
      <c r="I53" s="3">
        <f t="shared" si="17"/>
        <v>-5.4536000000000016</v>
      </c>
      <c r="J53" s="3">
        <f t="shared" si="18"/>
        <v>-6.8468000000000018</v>
      </c>
      <c r="K53" s="3">
        <f t="shared" si="19"/>
        <v>8.82000000000005E-2</v>
      </c>
      <c r="L53" s="3">
        <f t="shared" si="20"/>
        <v>6.9350000000000023</v>
      </c>
      <c r="M53" s="3">
        <f t="shared" si="21"/>
        <v>-0.83200000000000074</v>
      </c>
      <c r="N53" s="3">
        <f t="shared" si="14"/>
        <v>-9.1300000000000381E-2</v>
      </c>
      <c r="O53" s="3">
        <f t="shared" si="14"/>
        <v>0.74070000000000036</v>
      </c>
      <c r="P53" s="3"/>
      <c r="Q53" s="3"/>
    </row>
    <row r="54" spans="7:17" x14ac:dyDescent="0.25">
      <c r="G54" s="3">
        <f t="shared" si="15"/>
        <v>3.8314000000000021</v>
      </c>
      <c r="H54" s="3">
        <f t="shared" si="16"/>
        <v>-0.71560000000000201</v>
      </c>
      <c r="I54" s="3">
        <f t="shared" si="17"/>
        <v>-4.5470000000000041</v>
      </c>
      <c r="J54" s="3">
        <f t="shared" si="18"/>
        <v>-6.5064000000000064</v>
      </c>
      <c r="K54" s="3">
        <f t="shared" si="19"/>
        <v>-0.23820000000000618</v>
      </c>
      <c r="L54" s="3">
        <f t="shared" si="20"/>
        <v>6.2682000000000002</v>
      </c>
      <c r="M54" s="3">
        <f t="shared" si="21"/>
        <v>-1.3375000000000021</v>
      </c>
      <c r="N54" s="3">
        <f t="shared" si="14"/>
        <v>-0.4769000000000041</v>
      </c>
      <c r="O54" s="3">
        <f t="shared" si="14"/>
        <v>0.86059999999999803</v>
      </c>
      <c r="P54" s="3"/>
      <c r="Q54" s="3"/>
    </row>
    <row r="55" spans="7:17" x14ac:dyDescent="0.25">
      <c r="G55" s="3">
        <f t="shared" si="15"/>
        <v>2.3965999999999994</v>
      </c>
      <c r="H55" s="3">
        <f t="shared" si="16"/>
        <v>-0.2710000000000008</v>
      </c>
      <c r="I55" s="3">
        <f t="shared" si="17"/>
        <v>-2.6676000000000002</v>
      </c>
      <c r="J55" s="3">
        <f t="shared" si="18"/>
        <v>-3.9619</v>
      </c>
      <c r="K55" s="3">
        <f t="shared" si="19"/>
        <v>-7.6599999999999113E-2</v>
      </c>
      <c r="L55" s="3">
        <f t="shared" si="20"/>
        <v>3.8853000000000009</v>
      </c>
      <c r="M55" s="3">
        <f t="shared" si="21"/>
        <v>-0.78265000000000029</v>
      </c>
      <c r="N55" s="3">
        <f t="shared" si="14"/>
        <v>-0.17379999999999995</v>
      </c>
      <c r="O55" s="3">
        <f t="shared" si="14"/>
        <v>0.60885000000000034</v>
      </c>
      <c r="P55" s="3"/>
      <c r="Q55" s="3"/>
    </row>
    <row r="56" spans="7:17" x14ac:dyDescent="0.25">
      <c r="G56" s="3">
        <f t="shared" si="15"/>
        <v>4.0699000000000041</v>
      </c>
      <c r="H56" s="3">
        <f t="shared" si="16"/>
        <v>-9.7799999999999443E-2</v>
      </c>
      <c r="I56" s="3">
        <f t="shared" si="17"/>
        <v>-4.1677000000000035</v>
      </c>
      <c r="J56" s="3">
        <f t="shared" si="18"/>
        <v>-5.0690999999999988</v>
      </c>
      <c r="K56" s="3">
        <f t="shared" si="19"/>
        <v>-4.7499999999999432E-2</v>
      </c>
      <c r="L56" s="3">
        <f t="shared" si="20"/>
        <v>5.0215999999999994</v>
      </c>
      <c r="M56" s="3">
        <f t="shared" si="21"/>
        <v>-0.49959999999999738</v>
      </c>
      <c r="N56" s="3">
        <f t="shared" si="14"/>
        <v>-7.2649999999999437E-2</v>
      </c>
      <c r="O56" s="3">
        <f t="shared" si="14"/>
        <v>0.42694999999999794</v>
      </c>
      <c r="P56" s="3"/>
      <c r="Q56" s="3"/>
    </row>
    <row r="57" spans="7:17" x14ac:dyDescent="0.25">
      <c r="G57" s="3">
        <f t="shared" si="15"/>
        <v>5.0725999999999978</v>
      </c>
      <c r="H57" s="3">
        <f t="shared" si="16"/>
        <v>0.15370000000000061</v>
      </c>
      <c r="I57" s="3">
        <f t="shared" si="17"/>
        <v>-4.9188999999999972</v>
      </c>
      <c r="J57" s="3">
        <f t="shared" si="18"/>
        <v>-7.4341000000000008</v>
      </c>
      <c r="K57" s="3">
        <f t="shared" si="19"/>
        <v>-1.1999999999972033E-3</v>
      </c>
      <c r="L57" s="3">
        <f t="shared" si="20"/>
        <v>7.4329000000000036</v>
      </c>
      <c r="M57" s="3">
        <f t="shared" si="21"/>
        <v>-1.1807500000000015</v>
      </c>
      <c r="N57" s="3">
        <f t="shared" si="14"/>
        <v>7.6250000000001705E-2</v>
      </c>
      <c r="O57" s="3">
        <f t="shared" si="14"/>
        <v>1.2570000000000032</v>
      </c>
      <c r="P57" s="3"/>
      <c r="Q57" s="3"/>
    </row>
    <row r="58" spans="7:17" x14ac:dyDescent="0.25">
      <c r="G58" s="3">
        <f t="shared" si="15"/>
        <v>5.1109000000000009</v>
      </c>
      <c r="H58" s="3">
        <f t="shared" si="16"/>
        <v>0.22650000000000148</v>
      </c>
      <c r="I58" s="3">
        <f t="shared" si="17"/>
        <v>-4.8843999999999994</v>
      </c>
      <c r="J58" s="3">
        <f t="shared" si="18"/>
        <v>-7.0617999999999981</v>
      </c>
      <c r="K58" s="3">
        <f t="shared" si="19"/>
        <v>-0.35480000000000089</v>
      </c>
      <c r="L58" s="3">
        <f t="shared" si="20"/>
        <v>6.7069999999999972</v>
      </c>
      <c r="M58" s="3">
        <f t="shared" si="21"/>
        <v>-0.9754499999999986</v>
      </c>
      <c r="N58" s="3">
        <f t="shared" si="14"/>
        <v>-6.4149999999999707E-2</v>
      </c>
      <c r="O58" s="3">
        <f t="shared" si="14"/>
        <v>0.91129999999999889</v>
      </c>
      <c r="P58" s="3"/>
      <c r="Q58" s="3"/>
    </row>
    <row r="59" spans="7:17" x14ac:dyDescent="0.25">
      <c r="G59" s="3">
        <f t="shared" si="15"/>
        <v>8.1340000000000003</v>
      </c>
      <c r="H59" s="3">
        <f t="shared" si="16"/>
        <v>0.16669999999999874</v>
      </c>
      <c r="I59" s="3">
        <f t="shared" si="17"/>
        <v>-7.9673000000000016</v>
      </c>
      <c r="J59" s="3">
        <f t="shared" si="18"/>
        <v>-9.4581999999999979</v>
      </c>
      <c r="K59" s="3">
        <f t="shared" si="19"/>
        <v>0.23280000000000101</v>
      </c>
      <c r="L59" s="3">
        <f t="shared" si="20"/>
        <v>9.6909999999999989</v>
      </c>
      <c r="M59" s="3">
        <f t="shared" si="21"/>
        <v>-0.6620999999999988</v>
      </c>
      <c r="N59" s="3">
        <f t="shared" ref="N59:N74" si="22">(H59+K59)/2</f>
        <v>0.19974999999999987</v>
      </c>
      <c r="O59" s="3">
        <f t="shared" ref="O59:O74" si="23">(I59+L59)/2</f>
        <v>0.86184999999999867</v>
      </c>
      <c r="P59" s="3"/>
      <c r="Q59" s="3"/>
    </row>
    <row r="60" spans="7:17" x14ac:dyDescent="0.25">
      <c r="G60" s="3">
        <f t="shared" si="15"/>
        <v>5.6369999999999969</v>
      </c>
      <c r="H60" s="3">
        <f t="shared" si="16"/>
        <v>0.57209999999999894</v>
      </c>
      <c r="I60" s="3">
        <f t="shared" si="17"/>
        <v>-5.064899999999998</v>
      </c>
      <c r="J60" s="3">
        <f t="shared" si="18"/>
        <v>-6.960600000000003</v>
      </c>
      <c r="K60" s="3">
        <f t="shared" si="19"/>
        <v>0.18140000000000001</v>
      </c>
      <c r="L60" s="3">
        <f t="shared" si="20"/>
        <v>7.142000000000003</v>
      </c>
      <c r="M60" s="3">
        <f t="shared" si="21"/>
        <v>-0.66180000000000305</v>
      </c>
      <c r="N60" s="3">
        <f t="shared" si="22"/>
        <v>0.37674999999999947</v>
      </c>
      <c r="O60" s="3">
        <f t="shared" si="23"/>
        <v>1.0385500000000025</v>
      </c>
      <c r="P60" s="3"/>
      <c r="Q60" s="3"/>
    </row>
    <row r="61" spans="7:17" x14ac:dyDescent="0.25">
      <c r="G61" s="3">
        <f t="shared" si="15"/>
        <v>9.6875999999999962</v>
      </c>
      <c r="H61" s="3">
        <f t="shared" si="16"/>
        <v>1.7126999999999981</v>
      </c>
      <c r="I61" s="3">
        <f t="shared" si="17"/>
        <v>-7.9748999999999981</v>
      </c>
      <c r="J61" s="3">
        <f t="shared" si="18"/>
        <v>-12.049799999999998</v>
      </c>
      <c r="K61" s="3">
        <f t="shared" si="19"/>
        <v>-0.32249999999999801</v>
      </c>
      <c r="L61" s="3">
        <f t="shared" si="20"/>
        <v>11.7273</v>
      </c>
      <c r="M61" s="3">
        <f t="shared" si="21"/>
        <v>-1.1811000000000007</v>
      </c>
      <c r="N61" s="3">
        <f t="shared" si="22"/>
        <v>0.69510000000000005</v>
      </c>
      <c r="O61" s="3">
        <f t="shared" si="23"/>
        <v>1.8762000000000008</v>
      </c>
      <c r="P61" s="3"/>
      <c r="Q61" s="3"/>
    </row>
    <row r="62" spans="7:17" x14ac:dyDescent="0.25">
      <c r="G62" s="3">
        <f t="shared" si="15"/>
        <v>5.1572999999999958</v>
      </c>
      <c r="H62" s="3">
        <f t="shared" si="16"/>
        <v>-0.10900000000000176</v>
      </c>
      <c r="I62" s="3">
        <f t="shared" si="17"/>
        <v>-5.2662999999999975</v>
      </c>
      <c r="J62" s="3">
        <f t="shared" si="18"/>
        <v>-6.8876999999999988</v>
      </c>
      <c r="K62" s="3">
        <f t="shared" si="19"/>
        <v>-0.34710000000000107</v>
      </c>
      <c r="L62" s="3">
        <f t="shared" si="20"/>
        <v>6.5405999999999977</v>
      </c>
      <c r="M62" s="3">
        <f t="shared" si="21"/>
        <v>-0.86520000000000152</v>
      </c>
      <c r="N62" s="3">
        <f t="shared" si="22"/>
        <v>-0.22805000000000142</v>
      </c>
      <c r="O62" s="3">
        <f t="shared" si="23"/>
        <v>0.63715000000000011</v>
      </c>
      <c r="P62" s="3"/>
      <c r="Q62" s="3"/>
    </row>
    <row r="63" spans="7:17" x14ac:dyDescent="0.25">
      <c r="G63" s="3">
        <f t="shared" si="15"/>
        <v>4.3386999999999993</v>
      </c>
      <c r="H63" s="3">
        <f t="shared" si="16"/>
        <v>-6.6699999999997317E-2</v>
      </c>
      <c r="I63" s="3">
        <f t="shared" si="17"/>
        <v>-4.4053999999999967</v>
      </c>
      <c r="J63" s="3">
        <f t="shared" si="18"/>
        <v>-6.0709000000000017</v>
      </c>
      <c r="K63" s="3">
        <f t="shared" si="19"/>
        <v>-0.17449999999999832</v>
      </c>
      <c r="L63" s="3">
        <f t="shared" si="20"/>
        <v>5.8964000000000034</v>
      </c>
      <c r="M63" s="3">
        <f t="shared" si="21"/>
        <v>-0.8661000000000012</v>
      </c>
      <c r="N63" s="3">
        <f t="shared" si="22"/>
        <v>-0.12059999999999782</v>
      </c>
      <c r="O63" s="3">
        <f t="shared" si="23"/>
        <v>0.74550000000000338</v>
      </c>
      <c r="P63" s="3"/>
      <c r="Q63" s="3"/>
    </row>
    <row r="64" spans="7:17" x14ac:dyDescent="0.25">
      <c r="G64" s="3">
        <f t="shared" si="15"/>
        <v>5.3734000000000002</v>
      </c>
      <c r="H64" s="3">
        <f t="shared" si="16"/>
        <v>3.4300000000001774E-2</v>
      </c>
      <c r="I64" s="3">
        <f t="shared" si="17"/>
        <v>-5.3390999999999984</v>
      </c>
      <c r="J64" s="3">
        <f t="shared" si="18"/>
        <v>-7.2312000000000012</v>
      </c>
      <c r="K64" s="3">
        <f t="shared" si="19"/>
        <v>7.0999999999976637E-3</v>
      </c>
      <c r="L64" s="3">
        <f t="shared" si="20"/>
        <v>7.2382999999999988</v>
      </c>
      <c r="M64" s="3">
        <f t="shared" si="21"/>
        <v>-0.9289000000000005</v>
      </c>
      <c r="N64" s="3">
        <f t="shared" si="22"/>
        <v>2.0699999999999719E-2</v>
      </c>
      <c r="O64" s="3">
        <f t="shared" si="23"/>
        <v>0.94960000000000022</v>
      </c>
      <c r="P64" s="3"/>
      <c r="Q64" s="3"/>
    </row>
    <row r="65" spans="6:17" x14ac:dyDescent="0.25">
      <c r="G65" s="3">
        <f t="shared" si="15"/>
        <v>6.6813000000000002</v>
      </c>
      <c r="H65" s="3">
        <f t="shared" si="16"/>
        <v>-3.0200000000000671E-2</v>
      </c>
      <c r="I65" s="3">
        <f t="shared" si="17"/>
        <v>-6.7115000000000009</v>
      </c>
      <c r="J65" s="3">
        <f t="shared" si="18"/>
        <v>-8.7087000000000003</v>
      </c>
      <c r="K65" s="3">
        <f t="shared" si="19"/>
        <v>0.136099999999999</v>
      </c>
      <c r="L65" s="3">
        <f t="shared" si="20"/>
        <v>8.8447999999999993</v>
      </c>
      <c r="M65" s="3">
        <f t="shared" si="21"/>
        <v>-1.0137</v>
      </c>
      <c r="N65" s="3">
        <f t="shared" si="22"/>
        <v>5.2949999999999164E-2</v>
      </c>
      <c r="O65" s="3">
        <f t="shared" si="23"/>
        <v>1.0666499999999992</v>
      </c>
      <c r="P65" s="3"/>
      <c r="Q65" s="3"/>
    </row>
    <row r="66" spans="6:17" x14ac:dyDescent="0.25">
      <c r="G66" s="3">
        <f t="shared" si="15"/>
        <v>8.0350999999999999</v>
      </c>
      <c r="H66" s="3">
        <f t="shared" si="16"/>
        <v>0.617999999999995</v>
      </c>
      <c r="I66" s="3">
        <f t="shared" si="17"/>
        <v>-7.4171000000000049</v>
      </c>
      <c r="J66" s="3">
        <f t="shared" si="18"/>
        <v>-9.7715000000000032</v>
      </c>
      <c r="K66" s="3">
        <f t="shared" si="19"/>
        <v>-0.18500000000000227</v>
      </c>
      <c r="L66" s="3">
        <f t="shared" si="20"/>
        <v>9.5865000000000009</v>
      </c>
      <c r="M66" s="3">
        <f t="shared" si="21"/>
        <v>-0.86820000000000164</v>
      </c>
      <c r="N66" s="3">
        <f t="shared" si="22"/>
        <v>0.21649999999999636</v>
      </c>
      <c r="O66" s="3">
        <f t="shared" si="23"/>
        <v>1.084699999999998</v>
      </c>
      <c r="P66" s="3"/>
      <c r="Q66" s="3"/>
    </row>
    <row r="67" spans="6:17" x14ac:dyDescent="0.25">
      <c r="G67" s="3">
        <f t="shared" si="15"/>
        <v>7.434700000000003</v>
      </c>
      <c r="H67" s="3">
        <f t="shared" si="16"/>
        <v>-0.32889999999999731</v>
      </c>
      <c r="I67" s="3">
        <f t="shared" si="17"/>
        <v>-7.7636000000000003</v>
      </c>
      <c r="J67" s="3">
        <f t="shared" si="18"/>
        <v>-9.9637000000000029</v>
      </c>
      <c r="K67" s="3">
        <f t="shared" si="19"/>
        <v>-0.10519999999999996</v>
      </c>
      <c r="L67" s="3">
        <f t="shared" si="20"/>
        <v>9.8585000000000029</v>
      </c>
      <c r="M67" s="3">
        <f t="shared" si="21"/>
        <v>-1.2645</v>
      </c>
      <c r="N67" s="3">
        <f t="shared" si="22"/>
        <v>-0.21704999999999863</v>
      </c>
      <c r="O67" s="3">
        <f t="shared" si="23"/>
        <v>1.0474500000000013</v>
      </c>
      <c r="P67" s="3"/>
      <c r="Q67" s="3"/>
    </row>
    <row r="68" spans="6:17" x14ac:dyDescent="0.25">
      <c r="G68" s="3">
        <f t="shared" si="15"/>
        <v>6.3688000000000002</v>
      </c>
      <c r="H68" s="3">
        <f t="shared" si="16"/>
        <v>-0.29079999999999728</v>
      </c>
      <c r="I68" s="3">
        <f t="shared" si="17"/>
        <v>-6.6595999999999975</v>
      </c>
      <c r="J68" s="3">
        <f t="shared" si="18"/>
        <v>-8.246299999999998</v>
      </c>
      <c r="K68" s="3">
        <f t="shared" si="19"/>
        <v>-0.28059999999999974</v>
      </c>
      <c r="L68" s="3">
        <f t="shared" si="20"/>
        <v>7.9656999999999982</v>
      </c>
      <c r="M68" s="3">
        <f t="shared" si="21"/>
        <v>-0.93874999999999886</v>
      </c>
      <c r="N68" s="3">
        <f t="shared" si="22"/>
        <v>-0.28569999999999851</v>
      </c>
      <c r="O68" s="3">
        <f t="shared" si="23"/>
        <v>0.65305000000000035</v>
      </c>
      <c r="P68" s="3"/>
      <c r="Q68" s="3"/>
    </row>
    <row r="69" spans="6:17" x14ac:dyDescent="0.25">
      <c r="G69" s="3">
        <f t="shared" si="15"/>
        <v>3.232800000000001</v>
      </c>
      <c r="H69" s="3">
        <f t="shared" si="16"/>
        <v>0.16980000000000217</v>
      </c>
      <c r="I69" s="3">
        <f t="shared" si="17"/>
        <v>-3.0629999999999988</v>
      </c>
      <c r="J69" s="3">
        <f t="shared" si="18"/>
        <v>-4.4983000000000004</v>
      </c>
      <c r="K69" s="3">
        <f t="shared" si="19"/>
        <v>0.13660000000000139</v>
      </c>
      <c r="L69" s="3">
        <f t="shared" si="20"/>
        <v>4.6349000000000018</v>
      </c>
      <c r="M69" s="3">
        <f t="shared" si="21"/>
        <v>-0.6327499999999997</v>
      </c>
      <c r="N69" s="3">
        <f t="shared" si="22"/>
        <v>0.15320000000000178</v>
      </c>
      <c r="O69" s="3">
        <f t="shared" si="23"/>
        <v>0.78595000000000148</v>
      </c>
      <c r="P69" s="3"/>
      <c r="Q69" s="3"/>
    </row>
    <row r="70" spans="6:17" x14ac:dyDescent="0.25">
      <c r="G70" s="3">
        <f t="shared" si="15"/>
        <v>2.6270999999999951</v>
      </c>
      <c r="H70" s="3">
        <f t="shared" si="16"/>
        <v>-0.14770000000000039</v>
      </c>
      <c r="I70" s="3">
        <f t="shared" si="17"/>
        <v>-2.7747999999999955</v>
      </c>
      <c r="J70" s="3">
        <f t="shared" si="18"/>
        <v>-4.4843000000000011</v>
      </c>
      <c r="K70" s="3">
        <f t="shared" si="19"/>
        <v>-0.47709999999999653</v>
      </c>
      <c r="L70" s="3">
        <f t="shared" si="20"/>
        <v>4.0072000000000045</v>
      </c>
      <c r="M70" s="3">
        <f t="shared" si="21"/>
        <v>-0.92860000000000298</v>
      </c>
      <c r="N70" s="3">
        <f t="shared" si="22"/>
        <v>-0.31239999999999846</v>
      </c>
      <c r="O70" s="3">
        <f t="shared" si="23"/>
        <v>0.61620000000000452</v>
      </c>
      <c r="P70" s="3"/>
      <c r="Q70" s="3"/>
    </row>
    <row r="71" spans="6:17" x14ac:dyDescent="0.25">
      <c r="G71" s="3">
        <f t="shared" si="15"/>
        <v>1.5631000000000057</v>
      </c>
      <c r="H71" s="3">
        <f t="shared" si="16"/>
        <v>-6.9799999999993645E-2</v>
      </c>
      <c r="I71" s="3">
        <f t="shared" si="17"/>
        <v>-1.6328999999999994</v>
      </c>
      <c r="J71" s="3">
        <f t="shared" si="18"/>
        <v>-2.6587999999999994</v>
      </c>
      <c r="K71" s="3">
        <f t="shared" si="19"/>
        <v>7.8600000000001558E-2</v>
      </c>
      <c r="L71" s="3">
        <f t="shared" si="20"/>
        <v>2.7374000000000009</v>
      </c>
      <c r="M71" s="3">
        <f t="shared" si="21"/>
        <v>-0.54784999999999684</v>
      </c>
      <c r="N71" s="3">
        <f t="shared" si="22"/>
        <v>4.4000000000039563E-3</v>
      </c>
      <c r="O71" s="3">
        <f t="shared" si="23"/>
        <v>0.5522500000000008</v>
      </c>
      <c r="P71" s="3"/>
      <c r="Q71" s="3"/>
    </row>
    <row r="72" spans="6:17" x14ac:dyDescent="0.25">
      <c r="G72" s="3">
        <f t="shared" si="15"/>
        <v>8.0799999999999983</v>
      </c>
      <c r="H72" s="3">
        <f t="shared" si="16"/>
        <v>0.61090000000000089</v>
      </c>
      <c r="I72" s="3">
        <f t="shared" si="17"/>
        <v>-7.4690999999999974</v>
      </c>
      <c r="J72" s="3">
        <f t="shared" si="18"/>
        <v>-10.238999999999997</v>
      </c>
      <c r="K72" s="3">
        <f t="shared" si="19"/>
        <v>-9.5700000000000784E-2</v>
      </c>
      <c r="L72" s="3">
        <f t="shared" si="20"/>
        <v>10.143299999999996</v>
      </c>
      <c r="M72" s="3">
        <f t="shared" si="21"/>
        <v>-1.0794999999999995</v>
      </c>
      <c r="N72" s="3">
        <f t="shared" si="22"/>
        <v>0.25760000000000005</v>
      </c>
      <c r="O72" s="3">
        <f t="shared" si="23"/>
        <v>1.3370999999999995</v>
      </c>
      <c r="P72" s="3"/>
      <c r="Q72" s="3"/>
    </row>
    <row r="73" spans="6:17" x14ac:dyDescent="0.25">
      <c r="G73" s="3">
        <f t="shared" si="15"/>
        <v>7.2683</v>
      </c>
      <c r="H73" s="3">
        <f t="shared" si="16"/>
        <v>0.54310000000000258</v>
      </c>
      <c r="I73" s="3">
        <f t="shared" si="17"/>
        <v>-6.7251999999999974</v>
      </c>
      <c r="J73" s="3">
        <f t="shared" si="18"/>
        <v>-9.6176999999999992</v>
      </c>
      <c r="K73" s="3">
        <f t="shared" si="19"/>
        <v>-0.41949999999999932</v>
      </c>
      <c r="L73" s="3">
        <f t="shared" si="20"/>
        <v>9.1981999999999999</v>
      </c>
      <c r="M73" s="3">
        <f t="shared" si="21"/>
        <v>-1.1746999999999996</v>
      </c>
      <c r="N73" s="3">
        <f t="shared" si="22"/>
        <v>6.1800000000001631E-2</v>
      </c>
      <c r="O73" s="3">
        <f t="shared" si="23"/>
        <v>1.2365000000000013</v>
      </c>
      <c r="P73" s="3"/>
      <c r="Q73" s="3"/>
    </row>
    <row r="74" spans="6:17" x14ac:dyDescent="0.25">
      <c r="G74" s="3">
        <f t="shared" si="15"/>
        <v>3.0421000000000049</v>
      </c>
      <c r="H74" s="3">
        <f t="shared" si="16"/>
        <v>1.6300000000001091E-2</v>
      </c>
      <c r="I74" s="3">
        <f t="shared" si="17"/>
        <v>-3.0258000000000038</v>
      </c>
      <c r="J74" s="3">
        <f t="shared" si="18"/>
        <v>-4.3995999999999995</v>
      </c>
      <c r="K74" s="3">
        <f t="shared" si="19"/>
        <v>-0.12339999999999662</v>
      </c>
      <c r="L74" s="3">
        <f t="shared" si="20"/>
        <v>4.2762000000000029</v>
      </c>
      <c r="M74" s="3">
        <f t="shared" si="21"/>
        <v>-0.6787499999999973</v>
      </c>
      <c r="N74" s="3">
        <f t="shared" si="22"/>
        <v>-5.3549999999997766E-2</v>
      </c>
      <c r="O74" s="3">
        <f t="shared" si="23"/>
        <v>0.62519999999999953</v>
      </c>
      <c r="P74" s="3"/>
      <c r="Q74" s="3"/>
    </row>
    <row r="75" spans="6:17" x14ac:dyDescent="0.25">
      <c r="F75" s="3"/>
      <c r="G75" s="17" t="s">
        <v>60</v>
      </c>
      <c r="H75" s="3">
        <f>LARGE(G43:I74,1)</f>
        <v>10.831099999999999</v>
      </c>
      <c r="I75" s="3"/>
      <c r="J75" s="17" t="s">
        <v>60</v>
      </c>
      <c r="K75" s="3">
        <f>LARGE(J43:L74,1)</f>
        <v>13.228300000000004</v>
      </c>
      <c r="L75" s="3"/>
      <c r="M75" s="17" t="s">
        <v>60</v>
      </c>
      <c r="N75" s="3">
        <f>LARGE(M43:O74,1)</f>
        <v>1.8762000000000008</v>
      </c>
      <c r="O75" s="3"/>
      <c r="P75" s="3"/>
      <c r="Q75" s="3"/>
    </row>
    <row r="76" spans="6:17" x14ac:dyDescent="0.25">
      <c r="G76" s="17" t="s">
        <v>61</v>
      </c>
      <c r="H76" s="3">
        <f>SMALL(G43:I74,1)</f>
        <v>-10.347700000000003</v>
      </c>
      <c r="I76" s="3"/>
      <c r="J76" s="17" t="s">
        <v>61</v>
      </c>
      <c r="K76" s="3">
        <f>SMALL(J43:L74,1)</f>
        <v>-13.4437</v>
      </c>
      <c r="L76" s="3"/>
      <c r="M76" s="17" t="s">
        <v>61</v>
      </c>
      <c r="N76" s="3">
        <f>SMALL(M43:O74,1)</f>
        <v>-1.3998999999999988</v>
      </c>
      <c r="O76" s="3"/>
      <c r="P76" s="3"/>
      <c r="Q76" s="3"/>
    </row>
    <row r="77" spans="6:17" x14ac:dyDescent="0.25"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</sheetData>
  <mergeCells count="17">
    <mergeCell ref="B45:B46"/>
    <mergeCell ref="C45:C46"/>
    <mergeCell ref="G40:I40"/>
    <mergeCell ref="B41:B42"/>
    <mergeCell ref="B43:B44"/>
    <mergeCell ref="C41:C42"/>
    <mergeCell ref="C43:C44"/>
    <mergeCell ref="G1:J1"/>
    <mergeCell ref="K1:N1"/>
    <mergeCell ref="G41:I41"/>
    <mergeCell ref="J41:L41"/>
    <mergeCell ref="A1:A2"/>
    <mergeCell ref="F1:F2"/>
    <mergeCell ref="E1:E2"/>
    <mergeCell ref="D1:D2"/>
    <mergeCell ref="C1:C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38" sqref="J38"/>
    </sheetView>
  </sheetViews>
  <sheetFormatPr defaultRowHeight="15" x14ac:dyDescent="0.25"/>
  <sheetData>
    <row r="1" spans="1:5" x14ac:dyDescent="0.25">
      <c r="A1" t="s">
        <v>4</v>
      </c>
      <c r="B1" s="15">
        <v>30.469099999999997</v>
      </c>
      <c r="C1" s="15">
        <v>31.863700000000001</v>
      </c>
      <c r="D1" s="15">
        <v>30.664900000000003</v>
      </c>
      <c r="E1" s="15">
        <v>30.999233333333336</v>
      </c>
    </row>
    <row r="2" spans="1:5" x14ac:dyDescent="0.25">
      <c r="A2" t="s">
        <v>5</v>
      </c>
      <c r="B2" s="15">
        <v>36.8675</v>
      </c>
      <c r="C2" s="15">
        <v>38.0779</v>
      </c>
      <c r="D2" s="15">
        <v>36.575500000000005</v>
      </c>
      <c r="E2" s="15">
        <v>37.173633333333335</v>
      </c>
    </row>
    <row r="3" spans="1:5" x14ac:dyDescent="0.25">
      <c r="A3" t="s">
        <v>6</v>
      </c>
      <c r="B3" s="15">
        <v>34.017499999999998</v>
      </c>
      <c r="C3" s="15">
        <v>35.255549999999999</v>
      </c>
      <c r="D3" s="15">
        <v>33.882150000000003</v>
      </c>
      <c r="E3" s="15">
        <v>34.385066666666667</v>
      </c>
    </row>
    <row r="4" spans="1:5" x14ac:dyDescent="0.25">
      <c r="A4" t="s">
        <v>7</v>
      </c>
      <c r="B4" s="15">
        <v>36.926100000000005</v>
      </c>
      <c r="C4" s="15">
        <v>38.116250000000001</v>
      </c>
      <c r="D4" s="15">
        <v>36.670199999999994</v>
      </c>
      <c r="E4" s="15">
        <v>37.237516666666664</v>
      </c>
    </row>
    <row r="5" spans="1:5" x14ac:dyDescent="0.25">
      <c r="A5" t="s">
        <v>8</v>
      </c>
      <c r="B5" s="15">
        <v>34.088999999999999</v>
      </c>
      <c r="C5" s="15">
        <v>35.030549999999998</v>
      </c>
      <c r="D5" s="15">
        <v>34.025649999999999</v>
      </c>
      <c r="E5" s="15">
        <v>34.381733333333329</v>
      </c>
    </row>
    <row r="6" spans="1:5" x14ac:dyDescent="0.25">
      <c r="A6" t="s">
        <v>9</v>
      </c>
      <c r="B6" s="15">
        <v>34.679950000000005</v>
      </c>
      <c r="C6" s="15">
        <v>35.179549999999999</v>
      </c>
      <c r="D6" s="15">
        <v>34.752600000000001</v>
      </c>
      <c r="E6" s="15">
        <v>34.870699999999999</v>
      </c>
    </row>
    <row r="7" spans="1:5" x14ac:dyDescent="0.25">
      <c r="A7" t="s">
        <v>10</v>
      </c>
      <c r="B7" s="15">
        <v>31.59995</v>
      </c>
      <c r="C7" s="15">
        <v>32.575400000000002</v>
      </c>
      <c r="D7" s="15">
        <v>31.664099999999998</v>
      </c>
      <c r="E7" s="15">
        <v>31.946483333333333</v>
      </c>
    </row>
    <row r="8" spans="1:5" x14ac:dyDescent="0.25">
      <c r="A8" t="s">
        <v>11</v>
      </c>
      <c r="B8" s="15">
        <v>33.702399999999997</v>
      </c>
      <c r="C8" s="15">
        <v>34.3645</v>
      </c>
      <c r="D8" s="15">
        <v>33.502650000000003</v>
      </c>
      <c r="E8" s="15">
        <v>33.856516666666664</v>
      </c>
    </row>
    <row r="9" spans="1:5" x14ac:dyDescent="0.25">
      <c r="A9" t="s">
        <v>12</v>
      </c>
      <c r="B9" s="15">
        <v>32.308349999999997</v>
      </c>
      <c r="C9" s="15">
        <v>32.970150000000004</v>
      </c>
      <c r="D9" s="15">
        <v>31.9316</v>
      </c>
      <c r="E9" s="15">
        <v>32.403366666666663</v>
      </c>
    </row>
    <row r="10" spans="1:5" x14ac:dyDescent="0.25">
      <c r="A10" t="s">
        <v>13</v>
      </c>
      <c r="B10" s="15">
        <v>39.225749999999998</v>
      </c>
      <c r="C10" s="15">
        <v>40.406849999999999</v>
      </c>
      <c r="D10" s="15">
        <v>38.530649999999994</v>
      </c>
      <c r="E10" s="15">
        <v>39.387749999999997</v>
      </c>
    </row>
    <row r="11" spans="1:5" x14ac:dyDescent="0.25">
      <c r="A11" t="s">
        <v>14</v>
      </c>
      <c r="B11" s="15">
        <v>33.854700000000001</v>
      </c>
      <c r="C11" s="15">
        <v>34.719900000000003</v>
      </c>
      <c r="D11" s="15">
        <v>34.082750000000004</v>
      </c>
      <c r="E11" s="15">
        <v>34.219116666666665</v>
      </c>
    </row>
    <row r="12" spans="1:5" x14ac:dyDescent="0.25">
      <c r="A12" t="s">
        <v>15</v>
      </c>
      <c r="B12" s="15">
        <v>31.28875</v>
      </c>
      <c r="C12" s="15">
        <v>32.154850000000003</v>
      </c>
      <c r="D12" s="15">
        <v>31.409349999999996</v>
      </c>
      <c r="E12" s="15">
        <v>31.617649999999998</v>
      </c>
    </row>
    <row r="13" spans="1:5" x14ac:dyDescent="0.25">
      <c r="A13" t="s">
        <v>16</v>
      </c>
      <c r="B13" s="15">
        <v>30.597249999999999</v>
      </c>
      <c r="C13" s="15">
        <v>31.526150000000001</v>
      </c>
      <c r="D13" s="15">
        <v>30.576549999999997</v>
      </c>
      <c r="E13" s="15">
        <v>30.899983333333331</v>
      </c>
    </row>
    <row r="14" spans="1:5" x14ac:dyDescent="0.25">
      <c r="A14" t="s">
        <v>17</v>
      </c>
      <c r="B14" s="15">
        <v>29.742599999999999</v>
      </c>
      <c r="C14" s="15">
        <v>30.7563</v>
      </c>
      <c r="D14" s="15">
        <v>29.68965</v>
      </c>
      <c r="E14" s="15">
        <v>30.062849999999997</v>
      </c>
    </row>
    <row r="15" spans="1:5" x14ac:dyDescent="0.25">
      <c r="A15" t="s">
        <v>18</v>
      </c>
      <c r="B15" s="15">
        <v>37.160150000000002</v>
      </c>
      <c r="C15" s="15">
        <v>38.028350000000003</v>
      </c>
      <c r="D15" s="15">
        <v>36.943650000000005</v>
      </c>
      <c r="E15" s="15">
        <v>37.377383333333334</v>
      </c>
    </row>
    <row r="16" spans="1:5" x14ac:dyDescent="0.25">
      <c r="A16" t="s">
        <v>19</v>
      </c>
      <c r="B16" s="15">
        <v>33.009100000000004</v>
      </c>
      <c r="C16" s="15">
        <v>34.273600000000002</v>
      </c>
      <c r="D16" s="15">
        <v>33.226149999999997</v>
      </c>
      <c r="E16" s="15">
        <v>33.502949999999998</v>
      </c>
    </row>
    <row r="17" spans="1:5" x14ac:dyDescent="0.25">
      <c r="A17" t="s">
        <v>20</v>
      </c>
      <c r="B17" s="15">
        <v>36.756</v>
      </c>
      <c r="C17" s="15">
        <v>37.835499999999996</v>
      </c>
      <c r="D17" s="15">
        <v>36.498400000000004</v>
      </c>
      <c r="E17" s="15">
        <v>37.029966666666667</v>
      </c>
    </row>
    <row r="18" spans="1:5" x14ac:dyDescent="0.25">
      <c r="A18" t="s">
        <v>21</v>
      </c>
      <c r="B18" s="15">
        <v>35.537599999999998</v>
      </c>
      <c r="C18" s="15">
        <v>36.712299999999999</v>
      </c>
      <c r="D18" s="15">
        <v>35.4758</v>
      </c>
      <c r="E18" s="15">
        <v>35.908566666666665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5</v>
      </c>
      <c r="B1" s="3">
        <v>36.8675</v>
      </c>
      <c r="C1" s="3">
        <v>38.0779</v>
      </c>
      <c r="D1" s="3">
        <v>36.575500000000005</v>
      </c>
      <c r="E1" s="3">
        <v>37.173633333333335</v>
      </c>
    </row>
    <row r="2" spans="1:5" x14ac:dyDescent="0.25">
      <c r="A2" t="s">
        <v>8</v>
      </c>
      <c r="B2" s="3">
        <v>34.088999999999999</v>
      </c>
      <c r="C2" s="3">
        <v>35.030549999999998</v>
      </c>
      <c r="D2" s="3">
        <v>34.025649999999999</v>
      </c>
      <c r="E2" s="3">
        <v>34.381733333333329</v>
      </c>
    </row>
    <row r="3" spans="1:5" x14ac:dyDescent="0.25">
      <c r="A3" t="s">
        <v>34</v>
      </c>
      <c r="B3" s="3">
        <v>33.551500000000004</v>
      </c>
      <c r="C3" s="3">
        <v>33.805599999999998</v>
      </c>
      <c r="D3" s="3">
        <v>32.684600000000003</v>
      </c>
      <c r="E3" s="3">
        <v>33.347233333333335</v>
      </c>
    </row>
    <row r="4" spans="1:5" x14ac:dyDescent="0.25">
      <c r="A4" t="s">
        <v>37</v>
      </c>
      <c r="B4" s="3">
        <v>36.045099999999998</v>
      </c>
      <c r="C4" s="3">
        <v>37.382599999999996</v>
      </c>
      <c r="D4" s="3">
        <v>36.522000000000006</v>
      </c>
      <c r="E4" s="3">
        <v>36.649900000000002</v>
      </c>
    </row>
    <row r="5" spans="1:5" x14ac:dyDescent="0.25">
      <c r="A5" t="s">
        <v>38</v>
      </c>
      <c r="B5" s="3">
        <v>34.754750000000001</v>
      </c>
      <c r="C5" s="3">
        <v>35.537399999999998</v>
      </c>
      <c r="D5" s="3">
        <v>34.928550000000001</v>
      </c>
      <c r="E5" s="3">
        <v>35.073566666666665</v>
      </c>
    </row>
    <row r="6" spans="1:5" x14ac:dyDescent="0.25">
      <c r="A6" t="s">
        <v>9</v>
      </c>
      <c r="B6" s="3">
        <v>34.679950000000005</v>
      </c>
      <c r="C6" s="3">
        <v>35.179549999999999</v>
      </c>
      <c r="D6" s="3">
        <v>34.752600000000001</v>
      </c>
      <c r="E6" s="3">
        <v>34.870699999999999</v>
      </c>
    </row>
    <row r="7" spans="1:5" x14ac:dyDescent="0.25">
      <c r="A7" t="s">
        <v>12</v>
      </c>
      <c r="B7" s="3">
        <v>32.308349999999997</v>
      </c>
      <c r="C7" s="3">
        <v>32.970150000000004</v>
      </c>
      <c r="D7" s="3">
        <v>31.9316</v>
      </c>
      <c r="E7" s="3">
        <v>32.403366666666663</v>
      </c>
    </row>
    <row r="8" spans="1:5" x14ac:dyDescent="0.25">
      <c r="A8" t="s">
        <v>13</v>
      </c>
      <c r="B8" s="3">
        <v>39.225749999999998</v>
      </c>
      <c r="C8" s="3">
        <v>40.406849999999999</v>
      </c>
      <c r="D8" s="3">
        <v>38.530649999999994</v>
      </c>
      <c r="E8" s="3">
        <v>39.387749999999997</v>
      </c>
    </row>
    <row r="9" spans="1:5" x14ac:dyDescent="0.25">
      <c r="A9" t="s">
        <v>16</v>
      </c>
      <c r="B9" s="3">
        <v>30.597249999999999</v>
      </c>
      <c r="C9" s="3">
        <v>31.526150000000001</v>
      </c>
      <c r="D9" s="3">
        <v>30.576549999999997</v>
      </c>
      <c r="E9" s="3">
        <v>30.899983333333331</v>
      </c>
    </row>
    <row r="10" spans="1:5" x14ac:dyDescent="0.25">
      <c r="A10" t="s">
        <v>17</v>
      </c>
      <c r="B10" s="3">
        <v>29.742599999999999</v>
      </c>
      <c r="C10" s="3">
        <v>30.7563</v>
      </c>
      <c r="D10" s="3">
        <v>29.68965</v>
      </c>
      <c r="E10" s="3">
        <v>30.062849999999997</v>
      </c>
    </row>
    <row r="11" spans="1:5" x14ac:dyDescent="0.25">
      <c r="A11" t="s">
        <v>40</v>
      </c>
      <c r="B11" s="3">
        <v>35.230850000000004</v>
      </c>
      <c r="C11" s="3">
        <v>36.169600000000003</v>
      </c>
      <c r="D11" s="3">
        <v>35.516549999999995</v>
      </c>
      <c r="E11" s="3">
        <v>35.638999999999996</v>
      </c>
    </row>
    <row r="12" spans="1:5" x14ac:dyDescent="0.25">
      <c r="A12" t="s">
        <v>41</v>
      </c>
      <c r="B12" s="3">
        <v>34.000399999999999</v>
      </c>
      <c r="C12" s="3">
        <v>34.633150000000001</v>
      </c>
      <c r="D12" s="3">
        <v>33.847200000000001</v>
      </c>
      <c r="E12" s="3">
        <v>34.160250000000005</v>
      </c>
    </row>
    <row r="13" spans="1:5" x14ac:dyDescent="0.25">
      <c r="A13" t="s">
        <v>42</v>
      </c>
      <c r="B13" s="3">
        <v>32.22775</v>
      </c>
      <c r="C13" s="3">
        <v>33.156350000000003</v>
      </c>
      <c r="D13" s="3">
        <v>32.540149999999997</v>
      </c>
      <c r="E13" s="3">
        <v>32.641416666666665</v>
      </c>
    </row>
    <row r="14" spans="1:5" x14ac:dyDescent="0.25">
      <c r="A14" t="s">
        <v>43</v>
      </c>
      <c r="B14" s="3">
        <v>34.707999999999998</v>
      </c>
      <c r="C14" s="3">
        <v>35.255849999999995</v>
      </c>
      <c r="D14" s="3">
        <v>34.703599999999994</v>
      </c>
      <c r="E14" s="3">
        <v>34.889150000000001</v>
      </c>
    </row>
    <row r="15" spans="1:5" x14ac:dyDescent="0.25">
      <c r="A15" t="s">
        <v>20</v>
      </c>
      <c r="B15" s="3">
        <v>36.756</v>
      </c>
      <c r="C15" s="3">
        <v>37.835499999999996</v>
      </c>
      <c r="D15" s="3">
        <v>36.498400000000004</v>
      </c>
      <c r="E15" s="3">
        <v>37.029966666666667</v>
      </c>
    </row>
    <row r="16" spans="1:5" x14ac:dyDescent="0.25">
      <c r="A16" t="s">
        <v>21</v>
      </c>
      <c r="B16" s="3">
        <v>35.537599999999998</v>
      </c>
      <c r="C16" s="3">
        <v>36.712299999999999</v>
      </c>
      <c r="D16" s="3">
        <v>35.4758</v>
      </c>
      <c r="E16" s="3">
        <v>35.908566666666665</v>
      </c>
    </row>
    <row r="17" spans="1:5" x14ac:dyDescent="0.25">
      <c r="A17" t="s">
        <v>44</v>
      </c>
      <c r="B17" s="3">
        <v>31.852600000000002</v>
      </c>
      <c r="C17" s="3">
        <v>32.531350000000003</v>
      </c>
      <c r="D17" s="3">
        <v>31.90615</v>
      </c>
      <c r="E17" s="3">
        <v>32.096699999999998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4</v>
      </c>
      <c r="B1" s="15">
        <v>30.469099999999997</v>
      </c>
      <c r="C1" s="15">
        <v>31.863700000000001</v>
      </c>
      <c r="D1" s="15">
        <v>30.664900000000003</v>
      </c>
      <c r="E1" s="15">
        <v>30.999233333333336</v>
      </c>
    </row>
    <row r="2" spans="1:5" x14ac:dyDescent="0.25">
      <c r="A2" t="s">
        <v>31</v>
      </c>
      <c r="B2" s="15">
        <v>37.747150000000005</v>
      </c>
      <c r="C2" s="15">
        <v>39.053449999999998</v>
      </c>
      <c r="D2" s="15">
        <v>37.613150000000005</v>
      </c>
      <c r="E2" s="15">
        <v>38.137916666666669</v>
      </c>
    </row>
    <row r="3" spans="1:5" x14ac:dyDescent="0.25">
      <c r="A3" t="s">
        <v>32</v>
      </c>
      <c r="B3" s="15">
        <v>33.494450000000001</v>
      </c>
      <c r="C3" s="15">
        <v>34.518799999999999</v>
      </c>
      <c r="D3" s="15">
        <v>33.5593</v>
      </c>
      <c r="E3" s="15">
        <v>33.857516666666669</v>
      </c>
    </row>
    <row r="4" spans="1:5" x14ac:dyDescent="0.25">
      <c r="A4" t="s">
        <v>5</v>
      </c>
      <c r="B4" s="15">
        <v>36.8675</v>
      </c>
      <c r="C4" s="15">
        <v>38.0779</v>
      </c>
      <c r="D4" s="15">
        <v>36.575500000000005</v>
      </c>
      <c r="E4" s="15">
        <v>37.173633333333335</v>
      </c>
    </row>
    <row r="5" spans="1:5" x14ac:dyDescent="0.25">
      <c r="A5" t="s">
        <v>33</v>
      </c>
      <c r="B5" s="15">
        <v>35.855450000000005</v>
      </c>
      <c r="C5" s="15">
        <v>37.193600000000004</v>
      </c>
      <c r="D5" s="15">
        <v>35.707599999999999</v>
      </c>
      <c r="E5" s="15">
        <v>36.252216666666669</v>
      </c>
    </row>
    <row r="6" spans="1:5" x14ac:dyDescent="0.25">
      <c r="A6" t="s">
        <v>6</v>
      </c>
      <c r="B6" s="15">
        <v>34.017499999999998</v>
      </c>
      <c r="C6" s="15">
        <v>35.255549999999999</v>
      </c>
      <c r="D6" s="15">
        <v>33.882150000000003</v>
      </c>
      <c r="E6" s="15">
        <v>34.385066666666667</v>
      </c>
    </row>
    <row r="7" spans="1:5" x14ac:dyDescent="0.25">
      <c r="A7" t="s">
        <v>7</v>
      </c>
      <c r="B7" s="15">
        <v>36.926100000000005</v>
      </c>
      <c r="C7" s="15">
        <v>38.116250000000001</v>
      </c>
      <c r="D7" s="15">
        <v>36.670199999999994</v>
      </c>
      <c r="E7" s="15">
        <v>37.237516666666664</v>
      </c>
    </row>
    <row r="8" spans="1:5" x14ac:dyDescent="0.25">
      <c r="A8" t="s">
        <v>8</v>
      </c>
      <c r="B8" s="15">
        <v>34.088999999999999</v>
      </c>
      <c r="C8" s="15">
        <v>35.030549999999998</v>
      </c>
      <c r="D8" s="15">
        <v>34.025649999999999</v>
      </c>
      <c r="E8" s="15">
        <v>34.381733333333329</v>
      </c>
    </row>
    <row r="9" spans="1:5" x14ac:dyDescent="0.25">
      <c r="A9" t="s">
        <v>34</v>
      </c>
      <c r="B9" s="15">
        <v>33.551500000000004</v>
      </c>
      <c r="C9" s="15">
        <v>33.805599999999998</v>
      </c>
      <c r="D9" s="15">
        <v>32.684600000000003</v>
      </c>
      <c r="E9" s="15">
        <v>33.347233333333335</v>
      </c>
    </row>
    <row r="10" spans="1:5" x14ac:dyDescent="0.25">
      <c r="A10" t="s">
        <v>35</v>
      </c>
      <c r="B10" s="15">
        <v>36.040399999999998</v>
      </c>
      <c r="C10" s="15">
        <v>37.440299999999993</v>
      </c>
      <c r="D10" s="15">
        <v>36.443799999999996</v>
      </c>
      <c r="E10" s="15">
        <v>36.641499999999994</v>
      </c>
    </row>
    <row r="11" spans="1:5" x14ac:dyDescent="0.25">
      <c r="A11" t="s">
        <v>36</v>
      </c>
      <c r="B11" s="15">
        <v>35.148849999999996</v>
      </c>
      <c r="C11" s="15">
        <v>35.980850000000004</v>
      </c>
      <c r="D11" s="15">
        <v>35.24015</v>
      </c>
      <c r="E11" s="15">
        <v>35.456616666666669</v>
      </c>
    </row>
    <row r="12" spans="1:5" x14ac:dyDescent="0.25">
      <c r="A12" t="s">
        <v>39</v>
      </c>
      <c r="B12" s="15">
        <v>31.38335</v>
      </c>
      <c r="C12" s="15">
        <v>32.564100000000003</v>
      </c>
      <c r="D12" s="15">
        <v>31.307099999999998</v>
      </c>
      <c r="E12" s="15">
        <v>31.751516666666667</v>
      </c>
    </row>
    <row r="13" spans="1:5" x14ac:dyDescent="0.25">
      <c r="A13" t="s">
        <v>10</v>
      </c>
      <c r="B13" s="15">
        <v>31.59995</v>
      </c>
      <c r="C13" s="15">
        <v>32.575400000000002</v>
      </c>
      <c r="D13" s="15">
        <v>31.664099999999998</v>
      </c>
      <c r="E13" s="15">
        <v>31.946483333333333</v>
      </c>
    </row>
    <row r="14" spans="1:5" x14ac:dyDescent="0.25">
      <c r="A14" t="s">
        <v>11</v>
      </c>
      <c r="B14" s="15">
        <v>33.702399999999997</v>
      </c>
      <c r="C14" s="15">
        <v>34.3645</v>
      </c>
      <c r="D14" s="15">
        <v>33.502650000000003</v>
      </c>
      <c r="E14" s="15">
        <v>33.856516666666664</v>
      </c>
    </row>
    <row r="15" spans="1:5" x14ac:dyDescent="0.25">
      <c r="A15" t="s">
        <v>14</v>
      </c>
      <c r="B15" s="15">
        <v>33.854700000000001</v>
      </c>
      <c r="C15" s="15">
        <v>34.719900000000003</v>
      </c>
      <c r="D15" s="15">
        <v>34.082750000000004</v>
      </c>
      <c r="E15" s="15">
        <v>34.219116666666665</v>
      </c>
    </row>
    <row r="16" spans="1:5" x14ac:dyDescent="0.25">
      <c r="A16" t="s">
        <v>15</v>
      </c>
      <c r="B16" s="15">
        <v>31.28875</v>
      </c>
      <c r="C16" s="15">
        <v>32.154850000000003</v>
      </c>
      <c r="D16" s="15">
        <v>31.409349999999996</v>
      </c>
      <c r="E16" s="15">
        <v>31.617649999999998</v>
      </c>
    </row>
    <row r="17" spans="1:5" x14ac:dyDescent="0.25">
      <c r="A17" t="s">
        <v>18</v>
      </c>
      <c r="B17" s="15">
        <v>37.160150000000002</v>
      </c>
      <c r="C17" s="15">
        <v>38.028350000000003</v>
      </c>
      <c r="D17" s="15">
        <v>36.943650000000005</v>
      </c>
      <c r="E17" s="15">
        <v>37.377383333333334</v>
      </c>
    </row>
    <row r="18" spans="1:5" x14ac:dyDescent="0.25">
      <c r="A18" t="s">
        <v>43</v>
      </c>
      <c r="B18" s="15">
        <v>34.707999999999998</v>
      </c>
      <c r="C18" s="15">
        <v>35.255849999999995</v>
      </c>
      <c r="D18" s="15">
        <v>34.703599999999994</v>
      </c>
      <c r="E18" s="15">
        <v>34.889150000000001</v>
      </c>
    </row>
    <row r="19" spans="1:5" x14ac:dyDescent="0.25">
      <c r="A19" t="s">
        <v>20</v>
      </c>
      <c r="B19" s="15">
        <v>36.756</v>
      </c>
      <c r="C19" s="15">
        <v>37.835499999999996</v>
      </c>
      <c r="D19" s="15">
        <v>36.498400000000004</v>
      </c>
      <c r="E19" s="15">
        <v>37.029966666666667</v>
      </c>
    </row>
    <row r="20" spans="1:5" x14ac:dyDescent="0.25">
      <c r="A20" t="s">
        <v>21</v>
      </c>
      <c r="B20" s="15">
        <v>35.537599999999998</v>
      </c>
      <c r="C20" s="15">
        <v>36.712299999999999</v>
      </c>
      <c r="D20" s="15">
        <v>35.4758</v>
      </c>
      <c r="E20" s="15">
        <v>35.908566666666665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Brilho</vt:lpstr>
      <vt:lpstr>Contraste</vt:lpstr>
      <vt:lpstr>Saturação</vt:lpstr>
    </vt:vector>
  </TitlesOfParts>
  <Company>Intermidia - ICMC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Zingarelli</dc:creator>
  <cp:lastModifiedBy>Matheus Zingarelli</cp:lastModifiedBy>
  <dcterms:created xsi:type="dcterms:W3CDTF">2011-05-15T14:12:49Z</dcterms:created>
  <dcterms:modified xsi:type="dcterms:W3CDTF">2011-08-25T21:20:59Z</dcterms:modified>
</cp:coreProperties>
</file>