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andre.ferrari\Documents\R\book\coding\rreo\"/>
    </mc:Choice>
  </mc:AlternateContent>
  <xr:revisionPtr revIDLastSave="0" documentId="13_ncr:1_{EDD5EBC6-2BF9-442A-B856-479F069C5E86}" xr6:coauthVersionLast="47" xr6:coauthVersionMax="47" xr10:uidLastSave="{00000000-0000-0000-0000-000000000000}"/>
  <bookViews>
    <workbookView xWindow="-28920" yWindow="-60" windowWidth="29040" windowHeight="15840" tabRatio="896" firstSheet="3" activeTab="5" xr2:uid="{00000000-000D-0000-FFFF-FFFF00000000}"/>
  </bookViews>
  <sheets>
    <sheet name="BO (2008-2018)" sheetId="28" state="hidden" r:id="rId1"/>
    <sheet name="BO (Exchange)" sheetId="29" state="hidden" r:id="rId2"/>
    <sheet name="tbl_itens de Informação" sheetId="30" state="hidden" r:id="rId3"/>
    <sheet name="previdencia" sheetId="27" r:id="rId4"/>
    <sheet name="educacao" sheetId="33" r:id="rId5"/>
    <sheet name="saude" sheetId="32" r:id="rId6"/>
  </sheets>
  <definedNames>
    <definedName name="DadosExternos_1" localSheetId="0" hidden="1">'BO (2008-2018)'!$A$1:$G$454</definedName>
    <definedName name="DadosExternos_1" localSheetId="3" hidden="1">previdencia!$A$1:$AF$182</definedName>
    <definedName name="DadosExternos_1" localSheetId="5" hidden="1">saude!$A$1:$F$177</definedName>
    <definedName name="DadosExternos_2" localSheetId="1" hidden="1">'BO (Exchange)'!$A$1:$G$944</definedName>
    <definedName name="DadosExternos_2" localSheetId="4" hidden="1">educacao!$A$1:$E$177</definedName>
    <definedName name="DadosExternos_2" localSheetId="3" hidden="1">previdencia!$A$1:$AF$177</definedName>
    <definedName name="DadosExternos_3" localSheetId="2" hidden="1">'tbl_itens de Informação'!$A$1:$D$91</definedName>
    <definedName name="mes_ref">#REF!</definedName>
    <definedName name="rcl_pib">#REF!</definedName>
    <definedName name="serie_RCL">#REF!</definedName>
    <definedName name="tab_educacao">#REF!</definedName>
    <definedName name="tab_saude">#REF!</definedName>
    <definedName name="texto_grafico_rcl_pib">#REF!</definedName>
  </definedNames>
  <calcPr calcId="191028"/>
  <extLst>
    <ext xmlns:x15="http://schemas.microsoft.com/office/spreadsheetml/2010/11/main" uri="{FCE2AD5D-F65C-4FA6-A056-5C36A1767C68}">
      <x15:dataModel>
        <x15:modelTables>
          <x15:modelTable id="04 - RGPS e RPPS_611be81c-fb8c-4978-b631-ea9db73f45e3" name="04 - RGPS e RPPS" connection="Consulta - 04 - RGPS e RPPS"/>
          <x15:modelTable id="01 - Balanço Orçamentário  2008-2018_8056034e-2460-4cd3-84ba-b07ede7f1505" name="01 - Balanço Orçamentário  2008-2018" connection="Consulta - 01 - Balanço Orçamentário (2008-2018)"/>
          <x15:modelTable id="01 - Balanço Orçamentário  2019 - Atual_80538c3f-bc81-4aa3-9d91-336dcb6dd445" name="01 - Balanço Orçamentário  2019 - Atual" connection="Consulta - 01 - Balanço Orçamentário (2019 - Atual)"/>
          <x15:modelTable id="tbl_Itens de Informação_51a9d701-4204-4763-ad5b-218aa77ca083" name="tbl_Itens de Informação" connection="Consulta - tbl_Itens de Informação"/>
          <x15:modelTable id="12 - SAÚDE PBI_798eea38-8f47-4561-a3b2-0c5806ac8dc1" name="12 - SAÚDE PBI" connection="Consulta - 12 - SAÚDE PBI"/>
          <x15:modelTable id="08 - EDUCAÇÃO PBI_8f095f06-95d2-415b-a14c-3a091c99610c" name="08 - EDUCAÇÃO PBI" connection="Consulta - 08 - EDUCAÇÃO PBI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xlnp="http://schemas.microsoft.com/office/spreadsheetml/2019/extlinksprops" uri="{FCE6A71B-6B00-49CD-AB44-F6B1AE7CDE65}">
      <xxlnp:externalLinksPr autoRefresh="1"/>
    </ext>
  </extLst>
</workbook>
</file>

<file path=xl/calcChain.xml><?xml version="1.0" encoding="utf-8"?>
<calcChain xmlns="http://schemas.openxmlformats.org/spreadsheetml/2006/main">
  <c r="E177" i="32" l="1"/>
  <c r="B177" i="32"/>
  <c r="R177" i="27" l="1"/>
  <c r="O177" i="27"/>
  <c r="F177" i="27"/>
  <c r="L177" i="27"/>
  <c r="U177" i="27"/>
  <c r="C177" i="27"/>
  <c r="I177" i="27"/>
  <c r="X177" i="27"/>
  <c r="X176" i="27" l="1"/>
  <c r="U176" i="27"/>
  <c r="R176" i="27"/>
  <c r="O176" i="27"/>
  <c r="L176" i="27"/>
  <c r="I176" i="27"/>
  <c r="F176" i="27"/>
  <c r="C176" i="27"/>
  <c r="E175" i="32"/>
  <c r="B175" i="32"/>
  <c r="X175" i="27"/>
  <c r="R175" i="27"/>
  <c r="L175" i="27"/>
  <c r="I175" i="27"/>
  <c r="F175" i="27"/>
  <c r="X170" i="27"/>
  <c r="X171" i="27"/>
  <c r="X172" i="27"/>
  <c r="X173" i="27"/>
  <c r="X174" i="27"/>
  <c r="U170" i="27"/>
  <c r="U171" i="27"/>
  <c r="U172" i="27"/>
  <c r="U173" i="27"/>
  <c r="U174" i="27"/>
  <c r="R170" i="27"/>
  <c r="R171" i="27"/>
  <c r="R172" i="27"/>
  <c r="R173" i="27"/>
  <c r="R174" i="27"/>
  <c r="O169" i="27"/>
  <c r="O170" i="27"/>
  <c r="O171" i="27"/>
  <c r="O172" i="27"/>
  <c r="O173" i="27"/>
  <c r="O174" i="27"/>
  <c r="L170" i="27"/>
  <c r="L171" i="27"/>
  <c r="L172" i="27"/>
  <c r="L173" i="27"/>
  <c r="L174" i="27"/>
  <c r="I170" i="27"/>
  <c r="I171" i="27"/>
  <c r="I172" i="27"/>
  <c r="I173" i="27"/>
  <c r="I174" i="27"/>
  <c r="F170" i="27"/>
  <c r="F171" i="27"/>
  <c r="F172" i="27"/>
  <c r="F173" i="27"/>
  <c r="F174" i="27"/>
  <c r="C170" i="27"/>
  <c r="C171" i="27"/>
  <c r="C172" i="27"/>
  <c r="C173" i="27"/>
  <c r="C174" i="27"/>
  <c r="U175" i="27"/>
  <c r="O175" i="27"/>
  <c r="C168" i="27"/>
  <c r="C169" i="27"/>
  <c r="C166" i="27"/>
  <c r="C167" i="27"/>
  <c r="X169" i="27"/>
  <c r="U169" i="27"/>
  <c r="R169" i="27"/>
  <c r="L169" i="27"/>
  <c r="I169" i="27"/>
  <c r="F169" i="27"/>
  <c r="X168" i="27"/>
  <c r="U168" i="27"/>
  <c r="R168" i="27"/>
  <c r="O168" i="27"/>
  <c r="L168" i="27"/>
  <c r="I168" i="27"/>
  <c r="F168" i="27"/>
  <c r="X167" i="27"/>
  <c r="U167" i="27"/>
  <c r="R167" i="27"/>
  <c r="O167" i="27"/>
  <c r="L167" i="27"/>
  <c r="I167" i="27"/>
  <c r="F167" i="27"/>
  <c r="X166" i="27"/>
  <c r="Y177" i="27" s="1"/>
  <c r="U166" i="27"/>
  <c r="R166" i="27"/>
  <c r="O166" i="27"/>
  <c r="P177" i="27" s="1"/>
  <c r="L166" i="27"/>
  <c r="M177" i="27" s="1"/>
  <c r="I166" i="27"/>
  <c r="J177" i="27" s="1"/>
  <c r="F166" i="27"/>
  <c r="G177" i="27" s="1"/>
  <c r="X165" i="27"/>
  <c r="U165" i="27"/>
  <c r="R165" i="27"/>
  <c r="O165" i="27"/>
  <c r="L165" i="27"/>
  <c r="I165" i="27"/>
  <c r="F165" i="27"/>
  <c r="C165" i="27"/>
  <c r="X164" i="27"/>
  <c r="U164" i="27"/>
  <c r="R164" i="27"/>
  <c r="O164" i="27"/>
  <c r="L164" i="27"/>
  <c r="I164" i="27"/>
  <c r="F164" i="27"/>
  <c r="C164" i="27"/>
  <c r="X163" i="27"/>
  <c r="U163" i="27"/>
  <c r="R163" i="27"/>
  <c r="O163" i="27"/>
  <c r="L163" i="27"/>
  <c r="I163" i="27"/>
  <c r="F163" i="27"/>
  <c r="C163" i="27"/>
  <c r="D174" i="27" s="1"/>
  <c r="X162" i="27"/>
  <c r="U162" i="27"/>
  <c r="V173" i="27" s="1"/>
  <c r="R162" i="27"/>
  <c r="O162" i="27"/>
  <c r="P173" i="27" s="1"/>
  <c r="L162" i="27"/>
  <c r="I162" i="27"/>
  <c r="J173" i="27" s="1"/>
  <c r="F162" i="27"/>
  <c r="C162" i="27"/>
  <c r="D173" i="27" s="1"/>
  <c r="X161" i="27"/>
  <c r="U161" i="27"/>
  <c r="V172" i="27" s="1"/>
  <c r="R161" i="27"/>
  <c r="O161" i="27"/>
  <c r="P172" i="27" s="1"/>
  <c r="L161" i="27"/>
  <c r="I161" i="27"/>
  <c r="F161" i="27"/>
  <c r="C161" i="27"/>
  <c r="D172" i="27" s="1"/>
  <c r="X160" i="27"/>
  <c r="U160" i="27"/>
  <c r="V171" i="27" s="1"/>
  <c r="R160" i="27"/>
  <c r="O160" i="27"/>
  <c r="P171" i="27" s="1"/>
  <c r="L160" i="27"/>
  <c r="I160" i="27"/>
  <c r="J171" i="27" s="1"/>
  <c r="F160" i="27"/>
  <c r="C160" i="27"/>
  <c r="D171" i="27" s="1"/>
  <c r="X159" i="27"/>
  <c r="U159" i="27"/>
  <c r="V170" i="27" s="1"/>
  <c r="R159" i="27"/>
  <c r="O159" i="27"/>
  <c r="P170" i="27" s="1"/>
  <c r="L159" i="27"/>
  <c r="I159" i="27"/>
  <c r="J170" i="27" s="1"/>
  <c r="F159" i="27"/>
  <c r="C159" i="27"/>
  <c r="D170" i="27" s="1"/>
  <c r="X158" i="27"/>
  <c r="U158" i="27"/>
  <c r="R158" i="27"/>
  <c r="O158" i="27"/>
  <c r="P169" i="27" s="1"/>
  <c r="L158" i="27"/>
  <c r="I158" i="27"/>
  <c r="F158" i="27"/>
  <c r="C158" i="27"/>
  <c r="X157" i="27"/>
  <c r="U157" i="27"/>
  <c r="R157" i="27"/>
  <c r="O157" i="27"/>
  <c r="L157" i="27"/>
  <c r="I157" i="27"/>
  <c r="J168" i="27" s="1"/>
  <c r="F157" i="27"/>
  <c r="C157" i="27"/>
  <c r="D168" i="27" s="1"/>
  <c r="X156" i="27"/>
  <c r="U156" i="27"/>
  <c r="R156" i="27"/>
  <c r="O156" i="27"/>
  <c r="P167" i="27" s="1"/>
  <c r="L156" i="27"/>
  <c r="I156" i="27"/>
  <c r="J167" i="27" s="1"/>
  <c r="F156" i="27"/>
  <c r="C156" i="27"/>
  <c r="D167" i="27" s="1"/>
  <c r="X155" i="27"/>
  <c r="U155" i="27"/>
  <c r="V166" i="27" s="1"/>
  <c r="R155" i="27"/>
  <c r="O155" i="27"/>
  <c r="P166" i="27" s="1"/>
  <c r="L155" i="27"/>
  <c r="I155" i="27"/>
  <c r="J166" i="27" s="1"/>
  <c r="F155" i="27"/>
  <c r="C155" i="27"/>
  <c r="D166" i="27" s="1"/>
  <c r="X154" i="27"/>
  <c r="Y165" i="27" s="1"/>
  <c r="U154" i="27"/>
  <c r="V165" i="27" s="1"/>
  <c r="R154" i="27"/>
  <c r="S165" i="27" s="1"/>
  <c r="O154" i="27"/>
  <c r="L154" i="27"/>
  <c r="M165" i="27" s="1"/>
  <c r="I154" i="27"/>
  <c r="F154" i="27"/>
  <c r="C154" i="27"/>
  <c r="D165" i="27" s="1"/>
  <c r="X153" i="27"/>
  <c r="Y164" i="27" s="1"/>
  <c r="U153" i="27"/>
  <c r="R153" i="27"/>
  <c r="S164" i="27" s="1"/>
  <c r="O153" i="27"/>
  <c r="P164" i="27" s="1"/>
  <c r="L153" i="27"/>
  <c r="I153" i="27"/>
  <c r="F153" i="27"/>
  <c r="G164" i="27" s="1"/>
  <c r="C153" i="27"/>
  <c r="X152" i="27"/>
  <c r="Y163" i="27" s="1"/>
  <c r="U152" i="27"/>
  <c r="V163" i="27" s="1"/>
  <c r="R152" i="27"/>
  <c r="O152" i="27"/>
  <c r="L152" i="27"/>
  <c r="M163" i="27" s="1"/>
  <c r="I152" i="27"/>
  <c r="F152" i="27"/>
  <c r="C152" i="27"/>
  <c r="D163" i="27" s="1"/>
  <c r="X151" i="27"/>
  <c r="Y162" i="27" s="1"/>
  <c r="U151" i="27"/>
  <c r="R151" i="27"/>
  <c r="S162" i="27" s="1"/>
  <c r="O151" i="27"/>
  <c r="L151" i="27"/>
  <c r="I151" i="27"/>
  <c r="J162" i="27" s="1"/>
  <c r="F151" i="27"/>
  <c r="G162" i="27" s="1"/>
  <c r="C151" i="27"/>
  <c r="X150" i="27"/>
  <c r="U150" i="27"/>
  <c r="R150" i="27"/>
  <c r="S161" i="27" s="1"/>
  <c r="O150" i="27"/>
  <c r="P161" i="27" s="1"/>
  <c r="L150" i="27"/>
  <c r="I150" i="27"/>
  <c r="J161" i="27" s="1"/>
  <c r="F150" i="27"/>
  <c r="C150" i="27"/>
  <c r="X149" i="27"/>
  <c r="Y160" i="27" s="1"/>
  <c r="U149" i="27"/>
  <c r="R149" i="27"/>
  <c r="S160" i="27" s="1"/>
  <c r="O149" i="27"/>
  <c r="L149" i="27"/>
  <c r="I149" i="27"/>
  <c r="F149" i="27"/>
  <c r="G160" i="27" s="1"/>
  <c r="C149" i="27"/>
  <c r="X148" i="27"/>
  <c r="U148" i="27"/>
  <c r="V159" i="27" s="1"/>
  <c r="R148" i="27"/>
  <c r="O148" i="27"/>
  <c r="P159" i="27" s="1"/>
  <c r="L148" i="27"/>
  <c r="I148" i="27"/>
  <c r="F148" i="27"/>
  <c r="G159" i="27" s="1"/>
  <c r="C148" i="27"/>
  <c r="X147" i="27"/>
  <c r="U147" i="27"/>
  <c r="V158" i="27" s="1"/>
  <c r="R147" i="27"/>
  <c r="O147" i="27"/>
  <c r="P158" i="27" s="1"/>
  <c r="L147" i="27"/>
  <c r="I147" i="27"/>
  <c r="F147" i="27"/>
  <c r="G158" i="27" s="1"/>
  <c r="C147" i="27"/>
  <c r="X146" i="27"/>
  <c r="U146" i="27"/>
  <c r="V157" i="27" s="1"/>
  <c r="R146" i="27"/>
  <c r="S157" i="27" s="1"/>
  <c r="O146" i="27"/>
  <c r="P157" i="27" s="1"/>
  <c r="L146" i="27"/>
  <c r="I146" i="27"/>
  <c r="F146" i="27"/>
  <c r="G157" i="27" s="1"/>
  <c r="C146" i="27"/>
  <c r="X145" i="27"/>
  <c r="U145" i="27"/>
  <c r="V156" i="27" s="1"/>
  <c r="R145" i="27"/>
  <c r="S156" i="27" s="1"/>
  <c r="O145" i="27"/>
  <c r="P156" i="27" s="1"/>
  <c r="L145" i="27"/>
  <c r="I145" i="27"/>
  <c r="F145" i="27"/>
  <c r="G156" i="27" s="1"/>
  <c r="C145" i="27"/>
  <c r="X144" i="27"/>
  <c r="Y155" i="27" s="1"/>
  <c r="U144" i="27"/>
  <c r="V155" i="27" s="1"/>
  <c r="R144" i="27"/>
  <c r="S155" i="27" s="1"/>
  <c r="O144" i="27"/>
  <c r="P155" i="27" s="1"/>
  <c r="L144" i="27"/>
  <c r="I144" i="27"/>
  <c r="F144" i="27"/>
  <c r="G155" i="27" s="1"/>
  <c r="C144" i="27"/>
  <c r="X143" i="27"/>
  <c r="Y154" i="27" s="1"/>
  <c r="U143" i="27"/>
  <c r="V154" i="27" s="1"/>
  <c r="R143" i="27"/>
  <c r="S154" i="27" s="1"/>
  <c r="O143" i="27"/>
  <c r="P154" i="27" s="1"/>
  <c r="L143" i="27"/>
  <c r="M154" i="27" s="1"/>
  <c r="I143" i="27"/>
  <c r="F143" i="27"/>
  <c r="G154" i="27" s="1"/>
  <c r="C143" i="27"/>
  <c r="X142" i="27"/>
  <c r="Y153" i="27" s="1"/>
  <c r="U142" i="27"/>
  <c r="V153" i="27" s="1"/>
  <c r="R142" i="27"/>
  <c r="S153" i="27" s="1"/>
  <c r="O142" i="27"/>
  <c r="P153" i="27" s="1"/>
  <c r="L142" i="27"/>
  <c r="M153" i="27" s="1"/>
  <c r="I142" i="27"/>
  <c r="F142" i="27"/>
  <c r="G153" i="27" s="1"/>
  <c r="C142" i="27"/>
  <c r="X141" i="27"/>
  <c r="Y152" i="27" s="1"/>
  <c r="U141" i="27"/>
  <c r="V152" i="27" s="1"/>
  <c r="R141" i="27"/>
  <c r="S152" i="27" s="1"/>
  <c r="O141" i="27"/>
  <c r="P152" i="27" s="1"/>
  <c r="L141" i="27"/>
  <c r="M152" i="27" s="1"/>
  <c r="I141" i="27"/>
  <c r="F141" i="27"/>
  <c r="C141" i="27"/>
  <c r="X140" i="27"/>
  <c r="Y151" i="27" s="1"/>
  <c r="U140" i="27"/>
  <c r="V151" i="27" s="1"/>
  <c r="R140" i="27"/>
  <c r="O140" i="27"/>
  <c r="L140" i="27"/>
  <c r="M151" i="27" s="1"/>
  <c r="I140" i="27"/>
  <c r="J151" i="27" s="1"/>
  <c r="F140" i="27"/>
  <c r="C140" i="27"/>
  <c r="D151" i="27" s="1"/>
  <c r="X139" i="27"/>
  <c r="Y150" i="27" s="1"/>
  <c r="U139" i="27"/>
  <c r="R139" i="27"/>
  <c r="S150" i="27" s="1"/>
  <c r="O139" i="27"/>
  <c r="L139" i="27"/>
  <c r="I139" i="27"/>
  <c r="J150" i="27" s="1"/>
  <c r="F139" i="27"/>
  <c r="G150" i="27" s="1"/>
  <c r="C139" i="27"/>
  <c r="X138" i="27"/>
  <c r="Y149" i="27" s="1"/>
  <c r="U138" i="27"/>
  <c r="V149" i="27" s="1"/>
  <c r="R138" i="27"/>
  <c r="O138" i="27"/>
  <c r="L138" i="27"/>
  <c r="M149" i="27" s="1"/>
  <c r="I138" i="27"/>
  <c r="J149" i="27" s="1"/>
  <c r="F138" i="27"/>
  <c r="C138" i="27"/>
  <c r="D149" i="27" s="1"/>
  <c r="X137" i="27"/>
  <c r="U137" i="27"/>
  <c r="R137" i="27"/>
  <c r="S148" i="27" s="1"/>
  <c r="O137" i="27"/>
  <c r="P148" i="27" s="1"/>
  <c r="L137" i="27"/>
  <c r="I137" i="27"/>
  <c r="F137" i="27"/>
  <c r="C137" i="27"/>
  <c r="X136" i="27"/>
  <c r="Y147" i="27" s="1"/>
  <c r="U136" i="27"/>
  <c r="R136" i="27"/>
  <c r="S147" i="27" s="1"/>
  <c r="O136" i="27"/>
  <c r="L136" i="27"/>
  <c r="I136" i="27"/>
  <c r="F136" i="27"/>
  <c r="G147" i="27" s="1"/>
  <c r="C136" i="27"/>
  <c r="X135" i="27"/>
  <c r="U135" i="27"/>
  <c r="R135" i="27"/>
  <c r="S146" i="27" s="1"/>
  <c r="O135" i="27"/>
  <c r="P146" i="27" s="1"/>
  <c r="L135" i="27"/>
  <c r="I135" i="27"/>
  <c r="F135" i="27"/>
  <c r="C135" i="27"/>
  <c r="X134" i="27"/>
  <c r="Y145" i="27" s="1"/>
  <c r="U134" i="27"/>
  <c r="R134" i="27"/>
  <c r="O134" i="27"/>
  <c r="L134" i="27"/>
  <c r="I134" i="27"/>
  <c r="F134" i="27"/>
  <c r="G145" i="27" s="1"/>
  <c r="C134" i="27"/>
  <c r="X133" i="27"/>
  <c r="U133" i="27"/>
  <c r="R133" i="27"/>
  <c r="S144" i="27" s="1"/>
  <c r="O133" i="27"/>
  <c r="L133" i="27"/>
  <c r="I133" i="27"/>
  <c r="F133" i="27"/>
  <c r="C133" i="27"/>
  <c r="X132" i="27"/>
  <c r="U132" i="27"/>
  <c r="R132" i="27"/>
  <c r="O132" i="27"/>
  <c r="L132" i="27"/>
  <c r="I132" i="27"/>
  <c r="F132" i="27"/>
  <c r="C132" i="27"/>
  <c r="X131" i="27"/>
  <c r="U131" i="27"/>
  <c r="R131" i="27"/>
  <c r="O131" i="27"/>
  <c r="P142" i="27" s="1"/>
  <c r="L131" i="27"/>
  <c r="I131" i="27"/>
  <c r="F131" i="27"/>
  <c r="C131" i="27"/>
  <c r="X130" i="27"/>
  <c r="U130" i="27"/>
  <c r="R130" i="27"/>
  <c r="S141" i="27" s="1"/>
  <c r="O130" i="27"/>
  <c r="L130" i="27"/>
  <c r="I130" i="27"/>
  <c r="F130" i="27"/>
  <c r="G141" i="27" s="1"/>
  <c r="C130" i="27"/>
  <c r="X129" i="27"/>
  <c r="U129" i="27"/>
  <c r="R129" i="27"/>
  <c r="S140" i="27" s="1"/>
  <c r="O129" i="27"/>
  <c r="L129" i="27"/>
  <c r="I129" i="27"/>
  <c r="F129" i="27"/>
  <c r="C129" i="27"/>
  <c r="X128" i="27"/>
  <c r="U128" i="27"/>
  <c r="R128" i="27"/>
  <c r="O128" i="27"/>
  <c r="L128" i="27"/>
  <c r="I128" i="27"/>
  <c r="F128" i="27"/>
  <c r="C128" i="27"/>
  <c r="X127" i="27"/>
  <c r="U127" i="27"/>
  <c r="R127" i="27"/>
  <c r="O127" i="27"/>
  <c r="P138" i="27" s="1"/>
  <c r="L127" i="27"/>
  <c r="I127" i="27"/>
  <c r="F127" i="27"/>
  <c r="C127" i="27"/>
  <c r="X126" i="27"/>
  <c r="U126" i="27"/>
  <c r="R126" i="27"/>
  <c r="O126" i="27"/>
  <c r="L126" i="27"/>
  <c r="M137" i="27" s="1"/>
  <c r="I126" i="27"/>
  <c r="F126" i="27"/>
  <c r="G137" i="27" s="1"/>
  <c r="C126" i="27"/>
  <c r="X125" i="27"/>
  <c r="U125" i="27"/>
  <c r="R125" i="27"/>
  <c r="S136" i="27" s="1"/>
  <c r="O125" i="27"/>
  <c r="L125" i="27"/>
  <c r="I125" i="27"/>
  <c r="F125" i="27"/>
  <c r="C125" i="27"/>
  <c r="D136" i="27" s="1"/>
  <c r="X124" i="27"/>
  <c r="U124" i="27"/>
  <c r="R124" i="27"/>
  <c r="O124" i="27"/>
  <c r="L124" i="27"/>
  <c r="M135" i="27" s="1"/>
  <c r="I124" i="27"/>
  <c r="F124" i="27"/>
  <c r="C124" i="27"/>
  <c r="X123" i="27"/>
  <c r="U123" i="27"/>
  <c r="R123" i="27"/>
  <c r="O123" i="27"/>
  <c r="L123" i="27"/>
  <c r="M134" i="27" s="1"/>
  <c r="I123" i="27"/>
  <c r="F123" i="27"/>
  <c r="C123" i="27"/>
  <c r="X122" i="27"/>
  <c r="U122" i="27"/>
  <c r="R122" i="27"/>
  <c r="O122" i="27"/>
  <c r="L122" i="27"/>
  <c r="M133" i="27" s="1"/>
  <c r="I122" i="27"/>
  <c r="F122" i="27"/>
  <c r="G133" i="27" s="1"/>
  <c r="C122" i="27"/>
  <c r="X121" i="27"/>
  <c r="U121" i="27"/>
  <c r="R121" i="27"/>
  <c r="S132" i="27" s="1"/>
  <c r="O121" i="27"/>
  <c r="L121" i="27"/>
  <c r="I121" i="27"/>
  <c r="F121" i="27"/>
  <c r="C121" i="27"/>
  <c r="D132" i="27" s="1"/>
  <c r="X120" i="27"/>
  <c r="U120" i="27"/>
  <c r="R120" i="27"/>
  <c r="O120" i="27"/>
  <c r="L120" i="27"/>
  <c r="M131" i="27" s="1"/>
  <c r="I120" i="27"/>
  <c r="F120" i="27"/>
  <c r="C120" i="27"/>
  <c r="X119" i="27"/>
  <c r="U119" i="27"/>
  <c r="R119" i="27"/>
  <c r="O119" i="27"/>
  <c r="L119" i="27"/>
  <c r="M130" i="27" s="1"/>
  <c r="I119" i="27"/>
  <c r="F119" i="27"/>
  <c r="C119" i="27"/>
  <c r="X118" i="27"/>
  <c r="Y129" i="27" s="1"/>
  <c r="U118" i="27"/>
  <c r="R118" i="27"/>
  <c r="O118" i="27"/>
  <c r="L118" i="27"/>
  <c r="M129" i="27" s="1"/>
  <c r="I118" i="27"/>
  <c r="F118" i="27"/>
  <c r="G129" i="27" s="1"/>
  <c r="C118" i="27"/>
  <c r="X117" i="27"/>
  <c r="U117" i="27"/>
  <c r="R117" i="27"/>
  <c r="S128" i="27" s="1"/>
  <c r="O117" i="27"/>
  <c r="L117" i="27"/>
  <c r="I117" i="27"/>
  <c r="F117" i="27"/>
  <c r="C117" i="27"/>
  <c r="X116" i="27"/>
  <c r="U116" i="27"/>
  <c r="R116" i="27"/>
  <c r="O116" i="27"/>
  <c r="L116" i="27"/>
  <c r="M127" i="27" s="1"/>
  <c r="I116" i="27"/>
  <c r="F116" i="27"/>
  <c r="C116" i="27"/>
  <c r="X115" i="27"/>
  <c r="U115" i="27"/>
  <c r="R115" i="27"/>
  <c r="O115" i="27"/>
  <c r="L115" i="27"/>
  <c r="M126" i="27" s="1"/>
  <c r="I115" i="27"/>
  <c r="F115" i="27"/>
  <c r="C115" i="27"/>
  <c r="X114" i="27"/>
  <c r="Y125" i="27" s="1"/>
  <c r="U114" i="27"/>
  <c r="R114" i="27"/>
  <c r="O114" i="27"/>
  <c r="L114" i="27"/>
  <c r="M125" i="27" s="1"/>
  <c r="I114" i="27"/>
  <c r="F114" i="27"/>
  <c r="G125" i="27" s="1"/>
  <c r="C114" i="27"/>
  <c r="X113" i="27"/>
  <c r="U113" i="27"/>
  <c r="R113" i="27"/>
  <c r="S124" i="27" s="1"/>
  <c r="O113" i="27"/>
  <c r="L113" i="27"/>
  <c r="I113" i="27"/>
  <c r="F113" i="27"/>
  <c r="C113" i="27"/>
  <c r="X112" i="27"/>
  <c r="U112" i="27"/>
  <c r="R112" i="27"/>
  <c r="O112" i="27"/>
  <c r="L112" i="27"/>
  <c r="M123" i="27" s="1"/>
  <c r="I112" i="27"/>
  <c r="F112" i="27"/>
  <c r="C112" i="27"/>
  <c r="X111" i="27"/>
  <c r="U111" i="27"/>
  <c r="R111" i="27"/>
  <c r="O111" i="27"/>
  <c r="L111" i="27"/>
  <c r="M122" i="27" s="1"/>
  <c r="I111" i="27"/>
  <c r="F111" i="27"/>
  <c r="C111" i="27"/>
  <c r="X110" i="27"/>
  <c r="Y121" i="27" s="1"/>
  <c r="U110" i="27"/>
  <c r="R110" i="27"/>
  <c r="O110" i="27"/>
  <c r="L110" i="27"/>
  <c r="M121" i="27" s="1"/>
  <c r="I110" i="27"/>
  <c r="F110" i="27"/>
  <c r="G121" i="27" s="1"/>
  <c r="C110" i="27"/>
  <c r="X109" i="27"/>
  <c r="U109" i="27"/>
  <c r="R109" i="27"/>
  <c r="S120" i="27" s="1"/>
  <c r="O109" i="27"/>
  <c r="L109" i="27"/>
  <c r="I109" i="27"/>
  <c r="F109" i="27"/>
  <c r="C109" i="27"/>
  <c r="X108" i="27"/>
  <c r="U108" i="27"/>
  <c r="R108" i="27"/>
  <c r="O108" i="27"/>
  <c r="L108" i="27"/>
  <c r="M119" i="27" s="1"/>
  <c r="I108" i="27"/>
  <c r="F108" i="27"/>
  <c r="C108" i="27"/>
  <c r="X107" i="27"/>
  <c r="U107" i="27"/>
  <c r="R107" i="27"/>
  <c r="O107" i="27"/>
  <c r="L107" i="27"/>
  <c r="M118" i="27" s="1"/>
  <c r="I107" i="27"/>
  <c r="F107" i="27"/>
  <c r="C107" i="27"/>
  <c r="X106" i="27"/>
  <c r="Y117" i="27" s="1"/>
  <c r="U106" i="27"/>
  <c r="R106" i="27"/>
  <c r="O106" i="27"/>
  <c r="L106" i="27"/>
  <c r="M117" i="27" s="1"/>
  <c r="I106" i="27"/>
  <c r="F106" i="27"/>
  <c r="G117" i="27" s="1"/>
  <c r="C106" i="27"/>
  <c r="X105" i="27"/>
  <c r="U105" i="27"/>
  <c r="R105" i="27"/>
  <c r="S116" i="27" s="1"/>
  <c r="O105" i="27"/>
  <c r="L105" i="27"/>
  <c r="I105" i="27"/>
  <c r="F105" i="27"/>
  <c r="C105" i="27"/>
  <c r="X104" i="27"/>
  <c r="U104" i="27"/>
  <c r="V115" i="27" s="1"/>
  <c r="R104" i="27"/>
  <c r="O104" i="27"/>
  <c r="L104" i="27"/>
  <c r="I104" i="27"/>
  <c r="F104" i="27"/>
  <c r="C104" i="27"/>
  <c r="X103" i="27"/>
  <c r="U103" i="27"/>
  <c r="R103" i="27"/>
  <c r="O103" i="27"/>
  <c r="L103" i="27"/>
  <c r="I103" i="27"/>
  <c r="F103" i="27"/>
  <c r="C103" i="27"/>
  <c r="X102" i="27"/>
  <c r="U102" i="27"/>
  <c r="R102" i="27"/>
  <c r="O102" i="27"/>
  <c r="L102" i="27"/>
  <c r="I102" i="27"/>
  <c r="F102" i="27"/>
  <c r="C102" i="27"/>
  <c r="X101" i="27"/>
  <c r="U101" i="27"/>
  <c r="R101" i="27"/>
  <c r="O101" i="27"/>
  <c r="L101" i="27"/>
  <c r="I101" i="27"/>
  <c r="F101" i="27"/>
  <c r="C101" i="27"/>
  <c r="X100" i="27"/>
  <c r="U100" i="27"/>
  <c r="R100" i="27"/>
  <c r="O100" i="27"/>
  <c r="L100" i="27"/>
  <c r="M111" i="27" s="1"/>
  <c r="I100" i="27"/>
  <c r="F100" i="27"/>
  <c r="C100" i="27"/>
  <c r="X99" i="27"/>
  <c r="U99" i="27"/>
  <c r="R99" i="27"/>
  <c r="O99" i="27"/>
  <c r="L99" i="27"/>
  <c r="I99" i="27"/>
  <c r="F99" i="27"/>
  <c r="C99" i="27"/>
  <c r="X98" i="27"/>
  <c r="U98" i="27"/>
  <c r="R98" i="27"/>
  <c r="O98" i="27"/>
  <c r="L98" i="27"/>
  <c r="I98" i="27"/>
  <c r="F98" i="27"/>
  <c r="C98" i="27"/>
  <c r="X97" i="27"/>
  <c r="U97" i="27"/>
  <c r="R97" i="27"/>
  <c r="O97" i="27"/>
  <c r="L97" i="27"/>
  <c r="I97" i="27"/>
  <c r="F97" i="27"/>
  <c r="C97" i="27"/>
  <c r="X96" i="27"/>
  <c r="U96" i="27"/>
  <c r="R96" i="27"/>
  <c r="O96" i="27"/>
  <c r="L96" i="27"/>
  <c r="M107" i="27" s="1"/>
  <c r="I96" i="27"/>
  <c r="F96" i="27"/>
  <c r="C96" i="27"/>
  <c r="X95" i="27"/>
  <c r="U95" i="27"/>
  <c r="R95" i="27"/>
  <c r="O95" i="27"/>
  <c r="L95" i="27"/>
  <c r="I95" i="27"/>
  <c r="F95" i="27"/>
  <c r="C95" i="27"/>
  <c r="X94" i="27"/>
  <c r="U94" i="27"/>
  <c r="R94" i="27"/>
  <c r="O94" i="27"/>
  <c r="L94" i="27"/>
  <c r="M105" i="27" s="1"/>
  <c r="I94" i="27"/>
  <c r="F94" i="27"/>
  <c r="C94" i="27"/>
  <c r="X93" i="27"/>
  <c r="U93" i="27"/>
  <c r="R93" i="27"/>
  <c r="O93" i="27"/>
  <c r="L93" i="27"/>
  <c r="M104" i="27" s="1"/>
  <c r="I93" i="27"/>
  <c r="F93" i="27"/>
  <c r="C93" i="27"/>
  <c r="X92" i="27"/>
  <c r="U92" i="27"/>
  <c r="R92" i="27"/>
  <c r="O92" i="27"/>
  <c r="L92" i="27"/>
  <c r="M103" i="27" s="1"/>
  <c r="I92" i="27"/>
  <c r="F92" i="27"/>
  <c r="C92" i="27"/>
  <c r="X91" i="27"/>
  <c r="U91" i="27"/>
  <c r="R91" i="27"/>
  <c r="O91" i="27"/>
  <c r="L91" i="27"/>
  <c r="M102" i="27" s="1"/>
  <c r="I91" i="27"/>
  <c r="F91" i="27"/>
  <c r="C91" i="27"/>
  <c r="X90" i="27"/>
  <c r="U90" i="27"/>
  <c r="R90" i="27"/>
  <c r="O90" i="27"/>
  <c r="L90" i="27"/>
  <c r="M101" i="27" s="1"/>
  <c r="I90" i="27"/>
  <c r="F90" i="27"/>
  <c r="C90" i="27"/>
  <c r="X89" i="27"/>
  <c r="U89" i="27"/>
  <c r="R89" i="27"/>
  <c r="O89" i="27"/>
  <c r="P100" i="27" s="1"/>
  <c r="L89" i="27"/>
  <c r="I89" i="27"/>
  <c r="F89" i="27"/>
  <c r="C89" i="27"/>
  <c r="X88" i="27"/>
  <c r="U88" i="27"/>
  <c r="R88" i="27"/>
  <c r="O88" i="27"/>
  <c r="L88" i="27"/>
  <c r="I88" i="27"/>
  <c r="F88" i="27"/>
  <c r="C88" i="27"/>
  <c r="X87" i="27"/>
  <c r="U87" i="27"/>
  <c r="R87" i="27"/>
  <c r="O87" i="27"/>
  <c r="L87" i="27"/>
  <c r="I87" i="27"/>
  <c r="F87" i="27"/>
  <c r="C87" i="27"/>
  <c r="X86" i="27"/>
  <c r="U86" i="27"/>
  <c r="R86" i="27"/>
  <c r="O86" i="27"/>
  <c r="P97" i="27" s="1"/>
  <c r="L86" i="27"/>
  <c r="I86" i="27"/>
  <c r="F86" i="27"/>
  <c r="C86" i="27"/>
  <c r="X85" i="27"/>
  <c r="U85" i="27"/>
  <c r="R85" i="27"/>
  <c r="O85" i="27"/>
  <c r="L85" i="27"/>
  <c r="I85" i="27"/>
  <c r="F85" i="27"/>
  <c r="C85" i="27"/>
  <c r="X84" i="27"/>
  <c r="U84" i="27"/>
  <c r="R84" i="27"/>
  <c r="O84" i="27"/>
  <c r="L84" i="27"/>
  <c r="I84" i="27"/>
  <c r="F84" i="27"/>
  <c r="C84" i="27"/>
  <c r="X83" i="27"/>
  <c r="U83" i="27"/>
  <c r="R83" i="27"/>
  <c r="O83" i="27"/>
  <c r="L83" i="27"/>
  <c r="I83" i="27"/>
  <c r="F83" i="27"/>
  <c r="C83" i="27"/>
  <c r="X82" i="27"/>
  <c r="U82" i="27"/>
  <c r="R82" i="27"/>
  <c r="O82" i="27"/>
  <c r="L82" i="27"/>
  <c r="I82" i="27"/>
  <c r="F82" i="27"/>
  <c r="C82" i="27"/>
  <c r="X81" i="27"/>
  <c r="U81" i="27"/>
  <c r="R81" i="27"/>
  <c r="O81" i="27"/>
  <c r="L81" i="27"/>
  <c r="I81" i="27"/>
  <c r="F81" i="27"/>
  <c r="C81" i="27"/>
  <c r="X80" i="27"/>
  <c r="U80" i="27"/>
  <c r="R80" i="27"/>
  <c r="O80" i="27"/>
  <c r="L80" i="27"/>
  <c r="I80" i="27"/>
  <c r="F80" i="27"/>
  <c r="C80" i="27"/>
  <c r="X79" i="27"/>
  <c r="U79" i="27"/>
  <c r="R79" i="27"/>
  <c r="O79" i="27"/>
  <c r="L79" i="27"/>
  <c r="I79" i="27"/>
  <c r="F79" i="27"/>
  <c r="C79" i="27"/>
  <c r="X78" i="27"/>
  <c r="U78" i="27"/>
  <c r="R78" i="27"/>
  <c r="O78" i="27"/>
  <c r="L78" i="27"/>
  <c r="I78" i="27"/>
  <c r="F78" i="27"/>
  <c r="C78" i="27"/>
  <c r="X77" i="27"/>
  <c r="U77" i="27"/>
  <c r="R77" i="27"/>
  <c r="O77" i="27"/>
  <c r="L77" i="27"/>
  <c r="I77" i="27"/>
  <c r="F77" i="27"/>
  <c r="C77" i="27"/>
  <c r="X76" i="27"/>
  <c r="U76" i="27"/>
  <c r="R76" i="27"/>
  <c r="O76" i="27"/>
  <c r="L76" i="27"/>
  <c r="I76" i="27"/>
  <c r="F76" i="27"/>
  <c r="C76" i="27"/>
  <c r="X75" i="27"/>
  <c r="U75" i="27"/>
  <c r="R75" i="27"/>
  <c r="O75" i="27"/>
  <c r="L75" i="27"/>
  <c r="I75" i="27"/>
  <c r="F75" i="27"/>
  <c r="C75" i="27"/>
  <c r="X74" i="27"/>
  <c r="U74" i="27"/>
  <c r="R74" i="27"/>
  <c r="O74" i="27"/>
  <c r="L74" i="27"/>
  <c r="I74" i="27"/>
  <c r="F74" i="27"/>
  <c r="C74" i="27"/>
  <c r="D85" i="27" s="1"/>
  <c r="X73" i="27"/>
  <c r="U73" i="27"/>
  <c r="R73" i="27"/>
  <c r="O73" i="27"/>
  <c r="L73" i="27"/>
  <c r="M84" i="27" s="1"/>
  <c r="I73" i="27"/>
  <c r="J84" i="27" s="1"/>
  <c r="F73" i="27"/>
  <c r="C73" i="27"/>
  <c r="X72" i="27"/>
  <c r="U72" i="27"/>
  <c r="R72" i="27"/>
  <c r="S83" i="27" s="1"/>
  <c r="O72" i="27"/>
  <c r="L72" i="27"/>
  <c r="I72" i="27"/>
  <c r="F72" i="27"/>
  <c r="C72" i="27"/>
  <c r="D83" i="27" s="1"/>
  <c r="X71" i="27"/>
  <c r="U71" i="27"/>
  <c r="R71" i="27"/>
  <c r="O71" i="27"/>
  <c r="P82" i="27" s="1"/>
  <c r="L71" i="27"/>
  <c r="I71" i="27"/>
  <c r="F71" i="27"/>
  <c r="C71" i="27"/>
  <c r="X70" i="27"/>
  <c r="U70" i="27"/>
  <c r="V81" i="27" s="1"/>
  <c r="R70" i="27"/>
  <c r="O70" i="27"/>
  <c r="L70" i="27"/>
  <c r="I70" i="27"/>
  <c r="J81" i="27" s="1"/>
  <c r="F70" i="27"/>
  <c r="C70" i="27"/>
  <c r="X69" i="27"/>
  <c r="U69" i="27"/>
  <c r="R69" i="27"/>
  <c r="O69" i="27"/>
  <c r="P80" i="27" s="1"/>
  <c r="L69" i="27"/>
  <c r="I69" i="27"/>
  <c r="F69" i="27"/>
  <c r="C69" i="27"/>
  <c r="X68" i="27"/>
  <c r="U68" i="27"/>
  <c r="V79" i="27" s="1"/>
  <c r="R68" i="27"/>
  <c r="O68" i="27"/>
  <c r="L68" i="27"/>
  <c r="I68" i="27"/>
  <c r="F68" i="27"/>
  <c r="C68" i="27"/>
  <c r="D79" i="27" s="1"/>
  <c r="X67" i="27"/>
  <c r="U67" i="27"/>
  <c r="R67" i="27"/>
  <c r="O67" i="27"/>
  <c r="L67" i="27"/>
  <c r="I67" i="27"/>
  <c r="F67" i="27"/>
  <c r="C67" i="27"/>
  <c r="D78" i="27" s="1"/>
  <c r="X66" i="27"/>
  <c r="U66" i="27"/>
  <c r="R66" i="27"/>
  <c r="O66" i="27"/>
  <c r="L66" i="27"/>
  <c r="I66" i="27"/>
  <c r="J77" i="27" s="1"/>
  <c r="F66" i="27"/>
  <c r="C66" i="27"/>
  <c r="D77" i="27" s="1"/>
  <c r="X65" i="27"/>
  <c r="U65" i="27"/>
  <c r="R65" i="27"/>
  <c r="O65" i="27"/>
  <c r="L65" i="27"/>
  <c r="I65" i="27"/>
  <c r="F65" i="27"/>
  <c r="C65" i="27"/>
  <c r="X64" i="27"/>
  <c r="U64" i="27"/>
  <c r="R64" i="27"/>
  <c r="O64" i="27"/>
  <c r="L64" i="27"/>
  <c r="I64" i="27"/>
  <c r="F64" i="27"/>
  <c r="G75" i="27" s="1"/>
  <c r="C64" i="27"/>
  <c r="X63" i="27"/>
  <c r="U63" i="27"/>
  <c r="R63" i="27"/>
  <c r="O63" i="27"/>
  <c r="L63" i="27"/>
  <c r="I63" i="27"/>
  <c r="F63" i="27"/>
  <c r="G74" i="27" s="1"/>
  <c r="C63" i="27"/>
  <c r="X62" i="27"/>
  <c r="U62" i="27"/>
  <c r="R62" i="27"/>
  <c r="O62" i="27"/>
  <c r="L62" i="27"/>
  <c r="I62" i="27"/>
  <c r="F62" i="27"/>
  <c r="C62" i="27"/>
  <c r="X61" i="27"/>
  <c r="U61" i="27"/>
  <c r="R61" i="27"/>
  <c r="O61" i="27"/>
  <c r="L61" i="27"/>
  <c r="I61" i="27"/>
  <c r="F61" i="27"/>
  <c r="C61" i="27"/>
  <c r="X60" i="27"/>
  <c r="U60" i="27"/>
  <c r="R60" i="27"/>
  <c r="O60" i="27"/>
  <c r="L60" i="27"/>
  <c r="I60" i="27"/>
  <c r="F60" i="27"/>
  <c r="C60" i="27"/>
  <c r="X59" i="27"/>
  <c r="U59" i="27"/>
  <c r="R59" i="27"/>
  <c r="O59" i="27"/>
  <c r="L59" i="27"/>
  <c r="I59" i="27"/>
  <c r="F59" i="27"/>
  <c r="C59" i="27"/>
  <c r="X58" i="27"/>
  <c r="U58" i="27"/>
  <c r="R58" i="27"/>
  <c r="O58" i="27"/>
  <c r="L58" i="27"/>
  <c r="I58" i="27"/>
  <c r="F58" i="27"/>
  <c r="C58" i="27"/>
  <c r="X57" i="27"/>
  <c r="U57" i="27"/>
  <c r="V68" i="27" s="1"/>
  <c r="R57" i="27"/>
  <c r="O57" i="27"/>
  <c r="L57" i="27"/>
  <c r="I57" i="27"/>
  <c r="F57" i="27"/>
  <c r="C57" i="27"/>
  <c r="X56" i="27"/>
  <c r="U56" i="27"/>
  <c r="R56" i="27"/>
  <c r="O56" i="27"/>
  <c r="L56" i="27"/>
  <c r="I56" i="27"/>
  <c r="F56" i="27"/>
  <c r="C56" i="27"/>
  <c r="X55" i="27"/>
  <c r="U55" i="27"/>
  <c r="R55" i="27"/>
  <c r="O55" i="27"/>
  <c r="L55" i="27"/>
  <c r="I55" i="27"/>
  <c r="F55" i="27"/>
  <c r="C55" i="27"/>
  <c r="X54" i="27"/>
  <c r="U54" i="27"/>
  <c r="R54" i="27"/>
  <c r="O54" i="27"/>
  <c r="L54" i="27"/>
  <c r="I54" i="27"/>
  <c r="F54" i="27"/>
  <c r="C54" i="27"/>
  <c r="X53" i="27"/>
  <c r="Y64" i="27" s="1"/>
  <c r="U53" i="27"/>
  <c r="R53" i="27"/>
  <c r="O53" i="27"/>
  <c r="L53" i="27"/>
  <c r="I53" i="27"/>
  <c r="F53" i="27"/>
  <c r="G64" i="27" s="1"/>
  <c r="C53" i="27"/>
  <c r="X52" i="27"/>
  <c r="U52" i="27"/>
  <c r="R52" i="27"/>
  <c r="O52" i="27"/>
  <c r="L52" i="27"/>
  <c r="I52" i="27"/>
  <c r="F52" i="27"/>
  <c r="C52" i="27"/>
  <c r="X51" i="27"/>
  <c r="U51" i="27"/>
  <c r="R51" i="27"/>
  <c r="O51" i="27"/>
  <c r="L51" i="27"/>
  <c r="M62" i="27" s="1"/>
  <c r="I51" i="27"/>
  <c r="F51" i="27"/>
  <c r="C51" i="27"/>
  <c r="X50" i="27"/>
  <c r="U50" i="27"/>
  <c r="R50" i="27"/>
  <c r="O50" i="27"/>
  <c r="L50" i="27"/>
  <c r="I50" i="27"/>
  <c r="F50" i="27"/>
  <c r="C50" i="27"/>
  <c r="D61" i="27" s="1"/>
  <c r="X49" i="27"/>
  <c r="U49" i="27"/>
  <c r="R49" i="27"/>
  <c r="O49" i="27"/>
  <c r="L49" i="27"/>
  <c r="I49" i="27"/>
  <c r="J60" i="27" s="1"/>
  <c r="F49" i="27"/>
  <c r="C49" i="27"/>
  <c r="X48" i="27"/>
  <c r="U48" i="27"/>
  <c r="R48" i="27"/>
  <c r="O48" i="27"/>
  <c r="L48" i="27"/>
  <c r="I48" i="27"/>
  <c r="J59" i="27" s="1"/>
  <c r="F48" i="27"/>
  <c r="C48" i="27"/>
  <c r="X47" i="27"/>
  <c r="U47" i="27"/>
  <c r="R47" i="27"/>
  <c r="O47" i="27"/>
  <c r="L47" i="27"/>
  <c r="I47" i="27"/>
  <c r="F47" i="27"/>
  <c r="C47" i="27"/>
  <c r="X46" i="27"/>
  <c r="U46" i="27"/>
  <c r="R46" i="27"/>
  <c r="O46" i="27"/>
  <c r="P57" i="27" s="1"/>
  <c r="L46" i="27"/>
  <c r="I46" i="27"/>
  <c r="F46" i="27"/>
  <c r="C46" i="27"/>
  <c r="X45" i="27"/>
  <c r="U45" i="27"/>
  <c r="V56" i="27" s="1"/>
  <c r="R45" i="27"/>
  <c r="O45" i="27"/>
  <c r="L45" i="27"/>
  <c r="I45" i="27"/>
  <c r="F45" i="27"/>
  <c r="C45" i="27"/>
  <c r="X44" i="27"/>
  <c r="U44" i="27"/>
  <c r="R44" i="27"/>
  <c r="O44" i="27"/>
  <c r="L44" i="27"/>
  <c r="I44" i="27"/>
  <c r="F44" i="27"/>
  <c r="C44" i="27"/>
  <c r="X43" i="27"/>
  <c r="U43" i="27"/>
  <c r="R43" i="27"/>
  <c r="O43" i="27"/>
  <c r="L43" i="27"/>
  <c r="I43" i="27"/>
  <c r="J54" i="27" s="1"/>
  <c r="F43" i="27"/>
  <c r="C43" i="27"/>
  <c r="X42" i="27"/>
  <c r="U42" i="27"/>
  <c r="R42" i="27"/>
  <c r="O42" i="27"/>
  <c r="P53" i="27" s="1"/>
  <c r="L42" i="27"/>
  <c r="I42" i="27"/>
  <c r="F42" i="27"/>
  <c r="C42" i="27"/>
  <c r="X41" i="27"/>
  <c r="U41" i="27"/>
  <c r="R41" i="27"/>
  <c r="O41" i="27"/>
  <c r="L41" i="27"/>
  <c r="M52" i="27" s="1"/>
  <c r="I41" i="27"/>
  <c r="F41" i="27"/>
  <c r="C41" i="27"/>
  <c r="D52" i="27" s="1"/>
  <c r="X40" i="27"/>
  <c r="U40" i="27"/>
  <c r="R40" i="27"/>
  <c r="O40" i="27"/>
  <c r="L40" i="27"/>
  <c r="I40" i="27"/>
  <c r="F40" i="27"/>
  <c r="C40" i="27"/>
  <c r="D51" i="27" s="1"/>
  <c r="X39" i="27"/>
  <c r="U39" i="27"/>
  <c r="V50" i="27" s="1"/>
  <c r="R39" i="27"/>
  <c r="O39" i="27"/>
  <c r="P50" i="27" s="1"/>
  <c r="L39" i="27"/>
  <c r="I39" i="27"/>
  <c r="F39" i="27"/>
  <c r="C39" i="27"/>
  <c r="X38" i="27"/>
  <c r="U38" i="27"/>
  <c r="R38" i="27"/>
  <c r="O38" i="27"/>
  <c r="L38" i="27"/>
  <c r="I38" i="27"/>
  <c r="F38" i="27"/>
  <c r="C38" i="27"/>
  <c r="X37" i="27"/>
  <c r="U37" i="27"/>
  <c r="R37" i="27"/>
  <c r="O37" i="27"/>
  <c r="L37" i="27"/>
  <c r="I37" i="27"/>
  <c r="F37" i="27"/>
  <c r="C37" i="27"/>
  <c r="X36" i="27"/>
  <c r="U36" i="27"/>
  <c r="R36" i="27"/>
  <c r="O36" i="27"/>
  <c r="L36" i="27"/>
  <c r="I36" i="27"/>
  <c r="F36" i="27"/>
  <c r="C36" i="27"/>
  <c r="X35" i="27"/>
  <c r="U35" i="27"/>
  <c r="R35" i="27"/>
  <c r="O35" i="27"/>
  <c r="L35" i="27"/>
  <c r="I35" i="27"/>
  <c r="F35" i="27"/>
  <c r="C35" i="27"/>
  <c r="X34" i="27"/>
  <c r="U34" i="27"/>
  <c r="R34" i="27"/>
  <c r="O34" i="27"/>
  <c r="L34" i="27"/>
  <c r="I34" i="27"/>
  <c r="F34" i="27"/>
  <c r="C34" i="27"/>
  <c r="X33" i="27"/>
  <c r="U33" i="27"/>
  <c r="R33" i="27"/>
  <c r="O33" i="27"/>
  <c r="L33" i="27"/>
  <c r="I33" i="27"/>
  <c r="F33" i="27"/>
  <c r="C33" i="27"/>
  <c r="D44" i="27" s="1"/>
  <c r="X32" i="27"/>
  <c r="U32" i="27"/>
  <c r="R32" i="27"/>
  <c r="O32" i="27"/>
  <c r="L32" i="27"/>
  <c r="I32" i="27"/>
  <c r="F32" i="27"/>
  <c r="C32" i="27"/>
  <c r="X31" i="27"/>
  <c r="U31" i="27"/>
  <c r="R31" i="27"/>
  <c r="O31" i="27"/>
  <c r="L31" i="27"/>
  <c r="I31" i="27"/>
  <c r="F31" i="27"/>
  <c r="C31" i="27"/>
  <c r="X30" i="27"/>
  <c r="U30" i="27"/>
  <c r="R30" i="27"/>
  <c r="O30" i="27"/>
  <c r="L30" i="27"/>
  <c r="I30" i="27"/>
  <c r="F30" i="27"/>
  <c r="C30" i="27"/>
  <c r="X29" i="27"/>
  <c r="U29" i="27"/>
  <c r="R29" i="27"/>
  <c r="O29" i="27"/>
  <c r="L29" i="27"/>
  <c r="I29" i="27"/>
  <c r="F29" i="27"/>
  <c r="C29" i="27"/>
  <c r="D40" i="27" s="1"/>
  <c r="X28" i="27"/>
  <c r="U28" i="27"/>
  <c r="R28" i="27"/>
  <c r="O28" i="27"/>
  <c r="L28" i="27"/>
  <c r="I28" i="27"/>
  <c r="F28" i="27"/>
  <c r="C28" i="27"/>
  <c r="X27" i="27"/>
  <c r="U27" i="27"/>
  <c r="R27" i="27"/>
  <c r="O27" i="27"/>
  <c r="L27" i="27"/>
  <c r="I27" i="27"/>
  <c r="F27" i="27"/>
  <c r="C27" i="27"/>
  <c r="X26" i="27"/>
  <c r="U26" i="27"/>
  <c r="R26" i="27"/>
  <c r="S37" i="27" s="1"/>
  <c r="O26" i="27"/>
  <c r="L26" i="27"/>
  <c r="I26" i="27"/>
  <c r="F26" i="27"/>
  <c r="C26" i="27"/>
  <c r="X25" i="27"/>
  <c r="U25" i="27"/>
  <c r="R25" i="27"/>
  <c r="S36" i="27" s="1"/>
  <c r="O25" i="27"/>
  <c r="L25" i="27"/>
  <c r="I25" i="27"/>
  <c r="F25" i="27"/>
  <c r="C25" i="27"/>
  <c r="X24" i="27"/>
  <c r="Y35" i="27" s="1"/>
  <c r="U24" i="27"/>
  <c r="R24" i="27"/>
  <c r="O24" i="27"/>
  <c r="L24" i="27"/>
  <c r="I24" i="27"/>
  <c r="F24" i="27"/>
  <c r="C24" i="27"/>
  <c r="X23" i="27"/>
  <c r="U23" i="27"/>
  <c r="R23" i="27"/>
  <c r="O23" i="27"/>
  <c r="L23" i="27"/>
  <c r="I23" i="27"/>
  <c r="F23" i="27"/>
  <c r="C23" i="27"/>
  <c r="X22" i="27"/>
  <c r="U22" i="27"/>
  <c r="R22" i="27"/>
  <c r="O22" i="27"/>
  <c r="L22" i="27"/>
  <c r="I22" i="27"/>
  <c r="F22" i="27"/>
  <c r="C22" i="27"/>
  <c r="X21" i="27"/>
  <c r="U21" i="27"/>
  <c r="R21" i="27"/>
  <c r="O21" i="27"/>
  <c r="L21" i="27"/>
  <c r="I21" i="27"/>
  <c r="F21" i="27"/>
  <c r="C21" i="27"/>
  <c r="X20" i="27"/>
  <c r="U20" i="27"/>
  <c r="R20" i="27"/>
  <c r="O20" i="27"/>
  <c r="L20" i="27"/>
  <c r="I20" i="27"/>
  <c r="F20" i="27"/>
  <c r="C20" i="27"/>
  <c r="X19" i="27"/>
  <c r="U19" i="27"/>
  <c r="R19" i="27"/>
  <c r="O19" i="27"/>
  <c r="L19" i="27"/>
  <c r="I19" i="27"/>
  <c r="F19" i="27"/>
  <c r="C19" i="27"/>
  <c r="X18" i="27"/>
  <c r="U18" i="27"/>
  <c r="R18" i="27"/>
  <c r="O18" i="27"/>
  <c r="L18" i="27"/>
  <c r="I18" i="27"/>
  <c r="F18" i="27"/>
  <c r="C18" i="27"/>
  <c r="X17" i="27"/>
  <c r="U17" i="27"/>
  <c r="R17" i="27"/>
  <c r="O17" i="27"/>
  <c r="L17" i="27"/>
  <c r="I17" i="27"/>
  <c r="F17" i="27"/>
  <c r="C17" i="27"/>
  <c r="X16" i="27"/>
  <c r="U16" i="27"/>
  <c r="R16" i="27"/>
  <c r="O16" i="27"/>
  <c r="L16" i="27"/>
  <c r="I16" i="27"/>
  <c r="F16" i="27"/>
  <c r="C16" i="27"/>
  <c r="D27" i="27" s="1"/>
  <c r="X15" i="27"/>
  <c r="U15" i="27"/>
  <c r="R15" i="27"/>
  <c r="O15" i="27"/>
  <c r="L15" i="27"/>
  <c r="I15" i="27"/>
  <c r="J26" i="27" s="1"/>
  <c r="F15" i="27"/>
  <c r="C15" i="27"/>
  <c r="D26" i="27" s="1"/>
  <c r="X14" i="27"/>
  <c r="U14" i="27"/>
  <c r="V25" i="27" s="1"/>
  <c r="R14" i="27"/>
  <c r="O14" i="27"/>
  <c r="P25" i="27" s="1"/>
  <c r="L14" i="27"/>
  <c r="I14" i="27"/>
  <c r="J25" i="27" s="1"/>
  <c r="F14" i="27"/>
  <c r="C14" i="27"/>
  <c r="X13" i="27"/>
  <c r="U13" i="27"/>
  <c r="V24" i="27" s="1"/>
  <c r="R13" i="27"/>
  <c r="O13" i="27"/>
  <c r="P24" i="27" s="1"/>
  <c r="L13" i="27"/>
  <c r="I13" i="27"/>
  <c r="J24" i="27" s="1"/>
  <c r="F13" i="27"/>
  <c r="C13" i="27"/>
  <c r="X12" i="27"/>
  <c r="U12" i="27"/>
  <c r="R12" i="27"/>
  <c r="O12" i="27"/>
  <c r="P23" i="27" s="1"/>
  <c r="L12" i="27"/>
  <c r="I12" i="27"/>
  <c r="J23" i="27" s="1"/>
  <c r="F12" i="27"/>
  <c r="C12" i="27"/>
  <c r="X11" i="27"/>
  <c r="U11" i="27"/>
  <c r="R11" i="27"/>
  <c r="O11" i="27"/>
  <c r="L11" i="27"/>
  <c r="M22" i="27" s="1"/>
  <c r="I11" i="27"/>
  <c r="F11" i="27"/>
  <c r="C11" i="27"/>
  <c r="X10" i="27"/>
  <c r="U10" i="27"/>
  <c r="R10" i="27"/>
  <c r="O10" i="27"/>
  <c r="L10" i="27"/>
  <c r="I10" i="27"/>
  <c r="F10" i="27"/>
  <c r="C10" i="27"/>
  <c r="X9" i="27"/>
  <c r="U9" i="27"/>
  <c r="R9" i="27"/>
  <c r="S20" i="27" s="1"/>
  <c r="O9" i="27"/>
  <c r="L9" i="27"/>
  <c r="I9" i="27"/>
  <c r="F9" i="27"/>
  <c r="C9" i="27"/>
  <c r="X8" i="27"/>
  <c r="Y19" i="27" s="1"/>
  <c r="U8" i="27"/>
  <c r="R8" i="27"/>
  <c r="O8" i="27"/>
  <c r="L8" i="27"/>
  <c r="I8" i="27"/>
  <c r="F8" i="27"/>
  <c r="G19" i="27" s="1"/>
  <c r="C8" i="27"/>
  <c r="D19" i="27" s="1"/>
  <c r="X7" i="27"/>
  <c r="U7" i="27"/>
  <c r="R7" i="27"/>
  <c r="O7" i="27"/>
  <c r="L7" i="27"/>
  <c r="M18" i="27" s="1"/>
  <c r="I7" i="27"/>
  <c r="F7" i="27"/>
  <c r="C7" i="27"/>
  <c r="X6" i="27"/>
  <c r="U6" i="27"/>
  <c r="R6" i="27"/>
  <c r="O6" i="27"/>
  <c r="L6" i="27"/>
  <c r="I6" i="27"/>
  <c r="F6" i="27"/>
  <c r="C6" i="27"/>
  <c r="X5" i="27"/>
  <c r="U5" i="27"/>
  <c r="R5" i="27"/>
  <c r="O5" i="27"/>
  <c r="P16" i="27" s="1"/>
  <c r="L5" i="27"/>
  <c r="I5" i="27"/>
  <c r="F5" i="27"/>
  <c r="C5" i="27"/>
  <c r="X4" i="27"/>
  <c r="U4" i="27"/>
  <c r="R4" i="27"/>
  <c r="O4" i="27"/>
  <c r="L4" i="27"/>
  <c r="I4" i="27"/>
  <c r="F4" i="27"/>
  <c r="C4" i="27"/>
  <c r="X3" i="27"/>
  <c r="U3" i="27"/>
  <c r="R3" i="27"/>
  <c r="O3" i="27"/>
  <c r="L3" i="27"/>
  <c r="I3" i="27"/>
  <c r="F3" i="27"/>
  <c r="C3" i="27"/>
  <c r="X2" i="27"/>
  <c r="U2" i="27"/>
  <c r="R2" i="27"/>
  <c r="S7" i="27" s="1"/>
  <c r="O2" i="27"/>
  <c r="P2" i="27" s="1"/>
  <c r="L2" i="27"/>
  <c r="I2" i="27"/>
  <c r="F2" i="27"/>
  <c r="C2" i="27"/>
  <c r="D11" i="27" s="1"/>
  <c r="S177" i="27" l="1"/>
  <c r="V177" i="27"/>
  <c r="V176" i="27"/>
  <c r="Y176" i="27"/>
  <c r="S176" i="27"/>
  <c r="M176" i="27"/>
  <c r="G176" i="27"/>
  <c r="J176" i="27"/>
  <c r="P176" i="27"/>
  <c r="G170" i="27"/>
  <c r="M170" i="27"/>
  <c r="S170" i="27"/>
  <c r="Y170" i="27"/>
  <c r="S171" i="27"/>
  <c r="Y171" i="27"/>
  <c r="S172" i="27"/>
  <c r="Y172" i="27"/>
  <c r="S173" i="27"/>
  <c r="Y173" i="27"/>
  <c r="S174" i="27"/>
  <c r="S5" i="27"/>
  <c r="S2" i="27"/>
  <c r="S4" i="27"/>
  <c r="P17" i="27"/>
  <c r="S6" i="27"/>
  <c r="G33" i="27"/>
  <c r="S43" i="27"/>
  <c r="S60" i="27"/>
  <c r="G70" i="27"/>
  <c r="G90" i="27"/>
  <c r="S94" i="27"/>
  <c r="J174" i="27"/>
  <c r="P174" i="27"/>
  <c r="V174" i="27"/>
  <c r="M171" i="27"/>
  <c r="P3" i="27"/>
  <c r="S3" i="27"/>
  <c r="D20" i="27"/>
  <c r="D5" i="27"/>
  <c r="D6" i="27"/>
  <c r="D2" i="27"/>
  <c r="P13" i="27"/>
  <c r="D14" i="27"/>
  <c r="M14" i="27"/>
  <c r="D15" i="27"/>
  <c r="G15" i="27"/>
  <c r="V15" i="27"/>
  <c r="D16" i="27"/>
  <c r="M16" i="27"/>
  <c r="G17" i="27"/>
  <c r="V17" i="27"/>
  <c r="P18" i="27"/>
  <c r="D8" i="27"/>
  <c r="P19" i="27"/>
  <c r="G27" i="27"/>
  <c r="Y27" i="27"/>
  <c r="M28" i="27"/>
  <c r="S28" i="27"/>
  <c r="Y28" i="27"/>
  <c r="Y29" i="27"/>
  <c r="M30" i="27"/>
  <c r="D32" i="27"/>
  <c r="P33" i="27"/>
  <c r="M54" i="27"/>
  <c r="M55" i="27"/>
  <c r="S53" i="27"/>
  <c r="S52" i="27"/>
  <c r="D3" i="27"/>
  <c r="D4" i="27"/>
  <c r="D12" i="27"/>
  <c r="D22" i="27"/>
  <c r="D24" i="27"/>
  <c r="S50" i="27"/>
  <c r="M63" i="27"/>
  <c r="M61" i="27"/>
  <c r="Y83" i="27"/>
  <c r="G88" i="27"/>
  <c r="Y88" i="27"/>
  <c r="Y94" i="27"/>
  <c r="D18" i="27"/>
  <c r="P20" i="27"/>
  <c r="V20" i="27"/>
  <c r="P21" i="27"/>
  <c r="J22" i="27"/>
  <c r="D23" i="27"/>
  <c r="G23" i="27"/>
  <c r="Y23" i="27"/>
  <c r="S24" i="27"/>
  <c r="Y25" i="27"/>
  <c r="G26" i="27"/>
  <c r="M26" i="27"/>
  <c r="S26" i="27"/>
  <c r="D28" i="27"/>
  <c r="D29" i="27"/>
  <c r="P29" i="27"/>
  <c r="G28" i="27"/>
  <c r="Y31" i="27"/>
  <c r="S32" i="27"/>
  <c r="S33" i="27"/>
  <c r="M32" i="27"/>
  <c r="P35" i="27"/>
  <c r="D34" i="27"/>
  <c r="D38" i="27"/>
  <c r="Y38" i="27"/>
  <c r="M40" i="27"/>
  <c r="S42" i="27"/>
  <c r="G44" i="27"/>
  <c r="S44" i="27"/>
  <c r="D36" i="27"/>
  <c r="V47" i="27"/>
  <c r="D48" i="27"/>
  <c r="M43" i="27"/>
  <c r="S49" i="27"/>
  <c r="G51" i="27"/>
  <c r="Y51" i="27"/>
  <c r="G52" i="27"/>
  <c r="S45" i="27"/>
  <c r="M57" i="27"/>
  <c r="S57" i="27"/>
  <c r="S58" i="27"/>
  <c r="G59" i="27"/>
  <c r="S59" i="27"/>
  <c r="M58" i="27"/>
  <c r="Y60" i="27"/>
  <c r="P62" i="27"/>
  <c r="S63" i="27"/>
  <c r="J64" i="27"/>
  <c r="D65" i="27"/>
  <c r="S65" i="27"/>
  <c r="G67" i="27"/>
  <c r="M67" i="27"/>
  <c r="G68" i="27"/>
  <c r="Y68" i="27"/>
  <c r="S69" i="27"/>
  <c r="M70" i="27"/>
  <c r="S70" i="27"/>
  <c r="G71" i="27"/>
  <c r="M71" i="27"/>
  <c r="P73" i="27"/>
  <c r="J74" i="27"/>
  <c r="M64" i="27"/>
  <c r="G76" i="27"/>
  <c r="S78" i="27"/>
  <c r="Y80" i="27"/>
  <c r="G81" i="27"/>
  <c r="D81" i="27"/>
  <c r="D82" i="27"/>
  <c r="V85" i="27"/>
  <c r="D89" i="27"/>
  <c r="D106" i="27"/>
  <c r="V107" i="27"/>
  <c r="D110" i="27"/>
  <c r="V111" i="27"/>
  <c r="S112" i="27"/>
  <c r="G113" i="27"/>
  <c r="M113" i="27"/>
  <c r="M109" i="27"/>
  <c r="Y113" i="27"/>
  <c r="M114" i="27"/>
  <c r="M115" i="27"/>
  <c r="S86" i="27"/>
  <c r="P89" i="27"/>
  <c r="M92" i="27"/>
  <c r="V93" i="27"/>
  <c r="M100" i="27"/>
  <c r="D102" i="27"/>
  <c r="V103" i="27"/>
  <c r="P104" i="27"/>
  <c r="M106" i="27"/>
  <c r="M108" i="27"/>
  <c r="S108" i="27"/>
  <c r="Y109" i="27"/>
  <c r="M110" i="27"/>
  <c r="M112" i="27"/>
  <c r="D114" i="27"/>
  <c r="M116" i="27"/>
  <c r="M120" i="27"/>
  <c r="D122" i="27"/>
  <c r="J122" i="27"/>
  <c r="G122" i="27"/>
  <c r="M124" i="27"/>
  <c r="J126" i="27"/>
  <c r="G126" i="27"/>
  <c r="Y127" i="27"/>
  <c r="M128" i="27"/>
  <c r="J130" i="27"/>
  <c r="G130" i="27"/>
  <c r="Y131" i="27"/>
  <c r="M132" i="27"/>
  <c r="D134" i="27"/>
  <c r="J134" i="27"/>
  <c r="M136" i="27"/>
  <c r="P136" i="27"/>
  <c r="J138" i="27"/>
  <c r="Y139" i="27"/>
  <c r="P140" i="27"/>
  <c r="J142" i="27"/>
  <c r="S142" i="27"/>
  <c r="G143" i="27"/>
  <c r="S143" i="27"/>
  <c r="Y143" i="27"/>
  <c r="P144" i="27"/>
  <c r="P175" i="27"/>
  <c r="J172" i="27"/>
  <c r="M175" i="27"/>
  <c r="V175" i="27"/>
  <c r="G174" i="27"/>
  <c r="M174" i="27"/>
  <c r="M173" i="27"/>
  <c r="M172" i="27"/>
  <c r="Y174" i="27"/>
  <c r="J175" i="27"/>
  <c r="S175" i="27"/>
  <c r="C175" i="27"/>
  <c r="D175" i="27" s="1"/>
  <c r="Y175" i="27"/>
  <c r="G173" i="27"/>
  <c r="G172" i="27"/>
  <c r="G175" i="27"/>
  <c r="G171" i="27"/>
  <c r="P38" i="27"/>
  <c r="P39" i="27"/>
  <c r="S30" i="27"/>
  <c r="P14" i="27"/>
  <c r="V41" i="27"/>
  <c r="S34" i="27"/>
  <c r="P47" i="27"/>
  <c r="P59" i="27"/>
  <c r="G13" i="27"/>
  <c r="G12" i="27"/>
  <c r="G11" i="27"/>
  <c r="G10" i="27"/>
  <c r="G9" i="27"/>
  <c r="G8" i="27"/>
  <c r="V13" i="27"/>
  <c r="V12" i="27"/>
  <c r="V11" i="27"/>
  <c r="V10" i="27"/>
  <c r="V9" i="27"/>
  <c r="V8" i="27"/>
  <c r="V7" i="27"/>
  <c r="V6" i="27"/>
  <c r="V5" i="27"/>
  <c r="V4" i="27"/>
  <c r="V3" i="27"/>
  <c r="V2" i="27"/>
  <c r="P5" i="27"/>
  <c r="P52" i="27"/>
  <c r="Y57" i="27"/>
  <c r="Y69" i="27"/>
  <c r="Y65" i="27"/>
  <c r="G39" i="27"/>
  <c r="P42" i="27"/>
  <c r="G60" i="27"/>
  <c r="Y13" i="27"/>
  <c r="Y12" i="27"/>
  <c r="Y11" i="27"/>
  <c r="Y10" i="27"/>
  <c r="Y9" i="27"/>
  <c r="Y8" i="27"/>
  <c r="Y7" i="27"/>
  <c r="Y6" i="27"/>
  <c r="Y5" i="27"/>
  <c r="Y4" i="27"/>
  <c r="Y3" i="27"/>
  <c r="Y2" i="27"/>
  <c r="G4" i="27"/>
  <c r="G6" i="27"/>
  <c r="D9" i="27"/>
  <c r="D13" i="27"/>
  <c r="D17" i="27"/>
  <c r="Y32" i="27"/>
  <c r="P37" i="27"/>
  <c r="P58" i="27"/>
  <c r="J13" i="27"/>
  <c r="J12" i="27"/>
  <c r="J11" i="27"/>
  <c r="J10" i="27"/>
  <c r="J9" i="27"/>
  <c r="J8" i="27"/>
  <c r="J7" i="27"/>
  <c r="J6" i="27"/>
  <c r="J5" i="27"/>
  <c r="J4" i="27"/>
  <c r="J3" i="27"/>
  <c r="J2" i="27"/>
  <c r="S14" i="27"/>
  <c r="J15" i="27"/>
  <c r="S16" i="27"/>
  <c r="J17" i="27"/>
  <c r="S18" i="27"/>
  <c r="M19" i="27"/>
  <c r="G20" i="27"/>
  <c r="V21" i="27"/>
  <c r="P11" i="27"/>
  <c r="M23" i="27"/>
  <c r="G24" i="27"/>
  <c r="P15" i="27"/>
  <c r="M27" i="27"/>
  <c r="M31" i="27"/>
  <c r="G32" i="27"/>
  <c r="D33" i="27"/>
  <c r="J38" i="27"/>
  <c r="G30" i="27"/>
  <c r="V42" i="27"/>
  <c r="P32" i="27"/>
  <c r="M42" i="27"/>
  <c r="Y45" i="27"/>
  <c r="G48" i="27"/>
  <c r="Y48" i="27"/>
  <c r="M50" i="27"/>
  <c r="G56" i="27"/>
  <c r="Y56" i="27"/>
  <c r="P48" i="27"/>
  <c r="Y61" i="27"/>
  <c r="M53" i="27"/>
  <c r="S55" i="27"/>
  <c r="J68" i="27"/>
  <c r="S72" i="27"/>
  <c r="Y17" i="27"/>
  <c r="Y24" i="27"/>
  <c r="D21" i="27"/>
  <c r="V39" i="27"/>
  <c r="G36" i="27"/>
  <c r="D7" i="27"/>
  <c r="D10" i="27"/>
  <c r="Y33" i="27"/>
  <c r="S39" i="27"/>
  <c r="P43" i="27"/>
  <c r="P44" i="27"/>
  <c r="M47" i="27"/>
  <c r="D42" i="27"/>
  <c r="M49" i="27"/>
  <c r="J61" i="27"/>
  <c r="D62" i="27"/>
  <c r="D63" i="27"/>
  <c r="D55" i="27"/>
  <c r="P56" i="27"/>
  <c r="S76" i="27"/>
  <c r="S74" i="27"/>
  <c r="P22" i="27"/>
  <c r="D30" i="27"/>
  <c r="M35" i="27"/>
  <c r="G47" i="27"/>
  <c r="G45" i="27"/>
  <c r="Y15" i="27"/>
  <c r="P7" i="27"/>
  <c r="S21" i="27"/>
  <c r="P26" i="27"/>
  <c r="P30" i="27"/>
  <c r="D25" i="27"/>
  <c r="G41" i="27"/>
  <c r="Y21" i="27"/>
  <c r="P31" i="27"/>
  <c r="J45" i="27"/>
  <c r="S46" i="27"/>
  <c r="Y37" i="27"/>
  <c r="J56" i="27"/>
  <c r="Y46" i="27"/>
  <c r="G14" i="27"/>
  <c r="V14" i="27"/>
  <c r="G16" i="27"/>
  <c r="V16" i="27"/>
  <c r="G18" i="27"/>
  <c r="V18" i="27"/>
  <c r="P8" i="27"/>
  <c r="M20" i="27"/>
  <c r="G21" i="27"/>
  <c r="V22" i="27"/>
  <c r="P12" i="27"/>
  <c r="M24" i="27"/>
  <c r="G25" i="27"/>
  <c r="G29" i="27"/>
  <c r="M36" i="27"/>
  <c r="V37" i="27"/>
  <c r="M41" i="27"/>
  <c r="D43" i="27"/>
  <c r="M45" i="27"/>
  <c r="D46" i="27"/>
  <c r="M48" i="27"/>
  <c r="M46" i="27"/>
  <c r="D49" i="27"/>
  <c r="G53" i="27"/>
  <c r="Y53" i="27"/>
  <c r="G57" i="27"/>
  <c r="S48" i="27"/>
  <c r="G62" i="27"/>
  <c r="G63" i="27"/>
  <c r="D72" i="27"/>
  <c r="D71" i="27"/>
  <c r="D70" i="27"/>
  <c r="D69" i="27"/>
  <c r="P10" i="27"/>
  <c r="S29" i="27"/>
  <c r="M15" i="27"/>
  <c r="M38" i="27"/>
  <c r="G3" i="27"/>
  <c r="Y14" i="27"/>
  <c r="P4" i="27"/>
  <c r="G5" i="27"/>
  <c r="Y16" i="27"/>
  <c r="P6" i="27"/>
  <c r="G7" i="27"/>
  <c r="Y18" i="27"/>
  <c r="S19" i="27"/>
  <c r="J21" i="27"/>
  <c r="Y22" i="27"/>
  <c r="S23" i="27"/>
  <c r="Y26" i="27"/>
  <c r="S27" i="27"/>
  <c r="P28" i="27"/>
  <c r="Y30" i="27"/>
  <c r="S31" i="27"/>
  <c r="S35" i="27"/>
  <c r="P36" i="27"/>
  <c r="G37" i="27"/>
  <c r="S38" i="27"/>
  <c r="M39" i="27"/>
  <c r="P41" i="27"/>
  <c r="G31" i="27"/>
  <c r="G43" i="27"/>
  <c r="Y43" i="27"/>
  <c r="M34" i="27"/>
  <c r="S47" i="27"/>
  <c r="M37" i="27"/>
  <c r="G49" i="27"/>
  <c r="S51" i="27"/>
  <c r="P51" i="27"/>
  <c r="J53" i="27"/>
  <c r="P55" i="27"/>
  <c r="D47" i="27"/>
  <c r="D59" i="27"/>
  <c r="P49" i="27"/>
  <c r="D67" i="27"/>
  <c r="S56" i="27"/>
  <c r="D75" i="27"/>
  <c r="D74" i="27"/>
  <c r="Y78" i="27"/>
  <c r="Y72" i="27"/>
  <c r="G35" i="27"/>
  <c r="Y44" i="27"/>
  <c r="G2" i="27"/>
  <c r="J19" i="27"/>
  <c r="Y20" i="27"/>
  <c r="S25" i="27"/>
  <c r="P34" i="27"/>
  <c r="Y36" i="27"/>
  <c r="P40" i="27"/>
  <c r="P46" i="27"/>
  <c r="J51" i="27"/>
  <c r="Y41" i="27"/>
  <c r="M13" i="27"/>
  <c r="M12" i="27"/>
  <c r="M11" i="27"/>
  <c r="M10" i="27"/>
  <c r="M9" i="27"/>
  <c r="M8" i="27"/>
  <c r="M7" i="27"/>
  <c r="M6" i="27"/>
  <c r="M5" i="27"/>
  <c r="M4" i="27"/>
  <c r="M3" i="27"/>
  <c r="M2" i="27"/>
  <c r="M17" i="27"/>
  <c r="J20" i="27"/>
  <c r="S22" i="27"/>
  <c r="P27" i="27"/>
  <c r="D31" i="27"/>
  <c r="Y42" i="27"/>
  <c r="Y40" i="27"/>
  <c r="Y34" i="27"/>
  <c r="J48" i="27"/>
  <c r="Y49" i="27"/>
  <c r="S13" i="27"/>
  <c r="S12" i="27"/>
  <c r="S11" i="27"/>
  <c r="S10" i="27"/>
  <c r="S9" i="27"/>
  <c r="S8" i="27"/>
  <c r="J14" i="27"/>
  <c r="S15" i="27"/>
  <c r="J16" i="27"/>
  <c r="S17" i="27"/>
  <c r="J18" i="27"/>
  <c r="V19" i="27"/>
  <c r="P9" i="27"/>
  <c r="M21" i="27"/>
  <c r="G22" i="27"/>
  <c r="V23" i="27"/>
  <c r="M25" i="27"/>
  <c r="M29" i="27"/>
  <c r="M33" i="27"/>
  <c r="G34" i="27"/>
  <c r="D35" i="27"/>
  <c r="V38" i="27"/>
  <c r="G40" i="27"/>
  <c r="S41" i="27"/>
  <c r="J42" i="27"/>
  <c r="J43" i="27"/>
  <c r="V44" i="27"/>
  <c r="J46" i="27"/>
  <c r="D39" i="27"/>
  <c r="Y50" i="27"/>
  <c r="S40" i="27"/>
  <c r="G54" i="27"/>
  <c r="Y54" i="27"/>
  <c r="P45" i="27"/>
  <c r="Y59" i="27"/>
  <c r="P54" i="27"/>
  <c r="D56" i="27"/>
  <c r="P69" i="27"/>
  <c r="P67" i="27"/>
  <c r="J71" i="27"/>
  <c r="P78" i="27"/>
  <c r="M82" i="27"/>
  <c r="G72" i="27"/>
  <c r="Y73" i="27"/>
  <c r="D37" i="27"/>
  <c r="G38" i="27"/>
  <c r="J39" i="27"/>
  <c r="Y39" i="27"/>
  <c r="D41" i="27"/>
  <c r="G42" i="27"/>
  <c r="V48" i="27"/>
  <c r="D50" i="27"/>
  <c r="V51" i="27"/>
  <c r="D53" i="27"/>
  <c r="V54" i="27"/>
  <c r="M44" i="27"/>
  <c r="J57" i="27"/>
  <c r="S61" i="27"/>
  <c r="J62" i="27"/>
  <c r="Y62" i="27"/>
  <c r="V64" i="27"/>
  <c r="P65" i="27"/>
  <c r="P72" i="27"/>
  <c r="P75" i="27"/>
  <c r="J76" i="27"/>
  <c r="Y77" i="27"/>
  <c r="M79" i="27"/>
  <c r="M90" i="27"/>
  <c r="G80" i="27"/>
  <c r="M98" i="27"/>
  <c r="M97" i="27"/>
  <c r="S103" i="27"/>
  <c r="S104" i="27"/>
  <c r="Y119" i="27"/>
  <c r="Y118" i="27"/>
  <c r="V71" i="27"/>
  <c r="V74" i="27"/>
  <c r="S75" i="27"/>
  <c r="M76" i="27"/>
  <c r="P79" i="27"/>
  <c r="M83" i="27"/>
  <c r="Y86" i="27"/>
  <c r="Y85" i="27"/>
  <c r="Y93" i="27"/>
  <c r="Y92" i="27"/>
  <c r="Y91" i="27"/>
  <c r="Y101" i="27"/>
  <c r="G50" i="27"/>
  <c r="D58" i="27"/>
  <c r="V59" i="27"/>
  <c r="P60" i="27"/>
  <c r="G61" i="27"/>
  <c r="M51" i="27"/>
  <c r="S64" i="27"/>
  <c r="S67" i="27"/>
  <c r="M68" i="27"/>
  <c r="M66" i="27"/>
  <c r="P70" i="27"/>
  <c r="Y71" i="27"/>
  <c r="Y74" i="27"/>
  <c r="G66" i="27"/>
  <c r="M80" i="27"/>
  <c r="Y81" i="27"/>
  <c r="S82" i="27"/>
  <c r="G85" i="27"/>
  <c r="G84" i="27"/>
  <c r="D88" i="27"/>
  <c r="D86" i="27"/>
  <c r="D87" i="27"/>
  <c r="S90" i="27"/>
  <c r="M91" i="27"/>
  <c r="G93" i="27"/>
  <c r="G92" i="27"/>
  <c r="M99" i="27"/>
  <c r="Y90" i="27"/>
  <c r="Y103" i="27"/>
  <c r="Y95" i="27"/>
  <c r="Y102" i="27"/>
  <c r="Y105" i="27"/>
  <c r="J118" i="27"/>
  <c r="Y123" i="27"/>
  <c r="Y122" i="27"/>
  <c r="Y107" i="27"/>
  <c r="Y106" i="27"/>
  <c r="J37" i="27"/>
  <c r="J41" i="27"/>
  <c r="J44" i="27"/>
  <c r="J47" i="27"/>
  <c r="Y47" i="27"/>
  <c r="J50" i="27"/>
  <c r="G55" i="27"/>
  <c r="M56" i="27"/>
  <c r="G58" i="27"/>
  <c r="M59" i="27"/>
  <c r="D60" i="27"/>
  <c r="V63" i="27"/>
  <c r="P63" i="27"/>
  <c r="G65" i="27"/>
  <c r="P66" i="27"/>
  <c r="V67" i="27"/>
  <c r="P68" i="27"/>
  <c r="J69" i="27"/>
  <c r="M77" i="27"/>
  <c r="P84" i="27"/>
  <c r="Y97" i="27"/>
  <c r="S99" i="27"/>
  <c r="G105" i="27"/>
  <c r="G104" i="27"/>
  <c r="G102" i="27"/>
  <c r="G98" i="27"/>
  <c r="G94" i="27"/>
  <c r="Y98" i="27"/>
  <c r="Y108" i="27"/>
  <c r="Y111" i="27"/>
  <c r="Y110" i="27"/>
  <c r="V26" i="27"/>
  <c r="J27" i="27"/>
  <c r="V27" i="27"/>
  <c r="J28" i="27"/>
  <c r="V28" i="27"/>
  <c r="J29" i="27"/>
  <c r="V29" i="27"/>
  <c r="J30" i="27"/>
  <c r="V30" i="27"/>
  <c r="J31" i="27"/>
  <c r="V31" i="27"/>
  <c r="J32" i="27"/>
  <c r="V32" i="27"/>
  <c r="J33" i="27"/>
  <c r="V33" i="27"/>
  <c r="J34" i="27"/>
  <c r="V34" i="27"/>
  <c r="J35" i="27"/>
  <c r="V35" i="27"/>
  <c r="J36" i="27"/>
  <c r="V36" i="27"/>
  <c r="V40" i="27"/>
  <c r="G46" i="27"/>
  <c r="V52" i="27"/>
  <c r="D54" i="27"/>
  <c r="V55" i="27"/>
  <c r="D57" i="27"/>
  <c r="S62" i="27"/>
  <c r="J63" i="27"/>
  <c r="Y63" i="27"/>
  <c r="J65" i="27"/>
  <c r="Y67" i="27"/>
  <c r="S68" i="27"/>
  <c r="M69" i="27"/>
  <c r="M60" i="27"/>
  <c r="D73" i="27"/>
  <c r="S73" i="27"/>
  <c r="D76" i="27"/>
  <c r="P77" i="27"/>
  <c r="G78" i="27"/>
  <c r="S80" i="27"/>
  <c r="M81" i="27"/>
  <c r="V83" i="27"/>
  <c r="S84" i="27"/>
  <c r="P85" i="27"/>
  <c r="M87" i="27"/>
  <c r="Y79" i="27"/>
  <c r="V91" i="27"/>
  <c r="S91" i="27"/>
  <c r="S92" i="27"/>
  <c r="M95" i="27"/>
  <c r="M93" i="27"/>
  <c r="Y87" i="27"/>
  <c r="G109" i="27"/>
  <c r="G108" i="27"/>
  <c r="G106" i="27"/>
  <c r="J40" i="27"/>
  <c r="V43" i="27"/>
  <c r="D45" i="27"/>
  <c r="V46" i="27"/>
  <c r="J49" i="27"/>
  <c r="J52" i="27"/>
  <c r="Y52" i="27"/>
  <c r="S54" i="27"/>
  <c r="J55" i="27"/>
  <c r="Y55" i="27"/>
  <c r="J58" i="27"/>
  <c r="Y58" i="27"/>
  <c r="V60" i="27"/>
  <c r="P61" i="27"/>
  <c r="D64" i="27"/>
  <c r="M65" i="27"/>
  <c r="D66" i="27"/>
  <c r="S66" i="27"/>
  <c r="J67" i="27"/>
  <c r="V70" i="27"/>
  <c r="P71" i="27"/>
  <c r="M72" i="27"/>
  <c r="V73" i="27"/>
  <c r="M75" i="27"/>
  <c r="Y75" i="27"/>
  <c r="P81" i="27"/>
  <c r="G83" i="27"/>
  <c r="G82" i="27"/>
  <c r="P86" i="27"/>
  <c r="P87" i="27"/>
  <c r="M88" i="27"/>
  <c r="M89" i="27"/>
  <c r="G79" i="27"/>
  <c r="D91" i="27"/>
  <c r="G87" i="27"/>
  <c r="S89" i="27"/>
  <c r="Y112" i="27"/>
  <c r="Y115" i="27"/>
  <c r="Y114" i="27"/>
  <c r="M86" i="27"/>
  <c r="Y76" i="27"/>
  <c r="S88" i="27"/>
  <c r="M94" i="27"/>
  <c r="Y84" i="27"/>
  <c r="S95" i="27"/>
  <c r="S96" i="27"/>
  <c r="G101" i="27"/>
  <c r="S102" i="27"/>
  <c r="S106" i="27"/>
  <c r="J108" i="27"/>
  <c r="S110" i="27"/>
  <c r="J112" i="27"/>
  <c r="S114" i="27"/>
  <c r="S118" i="27"/>
  <c r="J120" i="27"/>
  <c r="S122" i="27"/>
  <c r="J124" i="27"/>
  <c r="S126" i="27"/>
  <c r="J128" i="27"/>
  <c r="S130" i="27"/>
  <c r="J132" i="27"/>
  <c r="Y132" i="27"/>
  <c r="Y133" i="27"/>
  <c r="S134" i="27"/>
  <c r="J136" i="27"/>
  <c r="Y137" i="27"/>
  <c r="Y136" i="27"/>
  <c r="S138" i="27"/>
  <c r="J140" i="27"/>
  <c r="Y141" i="27"/>
  <c r="Y126" i="27"/>
  <c r="Y130" i="27"/>
  <c r="G136" i="27"/>
  <c r="S107" i="27"/>
  <c r="S111" i="27"/>
  <c r="S115" i="27"/>
  <c r="S119" i="27"/>
  <c r="G110" i="27"/>
  <c r="S123" i="27"/>
  <c r="G114" i="27"/>
  <c r="S127" i="27"/>
  <c r="G118" i="27"/>
  <c r="S131" i="27"/>
  <c r="S135" i="27"/>
  <c r="S139" i="27"/>
  <c r="G73" i="27"/>
  <c r="M74" i="27"/>
  <c r="P64" i="27"/>
  <c r="V78" i="27"/>
  <c r="D80" i="27"/>
  <c r="V86" i="27"/>
  <c r="J90" i="27"/>
  <c r="G91" i="27"/>
  <c r="V94" i="27"/>
  <c r="S97" i="27"/>
  <c r="J98" i="27"/>
  <c r="G99" i="27"/>
  <c r="S100" i="27"/>
  <c r="Y99" i="27"/>
  <c r="Y134" i="27"/>
  <c r="Y135" i="27"/>
  <c r="V58" i="27"/>
  <c r="V62" i="27"/>
  <c r="V66" i="27"/>
  <c r="J70" i="27"/>
  <c r="Y70" i="27"/>
  <c r="J73" i="27"/>
  <c r="P74" i="27"/>
  <c r="S77" i="27"/>
  <c r="J78" i="27"/>
  <c r="V82" i="27"/>
  <c r="D84" i="27"/>
  <c r="M85" i="27"/>
  <c r="S87" i="27"/>
  <c r="V89" i="27"/>
  <c r="M96" i="27"/>
  <c r="S101" i="27"/>
  <c r="G103" i="27"/>
  <c r="G107" i="27"/>
  <c r="Y96" i="27"/>
  <c r="G111" i="27"/>
  <c r="Y100" i="27"/>
  <c r="G115" i="27"/>
  <c r="Y104" i="27"/>
  <c r="G119" i="27"/>
  <c r="G123" i="27"/>
  <c r="G127" i="27"/>
  <c r="Y116" i="27"/>
  <c r="G131" i="27"/>
  <c r="Y120" i="27"/>
  <c r="G135" i="27"/>
  <c r="Y124" i="27"/>
  <c r="G139" i="27"/>
  <c r="G138" i="27"/>
  <c r="Y128" i="27"/>
  <c r="G132" i="27"/>
  <c r="J66" i="27"/>
  <c r="Y66" i="27"/>
  <c r="D68" i="27"/>
  <c r="G69" i="27"/>
  <c r="M73" i="27"/>
  <c r="V75" i="27"/>
  <c r="P76" i="27"/>
  <c r="M78" i="27"/>
  <c r="S79" i="27"/>
  <c r="J80" i="27"/>
  <c r="Y82" i="27"/>
  <c r="P83" i="27"/>
  <c r="V87" i="27"/>
  <c r="P88" i="27"/>
  <c r="G89" i="27"/>
  <c r="Y89" i="27"/>
  <c r="P93" i="27"/>
  <c r="V95" i="27"/>
  <c r="P96" i="27"/>
  <c r="G97" i="27"/>
  <c r="S98" i="27"/>
  <c r="S105" i="27"/>
  <c r="G96" i="27"/>
  <c r="S109" i="27"/>
  <c r="G100" i="27"/>
  <c r="S113" i="27"/>
  <c r="S117" i="27"/>
  <c r="S121" i="27"/>
  <c r="G112" i="27"/>
  <c r="S125" i="27"/>
  <c r="G116" i="27"/>
  <c r="S129" i="27"/>
  <c r="G120" i="27"/>
  <c r="S133" i="27"/>
  <c r="G124" i="27"/>
  <c r="S137" i="27"/>
  <c r="G128" i="27"/>
  <c r="V45" i="27"/>
  <c r="V49" i="27"/>
  <c r="V53" i="27"/>
  <c r="V57" i="27"/>
  <c r="V61" i="27"/>
  <c r="V65" i="27"/>
  <c r="V69" i="27"/>
  <c r="S71" i="27"/>
  <c r="J72" i="27"/>
  <c r="G77" i="27"/>
  <c r="V77" i="27"/>
  <c r="S81" i="27"/>
  <c r="J82" i="27"/>
  <c r="S85" i="27"/>
  <c r="J86" i="27"/>
  <c r="V90" i="27"/>
  <c r="S93" i="27"/>
  <c r="J94" i="27"/>
  <c r="G95" i="27"/>
  <c r="G86" i="27"/>
  <c r="D100" i="27"/>
  <c r="P102" i="27"/>
  <c r="J103" i="27"/>
  <c r="J107" i="27"/>
  <c r="J111" i="27"/>
  <c r="J115" i="27"/>
  <c r="G140" i="27"/>
  <c r="G134" i="27"/>
  <c r="J144" i="27"/>
  <c r="S145" i="27"/>
  <c r="J146" i="27"/>
  <c r="J148" i="27"/>
  <c r="J75" i="27"/>
  <c r="J79" i="27"/>
  <c r="J83" i="27"/>
  <c r="J87" i="27"/>
  <c r="J91" i="27"/>
  <c r="J95" i="27"/>
  <c r="D104" i="27"/>
  <c r="D109" i="27"/>
  <c r="D113" i="27"/>
  <c r="D117" i="27"/>
  <c r="D119" i="27"/>
  <c r="D121" i="27"/>
  <c r="D123" i="27"/>
  <c r="D125" i="27"/>
  <c r="D127" i="27"/>
  <c r="D129" i="27"/>
  <c r="D131" i="27"/>
  <c r="D133" i="27"/>
  <c r="D135" i="27"/>
  <c r="D137" i="27"/>
  <c r="M138" i="27"/>
  <c r="D139" i="27"/>
  <c r="M140" i="27"/>
  <c r="D141" i="27"/>
  <c r="M142" i="27"/>
  <c r="D143" i="27"/>
  <c r="M144" i="27"/>
  <c r="M146" i="27"/>
  <c r="M148" i="27"/>
  <c r="G149" i="27"/>
  <c r="P151" i="27"/>
  <c r="J152" i="27"/>
  <c r="J153" i="27"/>
  <c r="J154" i="27"/>
  <c r="J155" i="27"/>
  <c r="J156" i="27"/>
  <c r="J157" i="27"/>
  <c r="J158" i="27"/>
  <c r="J159" i="27"/>
  <c r="J160" i="27"/>
  <c r="G166" i="27"/>
  <c r="G168" i="27"/>
  <c r="D150" i="27"/>
  <c r="V150" i="27"/>
  <c r="S151" i="27"/>
  <c r="J85" i="27"/>
  <c r="J89" i="27"/>
  <c r="J93" i="27"/>
  <c r="J97" i="27"/>
  <c r="D138" i="27"/>
  <c r="M139" i="27"/>
  <c r="D140" i="27"/>
  <c r="M141" i="27"/>
  <c r="D142" i="27"/>
  <c r="M143" i="27"/>
  <c r="D144" i="27"/>
  <c r="M145" i="27"/>
  <c r="M147" i="27"/>
  <c r="P149" i="27"/>
  <c r="G151" i="27"/>
  <c r="S166" i="27"/>
  <c r="V72" i="27"/>
  <c r="V76" i="27"/>
  <c r="V80" i="27"/>
  <c r="V84" i="27"/>
  <c r="V88" i="27"/>
  <c r="V92" i="27"/>
  <c r="V96" i="27"/>
  <c r="P101" i="27"/>
  <c r="V116" i="27"/>
  <c r="V118" i="27"/>
  <c r="V120" i="27"/>
  <c r="V122" i="27"/>
  <c r="V124" i="27"/>
  <c r="V126" i="27"/>
  <c r="V128" i="27"/>
  <c r="V130" i="27"/>
  <c r="V132" i="27"/>
  <c r="V134" i="27"/>
  <c r="V136" i="27"/>
  <c r="V138" i="27"/>
  <c r="V140" i="27"/>
  <c r="G142" i="27"/>
  <c r="V142" i="27"/>
  <c r="G144" i="27"/>
  <c r="V144" i="27"/>
  <c r="G146" i="27"/>
  <c r="V146" i="27"/>
  <c r="G148" i="27"/>
  <c r="S149" i="27"/>
  <c r="M150" i="27"/>
  <c r="D152" i="27"/>
  <c r="V167" i="27"/>
  <c r="J88" i="27"/>
  <c r="J92" i="27"/>
  <c r="J96" i="27"/>
  <c r="P103" i="27"/>
  <c r="P105" i="27"/>
  <c r="P109" i="27"/>
  <c r="P113" i="27"/>
  <c r="P117" i="27"/>
  <c r="P119" i="27"/>
  <c r="P121" i="27"/>
  <c r="P123" i="27"/>
  <c r="P125" i="27"/>
  <c r="P127" i="27"/>
  <c r="P129" i="27"/>
  <c r="P131" i="27"/>
  <c r="P133" i="27"/>
  <c r="P135" i="27"/>
  <c r="P137" i="27"/>
  <c r="Y138" i="27"/>
  <c r="P139" i="27"/>
  <c r="Y140" i="27"/>
  <c r="P141" i="27"/>
  <c r="Y142" i="27"/>
  <c r="P143" i="27"/>
  <c r="Y144" i="27"/>
  <c r="P145" i="27"/>
  <c r="Y146" i="27"/>
  <c r="P147" i="27"/>
  <c r="Y148" i="27"/>
  <c r="P150" i="27"/>
  <c r="G152" i="27"/>
  <c r="D153" i="27"/>
  <c r="D154" i="27"/>
  <c r="D155" i="27"/>
  <c r="D156" i="27"/>
  <c r="D157" i="27"/>
  <c r="D158" i="27"/>
  <c r="D159" i="27"/>
  <c r="D160" i="27"/>
  <c r="V97" i="27"/>
  <c r="V98" i="27"/>
  <c r="J99" i="27"/>
  <c r="V99" i="27"/>
  <c r="J100" i="27"/>
  <c r="P91" i="27"/>
  <c r="J104" i="27"/>
  <c r="P95" i="27"/>
  <c r="P99" i="27"/>
  <c r="J116" i="27"/>
  <c r="V148" i="27"/>
  <c r="D95" i="27"/>
  <c r="D99" i="27"/>
  <c r="D103" i="27"/>
  <c r="P90" i="27"/>
  <c r="P94" i="27"/>
  <c r="P98" i="27"/>
  <c r="V102" i="27"/>
  <c r="D94" i="27"/>
  <c r="V106" i="27"/>
  <c r="P108" i="27"/>
  <c r="V114" i="27"/>
  <c r="P116" i="27"/>
  <c r="D145" i="27"/>
  <c r="D147" i="27"/>
  <c r="D90" i="27"/>
  <c r="D98" i="27"/>
  <c r="V110" i="27"/>
  <c r="P112" i="27"/>
  <c r="J102" i="27"/>
  <c r="J106" i="27"/>
  <c r="D108" i="27"/>
  <c r="J110" i="27"/>
  <c r="D112" i="27"/>
  <c r="J114" i="27"/>
  <c r="D116" i="27"/>
  <c r="V117" i="27"/>
  <c r="V119" i="27"/>
  <c r="V121" i="27"/>
  <c r="V123" i="27"/>
  <c r="V125" i="27"/>
  <c r="V127" i="27"/>
  <c r="V129" i="27"/>
  <c r="V131" i="27"/>
  <c r="V133" i="27"/>
  <c r="V135" i="27"/>
  <c r="V137" i="27"/>
  <c r="V139" i="27"/>
  <c r="V141" i="27"/>
  <c r="V143" i="27"/>
  <c r="V145" i="27"/>
  <c r="V147" i="27"/>
  <c r="D93" i="27"/>
  <c r="V109" i="27"/>
  <c r="P111" i="27"/>
  <c r="D101" i="27"/>
  <c r="V113" i="27"/>
  <c r="P115" i="27"/>
  <c r="D105" i="27"/>
  <c r="P118" i="27"/>
  <c r="P120" i="27"/>
  <c r="P122" i="27"/>
  <c r="P124" i="27"/>
  <c r="P126" i="27"/>
  <c r="P128" i="27"/>
  <c r="P130" i="27"/>
  <c r="P132" i="27"/>
  <c r="P134" i="27"/>
  <c r="V101" i="27"/>
  <c r="V105" i="27"/>
  <c r="P107" i="27"/>
  <c r="D97" i="27"/>
  <c r="J101" i="27"/>
  <c r="P92" i="27"/>
  <c r="J105" i="27"/>
  <c r="D107" i="27"/>
  <c r="J109" i="27"/>
  <c r="D111" i="27"/>
  <c r="J113" i="27"/>
  <c r="D115" i="27"/>
  <c r="J117" i="27"/>
  <c r="J119" i="27"/>
  <c r="J121" i="27"/>
  <c r="J123" i="27"/>
  <c r="J125" i="27"/>
  <c r="J127" i="27"/>
  <c r="J129" i="27"/>
  <c r="J131" i="27"/>
  <c r="J133" i="27"/>
  <c r="J135" i="27"/>
  <c r="J137" i="27"/>
  <c r="J139" i="27"/>
  <c r="J141" i="27"/>
  <c r="J143" i="27"/>
  <c r="J145" i="27"/>
  <c r="J147" i="27"/>
  <c r="V100" i="27"/>
  <c r="D92" i="27"/>
  <c r="V104" i="27"/>
  <c r="P106" i="27"/>
  <c r="D96" i="27"/>
  <c r="V108" i="27"/>
  <c r="P110" i="27"/>
  <c r="V112" i="27"/>
  <c r="P114" i="27"/>
  <c r="D118" i="27"/>
  <c r="D120" i="27"/>
  <c r="D124" i="27"/>
  <c r="D126" i="27"/>
  <c r="D128" i="27"/>
  <c r="D130" i="27"/>
  <c r="D146" i="27"/>
  <c r="D148" i="27"/>
  <c r="M161" i="27"/>
  <c r="D162" i="27"/>
  <c r="P163" i="27"/>
  <c r="J164" i="27"/>
  <c r="G165" i="27"/>
  <c r="Y166" i="27"/>
  <c r="S158" i="27"/>
  <c r="S159" i="27"/>
  <c r="V160" i="27"/>
  <c r="V162" i="27"/>
  <c r="S163" i="27"/>
  <c r="M164" i="27"/>
  <c r="J165" i="27"/>
  <c r="M160" i="27"/>
  <c r="D161" i="27"/>
  <c r="M162" i="27"/>
  <c r="G163" i="27"/>
  <c r="P165" i="27"/>
  <c r="M155" i="27"/>
  <c r="M156" i="27"/>
  <c r="Y156" i="27"/>
  <c r="M157" i="27"/>
  <c r="Y157" i="27"/>
  <c r="M158" i="27"/>
  <c r="Y158" i="27"/>
  <c r="M159" i="27"/>
  <c r="Y159" i="27"/>
  <c r="G161" i="27"/>
  <c r="V161" i="27"/>
  <c r="D164" i="27"/>
  <c r="V164" i="27"/>
  <c r="P160" i="27"/>
  <c r="Y161" i="27"/>
  <c r="P162" i="27"/>
  <c r="J163" i="27"/>
  <c r="P168" i="27"/>
  <c r="M167" i="27"/>
  <c r="J169" i="27"/>
  <c r="S168" i="27"/>
  <c r="V168" i="27"/>
  <c r="Y167" i="27"/>
  <c r="M166" i="27"/>
  <c r="Y168" i="27"/>
  <c r="G167" i="27"/>
  <c r="S167" i="27"/>
  <c r="M168" i="27"/>
  <c r="S169" i="27"/>
  <c r="V169" i="27"/>
  <c r="Y169" i="27"/>
  <c r="G169" i="27"/>
  <c r="D169" i="27"/>
  <c r="M169" i="27"/>
  <c r="D177" i="27" l="1"/>
  <c r="D176" i="27"/>
  <c r="E174" i="32" l="1"/>
  <c r="B174" i="32" l="1"/>
  <c r="B172" i="3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422F01-9E73-401F-9D2D-2F5D3AF53A7E}" name="Consulta - 01 - Balanço Orçamentário (2008-2018)" description="Conexão com a consulta '01 - Balanço Orçamentário (2008-2018)' na pasta de trabalho." type="100" refreshedVersion="6" minRefreshableVersion="5" saveData="1">
    <extLst>
      <ext xmlns:x15="http://schemas.microsoft.com/office/spreadsheetml/2010/11/main" uri="{DE250136-89BD-433C-8126-D09CA5730AF9}">
        <x15:connection id="9956f9d8-ce90-497b-a225-3a4bc4d75fe4" excludeFromRefreshAll="1">
          <x15:oledbPr connection="Provider=Microsoft.Mashup.OleDb.1;Data Source=$Workbook$;Location=&quot;01 - Balanço Orçamentário (2008-2018)&quot;;Extended Properties=&quot;&quot;">
            <x15:dbTables>
              <x15:dbTable name="01 - Balanço Orçamentário (2008-2018)"/>
            </x15:dbTables>
          </x15:oledbPr>
        </x15:connection>
      </ext>
    </extLst>
  </connection>
  <connection id="2" xr16:uid="{DF780D7E-5742-436C-BBDB-B420CE3E05EF}" keepAlive="1" name="Consulta - 01 - Balanço Orçamentário (2018 - presente)" description="Conexão com a consulta '01 - Balanço Orçamentário (2018 - presente)' na pasta de trabalho." type="5" refreshedVersion="6" background="1" saveData="1">
    <dbPr connection="Provider=Microsoft.Mashup.OleDb.1;Data Source=$Workbook$;Location=&quot;01 - Balanço Orçamentário (2018 - presente)&quot;;Extended Properties=&quot;&quot;" command="SELECT * FROM [01 - Balanço Orçamentário (2018 - presente)]"/>
  </connection>
  <connection id="3" xr16:uid="{95D2F0D1-7157-435C-A291-17B846300BA2}" name="Consulta - 01 - Balanço Orçamentário (2019 - Atual)" description="Conexão com a consulta '01 - Balanço Orçamentário (2019 - Atual)' na pasta de trabalho." type="100" refreshedVersion="6" minRefreshableVersion="5">
    <extLst>
      <ext xmlns:x15="http://schemas.microsoft.com/office/spreadsheetml/2010/11/main" uri="{DE250136-89BD-433C-8126-D09CA5730AF9}">
        <x15:connection id="d23d7492-6cc0-40b3-a51e-b1d837ff62d4">
          <x15:oledbPr connection="Provider=Microsoft.Mashup.OleDb.1;Data Source=$Workbook$;Location=&quot;01 - Balanço Orçamentário (2019 - Atual)&quot;;Extended Properties=&quot;&quot;">
            <x15:dbTables>
              <x15:dbTable name="01 - Balanço Orçamentário (2019 - Atual)"/>
            </x15:dbTables>
          </x15:oledbPr>
        </x15:connection>
      </ext>
    </extLst>
  </connection>
  <connection id="4" xr16:uid="{39202C83-EE08-4CDC-8343-6CB7D226DCB7}" name="Consulta - 04 - RGPS e RPPS" description="Conexão com a consulta '04 - RGPS e RPPS' na pasta de trabalho." type="100" refreshedVersion="7" minRefreshableVersion="5" saveData="1">
    <extLst>
      <ext xmlns:x15="http://schemas.microsoft.com/office/spreadsheetml/2010/11/main" uri="{DE250136-89BD-433C-8126-D09CA5730AF9}">
        <x15:connection id="989a2f69-1691-4ba4-8e8a-a5599bf5e584"/>
      </ext>
    </extLst>
  </connection>
  <connection id="5" xr16:uid="{E70AACBC-FB87-4C78-830F-0390DF761727}" name="Consulta - 08 - EDUCAÇÃO PBI" description="Conexão com a consulta '08 - EDUCAÇÃO PBI' na pasta de trabalho." type="100" refreshedVersion="7" minRefreshableVersion="5">
    <extLst>
      <ext xmlns:x15="http://schemas.microsoft.com/office/spreadsheetml/2010/11/main" uri="{DE250136-89BD-433C-8126-D09CA5730AF9}">
        <x15:connection id="0fe17432-958e-4fbc-a82d-7a0d92c654f1"/>
      </ext>
    </extLst>
  </connection>
  <connection id="6" xr16:uid="{8E60CDAC-8D1E-42EB-92F6-74156C9933CD}" name="Consulta - 12 - SAÚDE PBI" description="Conexão com a consulta '12 - SAÚDE PBI' na pasta de trabalho." type="100" refreshedVersion="7" minRefreshableVersion="5" saveData="1">
    <extLst>
      <ext xmlns:x15="http://schemas.microsoft.com/office/spreadsheetml/2010/11/main" uri="{DE250136-89BD-433C-8126-D09CA5730AF9}">
        <x15:connection id="4d27a9e5-1a94-429f-98f4-81efada7a6a1"/>
      </ext>
    </extLst>
  </connection>
  <connection id="7" xr16:uid="{EBB20E3C-C565-4476-B448-5E9BC3E166A8}" keepAlive="1" name="Consulta - Arquivo de Amostra (4)" description="Conexão com a consulta 'Arquivo de Amostra (4)' na pasta de trabalho." type="5" refreshedVersion="0" background="1">
    <dbPr connection="Provider=Microsoft.Mashup.OleDb.1;Data Source=$Workbook$;Location=&quot;Arquivo de Amostra (4)&quot;;Extended Properties=&quot;&quot;" command="SELECT * FROM [Arquivo de Amostra (4)]"/>
  </connection>
  <connection id="8" xr16:uid="{2BF22F61-11AC-49E9-8A37-BE117700105A}" keepAlive="1" name="Consulta - Arquivo de Amostra (8)" description="Conexão com a consulta 'Arquivo de Amostra (8)' na pasta de trabalho." type="5" refreshedVersion="0" background="1">
    <dbPr connection="Provider=Microsoft.Mashup.OleDb.1;Data Source=$Workbook$;Location=&quot;Arquivo de Amostra (8)&quot;;Extended Properties=&quot;&quot;" command="SELECT * FROM [Arquivo de Amostra (8)]"/>
  </connection>
  <connection id="9" xr16:uid="{92278459-E8EF-4636-8E12-A6F9228B16F4}" keepAlive="1" name="Consulta - Parâmetro1" description="Conexão com a consulta 'Parâmetro1' na pasta de trabalho." type="5" refreshedVersion="0" background="1">
    <dbPr connection="Provider=Microsoft.Mashup.OleDb.1;Data Source=$Workbook$;Location=Parâmetro1;Extended Properties=&quot;&quot;" command="SELECT * FROM [Parâmetro1]"/>
  </connection>
  <connection id="10" xr16:uid="{E6DB51DD-FE4A-4DEB-BF79-2A91400B5E38}" keepAlive="1" name="Consulta - Parâmetro6" description="Conexão com a consulta 'Parâmetro6' na pasta de trabalho." type="5" refreshedVersion="0" background="1">
    <dbPr connection="Provider=Microsoft.Mashup.OleDb.1;Data Source=$Workbook$;Location=Parâmetro6;Extended Properties=&quot;&quot;" command="SELECT * FROM [Parâmetro6]"/>
  </connection>
  <connection id="11" xr16:uid="{0BD7A92A-04E3-4D9E-B058-A0563D13FAEB}" keepAlive="1" name="Consulta - PIB_Ipeadata" description="Conexão com a consulta 'PIB_Ipeadata' na pasta de trabalho." type="5" refreshedVersion="6" background="1" saveData="1">
    <dbPr connection="Provider=Microsoft.Mashup.OleDb.1;Data Source=$Workbook$;Location=PIB_Ipeadata;Extended Properties=&quot;&quot;" command="SELECT * FROM [PIB_Ipeadata]"/>
  </connection>
  <connection id="12" xr16:uid="{83E25825-A24D-40A0-A4FE-720B247160F7}" name="Consulta - tbl_Itens de Informação" description="Conexão com a consulta 'tbl_Itens de Informação' na pasta de trabalho." type="100" refreshedVersion="6" minRefreshableVersion="5">
    <extLst>
      <ext xmlns:x15="http://schemas.microsoft.com/office/spreadsheetml/2010/11/main" uri="{DE250136-89BD-433C-8126-D09CA5730AF9}">
        <x15:connection id="a323ee8b-fc23-489b-9a48-d872f0dab971">
          <x15:oledbPr connection="Provider=Microsoft.Mashup.OleDb.1;Data Source=$Workbook$;Location=&quot;tbl_Itens de Informação&quot;;Extended Properties=&quot;&quot;">
            <x15:dbTables>
              <x15:dbTable name="tbl_Itens de Informação"/>
            </x15:dbTables>
          </x15:oledbPr>
        </x15:connection>
      </ext>
    </extLst>
  </connection>
  <connection id="13" xr16:uid="{B75913F9-9A47-43CC-AD36-236024AA25CD}" keepAlive="1" name="Consulta - Transformar Arquivo" description="Conexão com a consulta 'Transformar Arquivo' na pasta de trabalho." type="5" refreshedVersion="0" background="1">
    <dbPr connection="Provider=Microsoft.Mashup.OleDb.1;Data Source=$Workbook$;Location=&quot;Transformar Arquivo&quot;;Extended Properties=&quot;&quot;" command="SELECT * FROM [Transformar Arquivo]"/>
  </connection>
  <connection id="14" xr16:uid="{225B36A6-06F5-47CD-B162-FBC53107855B}" keepAlive="1" name="Consulta - Transformar Arquivo (6)" description="Conexão com a consulta 'Transformar Arquivo (6)' na pasta de trabalho." type="5" refreshedVersion="0" background="1">
    <dbPr connection="Provider=Microsoft.Mashup.OleDb.1;Data Source=$Workbook$;Location=&quot;Transformar Arquivo (6)&quot;;Extended Properties=&quot;&quot;" command="SELECT * FROM [Transformar Arquivo (6)]"/>
  </connection>
  <connection id="15" xr16:uid="{39C17EBD-A6F5-4296-91B6-8C7ADDE2004D}" keepAlive="1" name="Consulta - Transformar Arquivo de 01 - Balanço Orçamentário (2019 - exchange)" description="Conexão com a consulta 'Transformar Arquivo de 01 - Balanço Orçamentário (2019 - exchange)' na pasta de trabalho." type="5" refreshedVersion="0" background="1">
    <dbPr connection="Provider=Microsoft.Mashup.OleDb.1;Data Source=$Workbook$;Location=&quot;Transformar Arquivo de 01 - Balanço Orçamentário (2019 - exchange)&quot;;Extended Properties=&quot;&quot;" command="SELECT * FROM [Transformar Arquivo de 01 - Balanço Orçamentário (2019 - exchange)]"/>
  </connection>
  <connection id="16" xr16:uid="{55F3D53E-04B8-48DE-AFC2-4081BA09A79E}" keepAlive="1" name="Consulta - Transformar Arquivo de Mail" description="Conexão com a consulta 'Transformar Arquivo de Mail' na pasta de trabalho." type="5" refreshedVersion="0" background="1">
    <dbPr connection="Provider=Microsoft.Mashup.OleDb.1;Data Source=$Workbook$;Location=&quot;Transformar Arquivo de Mail&quot;;Extended Properties=&quot;&quot;" command="SELECT * FROM [Transformar Arquivo de Mail]"/>
  </connection>
  <connection id="17" xr16:uid="{F14C2406-E048-48EF-99AB-6A558326C2F8}" keepAlive="1" name="Consulta - Transformar o Arquivo de Exemplo" description="Conexão com a consulta 'Transformar o Arquivo de Exemplo' na pasta de trabalho." type="5" refreshedVersion="0" background="1">
    <dbPr connection="Provider=Microsoft.Mashup.OleDb.1;Data Source=$Workbook$;Location=&quot;Transformar o Arquivo de Exemplo&quot;;Extended Properties=&quot;&quot;" command="SELECT * FROM [Transformar o Arquivo de Exemplo]"/>
  </connection>
  <connection id="18" xr16:uid="{5C529B40-0472-4BDC-839E-FFF8EEE07A06}" keepAlive="1" name="Consulta - Transformar o Arquivo de Exemplo (6)" description="Conexão com a consulta 'Transformar o Arquivo de Exemplo (6)' na pasta de trabalho." type="5" refreshedVersion="0" background="1">
    <dbPr connection="Provider=Microsoft.Mashup.OleDb.1;Data Source=$Workbook$;Location=&quot;Transformar o Arquivo de Exemplo (6)&quot;;Extended Properties=&quot;&quot;" command="SELECT * FROM [Transformar o Arquivo de Exemplo (6)]"/>
  </connection>
  <connection id="19" xr16:uid="{618D7DF6-3C45-4D7E-A1B2-AD9753C54251}" keepAlive="1" name="ModelConnection_DadosExternos_1" description="Modelo de Dados" type="5" refreshedVersion="7" minRefreshableVersion="5" saveData="1">
    <dbPr connection="Data Model Connection" command="04 - RGPS e RPPS" commandType="3"/>
    <extLst>
      <ext xmlns:x15="http://schemas.microsoft.com/office/spreadsheetml/2010/11/main" uri="{DE250136-89BD-433C-8126-D09CA5730AF9}">
        <x15:connection id="" model="1"/>
      </ext>
    </extLst>
  </connection>
  <connection id="20" xr16:uid="{42993A4D-C95D-409A-8D4D-90839D4D3DA5}" keepAlive="1" name="ModelConnection_DadosExternos_11" description="Modelo de Dados" type="5" refreshedVersion="6" minRefreshableVersion="5" saveData="1">
    <dbPr connection="Data Model Connection" command="01 - Balanço Orçamentário  2008-2018" commandType="3"/>
    <extLst>
      <ext xmlns:x15="http://schemas.microsoft.com/office/spreadsheetml/2010/11/main" uri="{DE250136-89BD-433C-8126-D09CA5730AF9}">
        <x15:connection id="" model="1"/>
      </ext>
    </extLst>
  </connection>
  <connection id="21" xr16:uid="{4C058E77-C812-4B08-BCCA-B0B27CE6CF75}" keepAlive="1" name="ModelConnection_DadosExternos_12" description="Modelo de Dados" type="5" refreshedVersion="7" minRefreshableVersion="5" saveData="1">
    <dbPr connection="Data Model Connection" command="12 - SAÚDE PBI" commandType="3"/>
    <extLst>
      <ext xmlns:x15="http://schemas.microsoft.com/office/spreadsheetml/2010/11/main" uri="{DE250136-89BD-433C-8126-D09CA5730AF9}">
        <x15:connection id="" model="1"/>
      </ext>
    </extLst>
  </connection>
  <connection id="22" xr16:uid="{C9BA565C-BA99-4FE6-8569-229E63437D06}" keepAlive="1" name="ModelConnection_DadosExternos_2" description="Modelo de Dados" type="5" refreshedVersion="6" minRefreshableVersion="5" saveData="1">
    <dbPr connection="Data Model Connection" command="01 - Balanço Orçamentário  2019 - Atual" commandType="3"/>
    <extLst>
      <ext xmlns:x15="http://schemas.microsoft.com/office/spreadsheetml/2010/11/main" uri="{DE250136-89BD-433C-8126-D09CA5730AF9}">
        <x15:connection id="" model="1"/>
      </ext>
    </extLst>
  </connection>
  <connection id="23" xr16:uid="{7C559067-0AA6-424A-89B4-3FE1E9C70625}" keepAlive="1" name="ModelConnection_DadosExternos_21" description="Modelo de Dados" type="5" refreshedVersion="7" minRefreshableVersion="5" saveData="1">
    <dbPr connection="Data Model Connection" command="08 - EDUCAÇÃO PBI" commandType="3"/>
    <extLst>
      <ext xmlns:x15="http://schemas.microsoft.com/office/spreadsheetml/2010/11/main" uri="{DE250136-89BD-433C-8126-D09CA5730AF9}">
        <x15:connection id="" model="1"/>
      </ext>
    </extLst>
  </connection>
  <connection id="24" xr16:uid="{F06AA018-A326-E043-95D9-E501FE8B6152}" keepAlive="1" name="ModelConnection_DadosExternos_22" description="Modelo de Dados" type="5" refreshedVersion="7" minRefreshableVersion="5" saveData="1">
    <dbPr connection="Data Model Connection" command="04 - RGPS e RPPS" commandType="3"/>
    <extLst>
      <ext xmlns:x15="http://schemas.microsoft.com/office/spreadsheetml/2010/11/main" uri="{DE250136-89BD-433C-8126-D09CA5730AF9}">
        <x15:connection id="" model="1"/>
      </ext>
    </extLst>
  </connection>
  <connection id="25" xr16:uid="{DCC8D46D-4AC9-440B-95C5-F78A0CEBEE8C}" keepAlive="1" name="ModelConnection_DadosExternos_3" description="Modelo de Dados" type="5" refreshedVersion="6" minRefreshableVersion="5" saveData="1">
    <dbPr connection="Data Model Connection" command="tbl_Itens de Informação" commandType="3"/>
    <extLst>
      <ext xmlns:x15="http://schemas.microsoft.com/office/spreadsheetml/2010/11/main" uri="{DE250136-89BD-433C-8126-D09CA5730AF9}">
        <x15:connection id="" model="1"/>
      </ext>
    </extLst>
  </connection>
  <connection id="26" xr16:uid="{1FB1E6ED-75C2-499E-AE95-7AC170594355}" keepAlive="1" name="ThisWorkbookDataModel" description="Modelo de Dad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<sst xmlns="http://schemas.openxmlformats.org/spreadsheetml/2006/main" count="7487" uniqueCount="352">
  <si>
    <t>GNDDetBO</t>
  </si>
  <si>
    <t>GrupoDespesaCodigo</t>
  </si>
  <si>
    <t>GrupoDespesaNome</t>
  </si>
  <si>
    <t>MesLancamento</t>
  </si>
  <si>
    <t>ItemInformacaoCodigo</t>
  </si>
  <si>
    <t>ItemInformacaoNome</t>
  </si>
  <si>
    <t>Saldo</t>
  </si>
  <si>
    <t>Transf. a Estados, DF e Municípios</t>
  </si>
  <si>
    <t>3</t>
  </si>
  <si>
    <t>OUTRAS DESPESAS CORRENTES</t>
  </si>
  <si>
    <t>13</t>
  </si>
  <si>
    <t>DOTACAO ATUALIZADA</t>
  </si>
  <si>
    <t>Benefícios Previdenciários</t>
  </si>
  <si>
    <t>Demais Despesas Correntes</t>
  </si>
  <si>
    <t>23</t>
  </si>
  <si>
    <t>DESPESAS EMPENHADAS</t>
  </si>
  <si>
    <t>25</t>
  </si>
  <si>
    <t>DESPESAS LIQUIDADAS</t>
  </si>
  <si>
    <t>28</t>
  </si>
  <si>
    <t>DESPESAS PAGAS</t>
  </si>
  <si>
    <t>27</t>
  </si>
  <si>
    <t>DESPESAS INSCRITAS EM RP NAO PROCESSADOS</t>
  </si>
  <si>
    <t>Amortização da Dívida (Exceto Refinanciamento)</t>
  </si>
  <si>
    <t>6</t>
  </si>
  <si>
    <t>AMORTIZACAO/REFINANCIAMENTO DA DIVIDA</t>
  </si>
  <si>
    <t>Amortização da Dívida (Refinanciamento)</t>
  </si>
  <si>
    <t>Pessoal e Encargos Sociais</t>
  </si>
  <si>
    <t>1</t>
  </si>
  <si>
    <t>PESSOAL E ENCARGOS SOCIAIS</t>
  </si>
  <si>
    <t>Juros e Encargos da Dívida</t>
  </si>
  <si>
    <t>2</t>
  </si>
  <si>
    <t>JUROS E ENCARGOS DA DIVIDA</t>
  </si>
  <si>
    <t>Investimentos</t>
  </si>
  <si>
    <t>4</t>
  </si>
  <si>
    <t>INVESTIMENTOS</t>
  </si>
  <si>
    <t>Inversões Financeiras</t>
  </si>
  <si>
    <t>5</t>
  </si>
  <si>
    <t>INVERSOES FINANCEIRAS</t>
  </si>
  <si>
    <t>Reserva de Contingência</t>
  </si>
  <si>
    <t>9</t>
  </si>
  <si>
    <t>RESERVA DE CONTINGENCIA</t>
  </si>
  <si>
    <t>Item Informação Código</t>
  </si>
  <si>
    <t>Item Informação Nome</t>
  </si>
  <si>
    <t>Item informação</t>
  </si>
  <si>
    <t>Índice Item Inf</t>
  </si>
  <si>
    <t>PREVISAO INICIAL DA RECEITA</t>
  </si>
  <si>
    <t>Prev. Inicial da Receita</t>
  </si>
  <si>
    <t>PREVISAO ATUALIZADA DA RECEITA</t>
  </si>
  <si>
    <t>Prev. Atualizada da Receita</t>
  </si>
  <si>
    <t>RECEITA ORCAMENTARIA (BRUTA)</t>
  </si>
  <si>
    <t>Rec. Orcamentária Bruta</t>
  </si>
  <si>
    <t>DEDUCOES DA RECEITA</t>
  </si>
  <si>
    <t>Deduções da Receita</t>
  </si>
  <si>
    <t>RECEITA ARRECADADA POR DARF</t>
  </si>
  <si>
    <t>Rec. Arrecadada por DARF</t>
  </si>
  <si>
    <t>7</t>
  </si>
  <si>
    <t>RECEITA ARRECADADA POR GRU</t>
  </si>
  <si>
    <t>Rec. Arrecadada por GRU</t>
  </si>
  <si>
    <t>8</t>
  </si>
  <si>
    <t>PROJETO INICIAL DA LOA - FIXACAO DESPESA</t>
  </si>
  <si>
    <t>Projeto Inicial LOA - Fixação da Despesa</t>
  </si>
  <si>
    <t>DOTACAO INICIAL</t>
  </si>
  <si>
    <t>Dot. Inicial</t>
  </si>
  <si>
    <t>10</t>
  </si>
  <si>
    <t>DOTACAO SUPLEMENTAR</t>
  </si>
  <si>
    <t>Dot. Suplementar</t>
  </si>
  <si>
    <t>11</t>
  </si>
  <si>
    <t>DOTACAO ESPECIAL</t>
  </si>
  <si>
    <t>Dot. Especial</t>
  </si>
  <si>
    <t>12</t>
  </si>
  <si>
    <t>DOTACAO EXTRAORDINARIA</t>
  </si>
  <si>
    <t>Dot. Extraordinária</t>
  </si>
  <si>
    <t>14</t>
  </si>
  <si>
    <t>DOTACAO CANCELADA E REMANEJADA</t>
  </si>
  <si>
    <t>Dot. Cancelada e Remanejada</t>
  </si>
  <si>
    <t>15</t>
  </si>
  <si>
    <t>PROVISAO RECEBIDA</t>
  </si>
  <si>
    <t>Provisão Recebida</t>
  </si>
  <si>
    <t>16</t>
  </si>
  <si>
    <t>PROVISAO CONCEDIDA</t>
  </si>
  <si>
    <t>Provisão Concedida</t>
  </si>
  <si>
    <t>17</t>
  </si>
  <si>
    <t>DESTAQUE RECEBIDO</t>
  </si>
  <si>
    <t>Destaque Recebido</t>
  </si>
  <si>
    <t>18</t>
  </si>
  <si>
    <t>DESTAQUE CONCEDIDO</t>
  </si>
  <si>
    <t>Destaque Concedido</t>
  </si>
  <si>
    <t>19</t>
  </si>
  <si>
    <t>CREDITO DISPONIVEL</t>
  </si>
  <si>
    <t>Crédito Disponível</t>
  </si>
  <si>
    <t>20</t>
  </si>
  <si>
    <t>CREDITO INDISPONIVEL</t>
  </si>
  <si>
    <t>Crédito Indisponível</t>
  </si>
  <si>
    <t>21</t>
  </si>
  <si>
    <t>DESPESA ORCAMENTARIA DO EXERCICIO</t>
  </si>
  <si>
    <t>Desp. Orçamentária do Exercício</t>
  </si>
  <si>
    <t>22</t>
  </si>
  <si>
    <t>DESPESAS PRE-EMPENHADAS A EMPENHAR</t>
  </si>
  <si>
    <t>Desp. Pré-Empenadas a Empenhar</t>
  </si>
  <si>
    <t>24</t>
  </si>
  <si>
    <t>DESPESAS EMPENHADAS A LIQUIDAR</t>
  </si>
  <si>
    <t>Desp. Empenhadas a Liquidar</t>
  </si>
  <si>
    <t>26</t>
  </si>
  <si>
    <t>DESPESAS LIQUIDADAS A PAGAR</t>
  </si>
  <si>
    <t>Desp. Liquidadas a Pagar</t>
  </si>
  <si>
    <t>29</t>
  </si>
  <si>
    <t>DESPESAS EMPENHADAS (CONTROLE EMPENHO)</t>
  </si>
  <si>
    <t>Desp. Empenhadas (Controle Empenho)</t>
  </si>
  <si>
    <t>30</t>
  </si>
  <si>
    <t>DESPESAS EMPENHADAS A LIQUIDAR (CONTROLE EMP)</t>
  </si>
  <si>
    <t>Desp. Empenhadas a Liquidar (Controle Empenho)</t>
  </si>
  <si>
    <t>31</t>
  </si>
  <si>
    <t>DESPESAS LIQUIDADAS (CONTROLE EMPENHO)</t>
  </si>
  <si>
    <t>Desp. Liquidadas controle Empenho)</t>
  </si>
  <si>
    <t>32</t>
  </si>
  <si>
    <t>DESPESAS LIQUIDADAS A PAGAR(CONTROLE EMPENHO)</t>
  </si>
  <si>
    <t>Desp. Liquidadas a Pagar (Controle Empenho)</t>
  </si>
  <si>
    <t>34</t>
  </si>
  <si>
    <t>DESPESAS PAGAS (CONTROLE EMPENHO)</t>
  </si>
  <si>
    <t>Desp. Pagas (Controle Empenho)</t>
  </si>
  <si>
    <t>35</t>
  </si>
  <si>
    <t>RESTOS A PAGAR PROCESSADOS INSCRITOS</t>
  </si>
  <si>
    <t>RPP Inscritos</t>
  </si>
  <si>
    <t>36</t>
  </si>
  <si>
    <t>RESTOS A PAGAR PROCESSADOS REINSCRITOS</t>
  </si>
  <si>
    <t>RPP Reinscritos</t>
  </si>
  <si>
    <t>40</t>
  </si>
  <si>
    <t>RESTOS A PAGAR NAO PROCESSADOS INSCRITOS</t>
  </si>
  <si>
    <t>RPNP Inscritos</t>
  </si>
  <si>
    <t>41</t>
  </si>
  <si>
    <t>RESTOS A PAGAR NAO PROCESSADOS REINSCRITOS</t>
  </si>
  <si>
    <t>RPNP Reinscritos</t>
  </si>
  <si>
    <t>43</t>
  </si>
  <si>
    <t>RESTOS A PAGAR NAO PROCESSADOS A LIQUIDAR</t>
  </si>
  <si>
    <t>RPNP a Liquidar</t>
  </si>
  <si>
    <t>44</t>
  </si>
  <si>
    <t>RESTOS A PAGAR NAO PROCESSADOS LIQUIDADOS</t>
  </si>
  <si>
    <t>RPNP Liquidados</t>
  </si>
  <si>
    <t>45</t>
  </si>
  <si>
    <t>RESTOS A PAGAR NAO PROCES. LIQUIDADOS A PAGAR</t>
  </si>
  <si>
    <t>RPNP Liquidados a Pagar</t>
  </si>
  <si>
    <t>48</t>
  </si>
  <si>
    <t>RESTOS A PAGAR NAO PROCESSADOS BLOQUEADOS</t>
  </si>
  <si>
    <t>RPNP Bloqueados</t>
  </si>
  <si>
    <t>49</t>
  </si>
  <si>
    <t>RAP INSCRITOS LIQUIDOS DE CANCELAMENTOS</t>
  </si>
  <si>
    <t>RAP Inscritos Líquidos de Cancelamentos</t>
  </si>
  <si>
    <t>50</t>
  </si>
  <si>
    <t>RESTOS A PAGAR INSCRITOS (PROC E N PROC)</t>
  </si>
  <si>
    <t>RAP Inscritos (PROC e N PROC)</t>
  </si>
  <si>
    <t>51</t>
  </si>
  <si>
    <t>RESTOS A PAGAR CANCELADOS (PROC E N PROC)</t>
  </si>
  <si>
    <t>RAP Cancelados (PROC e N PROC)</t>
  </si>
  <si>
    <t>52</t>
  </si>
  <si>
    <t>RESTOS A PAGAR PAGOS (PROC E N PROC)</t>
  </si>
  <si>
    <t>RAP Pagos (PROC e N PROC)</t>
  </si>
  <si>
    <t>53</t>
  </si>
  <si>
    <t>RESTOS A PAGAR A PAGAR (PROC E N PROC)</t>
  </si>
  <si>
    <t>RAP a Pagar (PROC e N PROC)</t>
  </si>
  <si>
    <t>54</t>
  </si>
  <si>
    <t>VALORES LIQUIDADOS A PAGAR (EXERCICIO + RP)</t>
  </si>
  <si>
    <t>Valores Liquidados a Pagar (Exercício + RAP)</t>
  </si>
  <si>
    <t>55</t>
  </si>
  <si>
    <t>LIQUIDACOES TOTAIS (EXERCICIO E RPNP)</t>
  </si>
  <si>
    <t>Liquidações Totais (Exercício e RPNP)</t>
  </si>
  <si>
    <t>56</t>
  </si>
  <si>
    <t>PAGAMENTOS TOTAIS (EXERCICIO E RAP)</t>
  </si>
  <si>
    <t>Pagamentos Totais (Exercício e RAP)</t>
  </si>
  <si>
    <t>57</t>
  </si>
  <si>
    <t>DDR COMPROMETIDA POR EMPENHO (821120000)</t>
  </si>
  <si>
    <t>DDR Comprometida por Empenho (821120000)</t>
  </si>
  <si>
    <t>58</t>
  </si>
  <si>
    <t>DDR COMPROMETIDA P/LIQUIDACAO (821130000)</t>
  </si>
  <si>
    <t>DDR Comprometida por Liquidação (821130000)</t>
  </si>
  <si>
    <t>59</t>
  </si>
  <si>
    <t>DDR UTILIZADA (821140000)</t>
  </si>
  <si>
    <t>DDR Utilizada (821140000)</t>
  </si>
  <si>
    <t>60</t>
  </si>
  <si>
    <t>CONTROLE DDR</t>
  </si>
  <si>
    <t>Controle DDR</t>
  </si>
  <si>
    <t>61</t>
  </si>
  <si>
    <t>LIBERACAO DE COTA</t>
  </si>
  <si>
    <t>Liberação de Cota</t>
  </si>
  <si>
    <t>62</t>
  </si>
  <si>
    <t>LIBERACAO DE REPASSE</t>
  </si>
  <si>
    <t>Liberação de Repasse</t>
  </si>
  <si>
    <t>63</t>
  </si>
  <si>
    <t>LIBERACAO DE SUB-REPASSE</t>
  </si>
  <si>
    <t>Liberação de Sub-Repasse</t>
  </si>
  <si>
    <t>64</t>
  </si>
  <si>
    <t>LIBERACAO DE RP</t>
  </si>
  <si>
    <t>Liberação de RP</t>
  </si>
  <si>
    <t>65</t>
  </si>
  <si>
    <t>RECEBIMENTO DE COTA</t>
  </si>
  <si>
    <t>Recebimento de Cota</t>
  </si>
  <si>
    <t>66</t>
  </si>
  <si>
    <t>RECEBIMENTO DE REPASSE</t>
  </si>
  <si>
    <t>Recebimento de Repasse</t>
  </si>
  <si>
    <t>67</t>
  </si>
  <si>
    <t>RECEBIMENTO DE SUB-REPASSE</t>
  </si>
  <si>
    <t>Recebimento de Sub-Repasse</t>
  </si>
  <si>
    <t>68</t>
  </si>
  <si>
    <t>RECEBIMENTO DE RP</t>
  </si>
  <si>
    <t>Recebimento de RP</t>
  </si>
  <si>
    <t>69</t>
  </si>
  <si>
    <t>LIM. ORC. - TOTAL A UTILIZAR (NA UG DA UO)</t>
  </si>
  <si>
    <t>Lim. Orç. - Total a Utilizar (Na UG da UO)</t>
  </si>
  <si>
    <t>70</t>
  </si>
  <si>
    <t>LIM. ORC. - TOTAL UTILIZADO (EMPENHADO)</t>
  </si>
  <si>
    <t>Lim. Orç. - Total Utilizado (Empenhado)</t>
  </si>
  <si>
    <t>71</t>
  </si>
  <si>
    <t>LIMITES DE SAQUE (OFSS, DIVIDA, BACEN E PREV)</t>
  </si>
  <si>
    <t>Limites de Saque (OFSS, Dívida, Bacen e Prev)</t>
  </si>
  <si>
    <t>72</t>
  </si>
  <si>
    <t>#SG "LIMITE DE SAQUE DIVERSOS"</t>
  </si>
  <si>
    <t>#SG "Limite de Saque Diversos"</t>
  </si>
  <si>
    <t>73</t>
  </si>
  <si>
    <t>DEMAIS CONTAS BANCARIAS</t>
  </si>
  <si>
    <t>Demais Contas Bancárias</t>
  </si>
  <si>
    <t>74</t>
  </si>
  <si>
    <t>APLICACOES FINANCEIRAS DE LIQUIDEZ IMEDIATA</t>
  </si>
  <si>
    <t>Aplicações Financeiras de Liquidez Imediata</t>
  </si>
  <si>
    <t>75</t>
  </si>
  <si>
    <t>EMPRESTIMOS CONCEDIDOS A RECEBER</t>
  </si>
  <si>
    <t>Empréstimos Concedidos a Receber</t>
  </si>
  <si>
    <t>76</t>
  </si>
  <si>
    <t>FINANCIAMENTOS CONCEDIDOS - RECURSOS FAT</t>
  </si>
  <si>
    <t>Financiamentos Concedidos - Recursos FAT</t>
  </si>
  <si>
    <t>77</t>
  </si>
  <si>
    <t>DEPOSITOS ESPECIAIS DO FAT - PROGER URBANO</t>
  </si>
  <si>
    <t>Depósitos Especiais do FAT - PROGER Urbano</t>
  </si>
  <si>
    <t>78</t>
  </si>
  <si>
    <t>DEPOSITOS ESPECIAS DO FAT - PROGER RURAL</t>
  </si>
  <si>
    <t>Depósitos Especiais do FAT - PROGER Rural</t>
  </si>
  <si>
    <t>79</t>
  </si>
  <si>
    <t>DEPOSITOS ESPECIAIS DO FAT - PRONAF</t>
  </si>
  <si>
    <t>Depósitos Especiais do FAT - PRONAF</t>
  </si>
  <si>
    <t>80</t>
  </si>
  <si>
    <t>FINANCIAMENTOS CONCEDIDOS - EXCETO FAT</t>
  </si>
  <si>
    <t>Financiamentos Concedidos - Exceto FAT</t>
  </si>
  <si>
    <t>91</t>
  </si>
  <si>
    <t>MOVIMENTACAO LIQ. CREDITOS (RECEB (-) CONCED)</t>
  </si>
  <si>
    <t>Movim. Líq. Créditos (Receb (-) Conced)</t>
  </si>
  <si>
    <t>92</t>
  </si>
  <si>
    <t>OPERACOES RECEBIDAS A EXECUTAR REC. EXTERNOS</t>
  </si>
  <si>
    <t>Operações Recebidas a Executar Rec. Externos</t>
  </si>
  <si>
    <t>93</t>
  </si>
  <si>
    <t>OPERACOES RECEBIDAS EXECUTADAS REC. EXTERNOS</t>
  </si>
  <si>
    <t>Operações Recebidas Executadas Rec. Externos</t>
  </si>
  <si>
    <t>94</t>
  </si>
  <si>
    <t>OPERACOES EXTERNAS EXECUTADAS A COMPROVAR</t>
  </si>
  <si>
    <t>Operações Externas Executadas a Comprovar</t>
  </si>
  <si>
    <t>95</t>
  </si>
  <si>
    <t>OPERACOES EXTERNAS EXECUTADAS COMPROVADAS</t>
  </si>
  <si>
    <t>Operações Externas Executadas a Comprovadas</t>
  </si>
  <si>
    <t>96</t>
  </si>
  <si>
    <t>OPERACOES CONCEDIDAS A EXECUTAR CONTRAPARTIDA</t>
  </si>
  <si>
    <t>Operações Concedidas a Executar Contrapartida</t>
  </si>
  <si>
    <t>97</t>
  </si>
  <si>
    <t>OPERACOES CONCEDIDAS EXECUTADAS CONTRAPARTIDA</t>
  </si>
  <si>
    <t>Operações Concedidas Executadas Contrapartida</t>
  </si>
  <si>
    <t>98</t>
  </si>
  <si>
    <t>COTA DIRET. ARRECADADA E RECURSOS DE RP LIB.</t>
  </si>
  <si>
    <t>Cota Diret. Arrecadada e Recursos de RP Lib.</t>
  </si>
  <si>
    <t>102</t>
  </si>
  <si>
    <t>RECEITA LANCADA</t>
  </si>
  <si>
    <t>Receita Lançada</t>
  </si>
  <si>
    <t>103</t>
  </si>
  <si>
    <t>SUBCONTA DA DIVIDA</t>
  </si>
  <si>
    <t>Subconta da Dívida</t>
  </si>
  <si>
    <t>RECEITA ORCAMENTARIA (LIQUIDA)</t>
  </si>
  <si>
    <t>Rec. Orcamentária Liquida</t>
  </si>
  <si>
    <t>Dot. Atualizada</t>
  </si>
  <si>
    <t>Desp. Empenhadas</t>
  </si>
  <si>
    <t>Desp. Liquidadas</t>
  </si>
  <si>
    <t>Desp. Inscritas em RPNP</t>
  </si>
  <si>
    <t>Desp. Pagas</t>
  </si>
  <si>
    <t>33</t>
  </si>
  <si>
    <t>DESPESAS INSCRITAS EM RPNP (CONTROLE EMPENHO)</t>
  </si>
  <si>
    <t>Desp. Inscritas em RPNP (Controle Empenho)</t>
  </si>
  <si>
    <t>37</t>
  </si>
  <si>
    <t>RESTOS A PAGAR PROCESSADOS CANCELADOS</t>
  </si>
  <si>
    <t>RPP Cancelados</t>
  </si>
  <si>
    <t>38</t>
  </si>
  <si>
    <t>RESTOS A PAGAR PROCESSADOS PAGOS</t>
  </si>
  <si>
    <t>RPP Pagos</t>
  </si>
  <si>
    <t>39</t>
  </si>
  <si>
    <t>RESTOS A PAGAR PROCESSADOS A PAGAR</t>
  </si>
  <si>
    <t>RPP a Pagar</t>
  </si>
  <si>
    <t>42</t>
  </si>
  <si>
    <t>RESTOS A PAGAR NAO PROCESSADOS CANCELADOS</t>
  </si>
  <si>
    <t>RPNP Cancelados</t>
  </si>
  <si>
    <t>46</t>
  </si>
  <si>
    <t>RESTOS A PAGAR NAO PROCESSADOS PAGOS</t>
  </si>
  <si>
    <t>RPNP Pagos</t>
  </si>
  <si>
    <t>47</t>
  </si>
  <si>
    <t>RESTOS A PAGAR NAO PROCESSADOS A PAGAR</t>
  </si>
  <si>
    <t>RPNP a Pagar</t>
  </si>
  <si>
    <t>Ano</t>
  </si>
  <si>
    <t>Receitas RGPS</t>
  </si>
  <si>
    <t>Despesas RGPS</t>
  </si>
  <si>
    <t>Receitas RPPS Civis</t>
  </si>
  <si>
    <t>Despesas RPPS Civis</t>
  </si>
  <si>
    <t>Receitas - Militares</t>
  </si>
  <si>
    <t>Despesas - Militares</t>
  </si>
  <si>
    <t>Receitas FCDF</t>
  </si>
  <si>
    <t>Despesas FCDF</t>
  </si>
  <si>
    <t>Receitas RGPS 12 meses</t>
  </si>
  <si>
    <t>Receitas RPPS Civis 12 meses</t>
  </si>
  <si>
    <t>Despesas RPPS Civis 12 meses</t>
  </si>
  <si>
    <t>Receitas Militares 12 meses</t>
  </si>
  <si>
    <t>Despesas Militares 12 meses</t>
  </si>
  <si>
    <t>Receitas FCDF 12 meses</t>
  </si>
  <si>
    <t>Despesas FCDF 12 meses</t>
  </si>
  <si>
    <t>Mês de Referência</t>
  </si>
  <si>
    <t>Movimento Receitas RGPS</t>
  </si>
  <si>
    <t>Movimento Despesas RGPS</t>
  </si>
  <si>
    <t>Despesas RGPS 12 Meses</t>
  </si>
  <si>
    <t>Movimento Receitas RPPS Civis</t>
  </si>
  <si>
    <t>Movimento Despesas RPPS Civis</t>
  </si>
  <si>
    <t>Movimento Receitas - Militares</t>
  </si>
  <si>
    <t>Movimento Despesas Militares</t>
  </si>
  <si>
    <t>Movimento Receitas FCDF</t>
  </si>
  <si>
    <t>Movimento Despesas FCDF</t>
  </si>
  <si>
    <t>Column10</t>
  </si>
  <si>
    <t>Column11</t>
  </si>
  <si>
    <t>Column12</t>
  </si>
  <si>
    <t>Column13</t>
  </si>
  <si>
    <t>Mês</t>
  </si>
  <si>
    <t>Número_Mês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</si>
  <si>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</si>
  <si>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</si>
  <si>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</si>
  <si>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</si>
  <si>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</si>
  <si>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</si>
  <si>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</si>
  <si>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</si>
  <si>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</si>
  <si>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</si>
  <si>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</si>
  <si>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</si>
  <si>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RLI</t>
  </si>
  <si>
    <t>DATA</t>
  </si>
  <si>
    <t>EDUCAÇÃO - DOTAÇÃO ATUALIZADA</t>
  </si>
  <si>
    <t>EDUCAÇÃO - DESPESAS EXECUTADAS</t>
  </si>
  <si>
    <t>EDUCAÇÃO - LIMITE MÍNIMO</t>
  </si>
  <si>
    <t>SAÚDE - DESPESAS EXECUTADAS (R$ BILHÕES)</t>
  </si>
  <si>
    <t>SAÚDE - DOTAÇÃO ATUALIZADA</t>
  </si>
  <si>
    <t>SAÚDE - DESPESAS EXECUTADAS (R$)</t>
  </si>
  <si>
    <t>SAÚDE - LIMITE MÍNIMO (R$ BILHÕES)</t>
  </si>
  <si>
    <t>SAÚDE - LIMITE MÍNIMO (R$)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</si>
</sst>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8" fillId="0" borderId="0"/>
    <xf numFmtId="0" fontId="1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3" fillId="0" borderId="0"/>
    <xf numFmtId="0" fontId="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5" fontId="2" fillId="0" borderId="0" xfId="1" applyNumberFormat="1" applyFont="1"/>
    <xf numFmtId="14" fontId="0" fillId="0" borderId="0" xfId="0" applyNumberFormat="1"/>
    <xf numFmtId="0" fontId="2" fillId="0" borderId="0" xfId="0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4" fontId="2" fillId="0" borderId="0" xfId="0" applyNumberFormat="1" applyFont="1"/>
    <xf numFmtId="0" fontId="2" fillId="0" borderId="0" xfId="0" applyFont="1" applyAlignment="1">
      <alignment horizontal="center"/>
    </xf>
    <xf numFmtId="164" fontId="0" fillId="0" borderId="0" xfId="1" applyFont="1"/>
    <xf numFmtId="165" fontId="2" fillId="0" borderId="0" xfId="0" applyNumberFormat="1" applyFont="1"/>
    <xf numFmtId="164" fontId="1" fillId="0" borderId="0" xfId="1" applyFont="1"/>
  </cellXfs>
  <cellStyles count="41">
    <cellStyle name="Hiperlink" xfId="17" builtinId="8" hidden="1"/>
    <cellStyle name="Hiperlink" xfId="5" builtinId="8" hidden="1"/>
    <cellStyle name="Hiperlink" xfId="15" builtinId="8" hidden="1"/>
    <cellStyle name="Hiperlink" xfId="9" builtinId="8" hidden="1"/>
    <cellStyle name="Hiperlink" xfId="13" builtinId="8" hidden="1"/>
    <cellStyle name="Hiperlink" xfId="11" builtinId="8" hidden="1"/>
    <cellStyle name="Hiperlink" xfId="7" builtinId="8" hidden="1"/>
    <cellStyle name="Hiperlink" xfId="3" builtinId="8" hidden="1"/>
    <cellStyle name="Hiperlink 2" xfId="21" xr:uid="{7313EA8A-5B8F-4804-BAEB-8671C19505B3}"/>
    <cellStyle name="Hiperlink Visitado" xfId="14" builtinId="9" hidden="1"/>
    <cellStyle name="Hiperlink Visitado" xfId="6" builtinId="9" hidden="1"/>
    <cellStyle name="Hiperlink Visitado" xfId="16" builtinId="9" hidden="1"/>
    <cellStyle name="Hiperlink Visitado" xfId="8" builtinId="9" hidden="1"/>
    <cellStyle name="Hiperlink Visitado" xfId="12" builtinId="9" hidden="1"/>
    <cellStyle name="Hiperlink Visitado" xfId="10" builtinId="9" hidden="1"/>
    <cellStyle name="Hiperlink Visitado" xfId="18" builtinId="9" hidden="1"/>
    <cellStyle name="Hiperlink Visitado" xfId="4" builtinId="9" hidden="1"/>
    <cellStyle name="Normal" xfId="0" builtinId="0"/>
    <cellStyle name="Normal 2" xfId="2" xr:uid="{00000000-0005-0000-0000-000012000000}"/>
    <cellStyle name="Normal 2 2" xfId="22" xr:uid="{2BDEC33F-E215-4174-8886-E665BE62A5CB}"/>
    <cellStyle name="Normal 2 2 2" xfId="35" xr:uid="{75C87C9A-73A5-430F-BD03-1A13FD4BC675}"/>
    <cellStyle name="Normal 3" xfId="23" xr:uid="{2E8F7CD5-EDA0-49DB-BC32-14125096A332}"/>
    <cellStyle name="Normal 3 2" xfId="32" xr:uid="{1149F484-C85B-453E-B5E5-20D12766DAD8}"/>
    <cellStyle name="Normal 3 3" xfId="36" xr:uid="{D02E11F6-AC2F-4126-9E45-009F335BD946}"/>
    <cellStyle name="Normal 4" xfId="24" xr:uid="{07AE5100-A138-4BA5-A230-23DCD7AC4692}"/>
    <cellStyle name="Normal 4 2" xfId="34" xr:uid="{99C758AA-0384-49C2-9677-E30243557F86}"/>
    <cellStyle name="Normal 4 3" xfId="33" xr:uid="{3B50BDC7-233C-4FE3-9871-A92CD9CBAA9B}"/>
    <cellStyle name="Normal 5" xfId="25" xr:uid="{A71E5929-B8C1-4B89-B1C4-20A55663AA45}"/>
    <cellStyle name="Normal 6" xfId="20" xr:uid="{911F4103-7C42-4821-A430-99D99A70B680}"/>
    <cellStyle name="Porcentagem 2" xfId="27" xr:uid="{C81072F1-B490-4836-9591-D2316D297CF0}"/>
    <cellStyle name="Porcentagem 2 2" xfId="38" xr:uid="{FEC799CF-38F1-4153-8B33-3702BCE72D27}"/>
    <cellStyle name="Porcentagem 3" xfId="26" xr:uid="{7942C980-DB76-486C-B2E5-01E90B4E3B7A}"/>
    <cellStyle name="Porcentagem 3 2" xfId="37" xr:uid="{C18DE1B1-0545-4D39-A694-C533B4CBF4F4}"/>
    <cellStyle name="Separador de milhares 2" xfId="28" xr:uid="{D72183B4-C906-49F4-82EE-11202FB2FA6D}"/>
    <cellStyle name="Separador de milhares 2 2" xfId="39" xr:uid="{7374850C-2447-46C6-99E6-6A3145AA1681}"/>
    <cellStyle name="Separador de milhares 3" xfId="29" xr:uid="{F12E0A88-F5C5-4CCF-B3CF-401424E9F4F5}"/>
    <cellStyle name="Vírgula" xfId="1" builtinId="3"/>
    <cellStyle name="Vírgula 2" xfId="19" xr:uid="{00000000-0005-0000-0000-000015000000}"/>
    <cellStyle name="Vírgula 3" xfId="30" xr:uid="{B7B8EC1F-EFDF-414D-8459-DF2AE8EF0575}"/>
    <cellStyle name="Vírgula 3 2" xfId="40" xr:uid="{F366D69A-E3F1-4FC9-BFCB-C1A23B7782DC}"/>
    <cellStyle name="Vírgula 4" xfId="31" xr:uid="{0646FDB1-AFCE-4324-80A7-B84D1BA9BFA5}"/>
  </cellStyles>
  <dxfs count="5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5" formatCode="_(* #,##0_);_(* \(#,##0\);_(* &quot;-&quot;??_);_(@_)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colors>
    <mruColors>
      <color rgb="FF009999"/>
      <color rgb="FF7F7F7F"/>
      <color rgb="FF9FE5AC"/>
      <color rgb="FF4D39BE"/>
      <color rgb="FF1E702E"/>
      <color rgb="FF5A8B39"/>
      <color rgb="FF476D2D"/>
      <color rgb="FF3F6228"/>
      <color rgb="FF8C0000"/>
      <color rgb="FF1F64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20" xr16:uid="{4826367D-2584-4CB5-A3B7-FA4F2A885F0C}" autoFormatId="16" applyNumberFormats="0" applyBorderFormats="0" applyFontFormats="0" applyPatternFormats="0" applyAlignmentFormats="0" applyWidthHeightFormats="0">
  <queryTableRefresh nextId="24">
    <queryTableFields count="7">
      <queryTableField id="17" name="GNDDetBO" tableColumnId="11"/>
      <queryTableField id="18" name="GrupoDespesaCodigo" tableColumnId="12"/>
      <queryTableField id="19" name="GrupoDespesaNome" tableColumnId="13"/>
      <queryTableField id="20" name="MesLancamento" tableColumnId="14"/>
      <queryTableField id="21" name="ItemInformacaoCodigo" tableColumnId="15"/>
      <queryTableField id="22" name="ItemInformacaoNome" tableColumnId="16"/>
      <queryTableField id="23" name="Saldo" tableColumnId="17"/>
    </queryTableFields>
  </queryTableRefresh>
  <extLst>
    <ext xmlns:x15="http://schemas.microsoft.com/office/spreadsheetml/2010/11/main" uri="{883FBD77-0823-4a55-B5E3-86C4891E6966}">
      <x15:queryTable sourceDataName="Consulta - 01 - Balanço Orçamentário (2008-2018)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22" xr16:uid="{40774486-44EA-4610-91A3-4BD6FF32FA5B}" autoFormatId="16" applyNumberFormats="0" applyBorderFormats="0" applyFontFormats="0" applyPatternFormats="0" applyAlignmentFormats="0" applyWidthHeightFormats="0">
  <queryTableRefresh nextId="35">
    <queryTableFields count="7">
      <queryTableField id="22" name="GNDDetBO" tableColumnId="10"/>
      <queryTableField id="23" name="GrupoDespesaCodigo" tableColumnId="11"/>
      <queryTableField id="24" name="GrupoDespesaNome" tableColumnId="12"/>
      <queryTableField id="25" name="MesLancamento" tableColumnId="13"/>
      <queryTableField id="26" name="ItemInformacaoCodigo" tableColumnId="14"/>
      <queryTableField id="27" name="ItemInformacaoNome" tableColumnId="15"/>
      <queryTableField id="34" name="Saldo" tableColumnId="16"/>
    </queryTableFields>
  </queryTableRefresh>
  <extLst>
    <ext xmlns:x15="http://schemas.microsoft.com/office/spreadsheetml/2010/11/main" uri="{883FBD77-0823-4a55-B5E3-86C4891E6966}">
      <x15:queryTable sourceDataName="Consulta - 01 - Balanço Orçamentário (2019 - Atual)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backgroundRefresh="0" connectionId="25" xr16:uid="{106111B9-1202-4F7F-AD31-1E1A46BBD943}" autoFormatId="16" applyNumberFormats="0" applyBorderFormats="0" applyFontFormats="0" applyPatternFormats="0" applyAlignmentFormats="0" applyWidthHeightFormats="0">
  <queryTableRefresh nextId="5">
    <queryTableFields count="4">
      <queryTableField id="1" name="Item Informação Código" tableColumnId="1"/>
      <queryTableField id="2" name="Item Informação Nome" tableColumnId="2"/>
      <queryTableField id="3" name="Item informação" tableColumnId="3"/>
      <queryTableField id="4" name="Índice Item Inf" tableColumnId="4"/>
    </queryTableFields>
  </queryTableRefresh>
  <extLst>
    <ext xmlns:x15="http://schemas.microsoft.com/office/spreadsheetml/2010/11/main" uri="{883FBD77-0823-4a55-B5E3-86C4891E6966}">
      <x15:queryTable sourceDataName="Consulta - tbl_Itens de Informação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24" xr16:uid="{65F7D042-477B-E640-96EB-736419E849FE}" autoFormatId="16" applyNumberFormats="0" applyBorderFormats="0" applyFontFormats="0" applyPatternFormats="0" applyAlignmentFormats="0" applyWidthHeightFormats="0">
  <queryTableRefresh nextId="46">
    <queryTableFields count="32">
      <queryTableField id="1" name="Mês de Referência" tableColumnId="1"/>
      <queryTableField id="2" name="Receitas RGPS" tableColumnId="2"/>
      <queryTableField id="17" dataBound="0" tableColumnId="17"/>
      <queryTableField id="18" dataBound="0" tableColumnId="18"/>
      <queryTableField id="3" name="Despesas RGPS" tableColumnId="3"/>
      <queryTableField id="19" dataBound="0" tableColumnId="19"/>
      <queryTableField id="20" dataBound="0" tableColumnId="20"/>
      <queryTableField id="4" name="Receitas RPPS Civis" tableColumnId="4"/>
      <queryTableField id="21" dataBound="0" tableColumnId="21"/>
      <queryTableField id="22" dataBound="0" tableColumnId="22"/>
      <queryTableField id="5" name="Despesas RPPS Civis" tableColumnId="5"/>
      <queryTableField id="23" dataBound="0" tableColumnId="23"/>
      <queryTableField id="24" dataBound="0" tableColumnId="24"/>
      <queryTableField id="6" name="Receitas - Militares" tableColumnId="6"/>
      <queryTableField id="26" dataBound="0" tableColumnId="26"/>
      <queryTableField id="25" dataBound="0" tableColumnId="25"/>
      <queryTableField id="7" name="Despesas - Militares" tableColumnId="7"/>
      <queryTableField id="28" dataBound="0" tableColumnId="28"/>
      <queryTableField id="27" dataBound="0" tableColumnId="27"/>
      <queryTableField id="29" name="Receitas FCDF" tableColumnId="29"/>
      <queryTableField id="34" dataBound="0" tableColumnId="12"/>
      <queryTableField id="33" dataBound="0" tableColumnId="11"/>
      <queryTableField id="31" name="Despesas FCDF" tableColumnId="30"/>
      <queryTableField id="36" dataBound="0" tableColumnId="14"/>
      <queryTableField id="35" dataBound="0" tableColumnId="13"/>
      <queryTableField id="38" name="Column10" tableColumnId="15"/>
      <queryTableField id="39" name="Column11" tableColumnId="16"/>
      <queryTableField id="40" name="Column12" tableColumnId="31"/>
      <queryTableField id="41" name="Column13" tableColumnId="32"/>
      <queryTableField id="8" name="Mês" tableColumnId="8"/>
      <queryTableField id="9" name="Número_Mês" tableColumnId="9"/>
      <queryTableField id="10" name="Ano" tableColumnId="10"/>
    </queryTableFields>
  </queryTableRefresh>
  <extLst>
    <ext xmlns:x15="http://schemas.microsoft.com/office/spreadsheetml/2010/11/main" uri="{883FBD77-0823-4a55-B5E3-86C4891E6966}">
      <x15:queryTable sourceDataName="Consulta - 04 - RGPS e RPPS"/>
    </ext>
  </extLst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backgroundRefresh="0" connectionId="23" xr16:uid="{69BCE7F4-2139-4FBA-BC4B-5453020AE054}" autoFormatId="16" applyNumberFormats="0" applyBorderFormats="0" applyFontFormats="0" applyPatternFormats="0" applyAlignmentFormats="0" applyWidthHeightFormats="0">
  <queryTableRefresh nextId="6">
    <queryTableFields count="5">
      <queryTableField id="1" name="DATA" tableColumnId="1"/>
      <queryTableField id="2" name="RLI" tableColumnId="2"/>
      <queryTableField id="3" name="EDUCAÇÃO - DOTAÇÃO ATUALIZADA" tableColumnId="3"/>
      <queryTableField id="4" name="EDUCAÇÃO - DESPESAS EXECUTADAS" tableColumnId="4"/>
      <queryTableField id="5" name="EDUCAÇÃO - LIMITE MÍNIMO" tableColumnId="5"/>
    </queryTableFields>
  </queryTableRefresh>
  <extLst>
    <ext xmlns:x15="http://schemas.microsoft.com/office/spreadsheetml/2010/11/main" uri="{883FBD77-0823-4a55-B5E3-86C4891E6966}">
      <x15:queryTable sourceDataName="Consulta - 08 - EDUCAÇÃO PBI"/>
    </ext>
  </extLst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backgroundRefresh="0" connectionId="21" xr16:uid="{A7A01C50-0D26-4F32-950E-BB673AC7A28C}" autoFormatId="16" applyNumberFormats="0" applyBorderFormats="0" applyFontFormats="0" applyPatternFormats="0" applyAlignmentFormats="0" applyWidthHeightFormats="0">
  <queryTableRefresh nextId="7">
    <queryTableFields count="6">
      <queryTableField id="1" name="DATA" tableColumnId="1"/>
      <queryTableField id="2" name="SAÚDE - DESPESAS EXECUTADAS (R$ BILHÕES)" tableColumnId="2"/>
      <queryTableField id="3" name="SAÚDE - DOTAÇÃO ATUALIZADA" tableColumnId="3"/>
      <queryTableField id="4" name="SAÚDE - DESPESAS EXECUTADAS (R$)" tableColumnId="4"/>
      <queryTableField id="5" name="SAÚDE - LIMITE MÍNIMO (R$ BILHÕES)" tableColumnId="5"/>
      <queryTableField id="6" name="SAÚDE - LIMITE MÍNIMO (R$)" tableColumnId="6"/>
    </queryTableFields>
  </queryTableRefresh>
  <extLst>
    <ext xmlns:x15="http://schemas.microsoft.com/office/spreadsheetml/2010/11/main" uri="{883FBD77-0823-4a55-B5E3-86C4891E6966}">
      <x15:queryTable sourceDataName="Consulta - 12 - SAÚDE PBI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18D86CD-4AE0-47B4-B47F-352A0705F81B}" name="_01___Balanço_Orçamentário__2008_2018" displayName="_01___Balanço_Orçamentário__2008_2018" ref="A1:G454" tableType="queryTable" totalsRowShown="0">
  <autoFilter ref="A1:G454" xr:uid="{8E28736B-0B53-4FF5-97C0-4ACBFE88CEDC}"/>
  <tableColumns count="7">
    <tableColumn id="11" xr3:uid="{9F12BF83-C2D3-4B16-9F93-4C99FD731560}" uniqueName="11" name="GNDDetBO" queryTableFieldId="17" dataDxfId="57"/>
    <tableColumn id="12" xr3:uid="{A32AA4FB-149C-4EFA-99C3-2B5AABB912D1}" uniqueName="12" name="GrupoDespesaCodigo" queryTableFieldId="18" dataDxfId="56"/>
    <tableColumn id="13" xr3:uid="{DBEE2B78-DB47-4328-B909-0FCA7C93DBDE}" uniqueName="13" name="GrupoDespesaNome" queryTableFieldId="19" dataDxfId="55"/>
    <tableColumn id="14" xr3:uid="{D436FF05-5C98-41C2-B413-62A42AF4AC57}" uniqueName="14" name="MesLancamento" queryTableFieldId="20" dataDxfId="54"/>
    <tableColumn id="15" xr3:uid="{5A1DD35B-5B9D-47DE-AC6E-480AF23A0A8E}" uniqueName="15" name="ItemInformacaoCodigo" queryTableFieldId="21" dataDxfId="53"/>
    <tableColumn id="16" xr3:uid="{DB9A6179-DA50-407E-9D51-77A6588D2E72}" uniqueName="16" name="ItemInformacaoNome" queryTableFieldId="22" dataDxfId="52"/>
    <tableColumn id="17" xr3:uid="{A74D01EC-DAB4-4E9B-B004-B4B920402185}" uniqueName="17" name="Saldo" queryTableFieldId="23" dataDxfId="5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79A8D64-4087-4DF0-A3E7-265C6ED6F6F0}" name="_01___Balanço_Orçamentário__2019___Atual" displayName="_01___Balanço_Orçamentário__2019___Atual" ref="A1:G944" tableType="queryTable" totalsRowShown="0">
  <autoFilter ref="A1:G944" xr:uid="{DE13E8CA-41A7-4E3C-8DD0-152FDE26B493}"/>
  <tableColumns count="7">
    <tableColumn id="10" xr3:uid="{D1915D17-6531-4DA2-AAC3-5AA8B4946500}" uniqueName="10" name="GNDDetBO" queryTableFieldId="22" dataDxfId="50"/>
    <tableColumn id="11" xr3:uid="{AE49E07E-EA30-43D0-9AE0-D753E49D129F}" uniqueName="11" name="GrupoDespesaCodigo" queryTableFieldId="23" dataDxfId="49"/>
    <tableColumn id="12" xr3:uid="{D1E8D55D-24A9-44BC-B4AD-5BA2C6F713A2}" uniqueName="12" name="GrupoDespesaNome" queryTableFieldId="24" dataDxfId="48"/>
    <tableColumn id="13" xr3:uid="{F5A8D5DF-7D1C-4142-87F8-1A1496899916}" uniqueName="13" name="MesLancamento" queryTableFieldId="25" dataDxfId="47"/>
    <tableColumn id="14" xr3:uid="{6B1F4A43-9BAE-4FF3-8775-10E68D96EBA2}" uniqueName="14" name="ItemInformacaoCodigo" queryTableFieldId="26" dataDxfId="46"/>
    <tableColumn id="15" xr3:uid="{DEC447A4-DB7A-49BD-BE7F-FCFD82A0F1F4}" uniqueName="15" name="ItemInformacaoNome" queryTableFieldId="27" dataDxfId="45"/>
    <tableColumn id="16" xr3:uid="{C587A65A-0F73-4911-989D-324B34E25F89}" uniqueName="16" name="Saldo" queryTableFieldId="3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99ECAE2-AE67-404C-B670-295F447C42A4}" name="tbl_Itens_de_Informação" displayName="tbl_Itens_de_Informação" ref="A1:D91" tableType="queryTable" totalsRowShown="0">
  <autoFilter ref="A1:D91" xr:uid="{ACDAD486-4D47-46C1-B028-3A8CD72E0E17}"/>
  <tableColumns count="4">
    <tableColumn id="1" xr3:uid="{3B41714E-EB7B-44F4-A965-9770174AADD4}" uniqueName="1" name="Item Informação Código" queryTableFieldId="1" dataDxfId="44"/>
    <tableColumn id="2" xr3:uid="{2FD748FC-AE53-464D-9CBD-CD7119A482E5}" uniqueName="2" name="Item Informação Nome" queryTableFieldId="2" dataDxfId="43"/>
    <tableColumn id="3" xr3:uid="{62B9F3BA-6D0D-411D-B31A-51F0BCB78815}" uniqueName="3" name="Item informação" queryTableFieldId="3" dataDxfId="42"/>
    <tableColumn id="4" xr3:uid="{111C5F09-2E16-4C92-9302-55012760C6FB}" uniqueName="4" name="Índice Item Inf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D0B94B1-ADFD-844A-9B67-7D3EB4E766CD}" name="_04___RGPS_e_RPPS" displayName="_04___RGPS_e_RPPS" ref="A1:AF177" tableType="queryTable" totalsRowShown="0" headerRowDxfId="41" dataDxfId="40">
  <autoFilter ref="A1:AF177" xr:uid="{8D0B94B1-ADFD-844A-9B67-7D3EB4E766CD}"/>
  <tableColumns count="32">
    <tableColumn id="1" xr3:uid="{7394761D-DD7A-204F-A0E3-505EBC9FC173}" uniqueName="1" name="Mês de Referência" queryTableFieldId="1" dataDxfId="39"/>
    <tableColumn id="2" xr3:uid="{7DA6C729-4F60-5944-9EAF-CC0AC1EF4B9B}" uniqueName="2" name="Receitas RGPS" queryTableFieldId="2" dataDxfId="38"/>
    <tableColumn id="17" xr3:uid="{BAE292F1-8F62-0040-9F9E-D6D61A4F1EFE}" uniqueName="17" name="Movimento Receitas RGPS" queryTableFieldId="17" dataDxfId="37">
      <calculatedColumnFormula>IF(MONTH(_04___RGPS_e_RPPS[[#This Row],[Mês de Referência]])=1,_04___RGPS_e_RPPS[[#This Row],[Receitas RGPS]],_04___RGPS_e_RPPS[[#This Row],[Receitas RGPS]]-B1)</calculatedColumnFormula>
    </tableColumn>
    <tableColumn id="18" xr3:uid="{2EB1E6BF-D95D-2A43-9BA9-9D8271257B6F}" uniqueName="18" name="Receitas RGPS 12 meses" queryTableFieldId="18" dataDxfId="36">
      <calculatedColumnFormula>SUMIFS(_04___RGPS_e_RPPS[Movimento Receitas RGPS],_04___RGPS_e_RPPS[Mês de Referência],"&gt;"&amp;EDATE(_04___RGPS_e_RPPS[[#This Row],[Mês de Referência]],-12),_04___RGPS_e_RPPS[Mês de Referência],"&lt;"&amp;EDATE(A2,1))</calculatedColumnFormula>
    </tableColumn>
    <tableColumn id="3" xr3:uid="{B8738A7E-CA56-634F-808B-373598EF9255}" uniqueName="3" name="Despesas RGPS" queryTableFieldId="3" dataDxfId="35"/>
    <tableColumn id="19" xr3:uid="{2F101D15-680B-A44B-AC90-DC941A6502AB}" uniqueName="19" name="Movimento Despesas RGPS" queryTableFieldId="19" dataDxfId="34">
      <calculatedColumnFormula>IF(MONTH(_04___RGPS_e_RPPS[[#This Row],[Mês de Referência]])=1,_04___RGPS_e_RPPS[[#This Row],[Despesas RGPS]],_04___RGPS_e_RPPS[[#This Row],[Despesas RGPS]]-E1)</calculatedColumnFormula>
    </tableColumn>
    <tableColumn id="20" xr3:uid="{1245E306-1C66-0349-9E84-4BA38E2CE12F}" uniqueName="20" name="Despesas RGPS 12 Meses" queryTableFieldId="20" dataDxfId="33">
      <calculatedColumnFormula>SUMIFS(_04___RGPS_e_RPPS[Movimento Despesas RGPS],_04___RGPS_e_RPPS[Mês de Referência],"&gt;"&amp;EDATE(_04___RGPS_e_RPPS[[#This Row],[Mês de Referência]],-12),_04___RGPS_e_RPPS[Mês de Referência],"&lt;"&amp;EDATE(A2,1))</calculatedColumnFormula>
    </tableColumn>
    <tableColumn id="4" xr3:uid="{D156BC76-9979-3049-A6CD-797828B64EAC}" uniqueName="4" name="Receitas RPPS Civis" queryTableFieldId="4" dataDxfId="32"/>
    <tableColumn id="21" xr3:uid="{EC7AB268-06FC-2345-8080-3D04AFD6FE71}" uniqueName="21" name="Movimento Receitas RPPS Civis" queryTableFieldId="21" dataDxfId="31">
      <calculatedColumnFormula>IF(MONTH(_04___RGPS_e_RPPS[[#This Row],[Mês de Referência]])=1,_04___RGPS_e_RPPS[[#This Row],[Receitas RPPS Civis]],_04___RGPS_e_RPPS[[#This Row],[Receitas RPPS Civis]]-H1)</calculatedColumnFormula>
    </tableColumn>
    <tableColumn id="22" xr3:uid="{18E2EA06-48CB-FF4C-8C23-0CEE1796F184}" uniqueName="22" name="Receitas RPPS Civis 12 meses" queryTableFieldId="22" dataDxfId="30">
      <calculatedColumnFormula>SUMIFS(_04___RGPS_e_RPPS[Movimento Receitas RPPS Civis],_04___RGPS_e_RPPS[Mês de Referência],"&gt;"&amp;EDATE(_04___RGPS_e_RPPS[[#This Row],[Mês de Referência]],-12),_04___RGPS_e_RPPS[Mês de Referência],"&lt;"&amp;EDATE(A2,1))</calculatedColumnFormula>
    </tableColumn>
    <tableColumn id="5" xr3:uid="{92B0FA6F-3094-CC44-B799-3550E337DE75}" uniqueName="5" name="Despesas RPPS Civis" queryTableFieldId="5" dataDxfId="29"/>
    <tableColumn id="23" xr3:uid="{12677E9C-F26B-7F43-A86D-70C96B873EAF}" uniqueName="23" name="Movimento Despesas RPPS Civis" queryTableFieldId="23" dataDxfId="28">
      <calculatedColumnFormula>IF(MONTH(_04___RGPS_e_RPPS[[#This Row],[Mês de Referência]])=1,_04___RGPS_e_RPPS[[#This Row],[Despesas RPPS Civis]],_04___RGPS_e_RPPS[[#This Row],[Despesas RPPS Civis]]-K1)</calculatedColumnFormula>
    </tableColumn>
    <tableColumn id="24" xr3:uid="{8C438424-F3C3-9C43-B36F-A2A65112657E}" uniqueName="24" name="Despesas RPPS Civis 12 meses" queryTableFieldId="24" dataDxfId="27">
      <calculatedColumnFormula>SUMIFS(_04___RGPS_e_RPPS[Movimento Despesas RPPS Civis],_04___RGPS_e_RPPS[Mês de Referência],"&gt;"&amp;EDATE(_04___RGPS_e_RPPS[[#This Row],[Mês de Referência]],-12),_04___RGPS_e_RPPS[Mês de Referência],"&lt;"&amp;EDATE(A2,1))</calculatedColumnFormula>
    </tableColumn>
    <tableColumn id="6" xr3:uid="{56515576-AB90-4849-AFEF-08CBA264FAF7}" uniqueName="6" name="Receitas - Militares" queryTableFieldId="6" dataDxfId="26"/>
    <tableColumn id="26" xr3:uid="{5F297811-ADA4-484F-BB3B-49FDF4A51BA3}" uniqueName="26" name="Movimento Receitas - Militares" queryTableFieldId="26" dataDxfId="25">
      <calculatedColumnFormula>IF(MONTH(_04___RGPS_e_RPPS[[#This Row],[Mês de Referência]])=1,_04___RGPS_e_RPPS[[#This Row],[Receitas - Militares]],_04___RGPS_e_RPPS[[#This Row],[Receitas - Militares]]-N1)</calculatedColumnFormula>
    </tableColumn>
    <tableColumn id="25" xr3:uid="{DED2FEC1-6BDA-4546-9E97-7D968A40AB9A}" uniqueName="25" name="Receitas Militares 12 meses" queryTableFieldId="25" dataDxfId="24">
      <calculatedColumnFormula>SUMIFS(_04___RGPS_e_RPPS[Movimento Receitas - Militares],_04___RGPS_e_RPPS[Mês de Referência],"&gt;"&amp;EDATE(_04___RGPS_e_RPPS[[#This Row],[Mês de Referência]],-12),_04___RGPS_e_RPPS[Mês de Referência],"&lt;"&amp;EDATE(A2,1))</calculatedColumnFormula>
    </tableColumn>
    <tableColumn id="7" xr3:uid="{25A3A385-1BF4-5A4B-B696-9C89288333C8}" uniqueName="7" name="Despesas - Militares" queryTableFieldId="7" dataDxfId="23"/>
    <tableColumn id="28" xr3:uid="{91302921-B0F4-6A48-8F23-3B357EB1E2D1}" uniqueName="28" name="Movimento Despesas Militares" queryTableFieldId="28" dataDxfId="22">
      <calculatedColumnFormula>IF(MONTH(_04___RGPS_e_RPPS[[#This Row],[Mês de Referência]])=1,_04___RGPS_e_RPPS[[#This Row],[Despesas - Militares]],_04___RGPS_e_RPPS[[#This Row],[Despesas - Militares]]-Q1)</calculatedColumnFormula>
    </tableColumn>
    <tableColumn id="27" xr3:uid="{2C131C84-C6BB-A24A-91C1-66C61CD2ADA7}" uniqueName="27" name="Despesas Militares 12 meses" queryTableFieldId="27" dataDxfId="21">
      <calculatedColumnFormula>SUMIFS(_04___RGPS_e_RPPS[Movimento Despesas Militares],_04___RGPS_e_RPPS[Mês de Referência],"&gt;"&amp;EDATE(_04___RGPS_e_RPPS[[#This Row],[Mês de Referência]],-12),_04___RGPS_e_RPPS[Mês de Referência],"&lt;"&amp;EDATE(A2,1))</calculatedColumnFormula>
    </tableColumn>
    <tableColumn id="29" xr3:uid="{23EB470E-C340-D347-B25E-08308818DFEF}" uniqueName="29" name="Receitas FCDF" queryTableFieldId="29" dataDxfId="20"/>
    <tableColumn id="12" xr3:uid="{B831CA0A-115D-8C43-A02A-F9788369F491}" uniqueName="12" name="Movimento Receitas FCDF" queryTableFieldId="34" dataDxfId="19">
      <calculatedColumnFormula>IF(MONTH(_04___RGPS_e_RPPS[[#This Row],[Mês de Referência]])=1,_04___RGPS_e_RPPS[[#This Row],[Receitas FCDF]],_04___RGPS_e_RPPS[[#This Row],[Receitas FCDF]]-T1)</calculatedColumnFormula>
    </tableColumn>
    <tableColumn id="11" xr3:uid="{FBCE7256-F571-404B-8A5B-CAABDF1F12F0}" uniqueName="11" name="Receitas FCDF 12 meses" queryTableFieldId="33" dataDxfId="18">
      <calculatedColumnFormula>SUMIFS(_04___RGPS_e_RPPS[Movimento Receitas FCDF],_04___RGPS_e_RPPS[Mês de Referência],"&gt;"&amp;EDATE(_04___RGPS_e_RPPS[[#This Row],[Mês de Referência]],-12),_04___RGPS_e_RPPS[Mês de Referência],"&lt;"&amp;EDATE(A2,1))</calculatedColumnFormula>
    </tableColumn>
    <tableColumn id="30" xr3:uid="{704CDF86-3ACD-F544-B45B-7F07AFBD106B}" uniqueName="30" name="Despesas FCDF" queryTableFieldId="31" dataDxfId="17"/>
    <tableColumn id="14" xr3:uid="{CB4F0264-05E6-3E4A-8AF4-1C3FE74D4509}" uniqueName="14" name="Movimento Despesas FCDF" queryTableFieldId="36" dataDxfId="16">
      <calculatedColumnFormula>IF(MONTH(_04___RGPS_e_RPPS[[#This Row],[Mês de Referência]])=1,_04___RGPS_e_RPPS[[#This Row],[Despesas FCDF]],_04___RGPS_e_RPPS[[#This Row],[Despesas FCDF]]-W1)</calculatedColumnFormula>
    </tableColumn>
    <tableColumn id="13" xr3:uid="{1E3F79B6-21CB-8643-AB82-AE94346764DE}" uniqueName="13" name="Despesas FCDF 12 meses" queryTableFieldId="35" dataDxfId="15">
      <calculatedColumnFormula>SUMIFS(_04___RGPS_e_RPPS[Movimento Despesas FCDF],_04___RGPS_e_RPPS[Mês de Referência],"&gt;"&amp;EDATE(_04___RGPS_e_RPPS[[#This Row],[Mês de Referência]],-12),_04___RGPS_e_RPPS[Mês de Referência],"&lt;"&amp;EDATE(A2,1))</calculatedColumnFormula>
    </tableColumn>
    <tableColumn id="15" xr3:uid="{BB4D79FF-1104-4F4E-A240-FB12A5BCC589}" uniqueName="15" name="Column10" queryTableFieldId="38" dataDxfId="14"/>
    <tableColumn id="16" xr3:uid="{6A412314-4A18-9244-B1EE-73055D317461}" uniqueName="16" name="Column11" queryTableFieldId="39"/>
    <tableColumn id="31" xr3:uid="{14CC2AB3-0217-1240-B07D-167F04601416}" uniqueName="31" name="Column12" queryTableFieldId="40"/>
    <tableColumn id="32" xr3:uid="{60D00917-FC89-FD4C-A86A-10CE73B301DB}" uniqueName="32" name="Column13" queryTableFieldId="41"/>
    <tableColumn id="8" xr3:uid="{5FA3D3CD-98D8-C444-89A2-7A78245307D2}" uniqueName="8" name="Mês" queryTableFieldId="8" dataDxfId="13"/>
    <tableColumn id="9" xr3:uid="{4F0B5D9B-C21F-CD41-8666-E4B58606A19E}" uniqueName="9" name="Número_Mês" queryTableFieldId="9" dataDxfId="12"/>
    <tableColumn id="10" xr3:uid="{00997150-4FFA-1242-B719-3C43C2C4FF54}" uniqueName="10" name="Ano" queryTableFieldId="10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8B1C4C1-8F2C-45EC-9576-14E704BB4A4E}" name="_08___EDUCAÇÃO_PBI" displayName="_08___EDUCAÇÃO_PBI" ref="A1:E177" tableType="queryTable" totalsRowShown="0">
  <autoFilter ref="A1:E177" xr:uid="{03F05136-196A-4C59-8269-E69F4BDC847C}"/>
  <tableColumns count="5">
    <tableColumn id="1" xr3:uid="{0E8DD019-958E-47C3-B5A2-6FC4071F97B7}" uniqueName="1" name="DATA" queryTableFieldId="1" dataDxfId="10"/>
    <tableColumn id="2" xr3:uid="{833E2EE8-51E0-4250-8ED1-F39E16005F80}" uniqueName="2" name="RLI" queryTableFieldId="2" dataDxfId="9"/>
    <tableColumn id="3" xr3:uid="{026B40E2-1B33-4A8D-BB6C-462A291F2F9C}" uniqueName="3" name="EDUCAÇÃO - DOTAÇÃO ATUALIZADA" queryTableFieldId="3" dataDxfId="8"/>
    <tableColumn id="4" xr3:uid="{3800FB7C-7766-4A49-8A5F-0D7FE65662D9}" uniqueName="4" name="EDUCAÇÃO - DESPESAS EXECUTADAS" queryTableFieldId="4" dataDxfId="7"/>
    <tableColumn id="5" xr3:uid="{B21C30C4-CF46-4F0D-8BBA-39CAD9ED9419}" uniqueName="5" name="EDUCAÇÃO - LIMITE MÍNIMO" queryTableFieldId="5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EAED41-D92B-482C-89E3-2FC69BBB4251}" name="_12___SAÚDE_PBI" displayName="_12___SAÚDE_PBI" ref="A1:F177" tableType="queryTable" totalsRowShown="0">
  <autoFilter ref="A1:F177" xr:uid="{93C8FFE0-DBAC-4429-9C50-A82B68823EA8}"/>
  <tableColumns count="6">
    <tableColumn id="1" xr3:uid="{B3E94560-7F95-453D-B1EF-0DFE6FBAC9F6}" uniqueName="1" name="DATA" queryTableFieldId="1" dataDxfId="5"/>
    <tableColumn id="2" xr3:uid="{70FDB5FC-4C60-40DD-9ACD-ED2039FA627B}" uniqueName="2" name="SAÚDE - DESPESAS EXECUTADAS (R$ BILHÕES)" queryTableFieldId="2" dataDxfId="4"/>
    <tableColumn id="3" xr3:uid="{C070CA60-03E2-4272-A879-0A71A21989E1}" uniqueName="3" name="SAÚDE - DOTAÇÃO ATUALIZADA" queryTableFieldId="3" dataDxfId="3"/>
    <tableColumn id="4" xr3:uid="{F5F55E05-D4E3-46E7-B8A0-C64395BCFCBD}" uniqueName="4" name="SAÚDE - DESPESAS EXECUTADAS (R$)" queryTableFieldId="4" dataDxfId="2"/>
    <tableColumn id="5" xr3:uid="{3F5AE69A-5CB6-45D3-B7B4-496F304F6E0E}" uniqueName="5" name="SAÚDE - LIMITE MÍNIMO (R$ BILHÕES)" queryTableFieldId="5" dataDxfId="1"/>
    <tableColumn id="6" xr3:uid="{25F4A7DA-BEE4-4AC1-ABD0-9A211BDF7CDA}" uniqueName="6" name="SAÚDE - LIMITE MÍNIMO (R$)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_STN_2017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Tema_STN_2017" id="{C0EBF2F0-D3FD-964F-B202-71CA1471DC89}" vid="{7F5708CC-AF4B-2E44-BE67-BFC7F5DCFC1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CFC30-AE69-4EEE-8144-1C2EBF3B83B1}">
  <dimension ref="A1:G454"/>
  <sheetViews>
    <sheetView workbookViewId="0">
      <selection sqref="A1:J494"/>
    </sheetView>
  </sheetViews>
  <sheetFormatPr defaultColWidth="8.85546875" defaultRowHeight="15" x14ac:dyDescent="0.25"/>
  <cols>
    <col min="1" max="1" width="44.85546875" bestFit="1" customWidth="1"/>
    <col min="2" max="2" width="22.7109375" bestFit="1" customWidth="1"/>
    <col min="3" max="3" width="43.42578125" bestFit="1" customWidth="1"/>
    <col min="4" max="4" width="18" bestFit="1" customWidth="1"/>
    <col min="5" max="5" width="24" bestFit="1" customWidth="1"/>
    <col min="6" max="6" width="44.140625" bestFit="1" customWidth="1"/>
    <col min="7" max="7" width="12" bestFit="1" customWidth="1"/>
    <col min="8" max="8" width="44.85546875" bestFit="1" customWidth="1"/>
    <col min="9" max="9" width="29.85546875" bestFit="1" customWidth="1"/>
    <col min="10" max="10" width="43.42578125" bestFit="1" customWidth="1"/>
    <col min="11" max="11" width="21.140625" bestFit="1" customWidth="1"/>
    <col min="12" max="12" width="24.85546875" bestFit="1" customWidth="1"/>
    <col min="13" max="13" width="44.140625" bestFit="1" customWidth="1"/>
    <col min="14" max="14" width="27.42578125" bestFit="1" customWidth="1"/>
    <col min="15" max="15" width="10.7109375" bestFit="1" customWidth="1"/>
    <col min="16" max="16" width="40.42578125" bestFit="1" customWidth="1"/>
    <col min="17" max="17" width="38.425781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3">
        <v>43101</v>
      </c>
      <c r="E2" t="s">
        <v>10</v>
      </c>
      <c r="F2" t="s">
        <v>11</v>
      </c>
      <c r="G2">
        <v>334636482136.5</v>
      </c>
    </row>
    <row r="3" spans="1:7" x14ac:dyDescent="0.25">
      <c r="A3" t="s">
        <v>12</v>
      </c>
      <c r="B3" t="s">
        <v>8</v>
      </c>
      <c r="C3" t="s">
        <v>9</v>
      </c>
      <c r="D3" s="3">
        <v>43101</v>
      </c>
      <c r="E3" t="s">
        <v>10</v>
      </c>
      <c r="F3" t="s">
        <v>11</v>
      </c>
      <c r="G3">
        <v>596268399679</v>
      </c>
    </row>
    <row r="4" spans="1:7" x14ac:dyDescent="0.25">
      <c r="A4" t="s">
        <v>13</v>
      </c>
      <c r="B4" t="s">
        <v>8</v>
      </c>
      <c r="C4" t="s">
        <v>9</v>
      </c>
      <c r="D4" s="3">
        <v>43101</v>
      </c>
      <c r="E4" t="s">
        <v>10</v>
      </c>
      <c r="F4" t="s">
        <v>11</v>
      </c>
      <c r="G4">
        <v>320086868266.40997</v>
      </c>
    </row>
    <row r="5" spans="1:7" x14ac:dyDescent="0.25">
      <c r="A5" t="s">
        <v>7</v>
      </c>
      <c r="B5" t="s">
        <v>8</v>
      </c>
      <c r="C5" t="s">
        <v>9</v>
      </c>
      <c r="D5" s="3">
        <v>43101</v>
      </c>
      <c r="E5" t="s">
        <v>14</v>
      </c>
      <c r="F5" t="s">
        <v>15</v>
      </c>
      <c r="G5">
        <v>250195903583.56</v>
      </c>
    </row>
    <row r="6" spans="1:7" x14ac:dyDescent="0.25">
      <c r="A6" t="s">
        <v>12</v>
      </c>
      <c r="B6" t="s">
        <v>8</v>
      </c>
      <c r="C6" t="s">
        <v>9</v>
      </c>
      <c r="D6" s="3">
        <v>43101</v>
      </c>
      <c r="E6" t="s">
        <v>14</v>
      </c>
      <c r="F6" t="s">
        <v>15</v>
      </c>
      <c r="G6">
        <v>385863666639.73999</v>
      </c>
    </row>
    <row r="7" spans="1:7" x14ac:dyDescent="0.25">
      <c r="A7" t="s">
        <v>13</v>
      </c>
      <c r="B7" t="s">
        <v>8</v>
      </c>
      <c r="C7" t="s">
        <v>9</v>
      </c>
      <c r="D7" s="3">
        <v>43101</v>
      </c>
      <c r="E7" t="s">
        <v>14</v>
      </c>
      <c r="F7" t="s">
        <v>15</v>
      </c>
      <c r="G7">
        <v>131018204299.351</v>
      </c>
    </row>
    <row r="8" spans="1:7" x14ac:dyDescent="0.25">
      <c r="A8" t="s">
        <v>7</v>
      </c>
      <c r="B8" t="s">
        <v>8</v>
      </c>
      <c r="C8" t="s">
        <v>9</v>
      </c>
      <c r="D8" s="3">
        <v>43101</v>
      </c>
      <c r="E8" t="s">
        <v>16</v>
      </c>
      <c r="F8" t="s">
        <v>17</v>
      </c>
      <c r="G8">
        <v>18936658503.32</v>
      </c>
    </row>
    <row r="9" spans="1:7" x14ac:dyDescent="0.25">
      <c r="A9" t="s">
        <v>12</v>
      </c>
      <c r="B9" t="s">
        <v>8</v>
      </c>
      <c r="C9" t="s">
        <v>9</v>
      </c>
      <c r="D9" s="3">
        <v>43101</v>
      </c>
      <c r="E9" t="s">
        <v>16</v>
      </c>
      <c r="F9" t="s">
        <v>17</v>
      </c>
      <c r="G9">
        <v>45507221951.019997</v>
      </c>
    </row>
    <row r="10" spans="1:7" x14ac:dyDescent="0.25">
      <c r="A10" t="s">
        <v>13</v>
      </c>
      <c r="B10" t="s">
        <v>8</v>
      </c>
      <c r="C10" t="s">
        <v>9</v>
      </c>
      <c r="D10" s="3">
        <v>43101</v>
      </c>
      <c r="E10" t="s">
        <v>16</v>
      </c>
      <c r="F10" t="s">
        <v>17</v>
      </c>
      <c r="G10">
        <v>15038582767.573799</v>
      </c>
    </row>
    <row r="11" spans="1:7" x14ac:dyDescent="0.25">
      <c r="A11" t="s">
        <v>7</v>
      </c>
      <c r="B11" t="s">
        <v>8</v>
      </c>
      <c r="C11" t="s">
        <v>9</v>
      </c>
      <c r="D11" s="3">
        <v>43101</v>
      </c>
      <c r="E11" t="s">
        <v>18</v>
      </c>
      <c r="F11" t="s">
        <v>19</v>
      </c>
      <c r="G11">
        <v>18934171892.700001</v>
      </c>
    </row>
    <row r="12" spans="1:7" x14ac:dyDescent="0.25">
      <c r="A12" t="s">
        <v>12</v>
      </c>
      <c r="B12" t="s">
        <v>8</v>
      </c>
      <c r="C12" t="s">
        <v>9</v>
      </c>
      <c r="D12" s="3">
        <v>43101</v>
      </c>
      <c r="E12" t="s">
        <v>18</v>
      </c>
      <c r="F12" t="s">
        <v>19</v>
      </c>
      <c r="G12">
        <v>26131350337.34</v>
      </c>
    </row>
    <row r="13" spans="1:7" x14ac:dyDescent="0.25">
      <c r="A13" t="s">
        <v>13</v>
      </c>
      <c r="B13" t="s">
        <v>8</v>
      </c>
      <c r="C13" t="s">
        <v>9</v>
      </c>
      <c r="D13" s="3">
        <v>43101</v>
      </c>
      <c r="E13" t="s">
        <v>18</v>
      </c>
      <c r="F13" t="s">
        <v>19</v>
      </c>
      <c r="G13">
        <v>13561517676.2859</v>
      </c>
    </row>
    <row r="14" spans="1:7" x14ac:dyDescent="0.25">
      <c r="A14" t="s">
        <v>7</v>
      </c>
      <c r="B14" t="s">
        <v>8</v>
      </c>
      <c r="C14" t="s">
        <v>9</v>
      </c>
      <c r="D14" s="3">
        <v>43132</v>
      </c>
      <c r="E14" t="s">
        <v>10</v>
      </c>
      <c r="F14" t="s">
        <v>11</v>
      </c>
      <c r="G14">
        <v>334481346569.81</v>
      </c>
    </row>
    <row r="15" spans="1:7" x14ac:dyDescent="0.25">
      <c r="A15" t="s">
        <v>12</v>
      </c>
      <c r="B15" t="s">
        <v>8</v>
      </c>
      <c r="C15" t="s">
        <v>9</v>
      </c>
      <c r="D15" s="3">
        <v>43132</v>
      </c>
      <c r="E15" t="s">
        <v>10</v>
      </c>
      <c r="F15" t="s">
        <v>11</v>
      </c>
      <c r="G15">
        <v>595768399679</v>
      </c>
    </row>
    <row r="16" spans="1:7" x14ac:dyDescent="0.25">
      <c r="A16" t="s">
        <v>13</v>
      </c>
      <c r="B16" t="s">
        <v>8</v>
      </c>
      <c r="C16" t="s">
        <v>9</v>
      </c>
      <c r="D16" s="3">
        <v>43132</v>
      </c>
      <c r="E16" t="s">
        <v>10</v>
      </c>
      <c r="F16" t="s">
        <v>11</v>
      </c>
      <c r="G16">
        <v>320981612700.09003</v>
      </c>
    </row>
    <row r="17" spans="1:7" x14ac:dyDescent="0.25">
      <c r="A17" t="s">
        <v>7</v>
      </c>
      <c r="B17" t="s">
        <v>8</v>
      </c>
      <c r="C17" t="s">
        <v>9</v>
      </c>
      <c r="D17" s="3">
        <v>43132</v>
      </c>
      <c r="E17" t="s">
        <v>14</v>
      </c>
      <c r="F17" t="s">
        <v>15</v>
      </c>
      <c r="G17">
        <v>259739419439.20999</v>
      </c>
    </row>
    <row r="18" spans="1:7" x14ac:dyDescent="0.25">
      <c r="A18" t="s">
        <v>12</v>
      </c>
      <c r="B18" t="s">
        <v>8</v>
      </c>
      <c r="C18" t="s">
        <v>9</v>
      </c>
      <c r="D18" s="3">
        <v>43132</v>
      </c>
      <c r="E18" t="s">
        <v>14</v>
      </c>
      <c r="F18" t="s">
        <v>15</v>
      </c>
      <c r="G18">
        <v>477978648022.94</v>
      </c>
    </row>
    <row r="19" spans="1:7" x14ac:dyDescent="0.25">
      <c r="A19" t="s">
        <v>13</v>
      </c>
      <c r="B19" t="s">
        <v>8</v>
      </c>
      <c r="C19" t="s">
        <v>9</v>
      </c>
      <c r="D19" s="3">
        <v>43132</v>
      </c>
      <c r="E19" t="s">
        <v>14</v>
      </c>
      <c r="F19" t="s">
        <v>15</v>
      </c>
      <c r="G19">
        <v>176243592047.80399</v>
      </c>
    </row>
    <row r="20" spans="1:7" x14ac:dyDescent="0.25">
      <c r="A20" t="s">
        <v>7</v>
      </c>
      <c r="B20" t="s">
        <v>8</v>
      </c>
      <c r="C20" t="s">
        <v>9</v>
      </c>
      <c r="D20" s="3">
        <v>43132</v>
      </c>
      <c r="E20" t="s">
        <v>16</v>
      </c>
      <c r="F20" t="s">
        <v>17</v>
      </c>
      <c r="G20">
        <v>52664314686.959999</v>
      </c>
    </row>
    <row r="21" spans="1:7" x14ac:dyDescent="0.25">
      <c r="A21" t="s">
        <v>12</v>
      </c>
      <c r="B21" t="s">
        <v>8</v>
      </c>
      <c r="C21" t="s">
        <v>9</v>
      </c>
      <c r="D21" s="3">
        <v>43132</v>
      </c>
      <c r="E21" t="s">
        <v>16</v>
      </c>
      <c r="F21" t="s">
        <v>17</v>
      </c>
      <c r="G21">
        <v>89660253600.660004</v>
      </c>
    </row>
    <row r="22" spans="1:7" x14ac:dyDescent="0.25">
      <c r="A22" t="s">
        <v>13</v>
      </c>
      <c r="B22" t="s">
        <v>8</v>
      </c>
      <c r="C22" t="s">
        <v>9</v>
      </c>
      <c r="D22" s="3">
        <v>43132</v>
      </c>
      <c r="E22" t="s">
        <v>16</v>
      </c>
      <c r="F22" t="s">
        <v>17</v>
      </c>
      <c r="G22">
        <v>33634201878.766602</v>
      </c>
    </row>
    <row r="23" spans="1:7" x14ac:dyDescent="0.25">
      <c r="A23" t="s">
        <v>7</v>
      </c>
      <c r="B23" t="s">
        <v>8</v>
      </c>
      <c r="C23" t="s">
        <v>9</v>
      </c>
      <c r="D23" s="3">
        <v>43132</v>
      </c>
      <c r="E23" t="s">
        <v>18</v>
      </c>
      <c r="F23" t="s">
        <v>19</v>
      </c>
      <c r="G23">
        <v>52663276916.690002</v>
      </c>
    </row>
    <row r="24" spans="1:7" x14ac:dyDescent="0.25">
      <c r="A24" t="s">
        <v>12</v>
      </c>
      <c r="B24" t="s">
        <v>8</v>
      </c>
      <c r="C24" t="s">
        <v>9</v>
      </c>
      <c r="D24" s="3">
        <v>43132</v>
      </c>
      <c r="E24" t="s">
        <v>18</v>
      </c>
      <c r="F24" t="s">
        <v>19</v>
      </c>
      <c r="G24">
        <v>70360867417.669998</v>
      </c>
    </row>
    <row r="25" spans="1:7" x14ac:dyDescent="0.25">
      <c r="A25" t="s">
        <v>13</v>
      </c>
      <c r="B25" t="s">
        <v>8</v>
      </c>
      <c r="C25" t="s">
        <v>9</v>
      </c>
      <c r="D25" s="3">
        <v>43132</v>
      </c>
      <c r="E25" t="s">
        <v>18</v>
      </c>
      <c r="F25" t="s">
        <v>19</v>
      </c>
      <c r="G25">
        <v>31790860733.633202</v>
      </c>
    </row>
    <row r="26" spans="1:7" x14ac:dyDescent="0.25">
      <c r="A26" t="s">
        <v>7</v>
      </c>
      <c r="B26" t="s">
        <v>8</v>
      </c>
      <c r="C26" t="s">
        <v>9</v>
      </c>
      <c r="D26" s="3">
        <v>43160</v>
      </c>
      <c r="E26" t="s">
        <v>10</v>
      </c>
      <c r="F26" t="s">
        <v>11</v>
      </c>
      <c r="G26">
        <v>335594440723.15002</v>
      </c>
    </row>
    <row r="27" spans="1:7" x14ac:dyDescent="0.25">
      <c r="A27" t="s">
        <v>12</v>
      </c>
      <c r="B27" t="s">
        <v>8</v>
      </c>
      <c r="C27" t="s">
        <v>9</v>
      </c>
      <c r="D27" s="3">
        <v>43160</v>
      </c>
      <c r="E27" t="s">
        <v>10</v>
      </c>
      <c r="F27" t="s">
        <v>11</v>
      </c>
      <c r="G27">
        <v>595768399679</v>
      </c>
    </row>
    <row r="28" spans="1:7" x14ac:dyDescent="0.25">
      <c r="A28" t="s">
        <v>13</v>
      </c>
      <c r="B28" t="s">
        <v>8</v>
      </c>
      <c r="C28" t="s">
        <v>9</v>
      </c>
      <c r="D28" s="3">
        <v>43160</v>
      </c>
      <c r="E28" t="s">
        <v>10</v>
      </c>
      <c r="F28" t="s">
        <v>11</v>
      </c>
      <c r="G28">
        <v>322048418383.87</v>
      </c>
    </row>
    <row r="29" spans="1:7" x14ac:dyDescent="0.25">
      <c r="A29" t="s">
        <v>7</v>
      </c>
      <c r="B29" t="s">
        <v>8</v>
      </c>
      <c r="C29" t="s">
        <v>9</v>
      </c>
      <c r="D29" s="3">
        <v>43160</v>
      </c>
      <c r="E29" t="s">
        <v>14</v>
      </c>
      <c r="F29" t="s">
        <v>15</v>
      </c>
      <c r="G29">
        <v>267764092614.19</v>
      </c>
    </row>
    <row r="30" spans="1:7" x14ac:dyDescent="0.25">
      <c r="A30" t="s">
        <v>12</v>
      </c>
      <c r="B30" t="s">
        <v>8</v>
      </c>
      <c r="C30" t="s">
        <v>9</v>
      </c>
      <c r="D30" s="3">
        <v>43160</v>
      </c>
      <c r="E30" t="s">
        <v>14</v>
      </c>
      <c r="F30" t="s">
        <v>15</v>
      </c>
      <c r="G30">
        <v>483391487802.84003</v>
      </c>
    </row>
    <row r="31" spans="1:7" x14ac:dyDescent="0.25">
      <c r="A31" t="s">
        <v>13</v>
      </c>
      <c r="B31" t="s">
        <v>8</v>
      </c>
      <c r="C31" t="s">
        <v>9</v>
      </c>
      <c r="D31" s="3">
        <v>43160</v>
      </c>
      <c r="E31" t="s">
        <v>14</v>
      </c>
      <c r="F31" t="s">
        <v>15</v>
      </c>
      <c r="G31">
        <v>186719724850.75201</v>
      </c>
    </row>
    <row r="32" spans="1:7" x14ac:dyDescent="0.25">
      <c r="A32" t="s">
        <v>7</v>
      </c>
      <c r="B32" t="s">
        <v>8</v>
      </c>
      <c r="C32" t="s">
        <v>9</v>
      </c>
      <c r="D32" s="3">
        <v>43160</v>
      </c>
      <c r="E32" t="s">
        <v>16</v>
      </c>
      <c r="F32" t="s">
        <v>17</v>
      </c>
      <c r="G32">
        <v>78713912100.899994</v>
      </c>
    </row>
    <row r="33" spans="1:7" x14ac:dyDescent="0.25">
      <c r="A33" t="s">
        <v>12</v>
      </c>
      <c r="B33" t="s">
        <v>8</v>
      </c>
      <c r="C33" t="s">
        <v>9</v>
      </c>
      <c r="D33" s="3">
        <v>43160</v>
      </c>
      <c r="E33" t="s">
        <v>16</v>
      </c>
      <c r="F33" t="s">
        <v>17</v>
      </c>
      <c r="G33">
        <v>139386769837.32001</v>
      </c>
    </row>
    <row r="34" spans="1:7" x14ac:dyDescent="0.25">
      <c r="A34" t="s">
        <v>13</v>
      </c>
      <c r="B34" t="s">
        <v>8</v>
      </c>
      <c r="C34" t="s">
        <v>9</v>
      </c>
      <c r="D34" s="3">
        <v>43160</v>
      </c>
      <c r="E34" t="s">
        <v>16</v>
      </c>
      <c r="F34" t="s">
        <v>17</v>
      </c>
      <c r="G34">
        <v>56007900901.556999</v>
      </c>
    </row>
    <row r="35" spans="1:7" x14ac:dyDescent="0.25">
      <c r="A35" t="s">
        <v>7</v>
      </c>
      <c r="B35" t="s">
        <v>8</v>
      </c>
      <c r="C35" t="s">
        <v>9</v>
      </c>
      <c r="D35" s="3">
        <v>43160</v>
      </c>
      <c r="E35" t="s">
        <v>18</v>
      </c>
      <c r="F35" t="s">
        <v>19</v>
      </c>
      <c r="G35">
        <v>78322922425.740005</v>
      </c>
    </row>
    <row r="36" spans="1:7" x14ac:dyDescent="0.25">
      <c r="A36" t="s">
        <v>12</v>
      </c>
      <c r="B36" t="s">
        <v>8</v>
      </c>
      <c r="C36" t="s">
        <v>9</v>
      </c>
      <c r="D36" s="3">
        <v>43160</v>
      </c>
      <c r="E36" t="s">
        <v>18</v>
      </c>
      <c r="F36" t="s">
        <v>19</v>
      </c>
      <c r="G36">
        <v>120028646775.61</v>
      </c>
    </row>
    <row r="37" spans="1:7" x14ac:dyDescent="0.25">
      <c r="A37" t="s">
        <v>13</v>
      </c>
      <c r="B37" t="s">
        <v>8</v>
      </c>
      <c r="C37" t="s">
        <v>9</v>
      </c>
      <c r="D37" s="3">
        <v>43160</v>
      </c>
      <c r="E37" t="s">
        <v>18</v>
      </c>
      <c r="F37" t="s">
        <v>19</v>
      </c>
      <c r="G37">
        <v>53678999410.219803</v>
      </c>
    </row>
    <row r="38" spans="1:7" x14ac:dyDescent="0.25">
      <c r="A38" t="s">
        <v>7</v>
      </c>
      <c r="B38" t="s">
        <v>8</v>
      </c>
      <c r="C38" t="s">
        <v>9</v>
      </c>
      <c r="D38" s="3">
        <v>43191</v>
      </c>
      <c r="E38" t="s">
        <v>10</v>
      </c>
      <c r="F38" t="s">
        <v>11</v>
      </c>
      <c r="G38">
        <v>336016286660.59003</v>
      </c>
    </row>
    <row r="39" spans="1:7" x14ac:dyDescent="0.25">
      <c r="A39" t="s">
        <v>12</v>
      </c>
      <c r="B39" t="s">
        <v>8</v>
      </c>
      <c r="C39" t="s">
        <v>9</v>
      </c>
      <c r="D39" s="3">
        <v>43191</v>
      </c>
      <c r="E39" t="s">
        <v>10</v>
      </c>
      <c r="F39" t="s">
        <v>11</v>
      </c>
      <c r="G39">
        <v>592372705890</v>
      </c>
    </row>
    <row r="40" spans="1:7" x14ac:dyDescent="0.25">
      <c r="A40" t="s">
        <v>13</v>
      </c>
      <c r="B40" t="s">
        <v>8</v>
      </c>
      <c r="C40" t="s">
        <v>9</v>
      </c>
      <c r="D40" s="3">
        <v>43191</v>
      </c>
      <c r="E40" t="s">
        <v>10</v>
      </c>
      <c r="F40" t="s">
        <v>11</v>
      </c>
      <c r="G40">
        <v>319401974182.37</v>
      </c>
    </row>
    <row r="41" spans="1:7" x14ac:dyDescent="0.25">
      <c r="A41" t="s">
        <v>7</v>
      </c>
      <c r="B41" t="s">
        <v>8</v>
      </c>
      <c r="C41" t="s">
        <v>9</v>
      </c>
      <c r="D41" s="3">
        <v>43191</v>
      </c>
      <c r="E41" t="s">
        <v>14</v>
      </c>
      <c r="F41" t="s">
        <v>15</v>
      </c>
      <c r="G41">
        <v>275227730614.77002</v>
      </c>
    </row>
    <row r="42" spans="1:7" x14ac:dyDescent="0.25">
      <c r="A42" t="s">
        <v>12</v>
      </c>
      <c r="B42" t="s">
        <v>8</v>
      </c>
      <c r="C42" t="s">
        <v>9</v>
      </c>
      <c r="D42" s="3">
        <v>43191</v>
      </c>
      <c r="E42" t="s">
        <v>14</v>
      </c>
      <c r="F42" t="s">
        <v>15</v>
      </c>
      <c r="G42">
        <v>484265395754.89001</v>
      </c>
    </row>
    <row r="43" spans="1:7" x14ac:dyDescent="0.25">
      <c r="A43" t="s">
        <v>13</v>
      </c>
      <c r="B43" t="s">
        <v>8</v>
      </c>
      <c r="C43" t="s">
        <v>9</v>
      </c>
      <c r="D43" s="3">
        <v>43191</v>
      </c>
      <c r="E43" t="s">
        <v>14</v>
      </c>
      <c r="F43" t="s">
        <v>15</v>
      </c>
      <c r="G43">
        <v>214102369611.51401</v>
      </c>
    </row>
    <row r="44" spans="1:7" x14ac:dyDescent="0.25">
      <c r="A44" t="s">
        <v>7</v>
      </c>
      <c r="B44" t="s">
        <v>8</v>
      </c>
      <c r="C44" t="s">
        <v>9</v>
      </c>
      <c r="D44" s="3">
        <v>43191</v>
      </c>
      <c r="E44" t="s">
        <v>16</v>
      </c>
      <c r="F44" t="s">
        <v>17</v>
      </c>
      <c r="G44">
        <v>103852532099.5</v>
      </c>
    </row>
    <row r="45" spans="1:7" x14ac:dyDescent="0.25">
      <c r="A45" t="s">
        <v>12</v>
      </c>
      <c r="B45" t="s">
        <v>8</v>
      </c>
      <c r="C45" t="s">
        <v>9</v>
      </c>
      <c r="D45" s="3">
        <v>43191</v>
      </c>
      <c r="E45" t="s">
        <v>16</v>
      </c>
      <c r="F45" t="s">
        <v>17</v>
      </c>
      <c r="G45">
        <v>184757964429.88</v>
      </c>
    </row>
    <row r="46" spans="1:7" x14ac:dyDescent="0.25">
      <c r="A46" t="s">
        <v>13</v>
      </c>
      <c r="B46" t="s">
        <v>8</v>
      </c>
      <c r="C46" t="s">
        <v>9</v>
      </c>
      <c r="D46" s="3">
        <v>43191</v>
      </c>
      <c r="E46" t="s">
        <v>16</v>
      </c>
      <c r="F46" t="s">
        <v>17</v>
      </c>
      <c r="G46">
        <v>87150855170.322601</v>
      </c>
    </row>
    <row r="47" spans="1:7" x14ac:dyDescent="0.25">
      <c r="A47" t="s">
        <v>7</v>
      </c>
      <c r="B47" t="s">
        <v>8</v>
      </c>
      <c r="C47" t="s">
        <v>9</v>
      </c>
      <c r="D47" s="3">
        <v>43191</v>
      </c>
      <c r="E47" t="s">
        <v>18</v>
      </c>
      <c r="F47" t="s">
        <v>19</v>
      </c>
      <c r="G47">
        <v>103800045535.91</v>
      </c>
    </row>
    <row r="48" spans="1:7" x14ac:dyDescent="0.25">
      <c r="A48" t="s">
        <v>12</v>
      </c>
      <c r="B48" t="s">
        <v>8</v>
      </c>
      <c r="C48" t="s">
        <v>9</v>
      </c>
      <c r="D48" s="3">
        <v>43191</v>
      </c>
      <c r="E48" t="s">
        <v>18</v>
      </c>
      <c r="F48" t="s">
        <v>19</v>
      </c>
      <c r="G48">
        <v>165068315663.76999</v>
      </c>
    </row>
    <row r="49" spans="1:7" x14ac:dyDescent="0.25">
      <c r="A49" t="s">
        <v>13</v>
      </c>
      <c r="B49" t="s">
        <v>8</v>
      </c>
      <c r="C49" t="s">
        <v>9</v>
      </c>
      <c r="D49" s="3">
        <v>43191</v>
      </c>
      <c r="E49" t="s">
        <v>18</v>
      </c>
      <c r="F49" t="s">
        <v>19</v>
      </c>
      <c r="G49">
        <v>83867574427.352295</v>
      </c>
    </row>
    <row r="50" spans="1:7" x14ac:dyDescent="0.25">
      <c r="A50" t="s">
        <v>7</v>
      </c>
      <c r="B50" t="s">
        <v>8</v>
      </c>
      <c r="C50" t="s">
        <v>9</v>
      </c>
      <c r="D50" s="3">
        <v>43221</v>
      </c>
      <c r="E50" t="s">
        <v>10</v>
      </c>
      <c r="F50" t="s">
        <v>11</v>
      </c>
      <c r="G50">
        <v>339457527374.69</v>
      </c>
    </row>
    <row r="51" spans="1:7" x14ac:dyDescent="0.25">
      <c r="A51" t="s">
        <v>12</v>
      </c>
      <c r="B51" t="s">
        <v>8</v>
      </c>
      <c r="C51" t="s">
        <v>9</v>
      </c>
      <c r="D51" s="3">
        <v>43221</v>
      </c>
      <c r="E51" t="s">
        <v>10</v>
      </c>
      <c r="F51" t="s">
        <v>11</v>
      </c>
      <c r="G51">
        <v>592372705890</v>
      </c>
    </row>
    <row r="52" spans="1:7" x14ac:dyDescent="0.25">
      <c r="A52" t="s">
        <v>13</v>
      </c>
      <c r="B52" t="s">
        <v>8</v>
      </c>
      <c r="C52" t="s">
        <v>9</v>
      </c>
      <c r="D52" s="3">
        <v>43221</v>
      </c>
      <c r="E52" t="s">
        <v>10</v>
      </c>
      <c r="F52" t="s">
        <v>11</v>
      </c>
      <c r="G52">
        <v>320071985379.45001</v>
      </c>
    </row>
    <row r="53" spans="1:7" x14ac:dyDescent="0.25">
      <c r="A53" t="s">
        <v>7</v>
      </c>
      <c r="B53" t="s">
        <v>8</v>
      </c>
      <c r="C53" t="s">
        <v>9</v>
      </c>
      <c r="D53" s="3">
        <v>43221</v>
      </c>
      <c r="E53" t="s">
        <v>14</v>
      </c>
      <c r="F53" t="s">
        <v>15</v>
      </c>
      <c r="G53">
        <v>284983214164.78998</v>
      </c>
    </row>
    <row r="54" spans="1:7" x14ac:dyDescent="0.25">
      <c r="A54" t="s">
        <v>12</v>
      </c>
      <c r="B54" t="s">
        <v>8</v>
      </c>
      <c r="C54" t="s">
        <v>9</v>
      </c>
      <c r="D54" s="3">
        <v>43221</v>
      </c>
      <c r="E54" t="s">
        <v>14</v>
      </c>
      <c r="F54" t="s">
        <v>15</v>
      </c>
      <c r="G54">
        <v>485217568535.03003</v>
      </c>
    </row>
    <row r="55" spans="1:7" x14ac:dyDescent="0.25">
      <c r="A55" t="s">
        <v>13</v>
      </c>
      <c r="B55" t="s">
        <v>8</v>
      </c>
      <c r="C55" t="s">
        <v>9</v>
      </c>
      <c r="D55" s="3">
        <v>43221</v>
      </c>
      <c r="E55" t="s">
        <v>14</v>
      </c>
      <c r="F55" t="s">
        <v>15</v>
      </c>
      <c r="G55">
        <v>225482152033.73401</v>
      </c>
    </row>
    <row r="56" spans="1:7" x14ac:dyDescent="0.25">
      <c r="A56" t="s">
        <v>7</v>
      </c>
      <c r="B56" t="s">
        <v>8</v>
      </c>
      <c r="C56" t="s">
        <v>9</v>
      </c>
      <c r="D56" s="3">
        <v>43221</v>
      </c>
      <c r="E56" t="s">
        <v>16</v>
      </c>
      <c r="F56" t="s">
        <v>17</v>
      </c>
      <c r="G56">
        <v>136273386696.67999</v>
      </c>
    </row>
    <row r="57" spans="1:7" x14ac:dyDescent="0.25">
      <c r="A57" t="s">
        <v>12</v>
      </c>
      <c r="B57" t="s">
        <v>8</v>
      </c>
      <c r="C57" t="s">
        <v>9</v>
      </c>
      <c r="D57" s="3">
        <v>43221</v>
      </c>
      <c r="E57" t="s">
        <v>16</v>
      </c>
      <c r="F57" t="s">
        <v>17</v>
      </c>
      <c r="G57">
        <v>230090786818.45001</v>
      </c>
    </row>
    <row r="58" spans="1:7" x14ac:dyDescent="0.25">
      <c r="A58" t="s">
        <v>13</v>
      </c>
      <c r="B58" t="s">
        <v>8</v>
      </c>
      <c r="C58" t="s">
        <v>9</v>
      </c>
      <c r="D58" s="3">
        <v>43221</v>
      </c>
      <c r="E58" t="s">
        <v>16</v>
      </c>
      <c r="F58" t="s">
        <v>17</v>
      </c>
      <c r="G58">
        <v>108042517855.987</v>
      </c>
    </row>
    <row r="59" spans="1:7" x14ac:dyDescent="0.25">
      <c r="A59" t="s">
        <v>7</v>
      </c>
      <c r="B59" t="s">
        <v>8</v>
      </c>
      <c r="C59" t="s">
        <v>9</v>
      </c>
      <c r="D59" s="3">
        <v>43221</v>
      </c>
      <c r="E59" t="s">
        <v>18</v>
      </c>
      <c r="F59" t="s">
        <v>19</v>
      </c>
      <c r="G59">
        <v>136253623772.60001</v>
      </c>
    </row>
    <row r="60" spans="1:7" x14ac:dyDescent="0.25">
      <c r="A60" t="s">
        <v>12</v>
      </c>
      <c r="B60" t="s">
        <v>8</v>
      </c>
      <c r="C60" t="s">
        <v>9</v>
      </c>
      <c r="D60" s="3">
        <v>43221</v>
      </c>
      <c r="E60" t="s">
        <v>18</v>
      </c>
      <c r="F60" t="s">
        <v>19</v>
      </c>
      <c r="G60">
        <v>210495912443.32999</v>
      </c>
    </row>
    <row r="61" spans="1:7" x14ac:dyDescent="0.25">
      <c r="A61" t="s">
        <v>13</v>
      </c>
      <c r="B61" t="s">
        <v>8</v>
      </c>
      <c r="C61" t="s">
        <v>9</v>
      </c>
      <c r="D61" s="3">
        <v>43221</v>
      </c>
      <c r="E61" t="s">
        <v>18</v>
      </c>
      <c r="F61" t="s">
        <v>19</v>
      </c>
      <c r="G61">
        <v>104467376204.534</v>
      </c>
    </row>
    <row r="62" spans="1:7" x14ac:dyDescent="0.25">
      <c r="A62" t="s">
        <v>7</v>
      </c>
      <c r="B62" t="s">
        <v>8</v>
      </c>
      <c r="C62" t="s">
        <v>9</v>
      </c>
      <c r="D62" s="3">
        <v>43252</v>
      </c>
      <c r="E62" t="s">
        <v>10</v>
      </c>
      <c r="F62" t="s">
        <v>11</v>
      </c>
      <c r="G62">
        <v>339547343510.38</v>
      </c>
    </row>
    <row r="63" spans="1:7" x14ac:dyDescent="0.25">
      <c r="A63" t="s">
        <v>12</v>
      </c>
      <c r="B63" t="s">
        <v>8</v>
      </c>
      <c r="C63" t="s">
        <v>9</v>
      </c>
      <c r="D63" s="3">
        <v>43252</v>
      </c>
      <c r="E63" t="s">
        <v>10</v>
      </c>
      <c r="F63" t="s">
        <v>11</v>
      </c>
      <c r="G63">
        <v>592372705890</v>
      </c>
    </row>
    <row r="64" spans="1:7" x14ac:dyDescent="0.25">
      <c r="A64" t="s">
        <v>13</v>
      </c>
      <c r="B64" t="s">
        <v>8</v>
      </c>
      <c r="C64" t="s">
        <v>9</v>
      </c>
      <c r="D64" s="3">
        <v>43252</v>
      </c>
      <c r="E64" t="s">
        <v>10</v>
      </c>
      <c r="F64" t="s">
        <v>11</v>
      </c>
      <c r="G64">
        <v>328938146366.09998</v>
      </c>
    </row>
    <row r="65" spans="1:7" x14ac:dyDescent="0.25">
      <c r="A65" t="s">
        <v>7</v>
      </c>
      <c r="B65" t="s">
        <v>8</v>
      </c>
      <c r="C65" t="s">
        <v>9</v>
      </c>
      <c r="D65" s="3">
        <v>43252</v>
      </c>
      <c r="E65" t="s">
        <v>14</v>
      </c>
      <c r="F65" t="s">
        <v>15</v>
      </c>
      <c r="G65">
        <v>293380441366.46997</v>
      </c>
    </row>
    <row r="66" spans="1:7" x14ac:dyDescent="0.25">
      <c r="A66" t="s">
        <v>12</v>
      </c>
      <c r="B66" t="s">
        <v>8</v>
      </c>
      <c r="C66" t="s">
        <v>9</v>
      </c>
      <c r="D66" s="3">
        <v>43252</v>
      </c>
      <c r="E66" t="s">
        <v>14</v>
      </c>
      <c r="F66" t="s">
        <v>15</v>
      </c>
      <c r="G66">
        <v>485782419262.10999</v>
      </c>
    </row>
    <row r="67" spans="1:7" x14ac:dyDescent="0.25">
      <c r="A67" t="s">
        <v>13</v>
      </c>
      <c r="B67" t="s">
        <v>8</v>
      </c>
      <c r="C67" t="s">
        <v>9</v>
      </c>
      <c r="D67" s="3">
        <v>43252</v>
      </c>
      <c r="E67" t="s">
        <v>14</v>
      </c>
      <c r="F67" t="s">
        <v>15</v>
      </c>
      <c r="G67">
        <v>236101102966.16101</v>
      </c>
    </row>
    <row r="68" spans="1:7" x14ac:dyDescent="0.25">
      <c r="A68" t="s">
        <v>7</v>
      </c>
      <c r="B68" t="s">
        <v>8</v>
      </c>
      <c r="C68" t="s">
        <v>9</v>
      </c>
      <c r="D68" s="3">
        <v>43252</v>
      </c>
      <c r="E68" t="s">
        <v>16</v>
      </c>
      <c r="F68" t="s">
        <v>17</v>
      </c>
      <c r="G68">
        <v>165700145970.34</v>
      </c>
    </row>
    <row r="69" spans="1:7" x14ac:dyDescent="0.25">
      <c r="A69" t="s">
        <v>12</v>
      </c>
      <c r="B69" t="s">
        <v>8</v>
      </c>
      <c r="C69" t="s">
        <v>9</v>
      </c>
      <c r="D69" s="3">
        <v>43252</v>
      </c>
      <c r="E69" t="s">
        <v>16</v>
      </c>
      <c r="F69" t="s">
        <v>17</v>
      </c>
      <c r="G69">
        <v>275266633839.32001</v>
      </c>
    </row>
    <row r="70" spans="1:7" x14ac:dyDescent="0.25">
      <c r="A70" t="s">
        <v>13</v>
      </c>
      <c r="B70" t="s">
        <v>8</v>
      </c>
      <c r="C70" t="s">
        <v>9</v>
      </c>
      <c r="D70" s="3">
        <v>43252</v>
      </c>
      <c r="E70" t="s">
        <v>16</v>
      </c>
      <c r="F70" t="s">
        <v>17</v>
      </c>
      <c r="G70">
        <v>129131120529.68201</v>
      </c>
    </row>
    <row r="71" spans="1:7" x14ac:dyDescent="0.25">
      <c r="A71" t="s">
        <v>7</v>
      </c>
      <c r="B71" t="s">
        <v>8</v>
      </c>
      <c r="C71" t="s">
        <v>9</v>
      </c>
      <c r="D71" s="3">
        <v>43252</v>
      </c>
      <c r="E71" t="s">
        <v>18</v>
      </c>
      <c r="F71" t="s">
        <v>19</v>
      </c>
      <c r="G71">
        <v>165695359234.89999</v>
      </c>
    </row>
    <row r="72" spans="1:7" x14ac:dyDescent="0.25">
      <c r="A72" t="s">
        <v>12</v>
      </c>
      <c r="B72" t="s">
        <v>8</v>
      </c>
      <c r="C72" t="s">
        <v>9</v>
      </c>
      <c r="D72" s="3">
        <v>43252</v>
      </c>
      <c r="E72" t="s">
        <v>18</v>
      </c>
      <c r="F72" t="s">
        <v>19</v>
      </c>
      <c r="G72">
        <v>255708256590.72</v>
      </c>
    </row>
    <row r="73" spans="1:7" x14ac:dyDescent="0.25">
      <c r="A73" t="s">
        <v>13</v>
      </c>
      <c r="B73" t="s">
        <v>8</v>
      </c>
      <c r="C73" t="s">
        <v>9</v>
      </c>
      <c r="D73" s="3">
        <v>43252</v>
      </c>
      <c r="E73" t="s">
        <v>18</v>
      </c>
      <c r="F73" t="s">
        <v>19</v>
      </c>
      <c r="G73">
        <v>125543450506.595</v>
      </c>
    </row>
    <row r="74" spans="1:7" x14ac:dyDescent="0.25">
      <c r="A74" t="s">
        <v>7</v>
      </c>
      <c r="B74" t="s">
        <v>8</v>
      </c>
      <c r="C74" t="s">
        <v>9</v>
      </c>
      <c r="D74" s="3">
        <v>43282</v>
      </c>
      <c r="E74" t="s">
        <v>10</v>
      </c>
      <c r="F74" t="s">
        <v>11</v>
      </c>
      <c r="G74">
        <v>339606473193.92999</v>
      </c>
    </row>
    <row r="75" spans="1:7" x14ac:dyDescent="0.25">
      <c r="A75" t="s">
        <v>12</v>
      </c>
      <c r="B75" t="s">
        <v>8</v>
      </c>
      <c r="C75" t="s">
        <v>9</v>
      </c>
      <c r="D75" s="3">
        <v>43282</v>
      </c>
      <c r="E75" t="s">
        <v>10</v>
      </c>
      <c r="F75" t="s">
        <v>11</v>
      </c>
      <c r="G75">
        <v>592372705890</v>
      </c>
    </row>
    <row r="76" spans="1:7" x14ac:dyDescent="0.25">
      <c r="A76" t="s">
        <v>13</v>
      </c>
      <c r="B76" t="s">
        <v>8</v>
      </c>
      <c r="C76" t="s">
        <v>9</v>
      </c>
      <c r="D76" s="3">
        <v>43282</v>
      </c>
      <c r="E76" t="s">
        <v>10</v>
      </c>
      <c r="F76" t="s">
        <v>11</v>
      </c>
      <c r="G76">
        <v>329006534065.57001</v>
      </c>
    </row>
    <row r="77" spans="1:7" x14ac:dyDescent="0.25">
      <c r="A77" t="s">
        <v>7</v>
      </c>
      <c r="B77" t="s">
        <v>8</v>
      </c>
      <c r="C77" t="s">
        <v>9</v>
      </c>
      <c r="D77" s="3">
        <v>43282</v>
      </c>
      <c r="E77" t="s">
        <v>14</v>
      </c>
      <c r="F77" t="s">
        <v>15</v>
      </c>
      <c r="G77">
        <v>299931844437.40002</v>
      </c>
    </row>
    <row r="78" spans="1:7" x14ac:dyDescent="0.25">
      <c r="A78" t="s">
        <v>12</v>
      </c>
      <c r="B78" t="s">
        <v>8</v>
      </c>
      <c r="C78" t="s">
        <v>9</v>
      </c>
      <c r="D78" s="3">
        <v>43282</v>
      </c>
      <c r="E78" t="s">
        <v>14</v>
      </c>
      <c r="F78" t="s">
        <v>15</v>
      </c>
      <c r="G78">
        <v>486976724502.45001</v>
      </c>
    </row>
    <row r="79" spans="1:7" x14ac:dyDescent="0.25">
      <c r="A79" t="s">
        <v>13</v>
      </c>
      <c r="B79" t="s">
        <v>8</v>
      </c>
      <c r="C79" t="s">
        <v>9</v>
      </c>
      <c r="D79" s="3">
        <v>43282</v>
      </c>
      <c r="E79" t="s">
        <v>14</v>
      </c>
      <c r="F79" t="s">
        <v>15</v>
      </c>
      <c r="G79">
        <v>245072478124.978</v>
      </c>
    </row>
    <row r="80" spans="1:7" x14ac:dyDescent="0.25">
      <c r="A80" t="s">
        <v>7</v>
      </c>
      <c r="B80" t="s">
        <v>8</v>
      </c>
      <c r="C80" t="s">
        <v>9</v>
      </c>
      <c r="D80" s="3">
        <v>43282</v>
      </c>
      <c r="E80" t="s">
        <v>16</v>
      </c>
      <c r="F80" t="s">
        <v>17</v>
      </c>
      <c r="G80">
        <v>193378929790.70001</v>
      </c>
    </row>
    <row r="81" spans="1:7" x14ac:dyDescent="0.25">
      <c r="A81" t="s">
        <v>12</v>
      </c>
      <c r="B81" t="s">
        <v>8</v>
      </c>
      <c r="C81" t="s">
        <v>9</v>
      </c>
      <c r="D81" s="3">
        <v>43282</v>
      </c>
      <c r="E81" t="s">
        <v>16</v>
      </c>
      <c r="F81" t="s">
        <v>17</v>
      </c>
      <c r="G81">
        <v>320790540981.45001</v>
      </c>
    </row>
    <row r="82" spans="1:7" x14ac:dyDescent="0.25">
      <c r="A82" t="s">
        <v>13</v>
      </c>
      <c r="B82" t="s">
        <v>8</v>
      </c>
      <c r="C82" t="s">
        <v>9</v>
      </c>
      <c r="D82" s="3">
        <v>43282</v>
      </c>
      <c r="E82" t="s">
        <v>16</v>
      </c>
      <c r="F82" t="s">
        <v>17</v>
      </c>
      <c r="G82">
        <v>155575332046.65399</v>
      </c>
    </row>
    <row r="83" spans="1:7" x14ac:dyDescent="0.25">
      <c r="A83" t="s">
        <v>7</v>
      </c>
      <c r="B83" t="s">
        <v>8</v>
      </c>
      <c r="C83" t="s">
        <v>9</v>
      </c>
      <c r="D83" s="3">
        <v>43282</v>
      </c>
      <c r="E83" t="s">
        <v>18</v>
      </c>
      <c r="F83" t="s">
        <v>19</v>
      </c>
      <c r="G83">
        <v>193373737848.54001</v>
      </c>
    </row>
    <row r="84" spans="1:7" x14ac:dyDescent="0.25">
      <c r="A84" t="s">
        <v>12</v>
      </c>
      <c r="B84" t="s">
        <v>8</v>
      </c>
      <c r="C84" t="s">
        <v>9</v>
      </c>
      <c r="D84" s="3">
        <v>43282</v>
      </c>
      <c r="E84" t="s">
        <v>18</v>
      </c>
      <c r="F84" t="s">
        <v>19</v>
      </c>
      <c r="G84">
        <v>301088739052.51001</v>
      </c>
    </row>
    <row r="85" spans="1:7" x14ac:dyDescent="0.25">
      <c r="A85" t="s">
        <v>13</v>
      </c>
      <c r="B85" t="s">
        <v>8</v>
      </c>
      <c r="C85" t="s">
        <v>9</v>
      </c>
      <c r="D85" s="3">
        <v>43282</v>
      </c>
      <c r="E85" t="s">
        <v>18</v>
      </c>
      <c r="F85" t="s">
        <v>19</v>
      </c>
      <c r="G85">
        <v>151784124965.91599</v>
      </c>
    </row>
    <row r="86" spans="1:7" x14ac:dyDescent="0.25">
      <c r="A86" t="s">
        <v>7</v>
      </c>
      <c r="B86" t="s">
        <v>8</v>
      </c>
      <c r="C86" t="s">
        <v>9</v>
      </c>
      <c r="D86" s="3">
        <v>43313</v>
      </c>
      <c r="E86" t="s">
        <v>10</v>
      </c>
      <c r="F86" t="s">
        <v>11</v>
      </c>
      <c r="G86">
        <v>340130613220.35999</v>
      </c>
    </row>
    <row r="87" spans="1:7" x14ac:dyDescent="0.25">
      <c r="A87" t="s">
        <v>12</v>
      </c>
      <c r="B87" t="s">
        <v>8</v>
      </c>
      <c r="C87" t="s">
        <v>9</v>
      </c>
      <c r="D87" s="3">
        <v>43313</v>
      </c>
      <c r="E87" t="s">
        <v>10</v>
      </c>
      <c r="F87" t="s">
        <v>11</v>
      </c>
      <c r="G87">
        <v>592372705890</v>
      </c>
    </row>
    <row r="88" spans="1:7" x14ac:dyDescent="0.25">
      <c r="A88" t="s">
        <v>13</v>
      </c>
      <c r="B88" t="s">
        <v>8</v>
      </c>
      <c r="C88" t="s">
        <v>9</v>
      </c>
      <c r="D88" s="3">
        <v>43313</v>
      </c>
      <c r="E88" t="s">
        <v>10</v>
      </c>
      <c r="F88" t="s">
        <v>11</v>
      </c>
      <c r="G88">
        <v>328313706391.16998</v>
      </c>
    </row>
    <row r="89" spans="1:7" x14ac:dyDescent="0.25">
      <c r="A89" t="s">
        <v>7</v>
      </c>
      <c r="B89" t="s">
        <v>8</v>
      </c>
      <c r="C89" t="s">
        <v>9</v>
      </c>
      <c r="D89" s="3">
        <v>43313</v>
      </c>
      <c r="E89" t="s">
        <v>14</v>
      </c>
      <c r="F89" t="s">
        <v>15</v>
      </c>
      <c r="G89">
        <v>311024142864.39001</v>
      </c>
    </row>
    <row r="90" spans="1:7" x14ac:dyDescent="0.25">
      <c r="A90" t="s">
        <v>12</v>
      </c>
      <c r="B90" t="s">
        <v>8</v>
      </c>
      <c r="C90" t="s">
        <v>9</v>
      </c>
      <c r="D90" s="3">
        <v>43313</v>
      </c>
      <c r="E90" t="s">
        <v>14</v>
      </c>
      <c r="F90" t="s">
        <v>15</v>
      </c>
      <c r="G90">
        <v>502743539755.07001</v>
      </c>
    </row>
    <row r="91" spans="1:7" x14ac:dyDescent="0.25">
      <c r="A91" t="s">
        <v>13</v>
      </c>
      <c r="B91" t="s">
        <v>8</v>
      </c>
      <c r="C91" t="s">
        <v>9</v>
      </c>
      <c r="D91" s="3">
        <v>43313</v>
      </c>
      <c r="E91" t="s">
        <v>14</v>
      </c>
      <c r="F91" t="s">
        <v>15</v>
      </c>
      <c r="G91">
        <v>256156829367.80899</v>
      </c>
    </row>
    <row r="92" spans="1:7" x14ac:dyDescent="0.25">
      <c r="A92" t="s">
        <v>7</v>
      </c>
      <c r="B92" t="s">
        <v>8</v>
      </c>
      <c r="C92" t="s">
        <v>9</v>
      </c>
      <c r="D92" s="3">
        <v>43313</v>
      </c>
      <c r="E92" t="s">
        <v>16</v>
      </c>
      <c r="F92" t="s">
        <v>17</v>
      </c>
      <c r="G92">
        <v>222864527619.60001</v>
      </c>
    </row>
    <row r="93" spans="1:7" x14ac:dyDescent="0.25">
      <c r="A93" t="s">
        <v>12</v>
      </c>
      <c r="B93" t="s">
        <v>8</v>
      </c>
      <c r="C93" t="s">
        <v>9</v>
      </c>
      <c r="D93" s="3">
        <v>43313</v>
      </c>
      <c r="E93" t="s">
        <v>16</v>
      </c>
      <c r="F93" t="s">
        <v>17</v>
      </c>
      <c r="G93">
        <v>386261263335.09003</v>
      </c>
    </row>
    <row r="94" spans="1:7" x14ac:dyDescent="0.25">
      <c r="A94" t="s">
        <v>13</v>
      </c>
      <c r="B94" t="s">
        <v>8</v>
      </c>
      <c r="C94" t="s">
        <v>9</v>
      </c>
      <c r="D94" s="3">
        <v>43313</v>
      </c>
      <c r="E94" t="s">
        <v>16</v>
      </c>
      <c r="F94" t="s">
        <v>17</v>
      </c>
      <c r="G94">
        <v>182533592909.79901</v>
      </c>
    </row>
    <row r="95" spans="1:7" x14ac:dyDescent="0.25">
      <c r="A95" t="s">
        <v>7</v>
      </c>
      <c r="B95" t="s">
        <v>8</v>
      </c>
      <c r="C95" t="s">
        <v>9</v>
      </c>
      <c r="D95" s="3">
        <v>43313</v>
      </c>
      <c r="E95" t="s">
        <v>18</v>
      </c>
      <c r="F95" t="s">
        <v>19</v>
      </c>
      <c r="G95">
        <v>222839110628.19</v>
      </c>
    </row>
    <row r="96" spans="1:7" x14ac:dyDescent="0.25">
      <c r="A96" t="s">
        <v>12</v>
      </c>
      <c r="B96" t="s">
        <v>8</v>
      </c>
      <c r="C96" t="s">
        <v>9</v>
      </c>
      <c r="D96" s="3">
        <v>43313</v>
      </c>
      <c r="E96" t="s">
        <v>18</v>
      </c>
      <c r="F96" t="s">
        <v>19</v>
      </c>
      <c r="G96">
        <v>358224829092.92999</v>
      </c>
    </row>
    <row r="97" spans="1:7" x14ac:dyDescent="0.25">
      <c r="A97" t="s">
        <v>13</v>
      </c>
      <c r="B97" t="s">
        <v>8</v>
      </c>
      <c r="C97" t="s">
        <v>9</v>
      </c>
      <c r="D97" s="3">
        <v>43313</v>
      </c>
      <c r="E97" t="s">
        <v>18</v>
      </c>
      <c r="F97" t="s">
        <v>19</v>
      </c>
      <c r="G97">
        <v>178744677718.58499</v>
      </c>
    </row>
    <row r="98" spans="1:7" x14ac:dyDescent="0.25">
      <c r="A98" t="s">
        <v>7</v>
      </c>
      <c r="B98" t="s">
        <v>8</v>
      </c>
      <c r="C98" t="s">
        <v>9</v>
      </c>
      <c r="D98" s="3">
        <v>43344</v>
      </c>
      <c r="E98" t="s">
        <v>10</v>
      </c>
      <c r="F98" t="s">
        <v>11</v>
      </c>
      <c r="G98">
        <v>340270423281.08002</v>
      </c>
    </row>
    <row r="99" spans="1:7" x14ac:dyDescent="0.25">
      <c r="A99" t="s">
        <v>12</v>
      </c>
      <c r="B99" t="s">
        <v>8</v>
      </c>
      <c r="C99" t="s">
        <v>9</v>
      </c>
      <c r="D99" s="3">
        <v>43344</v>
      </c>
      <c r="E99" t="s">
        <v>10</v>
      </c>
      <c r="F99" t="s">
        <v>11</v>
      </c>
      <c r="G99">
        <v>592372705890</v>
      </c>
    </row>
    <row r="100" spans="1:7" x14ac:dyDescent="0.25">
      <c r="A100" t="s">
        <v>13</v>
      </c>
      <c r="B100" t="s">
        <v>8</v>
      </c>
      <c r="C100" t="s">
        <v>9</v>
      </c>
      <c r="D100" s="3">
        <v>43344</v>
      </c>
      <c r="E100" t="s">
        <v>10</v>
      </c>
      <c r="F100" t="s">
        <v>11</v>
      </c>
      <c r="G100">
        <v>328291709116.66998</v>
      </c>
    </row>
    <row r="101" spans="1:7" x14ac:dyDescent="0.25">
      <c r="A101" t="s">
        <v>7</v>
      </c>
      <c r="B101" t="s">
        <v>8</v>
      </c>
      <c r="C101" t="s">
        <v>9</v>
      </c>
      <c r="D101" s="3">
        <v>43344</v>
      </c>
      <c r="E101" t="s">
        <v>14</v>
      </c>
      <c r="F101" t="s">
        <v>15</v>
      </c>
      <c r="G101">
        <v>318599548339.12</v>
      </c>
    </row>
    <row r="102" spans="1:7" x14ac:dyDescent="0.25">
      <c r="A102" t="s">
        <v>12</v>
      </c>
      <c r="B102" t="s">
        <v>8</v>
      </c>
      <c r="C102" t="s">
        <v>9</v>
      </c>
      <c r="D102" s="3">
        <v>43344</v>
      </c>
      <c r="E102" t="s">
        <v>14</v>
      </c>
      <c r="F102" t="s">
        <v>15</v>
      </c>
      <c r="G102">
        <v>539612946320.34998</v>
      </c>
    </row>
    <row r="103" spans="1:7" x14ac:dyDescent="0.25">
      <c r="A103" t="s">
        <v>13</v>
      </c>
      <c r="B103" t="s">
        <v>8</v>
      </c>
      <c r="C103" t="s">
        <v>9</v>
      </c>
      <c r="D103" s="3">
        <v>43344</v>
      </c>
      <c r="E103" t="s">
        <v>14</v>
      </c>
      <c r="F103" t="s">
        <v>15</v>
      </c>
      <c r="G103">
        <v>271091874720.159</v>
      </c>
    </row>
    <row r="104" spans="1:7" x14ac:dyDescent="0.25">
      <c r="A104" t="s">
        <v>7</v>
      </c>
      <c r="B104" t="s">
        <v>8</v>
      </c>
      <c r="C104" t="s">
        <v>9</v>
      </c>
      <c r="D104" s="3">
        <v>43344</v>
      </c>
      <c r="E104" t="s">
        <v>16</v>
      </c>
      <c r="F104" t="s">
        <v>17</v>
      </c>
      <c r="G104">
        <v>245287323717.06</v>
      </c>
    </row>
    <row r="105" spans="1:7" x14ac:dyDescent="0.25">
      <c r="A105" t="s">
        <v>12</v>
      </c>
      <c r="B105" t="s">
        <v>8</v>
      </c>
      <c r="C105" t="s">
        <v>9</v>
      </c>
      <c r="D105" s="3">
        <v>43344</v>
      </c>
      <c r="E105" t="s">
        <v>16</v>
      </c>
      <c r="F105" t="s">
        <v>17</v>
      </c>
      <c r="G105">
        <v>431606491337.01001</v>
      </c>
    </row>
    <row r="106" spans="1:7" x14ac:dyDescent="0.25">
      <c r="A106" t="s">
        <v>13</v>
      </c>
      <c r="B106" t="s">
        <v>8</v>
      </c>
      <c r="C106" t="s">
        <v>9</v>
      </c>
      <c r="D106" s="3">
        <v>43344</v>
      </c>
      <c r="E106" t="s">
        <v>16</v>
      </c>
      <c r="F106" t="s">
        <v>17</v>
      </c>
      <c r="G106">
        <v>205287919936.905</v>
      </c>
    </row>
    <row r="107" spans="1:7" x14ac:dyDescent="0.25">
      <c r="A107" t="s">
        <v>7</v>
      </c>
      <c r="B107" t="s">
        <v>8</v>
      </c>
      <c r="C107" t="s">
        <v>9</v>
      </c>
      <c r="D107" s="3">
        <v>43344</v>
      </c>
      <c r="E107" t="s">
        <v>18</v>
      </c>
      <c r="F107" t="s">
        <v>19</v>
      </c>
      <c r="G107">
        <v>245281068798.23001</v>
      </c>
    </row>
    <row r="108" spans="1:7" x14ac:dyDescent="0.25">
      <c r="A108" t="s">
        <v>12</v>
      </c>
      <c r="B108" t="s">
        <v>8</v>
      </c>
      <c r="C108" t="s">
        <v>9</v>
      </c>
      <c r="D108" s="3">
        <v>43344</v>
      </c>
      <c r="E108" t="s">
        <v>18</v>
      </c>
      <c r="F108" t="s">
        <v>19</v>
      </c>
      <c r="G108">
        <v>411618525441.59003</v>
      </c>
    </row>
    <row r="109" spans="1:7" x14ac:dyDescent="0.25">
      <c r="A109" t="s">
        <v>13</v>
      </c>
      <c r="B109" t="s">
        <v>8</v>
      </c>
      <c r="C109" t="s">
        <v>9</v>
      </c>
      <c r="D109" s="3">
        <v>43344</v>
      </c>
      <c r="E109" t="s">
        <v>18</v>
      </c>
      <c r="F109" t="s">
        <v>19</v>
      </c>
      <c r="G109">
        <v>201933935853.99301</v>
      </c>
    </row>
    <row r="110" spans="1:7" x14ac:dyDescent="0.25">
      <c r="A110" t="s">
        <v>7</v>
      </c>
      <c r="B110" t="s">
        <v>8</v>
      </c>
      <c r="C110" t="s">
        <v>9</v>
      </c>
      <c r="D110" s="3">
        <v>43374</v>
      </c>
      <c r="E110" t="s">
        <v>10</v>
      </c>
      <c r="F110" t="s">
        <v>11</v>
      </c>
      <c r="G110">
        <v>339961907844.71997</v>
      </c>
    </row>
    <row r="111" spans="1:7" x14ac:dyDescent="0.25">
      <c r="A111" t="s">
        <v>12</v>
      </c>
      <c r="B111" t="s">
        <v>8</v>
      </c>
      <c r="C111" t="s">
        <v>9</v>
      </c>
      <c r="D111" s="3">
        <v>43374</v>
      </c>
      <c r="E111" t="s">
        <v>10</v>
      </c>
      <c r="F111" t="s">
        <v>11</v>
      </c>
      <c r="G111">
        <v>593149108342</v>
      </c>
    </row>
    <row r="112" spans="1:7" x14ac:dyDescent="0.25">
      <c r="A112" t="s">
        <v>13</v>
      </c>
      <c r="B112" t="s">
        <v>8</v>
      </c>
      <c r="C112" t="s">
        <v>9</v>
      </c>
      <c r="D112" s="3">
        <v>43374</v>
      </c>
      <c r="E112" t="s">
        <v>10</v>
      </c>
      <c r="F112" t="s">
        <v>11</v>
      </c>
      <c r="G112">
        <v>328064705489.03998</v>
      </c>
    </row>
    <row r="113" spans="1:7" x14ac:dyDescent="0.25">
      <c r="A113" t="s">
        <v>7</v>
      </c>
      <c r="B113" t="s">
        <v>8</v>
      </c>
      <c r="C113" t="s">
        <v>9</v>
      </c>
      <c r="D113" s="3">
        <v>43374</v>
      </c>
      <c r="E113" t="s">
        <v>14</v>
      </c>
      <c r="F113" t="s">
        <v>15</v>
      </c>
      <c r="G113">
        <v>329868054383.16998</v>
      </c>
    </row>
    <row r="114" spans="1:7" x14ac:dyDescent="0.25">
      <c r="A114" t="s">
        <v>12</v>
      </c>
      <c r="B114" t="s">
        <v>8</v>
      </c>
      <c r="C114" t="s">
        <v>9</v>
      </c>
      <c r="D114" s="3">
        <v>43374</v>
      </c>
      <c r="E114" t="s">
        <v>14</v>
      </c>
      <c r="F114" t="s">
        <v>15</v>
      </c>
      <c r="G114">
        <v>554479869038.69995</v>
      </c>
    </row>
    <row r="115" spans="1:7" x14ac:dyDescent="0.25">
      <c r="A115" t="s">
        <v>13</v>
      </c>
      <c r="B115" t="s">
        <v>8</v>
      </c>
      <c r="C115" t="s">
        <v>9</v>
      </c>
      <c r="D115" s="3">
        <v>43374</v>
      </c>
      <c r="E115" t="s">
        <v>14</v>
      </c>
      <c r="F115" t="s">
        <v>15</v>
      </c>
      <c r="G115">
        <v>295903530493.20203</v>
      </c>
    </row>
    <row r="116" spans="1:7" x14ac:dyDescent="0.25">
      <c r="A116" t="s">
        <v>7</v>
      </c>
      <c r="B116" t="s">
        <v>8</v>
      </c>
      <c r="C116" t="s">
        <v>9</v>
      </c>
      <c r="D116" s="3">
        <v>43374</v>
      </c>
      <c r="E116" t="s">
        <v>16</v>
      </c>
      <c r="F116" t="s">
        <v>17</v>
      </c>
      <c r="G116">
        <v>272178211388.32999</v>
      </c>
    </row>
    <row r="117" spans="1:7" x14ac:dyDescent="0.25">
      <c r="A117" t="s">
        <v>12</v>
      </c>
      <c r="B117" t="s">
        <v>8</v>
      </c>
      <c r="C117" t="s">
        <v>9</v>
      </c>
      <c r="D117" s="3">
        <v>43374</v>
      </c>
      <c r="E117" t="s">
        <v>16</v>
      </c>
      <c r="F117" t="s">
        <v>17</v>
      </c>
      <c r="G117">
        <v>481956111162.57001</v>
      </c>
    </row>
    <row r="118" spans="1:7" x14ac:dyDescent="0.25">
      <c r="A118" t="s">
        <v>13</v>
      </c>
      <c r="B118" t="s">
        <v>8</v>
      </c>
      <c r="C118" t="s">
        <v>9</v>
      </c>
      <c r="D118" s="3">
        <v>43374</v>
      </c>
      <c r="E118" t="s">
        <v>16</v>
      </c>
      <c r="F118" t="s">
        <v>17</v>
      </c>
      <c r="G118">
        <v>229593619822.414</v>
      </c>
    </row>
    <row r="119" spans="1:7" x14ac:dyDescent="0.25">
      <c r="A119" t="s">
        <v>7</v>
      </c>
      <c r="B119" t="s">
        <v>8</v>
      </c>
      <c r="C119" t="s">
        <v>9</v>
      </c>
      <c r="D119" s="3">
        <v>43374</v>
      </c>
      <c r="E119" t="s">
        <v>18</v>
      </c>
      <c r="F119" t="s">
        <v>19</v>
      </c>
      <c r="G119">
        <v>269663649258</v>
      </c>
    </row>
    <row r="120" spans="1:7" x14ac:dyDescent="0.25">
      <c r="A120" t="s">
        <v>12</v>
      </c>
      <c r="B120" t="s">
        <v>8</v>
      </c>
      <c r="C120" t="s">
        <v>9</v>
      </c>
      <c r="D120" s="3">
        <v>43374</v>
      </c>
      <c r="E120" t="s">
        <v>18</v>
      </c>
      <c r="F120" t="s">
        <v>19</v>
      </c>
      <c r="G120">
        <v>456928051299.33002</v>
      </c>
    </row>
    <row r="121" spans="1:7" x14ac:dyDescent="0.25">
      <c r="A121" t="s">
        <v>13</v>
      </c>
      <c r="B121" t="s">
        <v>8</v>
      </c>
      <c r="C121" t="s">
        <v>9</v>
      </c>
      <c r="D121" s="3">
        <v>43374</v>
      </c>
      <c r="E121" t="s">
        <v>18</v>
      </c>
      <c r="F121" t="s">
        <v>19</v>
      </c>
      <c r="G121">
        <v>226338206974.16199</v>
      </c>
    </row>
    <row r="122" spans="1:7" x14ac:dyDescent="0.25">
      <c r="A122" t="s">
        <v>7</v>
      </c>
      <c r="B122" t="s">
        <v>8</v>
      </c>
      <c r="C122" t="s">
        <v>9</v>
      </c>
      <c r="D122" s="3">
        <v>43405</v>
      </c>
      <c r="E122" t="s">
        <v>10</v>
      </c>
      <c r="F122" t="s">
        <v>11</v>
      </c>
      <c r="G122">
        <v>348696188569.65002</v>
      </c>
    </row>
    <row r="123" spans="1:7" x14ac:dyDescent="0.25">
      <c r="A123" t="s">
        <v>12</v>
      </c>
      <c r="B123" t="s">
        <v>8</v>
      </c>
      <c r="C123" t="s">
        <v>9</v>
      </c>
      <c r="D123" s="3">
        <v>43405</v>
      </c>
      <c r="E123" t="s">
        <v>10</v>
      </c>
      <c r="F123" t="s">
        <v>11</v>
      </c>
      <c r="G123">
        <v>592940082788</v>
      </c>
    </row>
    <row r="124" spans="1:7" x14ac:dyDescent="0.25">
      <c r="A124" t="s">
        <v>13</v>
      </c>
      <c r="B124" t="s">
        <v>8</v>
      </c>
      <c r="C124" t="s">
        <v>9</v>
      </c>
      <c r="D124" s="3">
        <v>43405</v>
      </c>
      <c r="E124" t="s">
        <v>10</v>
      </c>
      <c r="F124" t="s">
        <v>11</v>
      </c>
      <c r="G124">
        <v>327641321443.53003</v>
      </c>
    </row>
    <row r="125" spans="1:7" x14ac:dyDescent="0.25">
      <c r="A125" t="s">
        <v>7</v>
      </c>
      <c r="B125" t="s">
        <v>8</v>
      </c>
      <c r="C125" t="s">
        <v>9</v>
      </c>
      <c r="D125" s="3">
        <v>43405</v>
      </c>
      <c r="E125" t="s">
        <v>14</v>
      </c>
      <c r="F125" t="s">
        <v>15</v>
      </c>
      <c r="G125">
        <v>343326710335.73999</v>
      </c>
    </row>
    <row r="126" spans="1:7" x14ac:dyDescent="0.25">
      <c r="A126" t="s">
        <v>12</v>
      </c>
      <c r="B126" t="s">
        <v>8</v>
      </c>
      <c r="C126" t="s">
        <v>9</v>
      </c>
      <c r="D126" s="3">
        <v>43405</v>
      </c>
      <c r="E126" t="s">
        <v>14</v>
      </c>
      <c r="F126" t="s">
        <v>15</v>
      </c>
      <c r="G126">
        <v>584746056381.08997</v>
      </c>
    </row>
    <row r="127" spans="1:7" x14ac:dyDescent="0.25">
      <c r="A127" t="s">
        <v>13</v>
      </c>
      <c r="B127" t="s">
        <v>8</v>
      </c>
      <c r="C127" t="s">
        <v>9</v>
      </c>
      <c r="D127" s="3">
        <v>43405</v>
      </c>
      <c r="E127" t="s">
        <v>14</v>
      </c>
      <c r="F127" t="s">
        <v>15</v>
      </c>
      <c r="G127">
        <v>304794997002.427</v>
      </c>
    </row>
    <row r="128" spans="1:7" x14ac:dyDescent="0.25">
      <c r="A128" t="s">
        <v>7</v>
      </c>
      <c r="B128" t="s">
        <v>8</v>
      </c>
      <c r="C128" t="s">
        <v>9</v>
      </c>
      <c r="D128" s="3">
        <v>43405</v>
      </c>
      <c r="E128" t="s">
        <v>16</v>
      </c>
      <c r="F128" t="s">
        <v>17</v>
      </c>
      <c r="G128">
        <v>305799675075.37</v>
      </c>
    </row>
    <row r="129" spans="1:7" x14ac:dyDescent="0.25">
      <c r="A129" t="s">
        <v>12</v>
      </c>
      <c r="B129" t="s">
        <v>8</v>
      </c>
      <c r="C129" t="s">
        <v>9</v>
      </c>
      <c r="D129" s="3">
        <v>43405</v>
      </c>
      <c r="E129" t="s">
        <v>16</v>
      </c>
      <c r="F129" t="s">
        <v>17</v>
      </c>
      <c r="G129">
        <v>543972231455.96997</v>
      </c>
    </row>
    <row r="130" spans="1:7" x14ac:dyDescent="0.25">
      <c r="A130" t="s">
        <v>13</v>
      </c>
      <c r="B130" t="s">
        <v>8</v>
      </c>
      <c r="C130" t="s">
        <v>9</v>
      </c>
      <c r="D130" s="3">
        <v>43405</v>
      </c>
      <c r="E130" t="s">
        <v>16</v>
      </c>
      <c r="F130" t="s">
        <v>17</v>
      </c>
      <c r="G130">
        <v>254606059708.39999</v>
      </c>
    </row>
    <row r="131" spans="1:7" x14ac:dyDescent="0.25">
      <c r="A131" t="s">
        <v>7</v>
      </c>
      <c r="B131" t="s">
        <v>8</v>
      </c>
      <c r="C131" t="s">
        <v>9</v>
      </c>
      <c r="D131" s="3">
        <v>43405</v>
      </c>
      <c r="E131" t="s">
        <v>18</v>
      </c>
      <c r="F131" t="s">
        <v>19</v>
      </c>
      <c r="G131">
        <v>302480840430.51001</v>
      </c>
    </row>
    <row r="132" spans="1:7" x14ac:dyDescent="0.25">
      <c r="A132" t="s">
        <v>12</v>
      </c>
      <c r="B132" t="s">
        <v>8</v>
      </c>
      <c r="C132" t="s">
        <v>9</v>
      </c>
      <c r="D132" s="3">
        <v>43405</v>
      </c>
      <c r="E132" t="s">
        <v>18</v>
      </c>
      <c r="F132" t="s">
        <v>19</v>
      </c>
      <c r="G132">
        <v>515108986238.15997</v>
      </c>
    </row>
    <row r="133" spans="1:7" x14ac:dyDescent="0.25">
      <c r="A133" t="s">
        <v>13</v>
      </c>
      <c r="B133" t="s">
        <v>8</v>
      </c>
      <c r="C133" t="s">
        <v>9</v>
      </c>
      <c r="D133" s="3">
        <v>43405</v>
      </c>
      <c r="E133" t="s">
        <v>18</v>
      </c>
      <c r="F133" t="s">
        <v>19</v>
      </c>
      <c r="G133">
        <v>251100116558.79501</v>
      </c>
    </row>
    <row r="134" spans="1:7" x14ac:dyDescent="0.25">
      <c r="A134" t="s">
        <v>7</v>
      </c>
      <c r="B134" t="s">
        <v>8</v>
      </c>
      <c r="C134" t="s">
        <v>9</v>
      </c>
      <c r="D134" s="3">
        <v>43435</v>
      </c>
      <c r="E134" t="s">
        <v>10</v>
      </c>
      <c r="F134" t="s">
        <v>11</v>
      </c>
      <c r="G134">
        <v>352555577459.25</v>
      </c>
    </row>
    <row r="135" spans="1:7" x14ac:dyDescent="0.25">
      <c r="A135" t="s">
        <v>12</v>
      </c>
      <c r="B135" t="s">
        <v>8</v>
      </c>
      <c r="C135" t="s">
        <v>9</v>
      </c>
      <c r="D135" s="3">
        <v>43435</v>
      </c>
      <c r="E135" t="s">
        <v>10</v>
      </c>
      <c r="F135" t="s">
        <v>11</v>
      </c>
      <c r="G135">
        <v>591452690969</v>
      </c>
    </row>
    <row r="136" spans="1:7" x14ac:dyDescent="0.25">
      <c r="A136" t="s">
        <v>13</v>
      </c>
      <c r="B136" t="s">
        <v>8</v>
      </c>
      <c r="C136" t="s">
        <v>9</v>
      </c>
      <c r="D136" s="3">
        <v>43435</v>
      </c>
      <c r="E136" t="s">
        <v>10</v>
      </c>
      <c r="F136" t="s">
        <v>11</v>
      </c>
      <c r="G136">
        <v>325505081424.23999</v>
      </c>
    </row>
    <row r="137" spans="1:7" x14ac:dyDescent="0.25">
      <c r="A137" t="s">
        <v>7</v>
      </c>
      <c r="B137" t="s">
        <v>8</v>
      </c>
      <c r="C137" t="s">
        <v>9</v>
      </c>
      <c r="D137" s="3">
        <v>43435</v>
      </c>
      <c r="E137" t="s">
        <v>14</v>
      </c>
      <c r="F137" t="s">
        <v>15</v>
      </c>
      <c r="G137">
        <v>350488933582.27002</v>
      </c>
    </row>
    <row r="138" spans="1:7" x14ac:dyDescent="0.25">
      <c r="A138" t="s">
        <v>12</v>
      </c>
      <c r="B138" t="s">
        <v>8</v>
      </c>
      <c r="C138" t="s">
        <v>9</v>
      </c>
      <c r="D138" s="3">
        <v>43435</v>
      </c>
      <c r="E138" t="s">
        <v>14</v>
      </c>
      <c r="F138" t="s">
        <v>15</v>
      </c>
      <c r="G138">
        <v>589512727031.15002</v>
      </c>
    </row>
    <row r="139" spans="1:7" x14ac:dyDescent="0.25">
      <c r="A139" t="s">
        <v>13</v>
      </c>
      <c r="B139" t="s">
        <v>8</v>
      </c>
      <c r="C139" t="s">
        <v>9</v>
      </c>
      <c r="D139" s="3">
        <v>43435</v>
      </c>
      <c r="E139" t="s">
        <v>14</v>
      </c>
      <c r="F139" t="s">
        <v>15</v>
      </c>
      <c r="G139">
        <v>315844163550.26898</v>
      </c>
    </row>
    <row r="140" spans="1:7" x14ac:dyDescent="0.25">
      <c r="A140" t="s">
        <v>7</v>
      </c>
      <c r="B140" t="s">
        <v>8</v>
      </c>
      <c r="C140" t="s">
        <v>9</v>
      </c>
      <c r="D140" s="3">
        <v>43435</v>
      </c>
      <c r="E140" t="s">
        <v>16</v>
      </c>
      <c r="F140" t="s">
        <v>17</v>
      </c>
      <c r="G140">
        <v>340384625504.63</v>
      </c>
    </row>
    <row r="141" spans="1:7" x14ac:dyDescent="0.25">
      <c r="A141" t="s">
        <v>12</v>
      </c>
      <c r="B141" t="s">
        <v>8</v>
      </c>
      <c r="C141" t="s">
        <v>9</v>
      </c>
      <c r="D141" s="3">
        <v>43435</v>
      </c>
      <c r="E141" t="s">
        <v>16</v>
      </c>
      <c r="F141" t="s">
        <v>17</v>
      </c>
      <c r="G141">
        <v>587713565199.93005</v>
      </c>
    </row>
    <row r="142" spans="1:7" x14ac:dyDescent="0.25">
      <c r="A142" t="s">
        <v>13</v>
      </c>
      <c r="B142" t="s">
        <v>8</v>
      </c>
      <c r="C142" t="s">
        <v>9</v>
      </c>
      <c r="D142" s="3">
        <v>43435</v>
      </c>
      <c r="E142" t="s">
        <v>16</v>
      </c>
      <c r="F142" t="s">
        <v>17</v>
      </c>
      <c r="G142">
        <v>282492437306.56598</v>
      </c>
    </row>
    <row r="143" spans="1:7" x14ac:dyDescent="0.25">
      <c r="A143" t="s">
        <v>7</v>
      </c>
      <c r="B143" t="s">
        <v>8</v>
      </c>
      <c r="C143" t="s">
        <v>9</v>
      </c>
      <c r="D143" s="3">
        <v>43435</v>
      </c>
      <c r="E143" t="s">
        <v>20</v>
      </c>
      <c r="F143" t="s">
        <v>21</v>
      </c>
      <c r="G143">
        <v>10104308077.639999</v>
      </c>
    </row>
    <row r="144" spans="1:7" x14ac:dyDescent="0.25">
      <c r="A144" t="s">
        <v>12</v>
      </c>
      <c r="B144" t="s">
        <v>8</v>
      </c>
      <c r="C144" t="s">
        <v>9</v>
      </c>
      <c r="D144" s="3">
        <v>43435</v>
      </c>
      <c r="E144" t="s">
        <v>20</v>
      </c>
      <c r="F144" t="s">
        <v>21</v>
      </c>
      <c r="G144">
        <v>1799161831.22</v>
      </c>
    </row>
    <row r="145" spans="1:7" x14ac:dyDescent="0.25">
      <c r="A145" t="s">
        <v>13</v>
      </c>
      <c r="B145" t="s">
        <v>8</v>
      </c>
      <c r="C145" t="s">
        <v>9</v>
      </c>
      <c r="D145" s="3">
        <v>43435</v>
      </c>
      <c r="E145" t="s">
        <v>20</v>
      </c>
      <c r="F145" t="s">
        <v>21</v>
      </c>
      <c r="G145">
        <v>33351726243.7029</v>
      </c>
    </row>
    <row r="146" spans="1:7" x14ac:dyDescent="0.25">
      <c r="A146" t="s">
        <v>7</v>
      </c>
      <c r="B146" t="s">
        <v>8</v>
      </c>
      <c r="C146" t="s">
        <v>9</v>
      </c>
      <c r="D146" s="3">
        <v>43435</v>
      </c>
      <c r="E146" t="s">
        <v>18</v>
      </c>
      <c r="F146" t="s">
        <v>19</v>
      </c>
      <c r="G146">
        <v>340353069129.71002</v>
      </c>
    </row>
    <row r="147" spans="1:7" x14ac:dyDescent="0.25">
      <c r="A147" t="s">
        <v>12</v>
      </c>
      <c r="B147" t="s">
        <v>8</v>
      </c>
      <c r="C147" t="s">
        <v>9</v>
      </c>
      <c r="D147" s="3">
        <v>43435</v>
      </c>
      <c r="E147" t="s">
        <v>18</v>
      </c>
      <c r="F147" t="s">
        <v>19</v>
      </c>
      <c r="G147">
        <v>554552718402.37</v>
      </c>
    </row>
    <row r="148" spans="1:7" x14ac:dyDescent="0.25">
      <c r="A148" t="s">
        <v>13</v>
      </c>
      <c r="B148" t="s">
        <v>8</v>
      </c>
      <c r="C148" t="s">
        <v>9</v>
      </c>
      <c r="D148" s="3">
        <v>43435</v>
      </c>
      <c r="E148" t="s">
        <v>18</v>
      </c>
      <c r="F148" t="s">
        <v>19</v>
      </c>
      <c r="G148">
        <v>277728849356.48199</v>
      </c>
    </row>
    <row r="149" spans="1:7" x14ac:dyDescent="0.25">
      <c r="A149" t="s">
        <v>22</v>
      </c>
      <c r="B149" t="s">
        <v>23</v>
      </c>
      <c r="C149" t="s">
        <v>24</v>
      </c>
      <c r="D149" s="3">
        <v>43101</v>
      </c>
      <c r="E149" t="s">
        <v>10</v>
      </c>
      <c r="F149" t="s">
        <v>11</v>
      </c>
      <c r="G149">
        <v>357042318596</v>
      </c>
    </row>
    <row r="150" spans="1:7" x14ac:dyDescent="0.25">
      <c r="A150" t="s">
        <v>25</v>
      </c>
      <c r="B150" t="s">
        <v>23</v>
      </c>
      <c r="C150" t="s">
        <v>24</v>
      </c>
      <c r="D150" s="3">
        <v>43101</v>
      </c>
      <c r="E150" t="s">
        <v>10</v>
      </c>
      <c r="F150" t="s">
        <v>11</v>
      </c>
      <c r="G150">
        <v>1105543609847</v>
      </c>
    </row>
    <row r="151" spans="1:7" x14ac:dyDescent="0.25">
      <c r="A151" t="s">
        <v>22</v>
      </c>
      <c r="B151" t="s">
        <v>23</v>
      </c>
      <c r="C151" t="s">
        <v>24</v>
      </c>
      <c r="D151" s="3">
        <v>43101</v>
      </c>
      <c r="E151" t="s">
        <v>14</v>
      </c>
      <c r="F151" t="s">
        <v>15</v>
      </c>
      <c r="G151">
        <v>72754584944.639999</v>
      </c>
    </row>
    <row r="152" spans="1:7" x14ac:dyDescent="0.25">
      <c r="A152" t="s">
        <v>25</v>
      </c>
      <c r="B152" t="s">
        <v>23</v>
      </c>
      <c r="C152" t="s">
        <v>24</v>
      </c>
      <c r="D152" s="3">
        <v>43101</v>
      </c>
      <c r="E152" t="s">
        <v>14</v>
      </c>
      <c r="F152" t="s">
        <v>15</v>
      </c>
      <c r="G152">
        <v>159603237363.67999</v>
      </c>
    </row>
    <row r="153" spans="1:7" x14ac:dyDescent="0.25">
      <c r="A153" t="s">
        <v>22</v>
      </c>
      <c r="B153" t="s">
        <v>23</v>
      </c>
      <c r="C153" t="s">
        <v>24</v>
      </c>
      <c r="D153" s="3">
        <v>43101</v>
      </c>
      <c r="E153" t="s">
        <v>16</v>
      </c>
      <c r="F153" t="s">
        <v>17</v>
      </c>
      <c r="G153">
        <v>71458870825.479996</v>
      </c>
    </row>
    <row r="154" spans="1:7" x14ac:dyDescent="0.25">
      <c r="A154" t="s">
        <v>25</v>
      </c>
      <c r="B154" t="s">
        <v>23</v>
      </c>
      <c r="C154" t="s">
        <v>24</v>
      </c>
      <c r="D154" s="3">
        <v>43101</v>
      </c>
      <c r="E154" t="s">
        <v>16</v>
      </c>
      <c r="F154" t="s">
        <v>17</v>
      </c>
      <c r="G154">
        <v>138300037986.95999</v>
      </c>
    </row>
    <row r="155" spans="1:7" x14ac:dyDescent="0.25">
      <c r="A155" t="s">
        <v>22</v>
      </c>
      <c r="B155" t="s">
        <v>23</v>
      </c>
      <c r="C155" t="s">
        <v>24</v>
      </c>
      <c r="D155" s="3">
        <v>43101</v>
      </c>
      <c r="E155" t="s">
        <v>18</v>
      </c>
      <c r="F155" t="s">
        <v>19</v>
      </c>
      <c r="G155">
        <v>71458870825.479996</v>
      </c>
    </row>
    <row r="156" spans="1:7" x14ac:dyDescent="0.25">
      <c r="A156" t="s">
        <v>25</v>
      </c>
      <c r="B156" t="s">
        <v>23</v>
      </c>
      <c r="C156" t="s">
        <v>24</v>
      </c>
      <c r="D156" s="3">
        <v>43101</v>
      </c>
      <c r="E156" t="s">
        <v>18</v>
      </c>
      <c r="F156" t="s">
        <v>19</v>
      </c>
      <c r="G156">
        <v>138300037986.95999</v>
      </c>
    </row>
    <row r="157" spans="1:7" x14ac:dyDescent="0.25">
      <c r="A157" t="s">
        <v>22</v>
      </c>
      <c r="B157" t="s">
        <v>23</v>
      </c>
      <c r="C157" t="s">
        <v>24</v>
      </c>
      <c r="D157" s="3">
        <v>43132</v>
      </c>
      <c r="E157" t="s">
        <v>10</v>
      </c>
      <c r="F157" t="s">
        <v>11</v>
      </c>
      <c r="G157">
        <v>306031993012</v>
      </c>
    </row>
    <row r="158" spans="1:7" x14ac:dyDescent="0.25">
      <c r="A158" t="s">
        <v>25</v>
      </c>
      <c r="B158" t="s">
        <v>23</v>
      </c>
      <c r="C158" t="s">
        <v>24</v>
      </c>
      <c r="D158" s="3">
        <v>43132</v>
      </c>
      <c r="E158" t="s">
        <v>10</v>
      </c>
      <c r="F158" t="s">
        <v>11</v>
      </c>
      <c r="G158">
        <v>1106553935431</v>
      </c>
    </row>
    <row r="159" spans="1:7" x14ac:dyDescent="0.25">
      <c r="A159" t="s">
        <v>22</v>
      </c>
      <c r="B159" t="s">
        <v>23</v>
      </c>
      <c r="C159" t="s">
        <v>24</v>
      </c>
      <c r="D159" s="3">
        <v>43132</v>
      </c>
      <c r="E159" t="s">
        <v>14</v>
      </c>
      <c r="F159" t="s">
        <v>15</v>
      </c>
      <c r="G159">
        <v>72762414357.639999</v>
      </c>
    </row>
    <row r="160" spans="1:7" x14ac:dyDescent="0.25">
      <c r="A160" t="s">
        <v>25</v>
      </c>
      <c r="B160" t="s">
        <v>23</v>
      </c>
      <c r="C160" t="s">
        <v>24</v>
      </c>
      <c r="D160" s="3">
        <v>43132</v>
      </c>
      <c r="E160" t="s">
        <v>14</v>
      </c>
      <c r="F160" t="s">
        <v>15</v>
      </c>
      <c r="G160">
        <v>549182382514.17999</v>
      </c>
    </row>
    <row r="161" spans="1:7" x14ac:dyDescent="0.25">
      <c r="A161" t="s">
        <v>22</v>
      </c>
      <c r="B161" t="s">
        <v>23</v>
      </c>
      <c r="C161" t="s">
        <v>24</v>
      </c>
      <c r="D161" s="3">
        <v>43132</v>
      </c>
      <c r="E161" t="s">
        <v>16</v>
      </c>
      <c r="F161" t="s">
        <v>17</v>
      </c>
      <c r="G161">
        <v>71508502400.440002</v>
      </c>
    </row>
    <row r="162" spans="1:7" x14ac:dyDescent="0.25">
      <c r="A162" t="s">
        <v>25</v>
      </c>
      <c r="B162" t="s">
        <v>23</v>
      </c>
      <c r="C162" t="s">
        <v>24</v>
      </c>
      <c r="D162" s="3">
        <v>43132</v>
      </c>
      <c r="E162" t="s">
        <v>16</v>
      </c>
      <c r="F162" t="s">
        <v>17</v>
      </c>
      <c r="G162">
        <v>139906687395.64001</v>
      </c>
    </row>
    <row r="163" spans="1:7" x14ac:dyDescent="0.25">
      <c r="A163" t="s">
        <v>22</v>
      </c>
      <c r="B163" t="s">
        <v>23</v>
      </c>
      <c r="C163" t="s">
        <v>24</v>
      </c>
      <c r="D163" s="3">
        <v>43132</v>
      </c>
      <c r="E163" t="s">
        <v>18</v>
      </c>
      <c r="F163" t="s">
        <v>19</v>
      </c>
      <c r="G163">
        <v>71508502400.440002</v>
      </c>
    </row>
    <row r="164" spans="1:7" x14ac:dyDescent="0.25">
      <c r="A164" t="s">
        <v>25</v>
      </c>
      <c r="B164" t="s">
        <v>23</v>
      </c>
      <c r="C164" t="s">
        <v>24</v>
      </c>
      <c r="D164" s="3">
        <v>43132</v>
      </c>
      <c r="E164" t="s">
        <v>18</v>
      </c>
      <c r="F164" t="s">
        <v>19</v>
      </c>
      <c r="G164">
        <v>139906687395.64001</v>
      </c>
    </row>
    <row r="165" spans="1:7" x14ac:dyDescent="0.25">
      <c r="A165" t="s">
        <v>22</v>
      </c>
      <c r="B165" t="s">
        <v>23</v>
      </c>
      <c r="C165" t="s">
        <v>24</v>
      </c>
      <c r="D165" s="3">
        <v>43160</v>
      </c>
      <c r="E165" t="s">
        <v>10</v>
      </c>
      <c r="F165" t="s">
        <v>11</v>
      </c>
      <c r="G165">
        <v>306031993012</v>
      </c>
    </row>
    <row r="166" spans="1:7" x14ac:dyDescent="0.25">
      <c r="A166" t="s">
        <v>25</v>
      </c>
      <c r="B166" t="s">
        <v>23</v>
      </c>
      <c r="C166" t="s">
        <v>24</v>
      </c>
      <c r="D166" s="3">
        <v>43160</v>
      </c>
      <c r="E166" t="s">
        <v>10</v>
      </c>
      <c r="F166" t="s">
        <v>11</v>
      </c>
      <c r="G166">
        <v>1106553935431</v>
      </c>
    </row>
    <row r="167" spans="1:7" x14ac:dyDescent="0.25">
      <c r="A167" t="s">
        <v>22</v>
      </c>
      <c r="B167" t="s">
        <v>23</v>
      </c>
      <c r="C167" t="s">
        <v>24</v>
      </c>
      <c r="D167" s="3">
        <v>43160</v>
      </c>
      <c r="E167" t="s">
        <v>14</v>
      </c>
      <c r="F167" t="s">
        <v>15</v>
      </c>
      <c r="G167">
        <v>234984564687.64001</v>
      </c>
    </row>
    <row r="168" spans="1:7" x14ac:dyDescent="0.25">
      <c r="A168" t="s">
        <v>25</v>
      </c>
      <c r="B168" t="s">
        <v>23</v>
      </c>
      <c r="C168" t="s">
        <v>24</v>
      </c>
      <c r="D168" s="3">
        <v>43160</v>
      </c>
      <c r="E168" t="s">
        <v>14</v>
      </c>
      <c r="F168" t="s">
        <v>15</v>
      </c>
      <c r="G168">
        <v>549772493390.62</v>
      </c>
    </row>
    <row r="169" spans="1:7" x14ac:dyDescent="0.25">
      <c r="A169" t="s">
        <v>22</v>
      </c>
      <c r="B169" t="s">
        <v>23</v>
      </c>
      <c r="C169" t="s">
        <v>24</v>
      </c>
      <c r="D169" s="3">
        <v>43160</v>
      </c>
      <c r="E169" t="s">
        <v>16</v>
      </c>
      <c r="F169" t="s">
        <v>17</v>
      </c>
      <c r="G169">
        <v>76855465555.809998</v>
      </c>
    </row>
    <row r="170" spans="1:7" x14ac:dyDescent="0.25">
      <c r="A170" t="s">
        <v>25</v>
      </c>
      <c r="B170" t="s">
        <v>23</v>
      </c>
      <c r="C170" t="s">
        <v>24</v>
      </c>
      <c r="D170" s="3">
        <v>43160</v>
      </c>
      <c r="E170" t="s">
        <v>16</v>
      </c>
      <c r="F170" t="s">
        <v>17</v>
      </c>
      <c r="G170">
        <v>175036961187.25</v>
      </c>
    </row>
    <row r="171" spans="1:7" x14ac:dyDescent="0.25">
      <c r="A171" t="s">
        <v>22</v>
      </c>
      <c r="B171" t="s">
        <v>23</v>
      </c>
      <c r="C171" t="s">
        <v>24</v>
      </c>
      <c r="D171" s="3">
        <v>43160</v>
      </c>
      <c r="E171" t="s">
        <v>18</v>
      </c>
      <c r="F171" t="s">
        <v>19</v>
      </c>
      <c r="G171">
        <v>76855465555.809998</v>
      </c>
    </row>
    <row r="172" spans="1:7" x14ac:dyDescent="0.25">
      <c r="A172" t="s">
        <v>25</v>
      </c>
      <c r="B172" t="s">
        <v>23</v>
      </c>
      <c r="C172" t="s">
        <v>24</v>
      </c>
      <c r="D172" s="3">
        <v>43160</v>
      </c>
      <c r="E172" t="s">
        <v>18</v>
      </c>
      <c r="F172" t="s">
        <v>19</v>
      </c>
      <c r="G172">
        <v>175036961187.25</v>
      </c>
    </row>
    <row r="173" spans="1:7" x14ac:dyDescent="0.25">
      <c r="A173" t="s">
        <v>22</v>
      </c>
      <c r="B173" t="s">
        <v>23</v>
      </c>
      <c r="C173" t="s">
        <v>24</v>
      </c>
      <c r="D173" s="3">
        <v>43191</v>
      </c>
      <c r="E173" t="s">
        <v>10</v>
      </c>
      <c r="F173" t="s">
        <v>11</v>
      </c>
      <c r="G173">
        <v>323004470012</v>
      </c>
    </row>
    <row r="174" spans="1:7" x14ac:dyDescent="0.25">
      <c r="A174" t="s">
        <v>25</v>
      </c>
      <c r="B174" t="s">
        <v>23</v>
      </c>
      <c r="C174" t="s">
        <v>24</v>
      </c>
      <c r="D174" s="3">
        <v>43191</v>
      </c>
      <c r="E174" t="s">
        <v>10</v>
      </c>
      <c r="F174" t="s">
        <v>11</v>
      </c>
      <c r="G174">
        <v>1089581458431</v>
      </c>
    </row>
    <row r="175" spans="1:7" x14ac:dyDescent="0.25">
      <c r="A175" t="s">
        <v>22</v>
      </c>
      <c r="B175" t="s">
        <v>23</v>
      </c>
      <c r="C175" t="s">
        <v>24</v>
      </c>
      <c r="D175" s="3">
        <v>43191</v>
      </c>
      <c r="E175" t="s">
        <v>14</v>
      </c>
      <c r="F175" t="s">
        <v>15</v>
      </c>
      <c r="G175">
        <v>249940377550.84</v>
      </c>
    </row>
    <row r="176" spans="1:7" x14ac:dyDescent="0.25">
      <c r="A176" t="s">
        <v>25</v>
      </c>
      <c r="B176" t="s">
        <v>23</v>
      </c>
      <c r="C176" t="s">
        <v>24</v>
      </c>
      <c r="D176" s="3">
        <v>43191</v>
      </c>
      <c r="E176" t="s">
        <v>14</v>
      </c>
      <c r="F176" t="s">
        <v>15</v>
      </c>
      <c r="G176">
        <v>549973214378.5</v>
      </c>
    </row>
    <row r="177" spans="1:7" x14ac:dyDescent="0.25">
      <c r="A177" t="s">
        <v>22</v>
      </c>
      <c r="B177" t="s">
        <v>23</v>
      </c>
      <c r="C177" t="s">
        <v>24</v>
      </c>
      <c r="D177" s="3">
        <v>43191</v>
      </c>
      <c r="E177" t="s">
        <v>16</v>
      </c>
      <c r="F177" t="s">
        <v>17</v>
      </c>
      <c r="G177">
        <v>124858493322.31</v>
      </c>
    </row>
    <row r="178" spans="1:7" x14ac:dyDescent="0.25">
      <c r="A178" t="s">
        <v>25</v>
      </c>
      <c r="B178" t="s">
        <v>23</v>
      </c>
      <c r="C178" t="s">
        <v>24</v>
      </c>
      <c r="D178" s="3">
        <v>43191</v>
      </c>
      <c r="E178" t="s">
        <v>16</v>
      </c>
      <c r="F178" t="s">
        <v>17</v>
      </c>
      <c r="G178">
        <v>226802330980.94</v>
      </c>
    </row>
    <row r="179" spans="1:7" x14ac:dyDescent="0.25">
      <c r="A179" t="s">
        <v>22</v>
      </c>
      <c r="B179" t="s">
        <v>23</v>
      </c>
      <c r="C179" t="s">
        <v>24</v>
      </c>
      <c r="D179" s="3">
        <v>43191</v>
      </c>
      <c r="E179" t="s">
        <v>18</v>
      </c>
      <c r="F179" t="s">
        <v>19</v>
      </c>
      <c r="G179">
        <v>124858493322.31</v>
      </c>
    </row>
    <row r="180" spans="1:7" x14ac:dyDescent="0.25">
      <c r="A180" t="s">
        <v>25</v>
      </c>
      <c r="B180" t="s">
        <v>23</v>
      </c>
      <c r="C180" t="s">
        <v>24</v>
      </c>
      <c r="D180" s="3">
        <v>43191</v>
      </c>
      <c r="E180" t="s">
        <v>18</v>
      </c>
      <c r="F180" t="s">
        <v>19</v>
      </c>
      <c r="G180">
        <v>226802330980.94</v>
      </c>
    </row>
    <row r="181" spans="1:7" x14ac:dyDescent="0.25">
      <c r="A181" t="s">
        <v>22</v>
      </c>
      <c r="B181" t="s">
        <v>23</v>
      </c>
      <c r="C181" t="s">
        <v>24</v>
      </c>
      <c r="D181" s="3">
        <v>43221</v>
      </c>
      <c r="E181" t="s">
        <v>10</v>
      </c>
      <c r="F181" t="s">
        <v>11</v>
      </c>
      <c r="G181">
        <v>340386933815</v>
      </c>
    </row>
    <row r="182" spans="1:7" x14ac:dyDescent="0.25">
      <c r="A182" t="s">
        <v>25</v>
      </c>
      <c r="B182" t="s">
        <v>23</v>
      </c>
      <c r="C182" t="s">
        <v>24</v>
      </c>
      <c r="D182" s="3">
        <v>43221</v>
      </c>
      <c r="E182" t="s">
        <v>10</v>
      </c>
      <c r="F182" t="s">
        <v>11</v>
      </c>
      <c r="G182">
        <v>1072238994628</v>
      </c>
    </row>
    <row r="183" spans="1:7" x14ac:dyDescent="0.25">
      <c r="A183" t="s">
        <v>22</v>
      </c>
      <c r="B183" t="s">
        <v>23</v>
      </c>
      <c r="C183" t="s">
        <v>24</v>
      </c>
      <c r="D183" s="3">
        <v>43221</v>
      </c>
      <c r="E183" t="s">
        <v>14</v>
      </c>
      <c r="F183" t="s">
        <v>15</v>
      </c>
      <c r="G183">
        <v>284295550353.84003</v>
      </c>
    </row>
    <row r="184" spans="1:7" x14ac:dyDescent="0.25">
      <c r="A184" t="s">
        <v>25</v>
      </c>
      <c r="B184" t="s">
        <v>23</v>
      </c>
      <c r="C184" t="s">
        <v>24</v>
      </c>
      <c r="D184" s="3">
        <v>43221</v>
      </c>
      <c r="E184" t="s">
        <v>14</v>
      </c>
      <c r="F184" t="s">
        <v>15</v>
      </c>
      <c r="G184">
        <v>551150019495.56006</v>
      </c>
    </row>
    <row r="185" spans="1:7" x14ac:dyDescent="0.25">
      <c r="A185" t="s">
        <v>22</v>
      </c>
      <c r="B185" t="s">
        <v>23</v>
      </c>
      <c r="C185" t="s">
        <v>24</v>
      </c>
      <c r="D185" s="3">
        <v>43221</v>
      </c>
      <c r="E185" t="s">
        <v>16</v>
      </c>
      <c r="F185" t="s">
        <v>17</v>
      </c>
      <c r="G185">
        <v>124906486065.8</v>
      </c>
    </row>
    <row r="186" spans="1:7" x14ac:dyDescent="0.25">
      <c r="A186" t="s">
        <v>25</v>
      </c>
      <c r="B186" t="s">
        <v>23</v>
      </c>
      <c r="C186" t="s">
        <v>24</v>
      </c>
      <c r="D186" s="3">
        <v>43221</v>
      </c>
      <c r="E186" t="s">
        <v>16</v>
      </c>
      <c r="F186" t="s">
        <v>17</v>
      </c>
      <c r="G186">
        <v>230741755403.72</v>
      </c>
    </row>
    <row r="187" spans="1:7" x14ac:dyDescent="0.25">
      <c r="A187" t="s">
        <v>22</v>
      </c>
      <c r="B187" t="s">
        <v>23</v>
      </c>
      <c r="C187" t="s">
        <v>24</v>
      </c>
      <c r="D187" s="3">
        <v>43221</v>
      </c>
      <c r="E187" t="s">
        <v>18</v>
      </c>
      <c r="F187" t="s">
        <v>19</v>
      </c>
      <c r="G187">
        <v>124906486065.8</v>
      </c>
    </row>
    <row r="188" spans="1:7" x14ac:dyDescent="0.25">
      <c r="A188" t="s">
        <v>25</v>
      </c>
      <c r="B188" t="s">
        <v>23</v>
      </c>
      <c r="C188" t="s">
        <v>24</v>
      </c>
      <c r="D188" s="3">
        <v>43221</v>
      </c>
      <c r="E188" t="s">
        <v>18</v>
      </c>
      <c r="F188" t="s">
        <v>19</v>
      </c>
      <c r="G188">
        <v>230741755403.72</v>
      </c>
    </row>
    <row r="189" spans="1:7" x14ac:dyDescent="0.25">
      <c r="A189" t="s">
        <v>22</v>
      </c>
      <c r="B189" t="s">
        <v>23</v>
      </c>
      <c r="C189" t="s">
        <v>24</v>
      </c>
      <c r="D189" s="3">
        <v>43252</v>
      </c>
      <c r="E189" t="s">
        <v>10</v>
      </c>
      <c r="F189" t="s">
        <v>11</v>
      </c>
      <c r="G189">
        <v>370668206906.87</v>
      </c>
    </row>
    <row r="190" spans="1:7" x14ac:dyDescent="0.25">
      <c r="A190" t="s">
        <v>25</v>
      </c>
      <c r="B190" t="s">
        <v>23</v>
      </c>
      <c r="C190" t="s">
        <v>24</v>
      </c>
      <c r="D190" s="3">
        <v>43252</v>
      </c>
      <c r="E190" t="s">
        <v>10</v>
      </c>
      <c r="F190" t="s">
        <v>11</v>
      </c>
      <c r="G190">
        <v>1041957721536.13</v>
      </c>
    </row>
    <row r="191" spans="1:7" x14ac:dyDescent="0.25">
      <c r="A191" t="s">
        <v>22</v>
      </c>
      <c r="B191" t="s">
        <v>23</v>
      </c>
      <c r="C191" t="s">
        <v>24</v>
      </c>
      <c r="D191" s="3">
        <v>43252</v>
      </c>
      <c r="E191" t="s">
        <v>14</v>
      </c>
      <c r="F191" t="s">
        <v>15</v>
      </c>
      <c r="G191">
        <v>315844680989.75</v>
      </c>
    </row>
    <row r="192" spans="1:7" x14ac:dyDescent="0.25">
      <c r="A192" t="s">
        <v>25</v>
      </c>
      <c r="B192" t="s">
        <v>23</v>
      </c>
      <c r="C192" t="s">
        <v>24</v>
      </c>
      <c r="D192" s="3">
        <v>43252</v>
      </c>
      <c r="E192" t="s">
        <v>14</v>
      </c>
      <c r="F192" t="s">
        <v>15</v>
      </c>
      <c r="G192">
        <v>683446907471.72998</v>
      </c>
    </row>
    <row r="193" spans="1:7" x14ac:dyDescent="0.25">
      <c r="A193" t="s">
        <v>22</v>
      </c>
      <c r="B193" t="s">
        <v>23</v>
      </c>
      <c r="C193" t="s">
        <v>24</v>
      </c>
      <c r="D193" s="3">
        <v>43252</v>
      </c>
      <c r="E193" t="s">
        <v>16</v>
      </c>
      <c r="F193" t="s">
        <v>17</v>
      </c>
      <c r="G193">
        <v>137951645158.04001</v>
      </c>
    </row>
    <row r="194" spans="1:7" x14ac:dyDescent="0.25">
      <c r="A194" t="s">
        <v>25</v>
      </c>
      <c r="B194" t="s">
        <v>23</v>
      </c>
      <c r="C194" t="s">
        <v>24</v>
      </c>
      <c r="D194" s="3">
        <v>43252</v>
      </c>
      <c r="E194" t="s">
        <v>16</v>
      </c>
      <c r="F194" t="s">
        <v>17</v>
      </c>
      <c r="G194">
        <v>241097242441.42999</v>
      </c>
    </row>
    <row r="195" spans="1:7" x14ac:dyDescent="0.25">
      <c r="A195" t="s">
        <v>22</v>
      </c>
      <c r="B195" t="s">
        <v>23</v>
      </c>
      <c r="C195" t="s">
        <v>24</v>
      </c>
      <c r="D195" s="3">
        <v>43252</v>
      </c>
      <c r="E195" t="s">
        <v>18</v>
      </c>
      <c r="F195" t="s">
        <v>19</v>
      </c>
      <c r="G195">
        <v>137951645158.04001</v>
      </c>
    </row>
    <row r="196" spans="1:7" x14ac:dyDescent="0.25">
      <c r="A196" t="s">
        <v>25</v>
      </c>
      <c r="B196" t="s">
        <v>23</v>
      </c>
      <c r="C196" t="s">
        <v>24</v>
      </c>
      <c r="D196" s="3">
        <v>43252</v>
      </c>
      <c r="E196" t="s">
        <v>18</v>
      </c>
      <c r="F196" t="s">
        <v>19</v>
      </c>
      <c r="G196">
        <v>241097242441.42999</v>
      </c>
    </row>
    <row r="197" spans="1:7" x14ac:dyDescent="0.25">
      <c r="A197" t="s">
        <v>22</v>
      </c>
      <c r="B197" t="s">
        <v>23</v>
      </c>
      <c r="C197" t="s">
        <v>24</v>
      </c>
      <c r="D197" s="3">
        <v>43282</v>
      </c>
      <c r="E197" t="s">
        <v>10</v>
      </c>
      <c r="F197" t="s">
        <v>11</v>
      </c>
      <c r="G197">
        <v>370647706906.87</v>
      </c>
    </row>
    <row r="198" spans="1:7" x14ac:dyDescent="0.25">
      <c r="A198" t="s">
        <v>25</v>
      </c>
      <c r="B198" t="s">
        <v>23</v>
      </c>
      <c r="C198" t="s">
        <v>24</v>
      </c>
      <c r="D198" s="3">
        <v>43282</v>
      </c>
      <c r="E198" t="s">
        <v>10</v>
      </c>
      <c r="F198" t="s">
        <v>11</v>
      </c>
      <c r="G198">
        <v>1041978221536.13</v>
      </c>
    </row>
    <row r="199" spans="1:7" x14ac:dyDescent="0.25">
      <c r="A199" t="s">
        <v>22</v>
      </c>
      <c r="B199" t="s">
        <v>23</v>
      </c>
      <c r="C199" t="s">
        <v>24</v>
      </c>
      <c r="D199" s="3">
        <v>43282</v>
      </c>
      <c r="E199" t="s">
        <v>14</v>
      </c>
      <c r="F199" t="s">
        <v>15</v>
      </c>
      <c r="G199">
        <v>317468057799.52002</v>
      </c>
    </row>
    <row r="200" spans="1:7" x14ac:dyDescent="0.25">
      <c r="A200" t="s">
        <v>25</v>
      </c>
      <c r="B200" t="s">
        <v>23</v>
      </c>
      <c r="C200" t="s">
        <v>24</v>
      </c>
      <c r="D200" s="3">
        <v>43282</v>
      </c>
      <c r="E200" t="s">
        <v>14</v>
      </c>
      <c r="F200" t="s">
        <v>15</v>
      </c>
      <c r="G200">
        <v>683879640607.93005</v>
      </c>
    </row>
    <row r="201" spans="1:7" x14ac:dyDescent="0.25">
      <c r="A201" t="s">
        <v>22</v>
      </c>
      <c r="B201" t="s">
        <v>23</v>
      </c>
      <c r="C201" t="s">
        <v>24</v>
      </c>
      <c r="D201" s="3">
        <v>43282</v>
      </c>
      <c r="E201" t="s">
        <v>16</v>
      </c>
      <c r="F201" t="s">
        <v>17</v>
      </c>
      <c r="G201">
        <v>218331146035.73001</v>
      </c>
    </row>
    <row r="202" spans="1:7" x14ac:dyDescent="0.25">
      <c r="A202" t="s">
        <v>25</v>
      </c>
      <c r="B202" t="s">
        <v>23</v>
      </c>
      <c r="C202" t="s">
        <v>24</v>
      </c>
      <c r="D202" s="3">
        <v>43282</v>
      </c>
      <c r="E202" t="s">
        <v>16</v>
      </c>
      <c r="F202" t="s">
        <v>17</v>
      </c>
      <c r="G202">
        <v>277121052161.03003</v>
      </c>
    </row>
    <row r="203" spans="1:7" x14ac:dyDescent="0.25">
      <c r="A203" t="s">
        <v>22</v>
      </c>
      <c r="B203" t="s">
        <v>23</v>
      </c>
      <c r="C203" t="s">
        <v>24</v>
      </c>
      <c r="D203" s="3">
        <v>43282</v>
      </c>
      <c r="E203" t="s">
        <v>18</v>
      </c>
      <c r="F203" t="s">
        <v>19</v>
      </c>
      <c r="G203">
        <v>218331146035.73001</v>
      </c>
    </row>
    <row r="204" spans="1:7" x14ac:dyDescent="0.25">
      <c r="A204" t="s">
        <v>25</v>
      </c>
      <c r="B204" t="s">
        <v>23</v>
      </c>
      <c r="C204" t="s">
        <v>24</v>
      </c>
      <c r="D204" s="3">
        <v>43282</v>
      </c>
      <c r="E204" t="s">
        <v>18</v>
      </c>
      <c r="F204" t="s">
        <v>19</v>
      </c>
      <c r="G204">
        <v>277121052161.03003</v>
      </c>
    </row>
    <row r="205" spans="1:7" x14ac:dyDescent="0.25">
      <c r="A205" t="s">
        <v>22</v>
      </c>
      <c r="B205" t="s">
        <v>23</v>
      </c>
      <c r="C205" t="s">
        <v>24</v>
      </c>
      <c r="D205" s="3">
        <v>43313</v>
      </c>
      <c r="E205" t="s">
        <v>10</v>
      </c>
      <c r="F205" t="s">
        <v>11</v>
      </c>
      <c r="G205">
        <v>370546775988.87</v>
      </c>
    </row>
    <row r="206" spans="1:7" x14ac:dyDescent="0.25">
      <c r="A206" t="s">
        <v>25</v>
      </c>
      <c r="B206" t="s">
        <v>23</v>
      </c>
      <c r="C206" t="s">
        <v>24</v>
      </c>
      <c r="D206" s="3">
        <v>43313</v>
      </c>
      <c r="E206" t="s">
        <v>10</v>
      </c>
      <c r="F206" t="s">
        <v>11</v>
      </c>
      <c r="G206">
        <v>1042079152454.13</v>
      </c>
    </row>
    <row r="207" spans="1:7" x14ac:dyDescent="0.25">
      <c r="A207" t="s">
        <v>22</v>
      </c>
      <c r="B207" t="s">
        <v>23</v>
      </c>
      <c r="C207" t="s">
        <v>24</v>
      </c>
      <c r="D207" s="3">
        <v>43313</v>
      </c>
      <c r="E207" t="s">
        <v>14</v>
      </c>
      <c r="F207" t="s">
        <v>15</v>
      </c>
      <c r="G207">
        <v>330638574073.87</v>
      </c>
    </row>
    <row r="208" spans="1:7" x14ac:dyDescent="0.25">
      <c r="A208" t="s">
        <v>25</v>
      </c>
      <c r="B208" t="s">
        <v>23</v>
      </c>
      <c r="C208" t="s">
        <v>24</v>
      </c>
      <c r="D208" s="3">
        <v>43313</v>
      </c>
      <c r="E208" t="s">
        <v>14</v>
      </c>
      <c r="F208" t="s">
        <v>15</v>
      </c>
      <c r="G208">
        <v>684541277025.84998</v>
      </c>
    </row>
    <row r="209" spans="1:7" x14ac:dyDescent="0.25">
      <c r="A209" t="s">
        <v>22</v>
      </c>
      <c r="B209" t="s">
        <v>23</v>
      </c>
      <c r="C209" t="s">
        <v>24</v>
      </c>
      <c r="D209" s="3">
        <v>43313</v>
      </c>
      <c r="E209" t="s">
        <v>16</v>
      </c>
      <c r="F209" t="s">
        <v>17</v>
      </c>
      <c r="G209">
        <v>284365105681.33002</v>
      </c>
    </row>
    <row r="210" spans="1:7" x14ac:dyDescent="0.25">
      <c r="A210" t="s">
        <v>25</v>
      </c>
      <c r="B210" t="s">
        <v>23</v>
      </c>
      <c r="C210" t="s">
        <v>24</v>
      </c>
      <c r="D210" s="3">
        <v>43313</v>
      </c>
      <c r="E210" t="s">
        <v>16</v>
      </c>
      <c r="F210" t="s">
        <v>17</v>
      </c>
      <c r="G210">
        <v>313015611190.65002</v>
      </c>
    </row>
    <row r="211" spans="1:7" x14ac:dyDescent="0.25">
      <c r="A211" t="s">
        <v>22</v>
      </c>
      <c r="B211" t="s">
        <v>23</v>
      </c>
      <c r="C211" t="s">
        <v>24</v>
      </c>
      <c r="D211" s="3">
        <v>43313</v>
      </c>
      <c r="E211" t="s">
        <v>18</v>
      </c>
      <c r="F211" t="s">
        <v>19</v>
      </c>
      <c r="G211">
        <v>284365105681.33002</v>
      </c>
    </row>
    <row r="212" spans="1:7" x14ac:dyDescent="0.25">
      <c r="A212" t="s">
        <v>25</v>
      </c>
      <c r="B212" t="s">
        <v>23</v>
      </c>
      <c r="C212" t="s">
        <v>24</v>
      </c>
      <c r="D212" s="3">
        <v>43313</v>
      </c>
      <c r="E212" t="s">
        <v>18</v>
      </c>
      <c r="F212" t="s">
        <v>19</v>
      </c>
      <c r="G212">
        <v>313015611190.65002</v>
      </c>
    </row>
    <row r="213" spans="1:7" x14ac:dyDescent="0.25">
      <c r="A213" t="s">
        <v>22</v>
      </c>
      <c r="B213" t="s">
        <v>23</v>
      </c>
      <c r="C213" t="s">
        <v>24</v>
      </c>
      <c r="D213" s="3">
        <v>43344</v>
      </c>
      <c r="E213" t="s">
        <v>10</v>
      </c>
      <c r="F213" t="s">
        <v>11</v>
      </c>
      <c r="G213">
        <v>370646775988.87</v>
      </c>
    </row>
    <row r="214" spans="1:7" x14ac:dyDescent="0.25">
      <c r="A214" t="s">
        <v>25</v>
      </c>
      <c r="B214" t="s">
        <v>23</v>
      </c>
      <c r="C214" t="s">
        <v>24</v>
      </c>
      <c r="D214" s="3">
        <v>43344</v>
      </c>
      <c r="E214" t="s">
        <v>10</v>
      </c>
      <c r="F214" t="s">
        <v>11</v>
      </c>
      <c r="G214">
        <v>1041979152454.13</v>
      </c>
    </row>
    <row r="215" spans="1:7" x14ac:dyDescent="0.25">
      <c r="A215" t="s">
        <v>22</v>
      </c>
      <c r="B215" t="s">
        <v>23</v>
      </c>
      <c r="C215" t="s">
        <v>24</v>
      </c>
      <c r="D215" s="3">
        <v>43344</v>
      </c>
      <c r="E215" t="s">
        <v>14</v>
      </c>
      <c r="F215" t="s">
        <v>15</v>
      </c>
      <c r="G215">
        <v>330638574073.87</v>
      </c>
    </row>
    <row r="216" spans="1:7" x14ac:dyDescent="0.25">
      <c r="A216" t="s">
        <v>25</v>
      </c>
      <c r="B216" t="s">
        <v>23</v>
      </c>
      <c r="C216" t="s">
        <v>24</v>
      </c>
      <c r="D216" s="3">
        <v>43344</v>
      </c>
      <c r="E216" t="s">
        <v>14</v>
      </c>
      <c r="F216" t="s">
        <v>15</v>
      </c>
      <c r="G216">
        <v>684909726679.76001</v>
      </c>
    </row>
    <row r="217" spans="1:7" x14ac:dyDescent="0.25">
      <c r="A217" t="s">
        <v>22</v>
      </c>
      <c r="B217" t="s">
        <v>23</v>
      </c>
      <c r="C217" t="s">
        <v>24</v>
      </c>
      <c r="D217" s="3">
        <v>43344</v>
      </c>
      <c r="E217" t="s">
        <v>16</v>
      </c>
      <c r="F217" t="s">
        <v>17</v>
      </c>
      <c r="G217">
        <v>321900264452.40997</v>
      </c>
    </row>
    <row r="218" spans="1:7" x14ac:dyDescent="0.25">
      <c r="A218" t="s">
        <v>25</v>
      </c>
      <c r="B218" t="s">
        <v>23</v>
      </c>
      <c r="C218" t="s">
        <v>24</v>
      </c>
      <c r="D218" s="3">
        <v>43344</v>
      </c>
      <c r="E218" t="s">
        <v>16</v>
      </c>
      <c r="F218" t="s">
        <v>17</v>
      </c>
      <c r="G218">
        <v>341447420209.85999</v>
      </c>
    </row>
    <row r="219" spans="1:7" x14ac:dyDescent="0.25">
      <c r="A219" t="s">
        <v>22</v>
      </c>
      <c r="B219" t="s">
        <v>23</v>
      </c>
      <c r="C219" t="s">
        <v>24</v>
      </c>
      <c r="D219" s="3">
        <v>43344</v>
      </c>
      <c r="E219" t="s">
        <v>18</v>
      </c>
      <c r="F219" t="s">
        <v>19</v>
      </c>
      <c r="G219">
        <v>321900264452.40997</v>
      </c>
    </row>
    <row r="220" spans="1:7" x14ac:dyDescent="0.25">
      <c r="A220" t="s">
        <v>25</v>
      </c>
      <c r="B220" t="s">
        <v>23</v>
      </c>
      <c r="C220" t="s">
        <v>24</v>
      </c>
      <c r="D220" s="3">
        <v>43344</v>
      </c>
      <c r="E220" t="s">
        <v>18</v>
      </c>
      <c r="F220" t="s">
        <v>19</v>
      </c>
      <c r="G220">
        <v>341447420209.85999</v>
      </c>
    </row>
    <row r="221" spans="1:7" x14ac:dyDescent="0.25">
      <c r="A221" t="s">
        <v>22</v>
      </c>
      <c r="B221" t="s">
        <v>23</v>
      </c>
      <c r="C221" t="s">
        <v>24</v>
      </c>
      <c r="D221" s="3">
        <v>43374</v>
      </c>
      <c r="E221" t="s">
        <v>10</v>
      </c>
      <c r="F221" t="s">
        <v>11</v>
      </c>
      <c r="G221">
        <v>370646775988.87</v>
      </c>
    </row>
    <row r="222" spans="1:7" x14ac:dyDescent="0.25">
      <c r="A222" t="s">
        <v>25</v>
      </c>
      <c r="B222" t="s">
        <v>23</v>
      </c>
      <c r="C222" t="s">
        <v>24</v>
      </c>
      <c r="D222" s="3">
        <v>43374</v>
      </c>
      <c r="E222" t="s">
        <v>10</v>
      </c>
      <c r="F222" t="s">
        <v>11</v>
      </c>
      <c r="G222">
        <v>1041979152454.13</v>
      </c>
    </row>
    <row r="223" spans="1:7" x14ac:dyDescent="0.25">
      <c r="A223" t="s">
        <v>22</v>
      </c>
      <c r="B223" t="s">
        <v>23</v>
      </c>
      <c r="C223" t="s">
        <v>24</v>
      </c>
      <c r="D223" s="3">
        <v>43374</v>
      </c>
      <c r="E223" t="s">
        <v>14</v>
      </c>
      <c r="F223" t="s">
        <v>15</v>
      </c>
      <c r="G223">
        <v>341469352730.38</v>
      </c>
    </row>
    <row r="224" spans="1:7" x14ac:dyDescent="0.25">
      <c r="A224" t="s">
        <v>25</v>
      </c>
      <c r="B224" t="s">
        <v>23</v>
      </c>
      <c r="C224" t="s">
        <v>24</v>
      </c>
      <c r="D224" s="3">
        <v>43374</v>
      </c>
      <c r="E224" t="s">
        <v>14</v>
      </c>
      <c r="F224" t="s">
        <v>15</v>
      </c>
      <c r="G224">
        <v>685976466617.19995</v>
      </c>
    </row>
    <row r="225" spans="1:7" x14ac:dyDescent="0.25">
      <c r="A225" t="s">
        <v>22</v>
      </c>
      <c r="B225" t="s">
        <v>23</v>
      </c>
      <c r="C225" t="s">
        <v>24</v>
      </c>
      <c r="D225" s="3">
        <v>43374</v>
      </c>
      <c r="E225" t="s">
        <v>16</v>
      </c>
      <c r="F225" t="s">
        <v>17</v>
      </c>
      <c r="G225">
        <v>334546525239.25</v>
      </c>
    </row>
    <row r="226" spans="1:7" x14ac:dyDescent="0.25">
      <c r="A226" t="s">
        <v>25</v>
      </c>
      <c r="B226" t="s">
        <v>23</v>
      </c>
      <c r="C226" t="s">
        <v>24</v>
      </c>
      <c r="D226" s="3">
        <v>43374</v>
      </c>
      <c r="E226" t="s">
        <v>16</v>
      </c>
      <c r="F226" t="s">
        <v>17</v>
      </c>
      <c r="G226">
        <v>446259536261.96997</v>
      </c>
    </row>
    <row r="227" spans="1:7" x14ac:dyDescent="0.25">
      <c r="A227" t="s">
        <v>22</v>
      </c>
      <c r="B227" t="s">
        <v>23</v>
      </c>
      <c r="C227" t="s">
        <v>24</v>
      </c>
      <c r="D227" s="3">
        <v>43374</v>
      </c>
      <c r="E227" t="s">
        <v>18</v>
      </c>
      <c r="F227" t="s">
        <v>19</v>
      </c>
      <c r="G227">
        <v>334546525239.25</v>
      </c>
    </row>
    <row r="228" spans="1:7" x14ac:dyDescent="0.25">
      <c r="A228" t="s">
        <v>25</v>
      </c>
      <c r="B228" t="s">
        <v>23</v>
      </c>
      <c r="C228" t="s">
        <v>24</v>
      </c>
      <c r="D228" s="3">
        <v>43374</v>
      </c>
      <c r="E228" t="s">
        <v>18</v>
      </c>
      <c r="F228" t="s">
        <v>19</v>
      </c>
      <c r="G228">
        <v>446259536261.96997</v>
      </c>
    </row>
    <row r="229" spans="1:7" x14ac:dyDescent="0.25">
      <c r="A229" t="s">
        <v>22</v>
      </c>
      <c r="B229" t="s">
        <v>23</v>
      </c>
      <c r="C229" t="s">
        <v>24</v>
      </c>
      <c r="D229" s="3">
        <v>43405</v>
      </c>
      <c r="E229" t="s">
        <v>10</v>
      </c>
      <c r="F229" t="s">
        <v>11</v>
      </c>
      <c r="G229">
        <v>370546775988.87</v>
      </c>
    </row>
    <row r="230" spans="1:7" x14ac:dyDescent="0.25">
      <c r="A230" t="s">
        <v>25</v>
      </c>
      <c r="B230" t="s">
        <v>23</v>
      </c>
      <c r="C230" t="s">
        <v>24</v>
      </c>
      <c r="D230" s="3">
        <v>43405</v>
      </c>
      <c r="E230" t="s">
        <v>10</v>
      </c>
      <c r="F230" t="s">
        <v>11</v>
      </c>
      <c r="G230">
        <v>1042079152454.13</v>
      </c>
    </row>
    <row r="231" spans="1:7" x14ac:dyDescent="0.25">
      <c r="A231" t="s">
        <v>22</v>
      </c>
      <c r="B231" t="s">
        <v>23</v>
      </c>
      <c r="C231" t="s">
        <v>24</v>
      </c>
      <c r="D231" s="3">
        <v>43405</v>
      </c>
      <c r="E231" t="s">
        <v>14</v>
      </c>
      <c r="F231" t="s">
        <v>15</v>
      </c>
      <c r="G231">
        <v>343193464415.77002</v>
      </c>
    </row>
    <row r="232" spans="1:7" x14ac:dyDescent="0.25">
      <c r="A232" t="s">
        <v>25</v>
      </c>
      <c r="B232" t="s">
        <v>23</v>
      </c>
      <c r="C232" t="s">
        <v>24</v>
      </c>
      <c r="D232" s="3">
        <v>43405</v>
      </c>
      <c r="E232" t="s">
        <v>14</v>
      </c>
      <c r="F232" t="s">
        <v>15</v>
      </c>
      <c r="G232">
        <v>687739753093.31995</v>
      </c>
    </row>
    <row r="233" spans="1:7" x14ac:dyDescent="0.25">
      <c r="A233" t="s">
        <v>22</v>
      </c>
      <c r="B233" t="s">
        <v>23</v>
      </c>
      <c r="C233" t="s">
        <v>24</v>
      </c>
      <c r="D233" s="3">
        <v>43405</v>
      </c>
      <c r="E233" t="s">
        <v>16</v>
      </c>
      <c r="F233" t="s">
        <v>17</v>
      </c>
      <c r="G233">
        <v>335139639653.5</v>
      </c>
    </row>
    <row r="234" spans="1:7" x14ac:dyDescent="0.25">
      <c r="A234" t="s">
        <v>25</v>
      </c>
      <c r="B234" t="s">
        <v>23</v>
      </c>
      <c r="C234" t="s">
        <v>24</v>
      </c>
      <c r="D234" s="3">
        <v>43405</v>
      </c>
      <c r="E234" t="s">
        <v>16</v>
      </c>
      <c r="F234" t="s">
        <v>17</v>
      </c>
      <c r="G234">
        <v>449033306061.42999</v>
      </c>
    </row>
    <row r="235" spans="1:7" x14ac:dyDescent="0.25">
      <c r="A235" t="s">
        <v>22</v>
      </c>
      <c r="B235" t="s">
        <v>23</v>
      </c>
      <c r="C235" t="s">
        <v>24</v>
      </c>
      <c r="D235" s="3">
        <v>43405</v>
      </c>
      <c r="E235" t="s">
        <v>18</v>
      </c>
      <c r="F235" t="s">
        <v>19</v>
      </c>
      <c r="G235">
        <v>335139639653.5</v>
      </c>
    </row>
    <row r="236" spans="1:7" x14ac:dyDescent="0.25">
      <c r="A236" t="s">
        <v>25</v>
      </c>
      <c r="B236" t="s">
        <v>23</v>
      </c>
      <c r="C236" t="s">
        <v>24</v>
      </c>
      <c r="D236" s="3">
        <v>43405</v>
      </c>
      <c r="E236" t="s">
        <v>18</v>
      </c>
      <c r="F236" t="s">
        <v>19</v>
      </c>
      <c r="G236">
        <v>449033306061.42999</v>
      </c>
    </row>
    <row r="237" spans="1:7" x14ac:dyDescent="0.25">
      <c r="A237" t="s">
        <v>22</v>
      </c>
      <c r="B237" t="s">
        <v>23</v>
      </c>
      <c r="C237" t="s">
        <v>24</v>
      </c>
      <c r="D237" s="3">
        <v>43435</v>
      </c>
      <c r="E237" t="s">
        <v>10</v>
      </c>
      <c r="F237" t="s">
        <v>11</v>
      </c>
      <c r="G237">
        <v>370290936212.69</v>
      </c>
    </row>
    <row r="238" spans="1:7" x14ac:dyDescent="0.25">
      <c r="A238" t="s">
        <v>25</v>
      </c>
      <c r="B238" t="s">
        <v>23</v>
      </c>
      <c r="C238" t="s">
        <v>24</v>
      </c>
      <c r="D238" s="3">
        <v>43435</v>
      </c>
      <c r="E238" t="s">
        <v>10</v>
      </c>
      <c r="F238" t="s">
        <v>11</v>
      </c>
      <c r="G238">
        <v>1042334992230.3101</v>
      </c>
    </row>
    <row r="239" spans="1:7" x14ac:dyDescent="0.25">
      <c r="A239" t="s">
        <v>22</v>
      </c>
      <c r="B239" t="s">
        <v>23</v>
      </c>
      <c r="C239" t="s">
        <v>24</v>
      </c>
      <c r="D239" s="3">
        <v>43435</v>
      </c>
      <c r="E239" t="s">
        <v>14</v>
      </c>
      <c r="F239" t="s">
        <v>15</v>
      </c>
      <c r="G239">
        <v>336163357650.47998</v>
      </c>
    </row>
    <row r="240" spans="1:7" x14ac:dyDescent="0.25">
      <c r="A240" t="s">
        <v>25</v>
      </c>
      <c r="B240" t="s">
        <v>23</v>
      </c>
      <c r="C240" t="s">
        <v>24</v>
      </c>
      <c r="D240" s="3">
        <v>43435</v>
      </c>
      <c r="E240" t="s">
        <v>14</v>
      </c>
      <c r="F240" t="s">
        <v>15</v>
      </c>
      <c r="G240">
        <v>450238738588.69</v>
      </c>
    </row>
    <row r="241" spans="1:7" x14ac:dyDescent="0.25">
      <c r="A241" t="s">
        <v>22</v>
      </c>
      <c r="B241" t="s">
        <v>23</v>
      </c>
      <c r="C241" t="s">
        <v>24</v>
      </c>
      <c r="D241" s="3">
        <v>43435</v>
      </c>
      <c r="E241" t="s">
        <v>16</v>
      </c>
      <c r="F241" t="s">
        <v>17</v>
      </c>
      <c r="G241">
        <v>336160953192.17999</v>
      </c>
    </row>
    <row r="242" spans="1:7" x14ac:dyDescent="0.25">
      <c r="A242" t="s">
        <v>25</v>
      </c>
      <c r="B242" t="s">
        <v>23</v>
      </c>
      <c r="C242" t="s">
        <v>24</v>
      </c>
      <c r="D242" s="3">
        <v>43435</v>
      </c>
      <c r="E242" t="s">
        <v>16</v>
      </c>
      <c r="F242" t="s">
        <v>17</v>
      </c>
      <c r="G242">
        <v>450198329588.69</v>
      </c>
    </row>
    <row r="243" spans="1:7" x14ac:dyDescent="0.25">
      <c r="A243" t="s">
        <v>22</v>
      </c>
      <c r="B243" t="s">
        <v>23</v>
      </c>
      <c r="C243" t="s">
        <v>24</v>
      </c>
      <c r="D243" s="3">
        <v>43435</v>
      </c>
      <c r="E243" t="s">
        <v>20</v>
      </c>
      <c r="F243" t="s">
        <v>21</v>
      </c>
      <c r="G243">
        <v>2404458.2999999998</v>
      </c>
    </row>
    <row r="244" spans="1:7" x14ac:dyDescent="0.25">
      <c r="A244" t="s">
        <v>25</v>
      </c>
      <c r="B244" t="s">
        <v>23</v>
      </c>
      <c r="C244" t="s">
        <v>24</v>
      </c>
      <c r="D244" s="3">
        <v>43435</v>
      </c>
      <c r="E244" t="s">
        <v>20</v>
      </c>
      <c r="F244" t="s">
        <v>21</v>
      </c>
      <c r="G244">
        <v>40409000</v>
      </c>
    </row>
    <row r="245" spans="1:7" x14ac:dyDescent="0.25">
      <c r="A245" t="s">
        <v>22</v>
      </c>
      <c r="B245" t="s">
        <v>23</v>
      </c>
      <c r="C245" t="s">
        <v>24</v>
      </c>
      <c r="D245" s="3">
        <v>43435</v>
      </c>
      <c r="E245" t="s">
        <v>18</v>
      </c>
      <c r="F245" t="s">
        <v>19</v>
      </c>
      <c r="G245">
        <v>336153728203.26001</v>
      </c>
    </row>
    <row r="246" spans="1:7" x14ac:dyDescent="0.25">
      <c r="A246" t="s">
        <v>25</v>
      </c>
      <c r="B246" t="s">
        <v>23</v>
      </c>
      <c r="C246" t="s">
        <v>24</v>
      </c>
      <c r="D246" s="3">
        <v>43435</v>
      </c>
      <c r="E246" t="s">
        <v>18</v>
      </c>
      <c r="F246" t="s">
        <v>19</v>
      </c>
      <c r="G246">
        <v>450198329588.69</v>
      </c>
    </row>
    <row r="247" spans="1:7" x14ac:dyDescent="0.25">
      <c r="A247" t="s">
        <v>26</v>
      </c>
      <c r="B247" t="s">
        <v>27</v>
      </c>
      <c r="C247" t="s">
        <v>28</v>
      </c>
      <c r="D247" s="3">
        <v>43101</v>
      </c>
      <c r="E247" t="s">
        <v>10</v>
      </c>
      <c r="F247" t="s">
        <v>11</v>
      </c>
      <c r="G247">
        <v>322777100128</v>
      </c>
    </row>
    <row r="248" spans="1:7" x14ac:dyDescent="0.25">
      <c r="A248" t="s">
        <v>29</v>
      </c>
      <c r="B248" t="s">
        <v>30</v>
      </c>
      <c r="C248" t="s">
        <v>31</v>
      </c>
      <c r="D248" s="3">
        <v>43101</v>
      </c>
      <c r="E248" t="s">
        <v>10</v>
      </c>
      <c r="F248" t="s">
        <v>11</v>
      </c>
      <c r="G248">
        <v>316241343760</v>
      </c>
    </row>
    <row r="249" spans="1:7" x14ac:dyDescent="0.25">
      <c r="A249" t="s">
        <v>32</v>
      </c>
      <c r="B249" t="s">
        <v>33</v>
      </c>
      <c r="C249" t="s">
        <v>34</v>
      </c>
      <c r="D249" s="3">
        <v>43101</v>
      </c>
      <c r="E249" t="s">
        <v>10</v>
      </c>
      <c r="F249" t="s">
        <v>11</v>
      </c>
      <c r="G249">
        <v>44023680482</v>
      </c>
    </row>
    <row r="250" spans="1:7" x14ac:dyDescent="0.25">
      <c r="A250" t="s">
        <v>35</v>
      </c>
      <c r="B250" t="s">
        <v>36</v>
      </c>
      <c r="C250" t="s">
        <v>37</v>
      </c>
      <c r="D250" s="3">
        <v>43101</v>
      </c>
      <c r="E250" t="s">
        <v>10</v>
      </c>
      <c r="F250" t="s">
        <v>11</v>
      </c>
      <c r="G250">
        <v>82420475023</v>
      </c>
    </row>
    <row r="251" spans="1:7" x14ac:dyDescent="0.25">
      <c r="A251" t="s">
        <v>38</v>
      </c>
      <c r="B251" t="s">
        <v>39</v>
      </c>
      <c r="C251" t="s">
        <v>40</v>
      </c>
      <c r="D251" s="3">
        <v>43101</v>
      </c>
      <c r="E251" t="s">
        <v>10</v>
      </c>
      <c r="F251" t="s">
        <v>11</v>
      </c>
      <c r="G251">
        <v>25880804713</v>
      </c>
    </row>
    <row r="252" spans="1:7" x14ac:dyDescent="0.25">
      <c r="A252" t="s">
        <v>26</v>
      </c>
      <c r="B252" t="s">
        <v>27</v>
      </c>
      <c r="C252" t="s">
        <v>28</v>
      </c>
      <c r="D252" s="3">
        <v>43101</v>
      </c>
      <c r="E252" t="s">
        <v>14</v>
      </c>
      <c r="F252" t="s">
        <v>15</v>
      </c>
      <c r="G252">
        <v>194393142798.74399</v>
      </c>
    </row>
    <row r="253" spans="1:7" x14ac:dyDescent="0.25">
      <c r="A253" t="s">
        <v>29</v>
      </c>
      <c r="B253" t="s">
        <v>30</v>
      </c>
      <c r="C253" t="s">
        <v>31</v>
      </c>
      <c r="D253" s="3">
        <v>43101</v>
      </c>
      <c r="E253" t="s">
        <v>14</v>
      </c>
      <c r="F253" t="s">
        <v>15</v>
      </c>
      <c r="G253">
        <v>82045006492.820007</v>
      </c>
    </row>
    <row r="254" spans="1:7" x14ac:dyDescent="0.25">
      <c r="A254" t="s">
        <v>32</v>
      </c>
      <c r="B254" t="s">
        <v>33</v>
      </c>
      <c r="C254" t="s">
        <v>34</v>
      </c>
      <c r="D254" s="3">
        <v>43101</v>
      </c>
      <c r="E254" t="s">
        <v>14</v>
      </c>
      <c r="F254" t="s">
        <v>15</v>
      </c>
      <c r="G254">
        <v>781798503.26010001</v>
      </c>
    </row>
    <row r="255" spans="1:7" x14ac:dyDescent="0.25">
      <c r="A255" t="s">
        <v>35</v>
      </c>
      <c r="B255" t="s">
        <v>36</v>
      </c>
      <c r="C255" t="s">
        <v>37</v>
      </c>
      <c r="D255" s="3">
        <v>43101</v>
      </c>
      <c r="E255" t="s">
        <v>14</v>
      </c>
      <c r="F255" t="s">
        <v>15</v>
      </c>
      <c r="G255">
        <v>33001123166.66</v>
      </c>
    </row>
    <row r="256" spans="1:7" x14ac:dyDescent="0.25">
      <c r="A256" t="s">
        <v>26</v>
      </c>
      <c r="B256" t="s">
        <v>27</v>
      </c>
      <c r="C256" t="s">
        <v>28</v>
      </c>
      <c r="D256" s="3">
        <v>43101</v>
      </c>
      <c r="E256" t="s">
        <v>16</v>
      </c>
      <c r="F256" t="s">
        <v>17</v>
      </c>
      <c r="G256">
        <v>25901796271.171902</v>
      </c>
    </row>
    <row r="257" spans="1:7" x14ac:dyDescent="0.25">
      <c r="A257" t="s">
        <v>29</v>
      </c>
      <c r="B257" t="s">
        <v>30</v>
      </c>
      <c r="C257" t="s">
        <v>31</v>
      </c>
      <c r="D257" s="3">
        <v>43101</v>
      </c>
      <c r="E257" t="s">
        <v>16</v>
      </c>
      <c r="F257" t="s">
        <v>17</v>
      </c>
      <c r="G257">
        <v>56320771189.629997</v>
      </c>
    </row>
    <row r="258" spans="1:7" x14ac:dyDescent="0.25">
      <c r="A258" t="s">
        <v>32</v>
      </c>
      <c r="B258" t="s">
        <v>33</v>
      </c>
      <c r="C258" t="s">
        <v>34</v>
      </c>
      <c r="D258" s="3">
        <v>43101</v>
      </c>
      <c r="E258" t="s">
        <v>16</v>
      </c>
      <c r="F258" t="s">
        <v>17</v>
      </c>
      <c r="G258">
        <v>23987735.195599999</v>
      </c>
    </row>
    <row r="259" spans="1:7" x14ac:dyDescent="0.25">
      <c r="A259" t="s">
        <v>35</v>
      </c>
      <c r="B259" t="s">
        <v>36</v>
      </c>
      <c r="C259" t="s">
        <v>37</v>
      </c>
      <c r="D259" s="3">
        <v>43101</v>
      </c>
      <c r="E259" t="s">
        <v>16</v>
      </c>
      <c r="F259" t="s">
        <v>17</v>
      </c>
      <c r="G259">
        <v>2264416825.9499998</v>
      </c>
    </row>
    <row r="260" spans="1:7" x14ac:dyDescent="0.25">
      <c r="A260" t="s">
        <v>26</v>
      </c>
      <c r="B260" t="s">
        <v>27</v>
      </c>
      <c r="C260" t="s">
        <v>28</v>
      </c>
      <c r="D260" s="3">
        <v>43101</v>
      </c>
      <c r="E260" t="s">
        <v>18</v>
      </c>
      <c r="F260" t="s">
        <v>19</v>
      </c>
      <c r="G260">
        <v>24125756663.741901</v>
      </c>
    </row>
    <row r="261" spans="1:7" x14ac:dyDescent="0.25">
      <c r="A261" t="s">
        <v>29</v>
      </c>
      <c r="B261" t="s">
        <v>30</v>
      </c>
      <c r="C261" t="s">
        <v>31</v>
      </c>
      <c r="D261" s="3">
        <v>43101</v>
      </c>
      <c r="E261" t="s">
        <v>18</v>
      </c>
      <c r="F261" t="s">
        <v>19</v>
      </c>
      <c r="G261">
        <v>56320771189.629997</v>
      </c>
    </row>
    <row r="262" spans="1:7" x14ac:dyDescent="0.25">
      <c r="A262" t="s">
        <v>32</v>
      </c>
      <c r="B262" t="s">
        <v>33</v>
      </c>
      <c r="C262" t="s">
        <v>34</v>
      </c>
      <c r="D262" s="3">
        <v>43101</v>
      </c>
      <c r="E262" t="s">
        <v>18</v>
      </c>
      <c r="F262" t="s">
        <v>19</v>
      </c>
      <c r="G262">
        <v>2366175.8856000002</v>
      </c>
    </row>
    <row r="263" spans="1:7" x14ac:dyDescent="0.25">
      <c r="A263" t="s">
        <v>35</v>
      </c>
      <c r="B263" t="s">
        <v>36</v>
      </c>
      <c r="C263" t="s">
        <v>37</v>
      </c>
      <c r="D263" s="3">
        <v>43101</v>
      </c>
      <c r="E263" t="s">
        <v>18</v>
      </c>
      <c r="F263" t="s">
        <v>19</v>
      </c>
      <c r="G263">
        <v>2262669355.0500002</v>
      </c>
    </row>
    <row r="264" spans="1:7" x14ac:dyDescent="0.25">
      <c r="A264" t="s">
        <v>26</v>
      </c>
      <c r="B264" t="s">
        <v>27</v>
      </c>
      <c r="C264" t="s">
        <v>28</v>
      </c>
      <c r="D264" s="3">
        <v>43132</v>
      </c>
      <c r="E264" t="s">
        <v>10</v>
      </c>
      <c r="F264" t="s">
        <v>11</v>
      </c>
      <c r="G264">
        <v>322777100128</v>
      </c>
    </row>
    <row r="265" spans="1:7" x14ac:dyDescent="0.25">
      <c r="A265" t="s">
        <v>29</v>
      </c>
      <c r="B265" t="s">
        <v>30</v>
      </c>
      <c r="C265" t="s">
        <v>31</v>
      </c>
      <c r="D265" s="3">
        <v>43132</v>
      </c>
      <c r="E265" t="s">
        <v>10</v>
      </c>
      <c r="F265" t="s">
        <v>11</v>
      </c>
      <c r="G265">
        <v>366241343760</v>
      </c>
    </row>
    <row r="266" spans="1:7" x14ac:dyDescent="0.25">
      <c r="A266" t="s">
        <v>32</v>
      </c>
      <c r="B266" t="s">
        <v>33</v>
      </c>
      <c r="C266" t="s">
        <v>34</v>
      </c>
      <c r="D266" s="3">
        <v>43132</v>
      </c>
      <c r="E266" t="s">
        <v>10</v>
      </c>
      <c r="F266" t="s">
        <v>11</v>
      </c>
      <c r="G266">
        <v>43789680762</v>
      </c>
    </row>
    <row r="267" spans="1:7" x14ac:dyDescent="0.25">
      <c r="A267" t="s">
        <v>35</v>
      </c>
      <c r="B267" t="s">
        <v>36</v>
      </c>
      <c r="C267" t="s">
        <v>37</v>
      </c>
      <c r="D267" s="3">
        <v>43132</v>
      </c>
      <c r="E267" t="s">
        <v>10</v>
      </c>
      <c r="F267" t="s">
        <v>11</v>
      </c>
      <c r="G267">
        <v>82420475023</v>
      </c>
    </row>
    <row r="268" spans="1:7" x14ac:dyDescent="0.25">
      <c r="A268" t="s">
        <v>38</v>
      </c>
      <c r="B268" t="s">
        <v>39</v>
      </c>
      <c r="C268" t="s">
        <v>40</v>
      </c>
      <c r="D268" s="3">
        <v>43132</v>
      </c>
      <c r="E268" t="s">
        <v>10</v>
      </c>
      <c r="F268" t="s">
        <v>11</v>
      </c>
      <c r="G268">
        <v>25880804713</v>
      </c>
    </row>
    <row r="269" spans="1:7" x14ac:dyDescent="0.25">
      <c r="A269" t="s">
        <v>26</v>
      </c>
      <c r="B269" t="s">
        <v>27</v>
      </c>
      <c r="C269" t="s">
        <v>28</v>
      </c>
      <c r="D269" s="3">
        <v>43132</v>
      </c>
      <c r="E269" t="s">
        <v>14</v>
      </c>
      <c r="F269" t="s">
        <v>15</v>
      </c>
      <c r="G269">
        <v>203454232663.479</v>
      </c>
    </row>
    <row r="270" spans="1:7" x14ac:dyDescent="0.25">
      <c r="A270" t="s">
        <v>29</v>
      </c>
      <c r="B270" t="s">
        <v>30</v>
      </c>
      <c r="C270" t="s">
        <v>31</v>
      </c>
      <c r="D270" s="3">
        <v>43132</v>
      </c>
      <c r="E270" t="s">
        <v>14</v>
      </c>
      <c r="F270" t="s">
        <v>15</v>
      </c>
      <c r="G270">
        <v>105757695810.85001</v>
      </c>
    </row>
    <row r="271" spans="1:7" x14ac:dyDescent="0.25">
      <c r="A271" t="s">
        <v>32</v>
      </c>
      <c r="B271" t="s">
        <v>33</v>
      </c>
      <c r="C271" t="s">
        <v>34</v>
      </c>
      <c r="D271" s="3">
        <v>43132</v>
      </c>
      <c r="E271" t="s">
        <v>14</v>
      </c>
      <c r="F271" t="s">
        <v>15</v>
      </c>
      <c r="G271">
        <v>3511426537.8683</v>
      </c>
    </row>
    <row r="272" spans="1:7" x14ac:dyDescent="0.25">
      <c r="A272" t="s">
        <v>35</v>
      </c>
      <c r="B272" t="s">
        <v>36</v>
      </c>
      <c r="C272" t="s">
        <v>37</v>
      </c>
      <c r="D272" s="3">
        <v>43132</v>
      </c>
      <c r="E272" t="s">
        <v>14</v>
      </c>
      <c r="F272" t="s">
        <v>15</v>
      </c>
      <c r="G272">
        <v>36894265808.739998</v>
      </c>
    </row>
    <row r="273" spans="1:7" x14ac:dyDescent="0.25">
      <c r="A273" t="s">
        <v>26</v>
      </c>
      <c r="B273" t="s">
        <v>27</v>
      </c>
      <c r="C273" t="s">
        <v>28</v>
      </c>
      <c r="D273" s="3">
        <v>43132</v>
      </c>
      <c r="E273" t="s">
        <v>16</v>
      </c>
      <c r="F273" t="s">
        <v>17</v>
      </c>
      <c r="G273">
        <v>49434570076.2304</v>
      </c>
    </row>
    <row r="274" spans="1:7" x14ac:dyDescent="0.25">
      <c r="A274" t="s">
        <v>29</v>
      </c>
      <c r="B274" t="s">
        <v>30</v>
      </c>
      <c r="C274" t="s">
        <v>31</v>
      </c>
      <c r="D274" s="3">
        <v>43132</v>
      </c>
      <c r="E274" t="s">
        <v>16</v>
      </c>
      <c r="F274" t="s">
        <v>17</v>
      </c>
      <c r="G274">
        <v>83453093731.949997</v>
      </c>
    </row>
    <row r="275" spans="1:7" x14ac:dyDescent="0.25">
      <c r="A275" t="s">
        <v>32</v>
      </c>
      <c r="B275" t="s">
        <v>33</v>
      </c>
      <c r="C275" t="s">
        <v>34</v>
      </c>
      <c r="D275" s="3">
        <v>43132</v>
      </c>
      <c r="E275" t="s">
        <v>16</v>
      </c>
      <c r="F275" t="s">
        <v>17</v>
      </c>
      <c r="G275">
        <v>81600500.574100003</v>
      </c>
    </row>
    <row r="276" spans="1:7" x14ac:dyDescent="0.25">
      <c r="A276" t="s">
        <v>35</v>
      </c>
      <c r="B276" t="s">
        <v>36</v>
      </c>
      <c r="C276" t="s">
        <v>37</v>
      </c>
      <c r="D276" s="3">
        <v>43132</v>
      </c>
      <c r="E276" t="s">
        <v>16</v>
      </c>
      <c r="F276" t="s">
        <v>17</v>
      </c>
      <c r="G276">
        <v>6620106617.4099998</v>
      </c>
    </row>
    <row r="277" spans="1:7" x14ac:dyDescent="0.25">
      <c r="A277" t="s">
        <v>26</v>
      </c>
      <c r="B277" t="s">
        <v>27</v>
      </c>
      <c r="C277" t="s">
        <v>28</v>
      </c>
      <c r="D277" s="3">
        <v>43132</v>
      </c>
      <c r="E277" t="s">
        <v>18</v>
      </c>
      <c r="F277" t="s">
        <v>19</v>
      </c>
      <c r="G277">
        <v>47849446342.736702</v>
      </c>
    </row>
    <row r="278" spans="1:7" x14ac:dyDescent="0.25">
      <c r="A278" t="s">
        <v>29</v>
      </c>
      <c r="B278" t="s">
        <v>30</v>
      </c>
      <c r="C278" t="s">
        <v>31</v>
      </c>
      <c r="D278" s="3">
        <v>43132</v>
      </c>
      <c r="E278" t="s">
        <v>18</v>
      </c>
      <c r="F278" t="s">
        <v>19</v>
      </c>
      <c r="G278">
        <v>83453093731.949997</v>
      </c>
    </row>
    <row r="279" spans="1:7" x14ac:dyDescent="0.25">
      <c r="A279" t="s">
        <v>32</v>
      </c>
      <c r="B279" t="s">
        <v>33</v>
      </c>
      <c r="C279" t="s">
        <v>34</v>
      </c>
      <c r="D279" s="3">
        <v>43132</v>
      </c>
      <c r="E279" t="s">
        <v>18</v>
      </c>
      <c r="F279" t="s">
        <v>19</v>
      </c>
      <c r="G279">
        <v>29419334.724100001</v>
      </c>
    </row>
    <row r="280" spans="1:7" x14ac:dyDescent="0.25">
      <c r="A280" t="s">
        <v>35</v>
      </c>
      <c r="B280" t="s">
        <v>36</v>
      </c>
      <c r="C280" t="s">
        <v>37</v>
      </c>
      <c r="D280" s="3">
        <v>43132</v>
      </c>
      <c r="E280" t="s">
        <v>18</v>
      </c>
      <c r="F280" t="s">
        <v>19</v>
      </c>
      <c r="G280">
        <v>5174832434.4799995</v>
      </c>
    </row>
    <row r="281" spans="1:7" x14ac:dyDescent="0.25">
      <c r="A281" t="s">
        <v>26</v>
      </c>
      <c r="B281" t="s">
        <v>27</v>
      </c>
      <c r="C281" t="s">
        <v>28</v>
      </c>
      <c r="D281" s="3">
        <v>43160</v>
      </c>
      <c r="E281" t="s">
        <v>10</v>
      </c>
      <c r="F281" t="s">
        <v>11</v>
      </c>
      <c r="G281">
        <v>322597100128</v>
      </c>
    </row>
    <row r="282" spans="1:7" x14ac:dyDescent="0.25">
      <c r="A282" t="s">
        <v>29</v>
      </c>
      <c r="B282" t="s">
        <v>30</v>
      </c>
      <c r="C282" t="s">
        <v>31</v>
      </c>
      <c r="D282" s="3">
        <v>43160</v>
      </c>
      <c r="E282" t="s">
        <v>10</v>
      </c>
      <c r="F282" t="s">
        <v>11</v>
      </c>
      <c r="G282">
        <v>366241343760</v>
      </c>
    </row>
    <row r="283" spans="1:7" x14ac:dyDescent="0.25">
      <c r="A283" t="s">
        <v>32</v>
      </c>
      <c r="B283" t="s">
        <v>33</v>
      </c>
      <c r="C283" t="s">
        <v>34</v>
      </c>
      <c r="D283" s="3">
        <v>43160</v>
      </c>
      <c r="E283" t="s">
        <v>10</v>
      </c>
      <c r="F283" t="s">
        <v>11</v>
      </c>
      <c r="G283">
        <v>42797280924</v>
      </c>
    </row>
    <row r="284" spans="1:7" x14ac:dyDescent="0.25">
      <c r="A284" t="s">
        <v>35</v>
      </c>
      <c r="B284" t="s">
        <v>36</v>
      </c>
      <c r="C284" t="s">
        <v>37</v>
      </c>
      <c r="D284" s="3">
        <v>43160</v>
      </c>
      <c r="E284" t="s">
        <v>10</v>
      </c>
      <c r="F284" t="s">
        <v>11</v>
      </c>
      <c r="G284">
        <v>82412975023</v>
      </c>
    </row>
    <row r="285" spans="1:7" x14ac:dyDescent="0.25">
      <c r="A285" t="s">
        <v>38</v>
      </c>
      <c r="B285" t="s">
        <v>39</v>
      </c>
      <c r="C285" t="s">
        <v>40</v>
      </c>
      <c r="D285" s="3">
        <v>43160</v>
      </c>
      <c r="E285" t="s">
        <v>10</v>
      </c>
      <c r="F285" t="s">
        <v>11</v>
      </c>
      <c r="G285">
        <v>25880804713</v>
      </c>
    </row>
    <row r="286" spans="1:7" x14ac:dyDescent="0.25">
      <c r="A286" t="s">
        <v>26</v>
      </c>
      <c r="B286" t="s">
        <v>27</v>
      </c>
      <c r="C286" t="s">
        <v>28</v>
      </c>
      <c r="D286" s="3">
        <v>43160</v>
      </c>
      <c r="E286" t="s">
        <v>14</v>
      </c>
      <c r="F286" t="s">
        <v>15</v>
      </c>
      <c r="G286">
        <v>215351009090.077</v>
      </c>
    </row>
    <row r="287" spans="1:7" x14ac:dyDescent="0.25">
      <c r="A287" t="s">
        <v>29</v>
      </c>
      <c r="B287" t="s">
        <v>30</v>
      </c>
      <c r="C287" t="s">
        <v>31</v>
      </c>
      <c r="D287" s="3">
        <v>43160</v>
      </c>
      <c r="E287" t="s">
        <v>14</v>
      </c>
      <c r="F287" t="s">
        <v>15</v>
      </c>
      <c r="G287">
        <v>120915624399.58</v>
      </c>
    </row>
    <row r="288" spans="1:7" x14ac:dyDescent="0.25">
      <c r="A288" t="s">
        <v>32</v>
      </c>
      <c r="B288" t="s">
        <v>33</v>
      </c>
      <c r="C288" t="s">
        <v>34</v>
      </c>
      <c r="D288" s="3">
        <v>43160</v>
      </c>
      <c r="E288" t="s">
        <v>14</v>
      </c>
      <c r="F288" t="s">
        <v>15</v>
      </c>
      <c r="G288">
        <v>10858064983.4175</v>
      </c>
    </row>
    <row r="289" spans="1:7" x14ac:dyDescent="0.25">
      <c r="A289" t="s">
        <v>35</v>
      </c>
      <c r="B289" t="s">
        <v>36</v>
      </c>
      <c r="C289" t="s">
        <v>37</v>
      </c>
      <c r="D289" s="3">
        <v>43160</v>
      </c>
      <c r="E289" t="s">
        <v>14</v>
      </c>
      <c r="F289" t="s">
        <v>15</v>
      </c>
      <c r="G289">
        <v>37196935103.830002</v>
      </c>
    </row>
    <row r="290" spans="1:7" x14ac:dyDescent="0.25">
      <c r="A290" t="s">
        <v>26</v>
      </c>
      <c r="B290" t="s">
        <v>27</v>
      </c>
      <c r="C290" t="s">
        <v>28</v>
      </c>
      <c r="D290" s="3">
        <v>43160</v>
      </c>
      <c r="E290" t="s">
        <v>16</v>
      </c>
      <c r="F290" t="s">
        <v>17</v>
      </c>
      <c r="G290">
        <v>76892918904.429092</v>
      </c>
    </row>
    <row r="291" spans="1:7" x14ac:dyDescent="0.25">
      <c r="A291" t="s">
        <v>29</v>
      </c>
      <c r="B291" t="s">
        <v>30</v>
      </c>
      <c r="C291" t="s">
        <v>31</v>
      </c>
      <c r="D291" s="3">
        <v>43160</v>
      </c>
      <c r="E291" t="s">
        <v>16</v>
      </c>
      <c r="F291" t="s">
        <v>17</v>
      </c>
      <c r="G291">
        <v>97118882146.089996</v>
      </c>
    </row>
    <row r="292" spans="1:7" x14ac:dyDescent="0.25">
      <c r="A292" t="s">
        <v>32</v>
      </c>
      <c r="B292" t="s">
        <v>33</v>
      </c>
      <c r="C292" t="s">
        <v>34</v>
      </c>
      <c r="D292" s="3">
        <v>43160</v>
      </c>
      <c r="E292" t="s">
        <v>16</v>
      </c>
      <c r="F292" t="s">
        <v>17</v>
      </c>
      <c r="G292">
        <v>477551816.38139999</v>
      </c>
    </row>
    <row r="293" spans="1:7" x14ac:dyDescent="0.25">
      <c r="A293" t="s">
        <v>35</v>
      </c>
      <c r="B293" t="s">
        <v>36</v>
      </c>
      <c r="C293" t="s">
        <v>37</v>
      </c>
      <c r="D293" s="3">
        <v>43160</v>
      </c>
      <c r="E293" t="s">
        <v>16</v>
      </c>
      <c r="F293" t="s">
        <v>17</v>
      </c>
      <c r="G293">
        <v>9794464716.0100002</v>
      </c>
    </row>
    <row r="294" spans="1:7" x14ac:dyDescent="0.25">
      <c r="A294" t="s">
        <v>26</v>
      </c>
      <c r="B294" t="s">
        <v>27</v>
      </c>
      <c r="C294" t="s">
        <v>28</v>
      </c>
      <c r="D294" s="3">
        <v>43160</v>
      </c>
      <c r="E294" t="s">
        <v>18</v>
      </c>
      <c r="F294" t="s">
        <v>19</v>
      </c>
      <c r="G294">
        <v>75311974700.462296</v>
      </c>
    </row>
    <row r="295" spans="1:7" x14ac:dyDescent="0.25">
      <c r="A295" t="s">
        <v>29</v>
      </c>
      <c r="B295" t="s">
        <v>30</v>
      </c>
      <c r="C295" t="s">
        <v>31</v>
      </c>
      <c r="D295" s="3">
        <v>43160</v>
      </c>
      <c r="E295" t="s">
        <v>18</v>
      </c>
      <c r="F295" t="s">
        <v>19</v>
      </c>
      <c r="G295">
        <v>97118882146.089996</v>
      </c>
    </row>
    <row r="296" spans="1:7" x14ac:dyDescent="0.25">
      <c r="A296" t="s">
        <v>32</v>
      </c>
      <c r="B296" t="s">
        <v>33</v>
      </c>
      <c r="C296" t="s">
        <v>34</v>
      </c>
      <c r="D296" s="3">
        <v>43160</v>
      </c>
      <c r="E296" t="s">
        <v>18</v>
      </c>
      <c r="F296" t="s">
        <v>19</v>
      </c>
      <c r="G296">
        <v>376222687.8714</v>
      </c>
    </row>
    <row r="297" spans="1:7" x14ac:dyDescent="0.25">
      <c r="A297" t="s">
        <v>35</v>
      </c>
      <c r="B297" t="s">
        <v>36</v>
      </c>
      <c r="C297" t="s">
        <v>37</v>
      </c>
      <c r="D297" s="3">
        <v>43160</v>
      </c>
      <c r="E297" t="s">
        <v>18</v>
      </c>
      <c r="F297" t="s">
        <v>19</v>
      </c>
      <c r="G297">
        <v>9754301770.3700008</v>
      </c>
    </row>
    <row r="298" spans="1:7" x14ac:dyDescent="0.25">
      <c r="A298" t="s">
        <v>26</v>
      </c>
      <c r="B298" t="s">
        <v>27</v>
      </c>
      <c r="C298" t="s">
        <v>28</v>
      </c>
      <c r="D298" s="3">
        <v>43191</v>
      </c>
      <c r="E298" t="s">
        <v>10</v>
      </c>
      <c r="F298" t="s">
        <v>11</v>
      </c>
      <c r="G298">
        <v>328172718514</v>
      </c>
    </row>
    <row r="299" spans="1:7" x14ac:dyDescent="0.25">
      <c r="A299" t="s">
        <v>29</v>
      </c>
      <c r="B299" t="s">
        <v>30</v>
      </c>
      <c r="C299" t="s">
        <v>31</v>
      </c>
      <c r="D299" s="3">
        <v>43191</v>
      </c>
      <c r="E299" t="s">
        <v>10</v>
      </c>
      <c r="F299" t="s">
        <v>11</v>
      </c>
      <c r="G299">
        <v>366241343760</v>
      </c>
    </row>
    <row r="300" spans="1:7" x14ac:dyDescent="0.25">
      <c r="A300" t="s">
        <v>32</v>
      </c>
      <c r="B300" t="s">
        <v>33</v>
      </c>
      <c r="C300" t="s">
        <v>34</v>
      </c>
      <c r="D300" s="3">
        <v>43191</v>
      </c>
      <c r="E300" t="s">
        <v>10</v>
      </c>
      <c r="F300" t="s">
        <v>11</v>
      </c>
      <c r="G300">
        <v>42788448814</v>
      </c>
    </row>
    <row r="301" spans="1:7" x14ac:dyDescent="0.25">
      <c r="A301" t="s">
        <v>35</v>
      </c>
      <c r="B301" t="s">
        <v>36</v>
      </c>
      <c r="C301" t="s">
        <v>37</v>
      </c>
      <c r="D301" s="3">
        <v>43191</v>
      </c>
      <c r="E301" t="s">
        <v>10</v>
      </c>
      <c r="F301" t="s">
        <v>11</v>
      </c>
      <c r="G301">
        <v>82411155023</v>
      </c>
    </row>
    <row r="302" spans="1:7" x14ac:dyDescent="0.25">
      <c r="A302" t="s">
        <v>38</v>
      </c>
      <c r="B302" t="s">
        <v>39</v>
      </c>
      <c r="C302" t="s">
        <v>40</v>
      </c>
      <c r="D302" s="3">
        <v>43191</v>
      </c>
      <c r="E302" t="s">
        <v>10</v>
      </c>
      <c r="F302" t="s">
        <v>11</v>
      </c>
      <c r="G302">
        <v>25605064763</v>
      </c>
    </row>
    <row r="303" spans="1:7" x14ac:dyDescent="0.25">
      <c r="A303" t="s">
        <v>26</v>
      </c>
      <c r="B303" t="s">
        <v>27</v>
      </c>
      <c r="C303" t="s">
        <v>28</v>
      </c>
      <c r="D303" s="3">
        <v>43191</v>
      </c>
      <c r="E303" t="s">
        <v>14</v>
      </c>
      <c r="F303" t="s">
        <v>15</v>
      </c>
      <c r="G303">
        <v>225284207185.57501</v>
      </c>
    </row>
    <row r="304" spans="1:7" x14ac:dyDescent="0.25">
      <c r="A304" t="s">
        <v>29</v>
      </c>
      <c r="B304" t="s">
        <v>30</v>
      </c>
      <c r="C304" t="s">
        <v>31</v>
      </c>
      <c r="D304" s="3">
        <v>43191</v>
      </c>
      <c r="E304" t="s">
        <v>14</v>
      </c>
      <c r="F304" t="s">
        <v>15</v>
      </c>
      <c r="G304">
        <v>138203440764.20001</v>
      </c>
    </row>
    <row r="305" spans="1:7" x14ac:dyDescent="0.25">
      <c r="A305" t="s">
        <v>32</v>
      </c>
      <c r="B305" t="s">
        <v>33</v>
      </c>
      <c r="C305" t="s">
        <v>34</v>
      </c>
      <c r="D305" s="3">
        <v>43191</v>
      </c>
      <c r="E305" t="s">
        <v>14</v>
      </c>
      <c r="F305" t="s">
        <v>15</v>
      </c>
      <c r="G305">
        <v>15507979374.32</v>
      </c>
    </row>
    <row r="306" spans="1:7" x14ac:dyDescent="0.25">
      <c r="A306" t="s">
        <v>35</v>
      </c>
      <c r="B306" t="s">
        <v>36</v>
      </c>
      <c r="C306" t="s">
        <v>37</v>
      </c>
      <c r="D306" s="3">
        <v>43191</v>
      </c>
      <c r="E306" t="s">
        <v>14</v>
      </c>
      <c r="F306" t="s">
        <v>15</v>
      </c>
      <c r="G306">
        <v>41005848321.150002</v>
      </c>
    </row>
    <row r="307" spans="1:7" x14ac:dyDescent="0.25">
      <c r="A307" t="s">
        <v>26</v>
      </c>
      <c r="B307" t="s">
        <v>27</v>
      </c>
      <c r="C307" t="s">
        <v>28</v>
      </c>
      <c r="D307" s="3">
        <v>43191</v>
      </c>
      <c r="E307" t="s">
        <v>16</v>
      </c>
      <c r="F307" t="s">
        <v>17</v>
      </c>
      <c r="G307">
        <v>100526410608.703</v>
      </c>
    </row>
    <row r="308" spans="1:7" x14ac:dyDescent="0.25">
      <c r="A308" t="s">
        <v>29</v>
      </c>
      <c r="B308" t="s">
        <v>30</v>
      </c>
      <c r="C308" t="s">
        <v>31</v>
      </c>
      <c r="D308" s="3">
        <v>43191</v>
      </c>
      <c r="E308" t="s">
        <v>16</v>
      </c>
      <c r="F308" t="s">
        <v>17</v>
      </c>
      <c r="G308">
        <v>116133546768.00999</v>
      </c>
    </row>
    <row r="309" spans="1:7" x14ac:dyDescent="0.25">
      <c r="A309" t="s">
        <v>32</v>
      </c>
      <c r="B309" t="s">
        <v>33</v>
      </c>
      <c r="C309" t="s">
        <v>34</v>
      </c>
      <c r="D309" s="3">
        <v>43191</v>
      </c>
      <c r="E309" t="s">
        <v>16</v>
      </c>
      <c r="F309" t="s">
        <v>17</v>
      </c>
      <c r="G309">
        <v>1276013969.3440001</v>
      </c>
    </row>
    <row r="310" spans="1:7" x14ac:dyDescent="0.25">
      <c r="A310" t="s">
        <v>35</v>
      </c>
      <c r="B310" t="s">
        <v>36</v>
      </c>
      <c r="C310" t="s">
        <v>37</v>
      </c>
      <c r="D310" s="3">
        <v>43191</v>
      </c>
      <c r="E310" t="s">
        <v>16</v>
      </c>
      <c r="F310" t="s">
        <v>17</v>
      </c>
      <c r="G310">
        <v>16761517124.32</v>
      </c>
    </row>
    <row r="311" spans="1:7" x14ac:dyDescent="0.25">
      <c r="A311" t="s">
        <v>26</v>
      </c>
      <c r="B311" t="s">
        <v>27</v>
      </c>
      <c r="C311" t="s">
        <v>28</v>
      </c>
      <c r="D311" s="3">
        <v>43191</v>
      </c>
      <c r="E311" t="s">
        <v>18</v>
      </c>
      <c r="F311" t="s">
        <v>19</v>
      </c>
      <c r="G311">
        <v>99156708732.073303</v>
      </c>
    </row>
    <row r="312" spans="1:7" x14ac:dyDescent="0.25">
      <c r="A312" t="s">
        <v>29</v>
      </c>
      <c r="B312" t="s">
        <v>30</v>
      </c>
      <c r="C312" t="s">
        <v>31</v>
      </c>
      <c r="D312" s="3">
        <v>43191</v>
      </c>
      <c r="E312" t="s">
        <v>18</v>
      </c>
      <c r="F312" t="s">
        <v>19</v>
      </c>
      <c r="G312">
        <v>116133546768.00999</v>
      </c>
    </row>
    <row r="313" spans="1:7" x14ac:dyDescent="0.25">
      <c r="A313" t="s">
        <v>32</v>
      </c>
      <c r="B313" t="s">
        <v>33</v>
      </c>
      <c r="C313" t="s">
        <v>34</v>
      </c>
      <c r="D313" s="3">
        <v>43191</v>
      </c>
      <c r="E313" t="s">
        <v>18</v>
      </c>
      <c r="F313" t="s">
        <v>19</v>
      </c>
      <c r="G313">
        <v>1160057320.8139999</v>
      </c>
    </row>
    <row r="314" spans="1:7" x14ac:dyDescent="0.25">
      <c r="A314" t="s">
        <v>35</v>
      </c>
      <c r="B314" t="s">
        <v>36</v>
      </c>
      <c r="C314" t="s">
        <v>37</v>
      </c>
      <c r="D314" s="3">
        <v>43191</v>
      </c>
      <c r="E314" t="s">
        <v>18</v>
      </c>
      <c r="F314" t="s">
        <v>19</v>
      </c>
      <c r="G314">
        <v>15324121015.66</v>
      </c>
    </row>
    <row r="315" spans="1:7" x14ac:dyDescent="0.25">
      <c r="A315" t="s">
        <v>26</v>
      </c>
      <c r="B315" t="s">
        <v>27</v>
      </c>
      <c r="C315" t="s">
        <v>28</v>
      </c>
      <c r="D315" s="3">
        <v>43221</v>
      </c>
      <c r="E315" t="s">
        <v>10</v>
      </c>
      <c r="F315" t="s">
        <v>11</v>
      </c>
      <c r="G315">
        <v>328172718514</v>
      </c>
    </row>
    <row r="316" spans="1:7" x14ac:dyDescent="0.25">
      <c r="A316" t="s">
        <v>29</v>
      </c>
      <c r="B316" t="s">
        <v>30</v>
      </c>
      <c r="C316" t="s">
        <v>31</v>
      </c>
      <c r="D316" s="3">
        <v>43221</v>
      </c>
      <c r="E316" t="s">
        <v>10</v>
      </c>
      <c r="F316" t="s">
        <v>11</v>
      </c>
      <c r="G316">
        <v>366261169940</v>
      </c>
    </row>
    <row r="317" spans="1:7" x14ac:dyDescent="0.25">
      <c r="A317" t="s">
        <v>32</v>
      </c>
      <c r="B317" t="s">
        <v>33</v>
      </c>
      <c r="C317" t="s">
        <v>34</v>
      </c>
      <c r="D317" s="3">
        <v>43221</v>
      </c>
      <c r="E317" t="s">
        <v>10</v>
      </c>
      <c r="F317" t="s">
        <v>11</v>
      </c>
      <c r="G317">
        <v>43156348875</v>
      </c>
    </row>
    <row r="318" spans="1:7" x14ac:dyDescent="0.25">
      <c r="A318" t="s">
        <v>35</v>
      </c>
      <c r="B318" t="s">
        <v>36</v>
      </c>
      <c r="C318" t="s">
        <v>37</v>
      </c>
      <c r="D318" s="3">
        <v>43221</v>
      </c>
      <c r="E318" t="s">
        <v>10</v>
      </c>
      <c r="F318" t="s">
        <v>11</v>
      </c>
      <c r="G318">
        <v>82426100629</v>
      </c>
    </row>
    <row r="319" spans="1:7" x14ac:dyDescent="0.25">
      <c r="A319" t="s">
        <v>38</v>
      </c>
      <c r="B319" t="s">
        <v>39</v>
      </c>
      <c r="C319" t="s">
        <v>40</v>
      </c>
      <c r="D319" s="3">
        <v>43221</v>
      </c>
      <c r="E319" t="s">
        <v>10</v>
      </c>
      <c r="F319" t="s">
        <v>11</v>
      </c>
      <c r="G319">
        <v>25521582692</v>
      </c>
    </row>
    <row r="320" spans="1:7" x14ac:dyDescent="0.25">
      <c r="A320" t="s">
        <v>26</v>
      </c>
      <c r="B320" t="s">
        <v>27</v>
      </c>
      <c r="C320" t="s">
        <v>28</v>
      </c>
      <c r="D320" s="3">
        <v>43221</v>
      </c>
      <c r="E320" t="s">
        <v>14</v>
      </c>
      <c r="F320" t="s">
        <v>15</v>
      </c>
      <c r="G320">
        <v>240791349343.51901</v>
      </c>
    </row>
    <row r="321" spans="1:7" x14ac:dyDescent="0.25">
      <c r="A321" t="s">
        <v>29</v>
      </c>
      <c r="B321" t="s">
        <v>30</v>
      </c>
      <c r="C321" t="s">
        <v>31</v>
      </c>
      <c r="D321" s="3">
        <v>43221</v>
      </c>
      <c r="E321" t="s">
        <v>14</v>
      </c>
      <c r="F321" t="s">
        <v>15</v>
      </c>
      <c r="G321">
        <v>185445201747.23001</v>
      </c>
    </row>
    <row r="322" spans="1:7" x14ac:dyDescent="0.25">
      <c r="A322" t="s">
        <v>32</v>
      </c>
      <c r="B322" t="s">
        <v>33</v>
      </c>
      <c r="C322" t="s">
        <v>34</v>
      </c>
      <c r="D322" s="3">
        <v>43221</v>
      </c>
      <c r="E322" t="s">
        <v>14</v>
      </c>
      <c r="F322" t="s">
        <v>15</v>
      </c>
      <c r="G322">
        <v>18773279717.904701</v>
      </c>
    </row>
    <row r="323" spans="1:7" x14ac:dyDescent="0.25">
      <c r="A323" t="s">
        <v>35</v>
      </c>
      <c r="B323" t="s">
        <v>36</v>
      </c>
      <c r="C323" t="s">
        <v>37</v>
      </c>
      <c r="D323" s="3">
        <v>43221</v>
      </c>
      <c r="E323" t="s">
        <v>14</v>
      </c>
      <c r="F323" t="s">
        <v>15</v>
      </c>
      <c r="G323">
        <v>53346969048.300003</v>
      </c>
    </row>
    <row r="324" spans="1:7" x14ac:dyDescent="0.25">
      <c r="A324" t="s">
        <v>26</v>
      </c>
      <c r="B324" t="s">
        <v>27</v>
      </c>
      <c r="C324" t="s">
        <v>28</v>
      </c>
      <c r="D324" s="3">
        <v>43221</v>
      </c>
      <c r="E324" t="s">
        <v>16</v>
      </c>
      <c r="F324" t="s">
        <v>17</v>
      </c>
      <c r="G324">
        <v>124678391051.08501</v>
      </c>
    </row>
    <row r="325" spans="1:7" x14ac:dyDescent="0.25">
      <c r="A325" t="s">
        <v>29</v>
      </c>
      <c r="B325" t="s">
        <v>30</v>
      </c>
      <c r="C325" t="s">
        <v>31</v>
      </c>
      <c r="D325" s="3">
        <v>43221</v>
      </c>
      <c r="E325" t="s">
        <v>16</v>
      </c>
      <c r="F325" t="s">
        <v>17</v>
      </c>
      <c r="G325">
        <v>134680665770.11</v>
      </c>
    </row>
    <row r="326" spans="1:7" x14ac:dyDescent="0.25">
      <c r="A326" t="s">
        <v>32</v>
      </c>
      <c r="B326" t="s">
        <v>33</v>
      </c>
      <c r="C326" t="s">
        <v>34</v>
      </c>
      <c r="D326" s="3">
        <v>43221</v>
      </c>
      <c r="E326" t="s">
        <v>16</v>
      </c>
      <c r="F326" t="s">
        <v>17</v>
      </c>
      <c r="G326">
        <v>2353999708.4403</v>
      </c>
    </row>
    <row r="327" spans="1:7" x14ac:dyDescent="0.25">
      <c r="A327" t="s">
        <v>35</v>
      </c>
      <c r="B327" t="s">
        <v>36</v>
      </c>
      <c r="C327" t="s">
        <v>37</v>
      </c>
      <c r="D327" s="3">
        <v>43221</v>
      </c>
      <c r="E327" t="s">
        <v>16</v>
      </c>
      <c r="F327" t="s">
        <v>17</v>
      </c>
      <c r="G327">
        <v>21534735847.970001</v>
      </c>
    </row>
    <row r="328" spans="1:7" x14ac:dyDescent="0.25">
      <c r="A328" t="s">
        <v>26</v>
      </c>
      <c r="B328" t="s">
        <v>27</v>
      </c>
      <c r="C328" t="s">
        <v>28</v>
      </c>
      <c r="D328" s="3">
        <v>43221</v>
      </c>
      <c r="E328" t="s">
        <v>18</v>
      </c>
      <c r="F328" t="s">
        <v>19</v>
      </c>
      <c r="G328">
        <v>123308035982.72501</v>
      </c>
    </row>
    <row r="329" spans="1:7" x14ac:dyDescent="0.25">
      <c r="A329" t="s">
        <v>29</v>
      </c>
      <c r="B329" t="s">
        <v>30</v>
      </c>
      <c r="C329" t="s">
        <v>31</v>
      </c>
      <c r="D329" s="3">
        <v>43221</v>
      </c>
      <c r="E329" t="s">
        <v>18</v>
      </c>
      <c r="F329" t="s">
        <v>19</v>
      </c>
      <c r="G329">
        <v>134680665770.11</v>
      </c>
    </row>
    <row r="330" spans="1:7" x14ac:dyDescent="0.25">
      <c r="A330" t="s">
        <v>32</v>
      </c>
      <c r="B330" t="s">
        <v>33</v>
      </c>
      <c r="C330" t="s">
        <v>34</v>
      </c>
      <c r="D330" s="3">
        <v>43221</v>
      </c>
      <c r="E330" t="s">
        <v>18</v>
      </c>
      <c r="F330" t="s">
        <v>19</v>
      </c>
      <c r="G330">
        <v>2160512778.0002999</v>
      </c>
    </row>
    <row r="331" spans="1:7" x14ac:dyDescent="0.25">
      <c r="A331" t="s">
        <v>35</v>
      </c>
      <c r="B331" t="s">
        <v>36</v>
      </c>
      <c r="C331" t="s">
        <v>37</v>
      </c>
      <c r="D331" s="3">
        <v>43221</v>
      </c>
      <c r="E331" t="s">
        <v>18</v>
      </c>
      <c r="F331" t="s">
        <v>19</v>
      </c>
      <c r="G331">
        <v>20097327126.200001</v>
      </c>
    </row>
    <row r="332" spans="1:7" x14ac:dyDescent="0.25">
      <c r="A332" t="s">
        <v>26</v>
      </c>
      <c r="B332" t="s">
        <v>27</v>
      </c>
      <c r="C332" t="s">
        <v>28</v>
      </c>
      <c r="D332" s="3">
        <v>43252</v>
      </c>
      <c r="E332" t="s">
        <v>10</v>
      </c>
      <c r="F332" t="s">
        <v>11</v>
      </c>
      <c r="G332">
        <v>328202718514</v>
      </c>
    </row>
    <row r="333" spans="1:7" x14ac:dyDescent="0.25">
      <c r="A333" t="s">
        <v>29</v>
      </c>
      <c r="B333" t="s">
        <v>30</v>
      </c>
      <c r="C333" t="s">
        <v>31</v>
      </c>
      <c r="D333" s="3">
        <v>43252</v>
      </c>
      <c r="E333" t="s">
        <v>10</v>
      </c>
      <c r="F333" t="s">
        <v>11</v>
      </c>
      <c r="G333">
        <v>366261169940</v>
      </c>
    </row>
    <row r="334" spans="1:7" x14ac:dyDescent="0.25">
      <c r="A334" t="s">
        <v>32</v>
      </c>
      <c r="B334" t="s">
        <v>33</v>
      </c>
      <c r="C334" t="s">
        <v>34</v>
      </c>
      <c r="D334" s="3">
        <v>43252</v>
      </c>
      <c r="E334" t="s">
        <v>10</v>
      </c>
      <c r="F334" t="s">
        <v>11</v>
      </c>
      <c r="G334">
        <v>42731115575</v>
      </c>
    </row>
    <row r="335" spans="1:7" x14ac:dyDescent="0.25">
      <c r="A335" t="s">
        <v>35</v>
      </c>
      <c r="B335" t="s">
        <v>36</v>
      </c>
      <c r="C335" t="s">
        <v>37</v>
      </c>
      <c r="D335" s="3">
        <v>43252</v>
      </c>
      <c r="E335" t="s">
        <v>10</v>
      </c>
      <c r="F335" t="s">
        <v>11</v>
      </c>
      <c r="G335">
        <v>80062946878</v>
      </c>
    </row>
    <row r="336" spans="1:7" x14ac:dyDescent="0.25">
      <c r="A336" t="s">
        <v>38</v>
      </c>
      <c r="B336" t="s">
        <v>39</v>
      </c>
      <c r="C336" t="s">
        <v>40</v>
      </c>
      <c r="D336" s="3">
        <v>43252</v>
      </c>
      <c r="E336" t="s">
        <v>10</v>
      </c>
      <c r="F336" t="s">
        <v>11</v>
      </c>
      <c r="G336">
        <v>19323992620</v>
      </c>
    </row>
    <row r="337" spans="1:7" x14ac:dyDescent="0.25">
      <c r="A337" t="s">
        <v>26</v>
      </c>
      <c r="B337" t="s">
        <v>27</v>
      </c>
      <c r="C337" t="s">
        <v>28</v>
      </c>
      <c r="D337" s="3">
        <v>43252</v>
      </c>
      <c r="E337" t="s">
        <v>14</v>
      </c>
      <c r="F337" t="s">
        <v>15</v>
      </c>
      <c r="G337">
        <v>252226105724.38599</v>
      </c>
    </row>
    <row r="338" spans="1:7" x14ac:dyDescent="0.25">
      <c r="A338" t="s">
        <v>29</v>
      </c>
      <c r="B338" t="s">
        <v>30</v>
      </c>
      <c r="C338" t="s">
        <v>31</v>
      </c>
      <c r="D338" s="3">
        <v>43252</v>
      </c>
      <c r="E338" t="s">
        <v>14</v>
      </c>
      <c r="F338" t="s">
        <v>15</v>
      </c>
      <c r="G338">
        <v>346532292086.03003</v>
      </c>
    </row>
    <row r="339" spans="1:7" x14ac:dyDescent="0.25">
      <c r="A339" t="s">
        <v>32</v>
      </c>
      <c r="B339" t="s">
        <v>33</v>
      </c>
      <c r="C339" t="s">
        <v>34</v>
      </c>
      <c r="D339" s="3">
        <v>43252</v>
      </c>
      <c r="E339" t="s">
        <v>14</v>
      </c>
      <c r="F339" t="s">
        <v>15</v>
      </c>
      <c r="G339">
        <v>22058440728.864498</v>
      </c>
    </row>
    <row r="340" spans="1:7" x14ac:dyDescent="0.25">
      <c r="A340" t="s">
        <v>35</v>
      </c>
      <c r="B340" t="s">
        <v>36</v>
      </c>
      <c r="C340" t="s">
        <v>37</v>
      </c>
      <c r="D340" s="3">
        <v>43252</v>
      </c>
      <c r="E340" t="s">
        <v>14</v>
      </c>
      <c r="F340" t="s">
        <v>15</v>
      </c>
      <c r="G340">
        <v>57898123539.059998</v>
      </c>
    </row>
    <row r="341" spans="1:7" x14ac:dyDescent="0.25">
      <c r="A341" t="s">
        <v>26</v>
      </c>
      <c r="B341" t="s">
        <v>27</v>
      </c>
      <c r="C341" t="s">
        <v>28</v>
      </c>
      <c r="D341" s="3">
        <v>43252</v>
      </c>
      <c r="E341" t="s">
        <v>16</v>
      </c>
      <c r="F341" t="s">
        <v>17</v>
      </c>
      <c r="G341">
        <v>155404943984.453</v>
      </c>
    </row>
    <row r="342" spans="1:7" x14ac:dyDescent="0.25">
      <c r="A342" t="s">
        <v>29</v>
      </c>
      <c r="B342" t="s">
        <v>30</v>
      </c>
      <c r="C342" t="s">
        <v>31</v>
      </c>
      <c r="D342" s="3">
        <v>43252</v>
      </c>
      <c r="E342" t="s">
        <v>16</v>
      </c>
      <c r="F342" t="s">
        <v>17</v>
      </c>
      <c r="G342">
        <v>136449487718.11</v>
      </c>
    </row>
    <row r="343" spans="1:7" x14ac:dyDescent="0.25">
      <c r="A343" t="s">
        <v>32</v>
      </c>
      <c r="B343" t="s">
        <v>33</v>
      </c>
      <c r="C343" t="s">
        <v>34</v>
      </c>
      <c r="D343" s="3">
        <v>43252</v>
      </c>
      <c r="E343" t="s">
        <v>16</v>
      </c>
      <c r="F343" t="s">
        <v>17</v>
      </c>
      <c r="G343">
        <v>4096876615.6827002</v>
      </c>
    </row>
    <row r="344" spans="1:7" x14ac:dyDescent="0.25">
      <c r="A344" t="s">
        <v>35</v>
      </c>
      <c r="B344" t="s">
        <v>36</v>
      </c>
      <c r="C344" t="s">
        <v>37</v>
      </c>
      <c r="D344" s="3">
        <v>43252</v>
      </c>
      <c r="E344" t="s">
        <v>16</v>
      </c>
      <c r="F344" t="s">
        <v>17</v>
      </c>
      <c r="G344">
        <v>26273165208.810001</v>
      </c>
    </row>
    <row r="345" spans="1:7" x14ac:dyDescent="0.25">
      <c r="A345" t="s">
        <v>26</v>
      </c>
      <c r="B345" t="s">
        <v>27</v>
      </c>
      <c r="C345" t="s">
        <v>28</v>
      </c>
      <c r="D345" s="3">
        <v>43252</v>
      </c>
      <c r="E345" t="s">
        <v>18</v>
      </c>
      <c r="F345" t="s">
        <v>19</v>
      </c>
      <c r="G345">
        <v>153923382629.50299</v>
      </c>
    </row>
    <row r="346" spans="1:7" x14ac:dyDescent="0.25">
      <c r="A346" t="s">
        <v>29</v>
      </c>
      <c r="B346" t="s">
        <v>30</v>
      </c>
      <c r="C346" t="s">
        <v>31</v>
      </c>
      <c r="D346" s="3">
        <v>43252</v>
      </c>
      <c r="E346" t="s">
        <v>18</v>
      </c>
      <c r="F346" t="s">
        <v>19</v>
      </c>
      <c r="G346">
        <v>136449487718.11</v>
      </c>
    </row>
    <row r="347" spans="1:7" x14ac:dyDescent="0.25">
      <c r="A347" t="s">
        <v>32</v>
      </c>
      <c r="B347" t="s">
        <v>33</v>
      </c>
      <c r="C347" t="s">
        <v>34</v>
      </c>
      <c r="D347" s="3">
        <v>43252</v>
      </c>
      <c r="E347" t="s">
        <v>18</v>
      </c>
      <c r="F347" t="s">
        <v>19</v>
      </c>
      <c r="G347">
        <v>3934424644.6093001</v>
      </c>
    </row>
    <row r="348" spans="1:7" x14ac:dyDescent="0.25">
      <c r="A348" t="s">
        <v>35</v>
      </c>
      <c r="B348" t="s">
        <v>36</v>
      </c>
      <c r="C348" t="s">
        <v>37</v>
      </c>
      <c r="D348" s="3">
        <v>43252</v>
      </c>
      <c r="E348" t="s">
        <v>18</v>
      </c>
      <c r="F348" t="s">
        <v>19</v>
      </c>
      <c r="G348">
        <v>26225188727.700001</v>
      </c>
    </row>
    <row r="349" spans="1:7" x14ac:dyDescent="0.25">
      <c r="A349" t="s">
        <v>26</v>
      </c>
      <c r="B349" t="s">
        <v>27</v>
      </c>
      <c r="C349" t="s">
        <v>28</v>
      </c>
      <c r="D349" s="3">
        <v>43282</v>
      </c>
      <c r="E349" t="s">
        <v>10</v>
      </c>
      <c r="F349" t="s">
        <v>11</v>
      </c>
      <c r="G349">
        <v>328202718514</v>
      </c>
    </row>
    <row r="350" spans="1:7" x14ac:dyDescent="0.25">
      <c r="A350" t="s">
        <v>29</v>
      </c>
      <c r="B350" t="s">
        <v>30</v>
      </c>
      <c r="C350" t="s">
        <v>31</v>
      </c>
      <c r="D350" s="3">
        <v>43282</v>
      </c>
      <c r="E350" t="s">
        <v>10</v>
      </c>
      <c r="F350" t="s">
        <v>11</v>
      </c>
      <c r="G350">
        <v>366261169940</v>
      </c>
    </row>
    <row r="351" spans="1:7" x14ac:dyDescent="0.25">
      <c r="A351" t="s">
        <v>32</v>
      </c>
      <c r="B351" t="s">
        <v>33</v>
      </c>
      <c r="C351" t="s">
        <v>34</v>
      </c>
      <c r="D351" s="3">
        <v>43282</v>
      </c>
      <c r="E351" t="s">
        <v>10</v>
      </c>
      <c r="F351" t="s">
        <v>11</v>
      </c>
      <c r="G351">
        <v>42603929091</v>
      </c>
    </row>
    <row r="352" spans="1:7" x14ac:dyDescent="0.25">
      <c r="A352" t="s">
        <v>35</v>
      </c>
      <c r="B352" t="s">
        <v>36</v>
      </c>
      <c r="C352" t="s">
        <v>37</v>
      </c>
      <c r="D352" s="3">
        <v>43282</v>
      </c>
      <c r="E352" t="s">
        <v>10</v>
      </c>
      <c r="F352" t="s">
        <v>11</v>
      </c>
      <c r="G352">
        <v>80062946878</v>
      </c>
    </row>
    <row r="353" spans="1:7" x14ac:dyDescent="0.25">
      <c r="A353" t="s">
        <v>38</v>
      </c>
      <c r="B353" t="s">
        <v>39</v>
      </c>
      <c r="C353" t="s">
        <v>40</v>
      </c>
      <c r="D353" s="3">
        <v>43282</v>
      </c>
      <c r="E353" t="s">
        <v>10</v>
      </c>
      <c r="F353" t="s">
        <v>11</v>
      </c>
      <c r="G353">
        <v>19323661720</v>
      </c>
    </row>
    <row r="354" spans="1:7" x14ac:dyDescent="0.25">
      <c r="A354" t="s">
        <v>26</v>
      </c>
      <c r="B354" t="s">
        <v>27</v>
      </c>
      <c r="C354" t="s">
        <v>28</v>
      </c>
      <c r="D354" s="3">
        <v>43282</v>
      </c>
      <c r="E354" t="s">
        <v>14</v>
      </c>
      <c r="F354" t="s">
        <v>15</v>
      </c>
      <c r="G354">
        <v>263282425836.49799</v>
      </c>
    </row>
    <row r="355" spans="1:7" x14ac:dyDescent="0.25">
      <c r="A355" t="s">
        <v>29</v>
      </c>
      <c r="B355" t="s">
        <v>30</v>
      </c>
      <c r="C355" t="s">
        <v>31</v>
      </c>
      <c r="D355" s="3">
        <v>43282</v>
      </c>
      <c r="E355" t="s">
        <v>14</v>
      </c>
      <c r="F355" t="s">
        <v>15</v>
      </c>
      <c r="G355">
        <v>348983530478.31</v>
      </c>
    </row>
    <row r="356" spans="1:7" x14ac:dyDescent="0.25">
      <c r="A356" t="s">
        <v>32</v>
      </c>
      <c r="B356" t="s">
        <v>33</v>
      </c>
      <c r="C356" t="s">
        <v>34</v>
      </c>
      <c r="D356" s="3">
        <v>43282</v>
      </c>
      <c r="E356" t="s">
        <v>14</v>
      </c>
      <c r="F356" t="s">
        <v>15</v>
      </c>
      <c r="G356">
        <v>24789775179.658298</v>
      </c>
    </row>
    <row r="357" spans="1:7" x14ac:dyDescent="0.25">
      <c r="A357" t="s">
        <v>35</v>
      </c>
      <c r="B357" t="s">
        <v>36</v>
      </c>
      <c r="C357" t="s">
        <v>37</v>
      </c>
      <c r="D357" s="3">
        <v>43282</v>
      </c>
      <c r="E357" t="s">
        <v>14</v>
      </c>
      <c r="F357" t="s">
        <v>15</v>
      </c>
      <c r="G357">
        <v>60854629519.849998</v>
      </c>
    </row>
    <row r="358" spans="1:7" x14ac:dyDescent="0.25">
      <c r="A358" t="s">
        <v>26</v>
      </c>
      <c r="B358" t="s">
        <v>27</v>
      </c>
      <c r="C358" t="s">
        <v>28</v>
      </c>
      <c r="D358" s="3">
        <v>43282</v>
      </c>
      <c r="E358" t="s">
        <v>16</v>
      </c>
      <c r="F358" t="s">
        <v>17</v>
      </c>
      <c r="G358">
        <v>179549852603.40799</v>
      </c>
    </row>
    <row r="359" spans="1:7" x14ac:dyDescent="0.25">
      <c r="A359" t="s">
        <v>29</v>
      </c>
      <c r="B359" t="s">
        <v>30</v>
      </c>
      <c r="C359" t="s">
        <v>31</v>
      </c>
      <c r="D359" s="3">
        <v>43282</v>
      </c>
      <c r="E359" t="s">
        <v>16</v>
      </c>
      <c r="F359" t="s">
        <v>17</v>
      </c>
      <c r="G359">
        <v>199446151749.92999</v>
      </c>
    </row>
    <row r="360" spans="1:7" x14ac:dyDescent="0.25">
      <c r="A360" t="s">
        <v>32</v>
      </c>
      <c r="B360" t="s">
        <v>33</v>
      </c>
      <c r="C360" t="s">
        <v>34</v>
      </c>
      <c r="D360" s="3">
        <v>43282</v>
      </c>
      <c r="E360" t="s">
        <v>16</v>
      </c>
      <c r="F360" t="s">
        <v>17</v>
      </c>
      <c r="G360">
        <v>5593188891.8257999</v>
      </c>
    </row>
    <row r="361" spans="1:7" x14ac:dyDescent="0.25">
      <c r="A361" t="s">
        <v>35</v>
      </c>
      <c r="B361" t="s">
        <v>36</v>
      </c>
      <c r="C361" t="s">
        <v>37</v>
      </c>
      <c r="D361" s="3">
        <v>43282</v>
      </c>
      <c r="E361" t="s">
        <v>16</v>
      </c>
      <c r="F361" t="s">
        <v>17</v>
      </c>
      <c r="G361">
        <v>32038879696.27</v>
      </c>
    </row>
    <row r="362" spans="1:7" x14ac:dyDescent="0.25">
      <c r="A362" t="s">
        <v>26</v>
      </c>
      <c r="B362" t="s">
        <v>27</v>
      </c>
      <c r="C362" t="s">
        <v>28</v>
      </c>
      <c r="D362" s="3">
        <v>43282</v>
      </c>
      <c r="E362" t="s">
        <v>18</v>
      </c>
      <c r="F362" t="s">
        <v>19</v>
      </c>
      <c r="G362">
        <v>177930688115.77802</v>
      </c>
    </row>
    <row r="363" spans="1:7" x14ac:dyDescent="0.25">
      <c r="A363" t="s">
        <v>29</v>
      </c>
      <c r="B363" t="s">
        <v>30</v>
      </c>
      <c r="C363" t="s">
        <v>31</v>
      </c>
      <c r="D363" s="3">
        <v>43282</v>
      </c>
      <c r="E363" t="s">
        <v>18</v>
      </c>
      <c r="F363" t="s">
        <v>19</v>
      </c>
      <c r="G363">
        <v>199446151749.92999</v>
      </c>
    </row>
    <row r="364" spans="1:7" x14ac:dyDescent="0.25">
      <c r="A364" t="s">
        <v>32</v>
      </c>
      <c r="B364" t="s">
        <v>33</v>
      </c>
      <c r="C364" t="s">
        <v>34</v>
      </c>
      <c r="D364" s="3">
        <v>43282</v>
      </c>
      <c r="E364" t="s">
        <v>18</v>
      </c>
      <c r="F364" t="s">
        <v>19</v>
      </c>
      <c r="G364">
        <v>5141475920.1035004</v>
      </c>
    </row>
    <row r="365" spans="1:7" x14ac:dyDescent="0.25">
      <c r="A365" t="s">
        <v>35</v>
      </c>
      <c r="B365" t="s">
        <v>36</v>
      </c>
      <c r="C365" t="s">
        <v>37</v>
      </c>
      <c r="D365" s="3">
        <v>43282</v>
      </c>
      <c r="E365" t="s">
        <v>18</v>
      </c>
      <c r="F365" t="s">
        <v>19</v>
      </c>
      <c r="G365">
        <v>31877767274.060001</v>
      </c>
    </row>
    <row r="366" spans="1:7" x14ac:dyDescent="0.25">
      <c r="A366" t="s">
        <v>26</v>
      </c>
      <c r="B366" t="s">
        <v>27</v>
      </c>
      <c r="C366" t="s">
        <v>28</v>
      </c>
      <c r="D366" s="3">
        <v>43313</v>
      </c>
      <c r="E366" t="s">
        <v>10</v>
      </c>
      <c r="F366" t="s">
        <v>11</v>
      </c>
      <c r="G366">
        <v>328180910587</v>
      </c>
    </row>
    <row r="367" spans="1:7" x14ac:dyDescent="0.25">
      <c r="A367" t="s">
        <v>29</v>
      </c>
      <c r="B367" t="s">
        <v>30</v>
      </c>
      <c r="C367" t="s">
        <v>31</v>
      </c>
      <c r="D367" s="3">
        <v>43313</v>
      </c>
      <c r="E367" t="s">
        <v>10</v>
      </c>
      <c r="F367" t="s">
        <v>11</v>
      </c>
      <c r="G367">
        <v>366261169940</v>
      </c>
    </row>
    <row r="368" spans="1:7" x14ac:dyDescent="0.25">
      <c r="A368" t="s">
        <v>32</v>
      </c>
      <c r="B368" t="s">
        <v>33</v>
      </c>
      <c r="C368" t="s">
        <v>34</v>
      </c>
      <c r="D368" s="3">
        <v>43313</v>
      </c>
      <c r="E368" t="s">
        <v>10</v>
      </c>
      <c r="F368" t="s">
        <v>11</v>
      </c>
      <c r="G368">
        <v>42772284665</v>
      </c>
    </row>
    <row r="369" spans="1:7" x14ac:dyDescent="0.25">
      <c r="A369" t="s">
        <v>35</v>
      </c>
      <c r="B369" t="s">
        <v>36</v>
      </c>
      <c r="C369" t="s">
        <v>37</v>
      </c>
      <c r="D369" s="3">
        <v>43313</v>
      </c>
      <c r="E369" t="s">
        <v>10</v>
      </c>
      <c r="F369" t="s">
        <v>11</v>
      </c>
      <c r="G369">
        <v>80370086878</v>
      </c>
    </row>
    <row r="370" spans="1:7" x14ac:dyDescent="0.25">
      <c r="A370" t="s">
        <v>38</v>
      </c>
      <c r="B370" t="s">
        <v>39</v>
      </c>
      <c r="C370" t="s">
        <v>40</v>
      </c>
      <c r="D370" s="3">
        <v>43313</v>
      </c>
      <c r="E370" t="s">
        <v>10</v>
      </c>
      <c r="F370" t="s">
        <v>11</v>
      </c>
      <c r="G370">
        <v>19323661720</v>
      </c>
    </row>
    <row r="371" spans="1:7" x14ac:dyDescent="0.25">
      <c r="A371" t="s">
        <v>26</v>
      </c>
      <c r="B371" t="s">
        <v>27</v>
      </c>
      <c r="C371" t="s">
        <v>28</v>
      </c>
      <c r="D371" s="3">
        <v>43313</v>
      </c>
      <c r="E371" t="s">
        <v>14</v>
      </c>
      <c r="F371" t="s">
        <v>15</v>
      </c>
      <c r="G371">
        <v>273444914934.354</v>
      </c>
    </row>
    <row r="372" spans="1:7" x14ac:dyDescent="0.25">
      <c r="A372" t="s">
        <v>29</v>
      </c>
      <c r="B372" t="s">
        <v>30</v>
      </c>
      <c r="C372" t="s">
        <v>31</v>
      </c>
      <c r="D372" s="3">
        <v>43313</v>
      </c>
      <c r="E372" t="s">
        <v>14</v>
      </c>
      <c r="F372" t="s">
        <v>15</v>
      </c>
      <c r="G372">
        <v>349807494473.63</v>
      </c>
    </row>
    <row r="373" spans="1:7" x14ac:dyDescent="0.25">
      <c r="A373" t="s">
        <v>32</v>
      </c>
      <c r="B373" t="s">
        <v>33</v>
      </c>
      <c r="C373" t="s">
        <v>34</v>
      </c>
      <c r="D373" s="3">
        <v>43313</v>
      </c>
      <c r="E373" t="s">
        <v>14</v>
      </c>
      <c r="F373" t="s">
        <v>15</v>
      </c>
      <c r="G373">
        <v>27321189308.182999</v>
      </c>
    </row>
    <row r="374" spans="1:7" x14ac:dyDescent="0.25">
      <c r="A374" t="s">
        <v>35</v>
      </c>
      <c r="B374" t="s">
        <v>36</v>
      </c>
      <c r="C374" t="s">
        <v>37</v>
      </c>
      <c r="D374" s="3">
        <v>43313</v>
      </c>
      <c r="E374" t="s">
        <v>14</v>
      </c>
      <c r="F374" t="s">
        <v>15</v>
      </c>
      <c r="G374">
        <v>61740422441.040001</v>
      </c>
    </row>
    <row r="375" spans="1:7" x14ac:dyDescent="0.25">
      <c r="A375" t="s">
        <v>26</v>
      </c>
      <c r="B375" t="s">
        <v>27</v>
      </c>
      <c r="C375" t="s">
        <v>28</v>
      </c>
      <c r="D375" s="3">
        <v>43313</v>
      </c>
      <c r="E375" t="s">
        <v>16</v>
      </c>
      <c r="F375" t="s">
        <v>17</v>
      </c>
      <c r="G375">
        <v>204458274326.06</v>
      </c>
    </row>
    <row r="376" spans="1:7" x14ac:dyDescent="0.25">
      <c r="A376" t="s">
        <v>29</v>
      </c>
      <c r="B376" t="s">
        <v>30</v>
      </c>
      <c r="C376" t="s">
        <v>31</v>
      </c>
      <c r="D376" s="3">
        <v>43313</v>
      </c>
      <c r="E376" t="s">
        <v>16</v>
      </c>
      <c r="F376" t="s">
        <v>17</v>
      </c>
      <c r="G376">
        <v>220202697220.82999</v>
      </c>
    </row>
    <row r="377" spans="1:7" x14ac:dyDescent="0.25">
      <c r="A377" t="s">
        <v>32</v>
      </c>
      <c r="B377" t="s">
        <v>33</v>
      </c>
      <c r="C377" t="s">
        <v>34</v>
      </c>
      <c r="D377" s="3">
        <v>43313</v>
      </c>
      <c r="E377" t="s">
        <v>16</v>
      </c>
      <c r="F377" t="s">
        <v>17</v>
      </c>
      <c r="G377">
        <v>7304081718.4130001</v>
      </c>
    </row>
    <row r="378" spans="1:7" x14ac:dyDescent="0.25">
      <c r="A378" t="s">
        <v>35</v>
      </c>
      <c r="B378" t="s">
        <v>36</v>
      </c>
      <c r="C378" t="s">
        <v>37</v>
      </c>
      <c r="D378" s="3">
        <v>43313</v>
      </c>
      <c r="E378" t="s">
        <v>16</v>
      </c>
      <c r="F378" t="s">
        <v>17</v>
      </c>
      <c r="G378">
        <v>37769977827.760002</v>
      </c>
    </row>
    <row r="379" spans="1:7" x14ac:dyDescent="0.25">
      <c r="A379" t="s">
        <v>26</v>
      </c>
      <c r="B379" t="s">
        <v>27</v>
      </c>
      <c r="C379" t="s">
        <v>28</v>
      </c>
      <c r="D379" s="3">
        <v>43313</v>
      </c>
      <c r="E379" t="s">
        <v>18</v>
      </c>
      <c r="F379" t="s">
        <v>19</v>
      </c>
      <c r="G379">
        <v>203037554245.388</v>
      </c>
    </row>
    <row r="380" spans="1:7" x14ac:dyDescent="0.25">
      <c r="A380" t="s">
        <v>29</v>
      </c>
      <c r="B380" t="s">
        <v>30</v>
      </c>
      <c r="C380" t="s">
        <v>31</v>
      </c>
      <c r="D380" s="3">
        <v>43313</v>
      </c>
      <c r="E380" t="s">
        <v>18</v>
      </c>
      <c r="F380" t="s">
        <v>19</v>
      </c>
      <c r="G380">
        <v>220202697220.82999</v>
      </c>
    </row>
    <row r="381" spans="1:7" x14ac:dyDescent="0.25">
      <c r="A381" t="s">
        <v>32</v>
      </c>
      <c r="B381" t="s">
        <v>33</v>
      </c>
      <c r="C381" t="s">
        <v>34</v>
      </c>
      <c r="D381" s="3">
        <v>43313</v>
      </c>
      <c r="E381" t="s">
        <v>18</v>
      </c>
      <c r="F381" t="s">
        <v>19</v>
      </c>
      <c r="G381">
        <v>6837854922.7229996</v>
      </c>
    </row>
    <row r="382" spans="1:7" x14ac:dyDescent="0.25">
      <c r="A382" t="s">
        <v>35</v>
      </c>
      <c r="B382" t="s">
        <v>36</v>
      </c>
      <c r="C382" t="s">
        <v>37</v>
      </c>
      <c r="D382" s="3">
        <v>43313</v>
      </c>
      <c r="E382" t="s">
        <v>18</v>
      </c>
      <c r="F382" t="s">
        <v>19</v>
      </c>
      <c r="G382">
        <v>37458276576.779999</v>
      </c>
    </row>
    <row r="383" spans="1:7" x14ac:dyDescent="0.25">
      <c r="A383" t="s">
        <v>26</v>
      </c>
      <c r="B383" t="s">
        <v>27</v>
      </c>
      <c r="C383" t="s">
        <v>28</v>
      </c>
      <c r="D383" s="3">
        <v>43344</v>
      </c>
      <c r="E383" t="s">
        <v>10</v>
      </c>
      <c r="F383" t="s">
        <v>11</v>
      </c>
      <c r="G383">
        <v>328182484482</v>
      </c>
    </row>
    <row r="384" spans="1:7" x14ac:dyDescent="0.25">
      <c r="A384" t="s">
        <v>29</v>
      </c>
      <c r="B384" t="s">
        <v>30</v>
      </c>
      <c r="C384" t="s">
        <v>31</v>
      </c>
      <c r="D384" s="3">
        <v>43344</v>
      </c>
      <c r="E384" t="s">
        <v>10</v>
      </c>
      <c r="F384" t="s">
        <v>11</v>
      </c>
      <c r="G384">
        <v>366261169940</v>
      </c>
    </row>
    <row r="385" spans="1:7" x14ac:dyDescent="0.25">
      <c r="A385" t="s">
        <v>32</v>
      </c>
      <c r="B385" t="s">
        <v>33</v>
      </c>
      <c r="C385" t="s">
        <v>34</v>
      </c>
      <c r="D385" s="3">
        <v>43344</v>
      </c>
      <c r="E385" t="s">
        <v>10</v>
      </c>
      <c r="F385" t="s">
        <v>11</v>
      </c>
      <c r="G385">
        <v>42725597982.980003</v>
      </c>
    </row>
    <row r="386" spans="1:7" x14ac:dyDescent="0.25">
      <c r="A386" t="s">
        <v>35</v>
      </c>
      <c r="B386" t="s">
        <v>36</v>
      </c>
      <c r="C386" t="s">
        <v>37</v>
      </c>
      <c r="D386" s="3">
        <v>43344</v>
      </c>
      <c r="E386" t="s">
        <v>10</v>
      </c>
      <c r="F386" t="s">
        <v>11</v>
      </c>
      <c r="G386">
        <v>80297386878</v>
      </c>
    </row>
    <row r="387" spans="1:7" x14ac:dyDescent="0.25">
      <c r="A387" t="s">
        <v>38</v>
      </c>
      <c r="B387" t="s">
        <v>39</v>
      </c>
      <c r="C387" t="s">
        <v>40</v>
      </c>
      <c r="D387" s="3">
        <v>43344</v>
      </c>
      <c r="E387" t="s">
        <v>10</v>
      </c>
      <c r="F387" t="s">
        <v>11</v>
      </c>
      <c r="G387">
        <v>19323661720</v>
      </c>
    </row>
    <row r="388" spans="1:7" x14ac:dyDescent="0.25">
      <c r="A388" t="s">
        <v>26</v>
      </c>
      <c r="B388" t="s">
        <v>27</v>
      </c>
      <c r="C388" t="s">
        <v>28</v>
      </c>
      <c r="D388" s="3">
        <v>43344</v>
      </c>
      <c r="E388" t="s">
        <v>14</v>
      </c>
      <c r="F388" t="s">
        <v>15</v>
      </c>
      <c r="G388">
        <v>282680336771.02698</v>
      </c>
    </row>
    <row r="389" spans="1:7" x14ac:dyDescent="0.25">
      <c r="A389" t="s">
        <v>29</v>
      </c>
      <c r="B389" t="s">
        <v>30</v>
      </c>
      <c r="C389" t="s">
        <v>31</v>
      </c>
      <c r="D389" s="3">
        <v>43344</v>
      </c>
      <c r="E389" t="s">
        <v>14</v>
      </c>
      <c r="F389" t="s">
        <v>15</v>
      </c>
      <c r="G389">
        <v>347874979715.57001</v>
      </c>
    </row>
    <row r="390" spans="1:7" x14ac:dyDescent="0.25">
      <c r="A390" t="s">
        <v>32</v>
      </c>
      <c r="B390" t="s">
        <v>33</v>
      </c>
      <c r="C390" t="s">
        <v>34</v>
      </c>
      <c r="D390" s="3">
        <v>43344</v>
      </c>
      <c r="E390" t="s">
        <v>14</v>
      </c>
      <c r="F390" t="s">
        <v>15</v>
      </c>
      <c r="G390">
        <v>28981370182.816399</v>
      </c>
    </row>
    <row r="391" spans="1:7" x14ac:dyDescent="0.25">
      <c r="A391" t="s">
        <v>35</v>
      </c>
      <c r="B391" t="s">
        <v>36</v>
      </c>
      <c r="C391" t="s">
        <v>37</v>
      </c>
      <c r="D391" s="3">
        <v>43344</v>
      </c>
      <c r="E391" t="s">
        <v>14</v>
      </c>
      <c r="F391" t="s">
        <v>15</v>
      </c>
      <c r="G391">
        <v>61882447876.290001</v>
      </c>
    </row>
    <row r="392" spans="1:7" x14ac:dyDescent="0.25">
      <c r="A392" t="s">
        <v>26</v>
      </c>
      <c r="B392" t="s">
        <v>27</v>
      </c>
      <c r="C392" t="s">
        <v>28</v>
      </c>
      <c r="D392" s="3">
        <v>43344</v>
      </c>
      <c r="E392" t="s">
        <v>16</v>
      </c>
      <c r="F392" t="s">
        <v>17</v>
      </c>
      <c r="G392">
        <v>228441291889.26401</v>
      </c>
    </row>
    <row r="393" spans="1:7" x14ac:dyDescent="0.25">
      <c r="A393" t="s">
        <v>29</v>
      </c>
      <c r="B393" t="s">
        <v>30</v>
      </c>
      <c r="C393" t="s">
        <v>31</v>
      </c>
      <c r="D393" s="3">
        <v>43344</v>
      </c>
      <c r="E393" t="s">
        <v>16</v>
      </c>
      <c r="F393" t="s">
        <v>17</v>
      </c>
      <c r="G393">
        <v>239185038287.48999</v>
      </c>
    </row>
    <row r="394" spans="1:7" x14ac:dyDescent="0.25">
      <c r="A394" t="s">
        <v>32</v>
      </c>
      <c r="B394" t="s">
        <v>33</v>
      </c>
      <c r="C394" t="s">
        <v>34</v>
      </c>
      <c r="D394" s="3">
        <v>43344</v>
      </c>
      <c r="E394" t="s">
        <v>16</v>
      </c>
      <c r="F394" t="s">
        <v>17</v>
      </c>
      <c r="G394">
        <v>8827201075.1392002</v>
      </c>
    </row>
    <row r="395" spans="1:7" x14ac:dyDescent="0.25">
      <c r="A395" t="s">
        <v>35</v>
      </c>
      <c r="B395" t="s">
        <v>36</v>
      </c>
      <c r="C395" t="s">
        <v>37</v>
      </c>
      <c r="D395" s="3">
        <v>43344</v>
      </c>
      <c r="E395" t="s">
        <v>16</v>
      </c>
      <c r="F395" t="s">
        <v>17</v>
      </c>
      <c r="G395">
        <v>41750393362.760002</v>
      </c>
    </row>
    <row r="396" spans="1:7" x14ac:dyDescent="0.25">
      <c r="A396" t="s">
        <v>26</v>
      </c>
      <c r="B396" t="s">
        <v>27</v>
      </c>
      <c r="C396" t="s">
        <v>28</v>
      </c>
      <c r="D396" s="3">
        <v>43344</v>
      </c>
      <c r="E396" t="s">
        <v>18</v>
      </c>
      <c r="F396" t="s">
        <v>19</v>
      </c>
      <c r="G396">
        <v>226934162569.21399</v>
      </c>
    </row>
    <row r="397" spans="1:7" x14ac:dyDescent="0.25">
      <c r="A397" t="s">
        <v>29</v>
      </c>
      <c r="B397" t="s">
        <v>30</v>
      </c>
      <c r="C397" t="s">
        <v>31</v>
      </c>
      <c r="D397" s="3">
        <v>43344</v>
      </c>
      <c r="E397" t="s">
        <v>18</v>
      </c>
      <c r="F397" t="s">
        <v>19</v>
      </c>
      <c r="G397">
        <v>239185038287.48999</v>
      </c>
    </row>
    <row r="398" spans="1:7" x14ac:dyDescent="0.25">
      <c r="A398" t="s">
        <v>32</v>
      </c>
      <c r="B398" t="s">
        <v>33</v>
      </c>
      <c r="C398" t="s">
        <v>34</v>
      </c>
      <c r="D398" s="3">
        <v>43344</v>
      </c>
      <c r="E398" t="s">
        <v>18</v>
      </c>
      <c r="F398" t="s">
        <v>19</v>
      </c>
      <c r="G398">
        <v>8364439685.0544004</v>
      </c>
    </row>
    <row r="399" spans="1:7" x14ac:dyDescent="0.25">
      <c r="A399" t="s">
        <v>35</v>
      </c>
      <c r="B399" t="s">
        <v>36</v>
      </c>
      <c r="C399" t="s">
        <v>37</v>
      </c>
      <c r="D399" s="3">
        <v>43344</v>
      </c>
      <c r="E399" t="s">
        <v>18</v>
      </c>
      <c r="F399" t="s">
        <v>19</v>
      </c>
      <c r="G399">
        <v>41740376315.169998</v>
      </c>
    </row>
    <row r="400" spans="1:7" x14ac:dyDescent="0.25">
      <c r="A400" t="s">
        <v>26</v>
      </c>
      <c r="B400" t="s">
        <v>27</v>
      </c>
      <c r="C400" t="s">
        <v>28</v>
      </c>
      <c r="D400" s="3">
        <v>43374</v>
      </c>
      <c r="E400" t="s">
        <v>10</v>
      </c>
      <c r="F400" t="s">
        <v>11</v>
      </c>
      <c r="G400">
        <v>327399207989</v>
      </c>
    </row>
    <row r="401" spans="1:7" x14ac:dyDescent="0.25">
      <c r="A401" t="s">
        <v>29</v>
      </c>
      <c r="B401" t="s">
        <v>30</v>
      </c>
      <c r="C401" t="s">
        <v>31</v>
      </c>
      <c r="D401" s="3">
        <v>43374</v>
      </c>
      <c r="E401" t="s">
        <v>10</v>
      </c>
      <c r="F401" t="s">
        <v>11</v>
      </c>
      <c r="G401">
        <v>366261169940</v>
      </c>
    </row>
    <row r="402" spans="1:7" x14ac:dyDescent="0.25">
      <c r="A402" t="s">
        <v>32</v>
      </c>
      <c r="B402" t="s">
        <v>33</v>
      </c>
      <c r="C402" t="s">
        <v>34</v>
      </c>
      <c r="D402" s="3">
        <v>43374</v>
      </c>
      <c r="E402" t="s">
        <v>10</v>
      </c>
      <c r="F402" t="s">
        <v>11</v>
      </c>
      <c r="G402">
        <v>43333726276.970001</v>
      </c>
    </row>
    <row r="403" spans="1:7" x14ac:dyDescent="0.25">
      <c r="A403" t="s">
        <v>35</v>
      </c>
      <c r="B403" t="s">
        <v>36</v>
      </c>
      <c r="C403" t="s">
        <v>37</v>
      </c>
      <c r="D403" s="3">
        <v>43374</v>
      </c>
      <c r="E403" t="s">
        <v>10</v>
      </c>
      <c r="F403" t="s">
        <v>11</v>
      </c>
      <c r="G403">
        <v>80256052007</v>
      </c>
    </row>
    <row r="404" spans="1:7" x14ac:dyDescent="0.25">
      <c r="A404" t="s">
        <v>38</v>
      </c>
      <c r="B404" t="s">
        <v>39</v>
      </c>
      <c r="C404" t="s">
        <v>40</v>
      </c>
      <c r="D404" s="3">
        <v>43374</v>
      </c>
      <c r="E404" t="s">
        <v>10</v>
      </c>
      <c r="F404" t="s">
        <v>11</v>
      </c>
      <c r="G404">
        <v>19297075839</v>
      </c>
    </row>
    <row r="405" spans="1:7" x14ac:dyDescent="0.25">
      <c r="A405" t="s">
        <v>26</v>
      </c>
      <c r="B405" t="s">
        <v>27</v>
      </c>
      <c r="C405" t="s">
        <v>28</v>
      </c>
      <c r="D405" s="3">
        <v>43374</v>
      </c>
      <c r="E405" t="s">
        <v>14</v>
      </c>
      <c r="F405" t="s">
        <v>15</v>
      </c>
      <c r="G405">
        <v>297705224540.776</v>
      </c>
    </row>
    <row r="406" spans="1:7" x14ac:dyDescent="0.25">
      <c r="A406" t="s">
        <v>29</v>
      </c>
      <c r="B406" t="s">
        <v>30</v>
      </c>
      <c r="C406" t="s">
        <v>31</v>
      </c>
      <c r="D406" s="3">
        <v>43374</v>
      </c>
      <c r="E406" t="s">
        <v>14</v>
      </c>
      <c r="F406" t="s">
        <v>15</v>
      </c>
      <c r="G406">
        <v>331253414144.20001</v>
      </c>
    </row>
    <row r="407" spans="1:7" x14ac:dyDescent="0.25">
      <c r="A407" t="s">
        <v>32</v>
      </c>
      <c r="B407" t="s">
        <v>33</v>
      </c>
      <c r="C407" t="s">
        <v>34</v>
      </c>
      <c r="D407" s="3">
        <v>43374</v>
      </c>
      <c r="E407" t="s">
        <v>14</v>
      </c>
      <c r="F407" t="s">
        <v>15</v>
      </c>
      <c r="G407">
        <v>30675552292.814499</v>
      </c>
    </row>
    <row r="408" spans="1:7" x14ac:dyDescent="0.25">
      <c r="A408" t="s">
        <v>35</v>
      </c>
      <c r="B408" t="s">
        <v>36</v>
      </c>
      <c r="C408" t="s">
        <v>37</v>
      </c>
      <c r="D408" s="3">
        <v>43374</v>
      </c>
      <c r="E408" t="s">
        <v>14</v>
      </c>
      <c r="F408" t="s">
        <v>15</v>
      </c>
      <c r="G408">
        <v>66575039871.330002</v>
      </c>
    </row>
    <row r="409" spans="1:7" x14ac:dyDescent="0.25">
      <c r="A409" t="s">
        <v>26</v>
      </c>
      <c r="B409" t="s">
        <v>27</v>
      </c>
      <c r="C409" t="s">
        <v>28</v>
      </c>
      <c r="D409" s="3">
        <v>43374</v>
      </c>
      <c r="E409" t="s">
        <v>16</v>
      </c>
      <c r="F409" t="s">
        <v>17</v>
      </c>
      <c r="G409">
        <v>252547445059.19699</v>
      </c>
    </row>
    <row r="410" spans="1:7" x14ac:dyDescent="0.25">
      <c r="A410" t="s">
        <v>29</v>
      </c>
      <c r="B410" t="s">
        <v>30</v>
      </c>
      <c r="C410" t="s">
        <v>31</v>
      </c>
      <c r="D410" s="3">
        <v>43374</v>
      </c>
      <c r="E410" t="s">
        <v>16</v>
      </c>
      <c r="F410" t="s">
        <v>17</v>
      </c>
      <c r="G410">
        <v>255422839186.57999</v>
      </c>
    </row>
    <row r="411" spans="1:7" x14ac:dyDescent="0.25">
      <c r="A411" t="s">
        <v>32</v>
      </c>
      <c r="B411" t="s">
        <v>33</v>
      </c>
      <c r="C411" t="s">
        <v>34</v>
      </c>
      <c r="D411" s="3">
        <v>43374</v>
      </c>
      <c r="E411" t="s">
        <v>16</v>
      </c>
      <c r="F411" t="s">
        <v>17</v>
      </c>
      <c r="G411">
        <v>11098105996.8319</v>
      </c>
    </row>
    <row r="412" spans="1:7" x14ac:dyDescent="0.25">
      <c r="A412" t="s">
        <v>35</v>
      </c>
      <c r="B412" t="s">
        <v>36</v>
      </c>
      <c r="C412" t="s">
        <v>37</v>
      </c>
      <c r="D412" s="3">
        <v>43374</v>
      </c>
      <c r="E412" t="s">
        <v>16</v>
      </c>
      <c r="F412" t="s">
        <v>17</v>
      </c>
      <c r="G412">
        <v>48260348692.75</v>
      </c>
    </row>
    <row r="413" spans="1:7" x14ac:dyDescent="0.25">
      <c r="A413" t="s">
        <v>26</v>
      </c>
      <c r="B413" t="s">
        <v>27</v>
      </c>
      <c r="C413" t="s">
        <v>28</v>
      </c>
      <c r="D413" s="3">
        <v>43374</v>
      </c>
      <c r="E413" t="s">
        <v>18</v>
      </c>
      <c r="F413" t="s">
        <v>19</v>
      </c>
      <c r="G413">
        <v>251075509052.31699</v>
      </c>
    </row>
    <row r="414" spans="1:7" x14ac:dyDescent="0.25">
      <c r="A414" t="s">
        <v>29</v>
      </c>
      <c r="B414" t="s">
        <v>30</v>
      </c>
      <c r="C414" t="s">
        <v>31</v>
      </c>
      <c r="D414" s="3">
        <v>43374</v>
      </c>
      <c r="E414" t="s">
        <v>18</v>
      </c>
      <c r="F414" t="s">
        <v>19</v>
      </c>
      <c r="G414">
        <v>255422839186.57999</v>
      </c>
    </row>
    <row r="415" spans="1:7" x14ac:dyDescent="0.25">
      <c r="A415" t="s">
        <v>32</v>
      </c>
      <c r="B415" t="s">
        <v>33</v>
      </c>
      <c r="C415" t="s">
        <v>34</v>
      </c>
      <c r="D415" s="3">
        <v>43374</v>
      </c>
      <c r="E415" t="s">
        <v>18</v>
      </c>
      <c r="F415" t="s">
        <v>19</v>
      </c>
      <c r="G415">
        <v>10507002658.0343</v>
      </c>
    </row>
    <row r="416" spans="1:7" x14ac:dyDescent="0.25">
      <c r="A416" t="s">
        <v>35</v>
      </c>
      <c r="B416" t="s">
        <v>36</v>
      </c>
      <c r="C416" t="s">
        <v>37</v>
      </c>
      <c r="D416" s="3">
        <v>43374</v>
      </c>
      <c r="E416" t="s">
        <v>18</v>
      </c>
      <c r="F416" t="s">
        <v>19</v>
      </c>
      <c r="G416">
        <v>46809022724.150002</v>
      </c>
    </row>
    <row r="417" spans="1:7" x14ac:dyDescent="0.25">
      <c r="A417" t="s">
        <v>26</v>
      </c>
      <c r="B417" t="s">
        <v>27</v>
      </c>
      <c r="C417" t="s">
        <v>28</v>
      </c>
      <c r="D417" s="3">
        <v>43405</v>
      </c>
      <c r="E417" t="s">
        <v>10</v>
      </c>
      <c r="F417" t="s">
        <v>11</v>
      </c>
      <c r="G417">
        <v>327824531901</v>
      </c>
    </row>
    <row r="418" spans="1:7" x14ac:dyDescent="0.25">
      <c r="A418" t="s">
        <v>29</v>
      </c>
      <c r="B418" t="s">
        <v>30</v>
      </c>
      <c r="C418" t="s">
        <v>31</v>
      </c>
      <c r="D418" s="3">
        <v>43405</v>
      </c>
      <c r="E418" t="s">
        <v>10</v>
      </c>
      <c r="F418" t="s">
        <v>11</v>
      </c>
      <c r="G418">
        <v>366262995584</v>
      </c>
    </row>
    <row r="419" spans="1:7" x14ac:dyDescent="0.25">
      <c r="A419" t="s">
        <v>32</v>
      </c>
      <c r="B419" t="s">
        <v>33</v>
      </c>
      <c r="C419" t="s">
        <v>34</v>
      </c>
      <c r="D419" s="3">
        <v>43405</v>
      </c>
      <c r="E419" t="s">
        <v>10</v>
      </c>
      <c r="F419" t="s">
        <v>11</v>
      </c>
      <c r="G419">
        <v>44118215045.949997</v>
      </c>
    </row>
    <row r="420" spans="1:7" x14ac:dyDescent="0.25">
      <c r="A420" t="s">
        <v>35</v>
      </c>
      <c r="B420" t="s">
        <v>36</v>
      </c>
      <c r="C420" t="s">
        <v>37</v>
      </c>
      <c r="D420" s="3">
        <v>43405</v>
      </c>
      <c r="E420" t="s">
        <v>10</v>
      </c>
      <c r="F420" t="s">
        <v>11</v>
      </c>
      <c r="G420">
        <v>82205616913</v>
      </c>
    </row>
    <row r="421" spans="1:7" x14ac:dyDescent="0.25">
      <c r="A421" t="s">
        <v>38</v>
      </c>
      <c r="B421" t="s">
        <v>39</v>
      </c>
      <c r="C421" t="s">
        <v>40</v>
      </c>
      <c r="D421" s="3">
        <v>43405</v>
      </c>
      <c r="E421" t="s">
        <v>10</v>
      </c>
      <c r="F421" t="s">
        <v>11</v>
      </c>
      <c r="G421">
        <v>19787653421</v>
      </c>
    </row>
    <row r="422" spans="1:7" x14ac:dyDescent="0.25">
      <c r="A422" t="s">
        <v>26</v>
      </c>
      <c r="B422" t="s">
        <v>27</v>
      </c>
      <c r="C422" t="s">
        <v>28</v>
      </c>
      <c r="D422" s="3">
        <v>43405</v>
      </c>
      <c r="E422" t="s">
        <v>14</v>
      </c>
      <c r="F422" t="s">
        <v>15</v>
      </c>
      <c r="G422">
        <v>311650789210.66699</v>
      </c>
    </row>
    <row r="423" spans="1:7" x14ac:dyDescent="0.25">
      <c r="A423" t="s">
        <v>29</v>
      </c>
      <c r="B423" t="s">
        <v>30</v>
      </c>
      <c r="C423" t="s">
        <v>31</v>
      </c>
      <c r="D423" s="3">
        <v>43405</v>
      </c>
      <c r="E423" t="s">
        <v>14</v>
      </c>
      <c r="F423" t="s">
        <v>15</v>
      </c>
      <c r="G423">
        <v>349466212598.79999</v>
      </c>
    </row>
    <row r="424" spans="1:7" x14ac:dyDescent="0.25">
      <c r="A424" t="s">
        <v>32</v>
      </c>
      <c r="B424" t="s">
        <v>33</v>
      </c>
      <c r="C424" t="s">
        <v>34</v>
      </c>
      <c r="D424" s="3">
        <v>43405</v>
      </c>
      <c r="E424" t="s">
        <v>14</v>
      </c>
      <c r="F424" t="s">
        <v>15</v>
      </c>
      <c r="G424">
        <v>35022467848.116699</v>
      </c>
    </row>
    <row r="425" spans="1:7" x14ac:dyDescent="0.25">
      <c r="A425" t="s">
        <v>35</v>
      </c>
      <c r="B425" t="s">
        <v>36</v>
      </c>
      <c r="C425" t="s">
        <v>37</v>
      </c>
      <c r="D425" s="3">
        <v>43405</v>
      </c>
      <c r="E425" t="s">
        <v>14</v>
      </c>
      <c r="F425" t="s">
        <v>15</v>
      </c>
      <c r="G425">
        <v>67847714694.260002</v>
      </c>
    </row>
    <row r="426" spans="1:7" x14ac:dyDescent="0.25">
      <c r="A426" t="s">
        <v>26</v>
      </c>
      <c r="B426" t="s">
        <v>27</v>
      </c>
      <c r="C426" t="s">
        <v>28</v>
      </c>
      <c r="D426" s="3">
        <v>43405</v>
      </c>
      <c r="E426" t="s">
        <v>16</v>
      </c>
      <c r="F426" t="s">
        <v>17</v>
      </c>
      <c r="G426">
        <v>288938278036.401</v>
      </c>
    </row>
    <row r="427" spans="1:7" x14ac:dyDescent="0.25">
      <c r="A427" t="s">
        <v>29</v>
      </c>
      <c r="B427" t="s">
        <v>30</v>
      </c>
      <c r="C427" t="s">
        <v>31</v>
      </c>
      <c r="D427" s="3">
        <v>43405</v>
      </c>
      <c r="E427" t="s">
        <v>16</v>
      </c>
      <c r="F427" t="s">
        <v>17</v>
      </c>
      <c r="G427">
        <v>276303454274.07001</v>
      </c>
    </row>
    <row r="428" spans="1:7" x14ac:dyDescent="0.25">
      <c r="A428" t="s">
        <v>32</v>
      </c>
      <c r="B428" t="s">
        <v>33</v>
      </c>
      <c r="C428" t="s">
        <v>34</v>
      </c>
      <c r="D428" s="3">
        <v>43405</v>
      </c>
      <c r="E428" t="s">
        <v>16</v>
      </c>
      <c r="F428" t="s">
        <v>17</v>
      </c>
      <c r="G428">
        <v>14017852323.1635</v>
      </c>
    </row>
    <row r="429" spans="1:7" x14ac:dyDescent="0.25">
      <c r="A429" t="s">
        <v>35</v>
      </c>
      <c r="B429" t="s">
        <v>36</v>
      </c>
      <c r="C429" t="s">
        <v>37</v>
      </c>
      <c r="D429" s="3">
        <v>43405</v>
      </c>
      <c r="E429" t="s">
        <v>16</v>
      </c>
      <c r="F429" t="s">
        <v>17</v>
      </c>
      <c r="G429">
        <v>53099566845.239998</v>
      </c>
    </row>
    <row r="430" spans="1:7" x14ac:dyDescent="0.25">
      <c r="A430" t="s">
        <v>26</v>
      </c>
      <c r="B430" t="s">
        <v>27</v>
      </c>
      <c r="C430" t="s">
        <v>28</v>
      </c>
      <c r="D430" s="3">
        <v>43405</v>
      </c>
      <c r="E430" t="s">
        <v>18</v>
      </c>
      <c r="F430" t="s">
        <v>19</v>
      </c>
      <c r="G430">
        <v>285790314895.94098</v>
      </c>
    </row>
    <row r="431" spans="1:7" x14ac:dyDescent="0.25">
      <c r="A431" t="s">
        <v>29</v>
      </c>
      <c r="B431" t="s">
        <v>30</v>
      </c>
      <c r="C431" t="s">
        <v>31</v>
      </c>
      <c r="D431" s="3">
        <v>43405</v>
      </c>
      <c r="E431" t="s">
        <v>18</v>
      </c>
      <c r="F431" t="s">
        <v>19</v>
      </c>
      <c r="G431">
        <v>276303454274.07001</v>
      </c>
    </row>
    <row r="432" spans="1:7" x14ac:dyDescent="0.25">
      <c r="A432" t="s">
        <v>32</v>
      </c>
      <c r="B432" t="s">
        <v>33</v>
      </c>
      <c r="C432" t="s">
        <v>34</v>
      </c>
      <c r="D432" s="3">
        <v>43405</v>
      </c>
      <c r="E432" t="s">
        <v>18</v>
      </c>
      <c r="F432" t="s">
        <v>19</v>
      </c>
      <c r="G432">
        <v>13171987622.294901</v>
      </c>
    </row>
    <row r="433" spans="1:7" x14ac:dyDescent="0.25">
      <c r="A433" t="s">
        <v>35</v>
      </c>
      <c r="B433" t="s">
        <v>36</v>
      </c>
      <c r="C433" t="s">
        <v>37</v>
      </c>
      <c r="D433" s="3">
        <v>43405</v>
      </c>
      <c r="E433" t="s">
        <v>18</v>
      </c>
      <c r="F433" t="s">
        <v>19</v>
      </c>
      <c r="G433">
        <v>51890821686.150002</v>
      </c>
    </row>
    <row r="434" spans="1:7" x14ac:dyDescent="0.25">
      <c r="A434" t="s">
        <v>26</v>
      </c>
      <c r="B434" t="s">
        <v>27</v>
      </c>
      <c r="C434" t="s">
        <v>28</v>
      </c>
      <c r="D434" s="3">
        <v>43435</v>
      </c>
      <c r="E434" t="s">
        <v>10</v>
      </c>
      <c r="F434" t="s">
        <v>11</v>
      </c>
      <c r="G434">
        <v>328744947812</v>
      </c>
    </row>
    <row r="435" spans="1:7" x14ac:dyDescent="0.25">
      <c r="A435" t="s">
        <v>29</v>
      </c>
      <c r="B435" t="s">
        <v>30</v>
      </c>
      <c r="C435" t="s">
        <v>31</v>
      </c>
      <c r="D435" s="3">
        <v>43435</v>
      </c>
      <c r="E435" t="s">
        <v>10</v>
      </c>
      <c r="F435" t="s">
        <v>11</v>
      </c>
      <c r="G435">
        <v>366262995584</v>
      </c>
    </row>
    <row r="436" spans="1:7" x14ac:dyDescent="0.25">
      <c r="A436" t="s">
        <v>32</v>
      </c>
      <c r="B436" t="s">
        <v>33</v>
      </c>
      <c r="C436" t="s">
        <v>34</v>
      </c>
      <c r="D436" s="3">
        <v>43435</v>
      </c>
      <c r="E436" t="s">
        <v>10</v>
      </c>
      <c r="F436" t="s">
        <v>11</v>
      </c>
      <c r="G436">
        <v>45737713977.940002</v>
      </c>
    </row>
    <row r="437" spans="1:7" x14ac:dyDescent="0.25">
      <c r="A437" t="s">
        <v>35</v>
      </c>
      <c r="B437" t="s">
        <v>36</v>
      </c>
      <c r="C437" t="s">
        <v>37</v>
      </c>
      <c r="D437" s="3">
        <v>43435</v>
      </c>
      <c r="E437" t="s">
        <v>10</v>
      </c>
      <c r="F437" t="s">
        <v>11</v>
      </c>
      <c r="G437">
        <v>84546158764</v>
      </c>
    </row>
    <row r="438" spans="1:7" x14ac:dyDescent="0.25">
      <c r="A438" t="s">
        <v>38</v>
      </c>
      <c r="B438" t="s">
        <v>39</v>
      </c>
      <c r="C438" t="s">
        <v>40</v>
      </c>
      <c r="D438" s="3">
        <v>43435</v>
      </c>
      <c r="E438" t="s">
        <v>10</v>
      </c>
      <c r="F438" t="s">
        <v>11</v>
      </c>
      <c r="G438">
        <v>19787653421</v>
      </c>
    </row>
    <row r="439" spans="1:7" x14ac:dyDescent="0.25">
      <c r="A439" t="s">
        <v>26</v>
      </c>
      <c r="B439" t="s">
        <v>27</v>
      </c>
      <c r="C439" t="s">
        <v>28</v>
      </c>
      <c r="D439" s="3">
        <v>43435</v>
      </c>
      <c r="E439" t="s">
        <v>14</v>
      </c>
      <c r="F439" t="s">
        <v>15</v>
      </c>
      <c r="G439">
        <v>317778965334.81403</v>
      </c>
    </row>
    <row r="440" spans="1:7" x14ac:dyDescent="0.25">
      <c r="A440" t="s">
        <v>29</v>
      </c>
      <c r="B440" t="s">
        <v>30</v>
      </c>
      <c r="C440" t="s">
        <v>31</v>
      </c>
      <c r="D440" s="3">
        <v>43435</v>
      </c>
      <c r="E440" t="s">
        <v>14</v>
      </c>
      <c r="F440" t="s">
        <v>15</v>
      </c>
      <c r="G440">
        <v>279593978183.52002</v>
      </c>
    </row>
    <row r="441" spans="1:7" x14ac:dyDescent="0.25">
      <c r="A441" t="s">
        <v>32</v>
      </c>
      <c r="B441" t="s">
        <v>33</v>
      </c>
      <c r="C441" t="s">
        <v>34</v>
      </c>
      <c r="D441" s="3">
        <v>43435</v>
      </c>
      <c r="E441" t="s">
        <v>14</v>
      </c>
      <c r="F441" t="s">
        <v>15</v>
      </c>
      <c r="G441">
        <v>44103817128.932098</v>
      </c>
    </row>
    <row r="442" spans="1:7" x14ac:dyDescent="0.25">
      <c r="A442" t="s">
        <v>35</v>
      </c>
      <c r="B442" t="s">
        <v>36</v>
      </c>
      <c r="C442" t="s">
        <v>37</v>
      </c>
      <c r="D442" s="3">
        <v>43435</v>
      </c>
      <c r="E442" t="s">
        <v>14</v>
      </c>
      <c r="F442" t="s">
        <v>15</v>
      </c>
      <c r="G442">
        <v>73641246723.740005</v>
      </c>
    </row>
    <row r="443" spans="1:7" x14ac:dyDescent="0.25">
      <c r="A443" t="s">
        <v>26</v>
      </c>
      <c r="B443" t="s">
        <v>27</v>
      </c>
      <c r="C443" t="s">
        <v>28</v>
      </c>
      <c r="D443" s="3">
        <v>43435</v>
      </c>
      <c r="E443" t="s">
        <v>16</v>
      </c>
      <c r="F443" t="s">
        <v>17</v>
      </c>
      <c r="G443">
        <v>316688492100.69397</v>
      </c>
    </row>
    <row r="444" spans="1:7" x14ac:dyDescent="0.25">
      <c r="A444" t="s">
        <v>29</v>
      </c>
      <c r="B444" t="s">
        <v>30</v>
      </c>
      <c r="C444" t="s">
        <v>31</v>
      </c>
      <c r="D444" s="3">
        <v>43435</v>
      </c>
      <c r="E444" t="s">
        <v>16</v>
      </c>
      <c r="F444" t="s">
        <v>17</v>
      </c>
      <c r="G444">
        <v>279373555248.53998</v>
      </c>
    </row>
    <row r="445" spans="1:7" x14ac:dyDescent="0.25">
      <c r="A445" t="s">
        <v>32</v>
      </c>
      <c r="B445" t="s">
        <v>33</v>
      </c>
      <c r="C445" t="s">
        <v>34</v>
      </c>
      <c r="D445" s="3">
        <v>43435</v>
      </c>
      <c r="E445" t="s">
        <v>16</v>
      </c>
      <c r="F445" t="s">
        <v>17</v>
      </c>
      <c r="G445">
        <v>20228773427.740299</v>
      </c>
    </row>
    <row r="446" spans="1:7" x14ac:dyDescent="0.25">
      <c r="A446" t="s">
        <v>35</v>
      </c>
      <c r="B446" t="s">
        <v>36</v>
      </c>
      <c r="C446" t="s">
        <v>37</v>
      </c>
      <c r="D446" s="3">
        <v>43435</v>
      </c>
      <c r="E446" t="s">
        <v>16</v>
      </c>
      <c r="F446" t="s">
        <v>17</v>
      </c>
      <c r="G446">
        <v>63012455856.059998</v>
      </c>
    </row>
    <row r="447" spans="1:7" x14ac:dyDescent="0.25">
      <c r="A447" t="s">
        <v>26</v>
      </c>
      <c r="B447" t="s">
        <v>27</v>
      </c>
      <c r="C447" t="s">
        <v>28</v>
      </c>
      <c r="D447" s="3">
        <v>43435</v>
      </c>
      <c r="E447" t="s">
        <v>20</v>
      </c>
      <c r="F447" t="s">
        <v>21</v>
      </c>
      <c r="G447">
        <v>1090473234.1199999</v>
      </c>
    </row>
    <row r="448" spans="1:7" x14ac:dyDescent="0.25">
      <c r="A448" t="s">
        <v>29</v>
      </c>
      <c r="B448" t="s">
        <v>30</v>
      </c>
      <c r="C448" t="s">
        <v>31</v>
      </c>
      <c r="D448" s="3">
        <v>43435</v>
      </c>
      <c r="E448" t="s">
        <v>20</v>
      </c>
      <c r="F448" t="s">
        <v>21</v>
      </c>
      <c r="G448">
        <v>220422934.97999999</v>
      </c>
    </row>
    <row r="449" spans="1:7" x14ac:dyDescent="0.25">
      <c r="A449" t="s">
        <v>32</v>
      </c>
      <c r="B449" t="s">
        <v>33</v>
      </c>
      <c r="C449" t="s">
        <v>34</v>
      </c>
      <c r="D449" s="3">
        <v>43435</v>
      </c>
      <c r="E449" t="s">
        <v>20</v>
      </c>
      <c r="F449" t="s">
        <v>21</v>
      </c>
      <c r="G449">
        <v>23875043701.191799</v>
      </c>
    </row>
    <row r="450" spans="1:7" x14ac:dyDescent="0.25">
      <c r="A450" t="s">
        <v>35</v>
      </c>
      <c r="B450" t="s">
        <v>36</v>
      </c>
      <c r="C450" t="s">
        <v>37</v>
      </c>
      <c r="D450" s="3">
        <v>43435</v>
      </c>
      <c r="E450" t="s">
        <v>20</v>
      </c>
      <c r="F450" t="s">
        <v>21</v>
      </c>
      <c r="G450">
        <v>10628790867.68</v>
      </c>
    </row>
    <row r="451" spans="1:7" x14ac:dyDescent="0.25">
      <c r="A451" t="s">
        <v>26</v>
      </c>
      <c r="B451" t="s">
        <v>27</v>
      </c>
      <c r="C451" t="s">
        <v>28</v>
      </c>
      <c r="D451" s="3">
        <v>43435</v>
      </c>
      <c r="E451" t="s">
        <v>18</v>
      </c>
      <c r="F451" t="s">
        <v>19</v>
      </c>
      <c r="G451">
        <v>300414615045.914</v>
      </c>
    </row>
    <row r="452" spans="1:7" x14ac:dyDescent="0.25">
      <c r="A452" t="s">
        <v>29</v>
      </c>
      <c r="B452" t="s">
        <v>30</v>
      </c>
      <c r="C452" t="s">
        <v>31</v>
      </c>
      <c r="D452" s="3">
        <v>43435</v>
      </c>
      <c r="E452" t="s">
        <v>18</v>
      </c>
      <c r="F452" t="s">
        <v>19</v>
      </c>
      <c r="G452">
        <v>279373243880.65997</v>
      </c>
    </row>
    <row r="453" spans="1:7" x14ac:dyDescent="0.25">
      <c r="A453" t="s">
        <v>32</v>
      </c>
      <c r="B453" t="s">
        <v>33</v>
      </c>
      <c r="C453" t="s">
        <v>34</v>
      </c>
      <c r="D453" s="3">
        <v>43435</v>
      </c>
      <c r="E453" t="s">
        <v>18</v>
      </c>
      <c r="F453" t="s">
        <v>19</v>
      </c>
      <c r="G453">
        <v>19494430393.345299</v>
      </c>
    </row>
    <row r="454" spans="1:7" x14ac:dyDescent="0.25">
      <c r="A454" t="s">
        <v>35</v>
      </c>
      <c r="B454" t="s">
        <v>36</v>
      </c>
      <c r="C454" t="s">
        <v>37</v>
      </c>
      <c r="D454" s="3">
        <v>43435</v>
      </c>
      <c r="E454" t="s">
        <v>18</v>
      </c>
      <c r="F454" t="s">
        <v>19</v>
      </c>
      <c r="G454">
        <v>62591761391.010002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815F-64FB-42C0-96C6-53BA8141343C}">
  <dimension ref="A1:G944"/>
  <sheetViews>
    <sheetView workbookViewId="0">
      <selection activeCell="C27" sqref="C27"/>
    </sheetView>
  </sheetViews>
  <sheetFormatPr defaultColWidth="8.85546875" defaultRowHeight="15" x14ac:dyDescent="0.25"/>
  <cols>
    <col min="1" max="1" width="44.85546875" bestFit="1" customWidth="1"/>
    <col min="2" max="2" width="22.7109375" bestFit="1" customWidth="1"/>
    <col min="3" max="3" width="43.42578125" bestFit="1" customWidth="1"/>
    <col min="4" max="4" width="18" bestFit="1" customWidth="1"/>
    <col min="5" max="5" width="24" bestFit="1" customWidth="1"/>
    <col min="6" max="6" width="44.140625" bestFit="1" customWidth="1"/>
    <col min="7" max="7" width="12" bestFit="1" customWidth="1"/>
    <col min="8" max="8" width="27.42578125" bestFit="1" customWidth="1"/>
    <col min="9" max="9" width="40.42578125" bestFit="1" customWidth="1"/>
    <col min="10" max="10" width="38.42578125" bestFit="1" customWidth="1"/>
    <col min="11" max="11" width="43.42578125" bestFit="1" customWidth="1"/>
    <col min="12" max="12" width="24.85546875" bestFit="1" customWidth="1"/>
    <col min="13" max="13" width="44.140625" bestFit="1" customWidth="1"/>
    <col min="14" max="14" width="27.42578125" bestFit="1" customWidth="1"/>
    <col min="15" max="15" width="40.42578125" bestFit="1" customWidth="1"/>
    <col min="16" max="16" width="38.42578125" bestFit="1" customWidth="1"/>
    <col min="17" max="17" width="44.85546875" bestFit="1" customWidth="1"/>
    <col min="18" max="18" width="22.7109375" bestFit="1" customWidth="1"/>
    <col min="19" max="19" width="43.42578125" bestFit="1" customWidth="1"/>
    <col min="20" max="20" width="18" bestFit="1" customWidth="1"/>
    <col min="21" max="21" width="24" bestFit="1" customWidth="1"/>
    <col min="22" max="22" width="44.140625" bestFit="1" customWidth="1"/>
    <col min="23" max="24" width="12" bestFit="1" customWidth="1"/>
    <col min="25" max="25" width="38.42578125" bestFit="1" customWidth="1"/>
    <col min="26" max="26" width="1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 t="s">
        <v>9</v>
      </c>
      <c r="D2" s="3">
        <v>44197</v>
      </c>
      <c r="E2" t="s">
        <v>16</v>
      </c>
      <c r="F2" t="s">
        <v>17</v>
      </c>
      <c r="G2">
        <v>17272401376.860001</v>
      </c>
    </row>
    <row r="3" spans="1:7" x14ac:dyDescent="0.25">
      <c r="A3" t="s">
        <v>7</v>
      </c>
      <c r="B3" t="s">
        <v>8</v>
      </c>
      <c r="C3" t="s">
        <v>9</v>
      </c>
      <c r="D3" s="3">
        <v>44197</v>
      </c>
      <c r="E3" t="s">
        <v>14</v>
      </c>
      <c r="F3" t="s">
        <v>15</v>
      </c>
      <c r="G3">
        <v>241472425425.04999</v>
      </c>
    </row>
    <row r="4" spans="1:7" x14ac:dyDescent="0.25">
      <c r="A4" t="s">
        <v>7</v>
      </c>
      <c r="B4" t="s">
        <v>8</v>
      </c>
      <c r="C4" t="s">
        <v>9</v>
      </c>
      <c r="D4" s="3">
        <v>44197</v>
      </c>
      <c r="E4" t="s">
        <v>10</v>
      </c>
      <c r="F4" t="s">
        <v>11</v>
      </c>
      <c r="G4">
        <v>357909240602.46002</v>
      </c>
    </row>
    <row r="5" spans="1:7" x14ac:dyDescent="0.25">
      <c r="A5" t="s">
        <v>7</v>
      </c>
      <c r="B5" t="s">
        <v>8</v>
      </c>
      <c r="C5" t="s">
        <v>9</v>
      </c>
      <c r="D5" s="3">
        <v>44197</v>
      </c>
      <c r="E5" t="s">
        <v>18</v>
      </c>
      <c r="F5" t="s">
        <v>19</v>
      </c>
      <c r="G5">
        <v>17270363620.16</v>
      </c>
    </row>
    <row r="6" spans="1:7" x14ac:dyDescent="0.25">
      <c r="A6" t="s">
        <v>7</v>
      </c>
      <c r="B6" t="s">
        <v>8</v>
      </c>
      <c r="C6" t="s">
        <v>9</v>
      </c>
      <c r="D6" s="3">
        <v>44166</v>
      </c>
      <c r="E6" t="s">
        <v>20</v>
      </c>
      <c r="F6" t="s">
        <v>21</v>
      </c>
      <c r="G6">
        <v>40948259865.080002</v>
      </c>
    </row>
    <row r="7" spans="1:7" x14ac:dyDescent="0.25">
      <c r="A7" t="s">
        <v>7</v>
      </c>
      <c r="B7" t="s">
        <v>8</v>
      </c>
      <c r="C7" t="s">
        <v>9</v>
      </c>
      <c r="D7" s="3">
        <v>44166</v>
      </c>
      <c r="E7" t="s">
        <v>16</v>
      </c>
      <c r="F7" t="s">
        <v>17</v>
      </c>
      <c r="G7">
        <v>461684308271.21997</v>
      </c>
    </row>
    <row r="8" spans="1:7" x14ac:dyDescent="0.25">
      <c r="A8" t="s">
        <v>7</v>
      </c>
      <c r="B8" t="s">
        <v>8</v>
      </c>
      <c r="C8" t="s">
        <v>9</v>
      </c>
      <c r="D8" s="3">
        <v>44166</v>
      </c>
      <c r="E8" t="s">
        <v>10</v>
      </c>
      <c r="F8" t="s">
        <v>11</v>
      </c>
      <c r="G8">
        <v>505009978112.53998</v>
      </c>
    </row>
    <row r="9" spans="1:7" x14ac:dyDescent="0.25">
      <c r="A9" t="s">
        <v>7</v>
      </c>
      <c r="B9" t="s">
        <v>8</v>
      </c>
      <c r="C9" t="s">
        <v>9</v>
      </c>
      <c r="D9" s="3">
        <v>44166</v>
      </c>
      <c r="E9" t="s">
        <v>14</v>
      </c>
      <c r="F9" t="s">
        <v>15</v>
      </c>
      <c r="G9">
        <v>502632568136.29999</v>
      </c>
    </row>
    <row r="10" spans="1:7" x14ac:dyDescent="0.25">
      <c r="A10" t="s">
        <v>7</v>
      </c>
      <c r="B10" t="s">
        <v>8</v>
      </c>
      <c r="C10" t="s">
        <v>9</v>
      </c>
      <c r="D10" s="3">
        <v>44166</v>
      </c>
      <c r="E10" t="s">
        <v>18</v>
      </c>
      <c r="F10" t="s">
        <v>19</v>
      </c>
      <c r="G10">
        <v>460578464481.91998</v>
      </c>
    </row>
    <row r="11" spans="1:7" x14ac:dyDescent="0.25">
      <c r="A11" t="s">
        <v>7</v>
      </c>
      <c r="B11" t="s">
        <v>8</v>
      </c>
      <c r="C11" t="s">
        <v>9</v>
      </c>
      <c r="D11" s="3">
        <v>44136</v>
      </c>
      <c r="E11" t="s">
        <v>18</v>
      </c>
      <c r="F11" t="s">
        <v>19</v>
      </c>
      <c r="G11">
        <v>415593477339.54999</v>
      </c>
    </row>
    <row r="12" spans="1:7" x14ac:dyDescent="0.25">
      <c r="A12" t="s">
        <v>7</v>
      </c>
      <c r="B12" t="s">
        <v>8</v>
      </c>
      <c r="C12" t="s">
        <v>9</v>
      </c>
      <c r="D12" s="3">
        <v>44136</v>
      </c>
      <c r="E12" t="s">
        <v>10</v>
      </c>
      <c r="F12" t="s">
        <v>11</v>
      </c>
      <c r="G12">
        <v>499969944664.12</v>
      </c>
    </row>
    <row r="13" spans="1:7" x14ac:dyDescent="0.25">
      <c r="A13" t="s">
        <v>7</v>
      </c>
      <c r="B13" t="s">
        <v>8</v>
      </c>
      <c r="C13" t="s">
        <v>9</v>
      </c>
      <c r="D13" s="3">
        <v>44136</v>
      </c>
      <c r="E13" t="s">
        <v>16</v>
      </c>
      <c r="F13" t="s">
        <v>17</v>
      </c>
      <c r="G13">
        <v>415856186800.84003</v>
      </c>
    </row>
    <row r="14" spans="1:7" x14ac:dyDescent="0.25">
      <c r="A14" t="s">
        <v>7</v>
      </c>
      <c r="B14" t="s">
        <v>8</v>
      </c>
      <c r="C14" t="s">
        <v>9</v>
      </c>
      <c r="D14" s="3">
        <v>44136</v>
      </c>
      <c r="E14" t="s">
        <v>14</v>
      </c>
      <c r="F14" t="s">
        <v>15</v>
      </c>
      <c r="G14">
        <v>478272554406.38</v>
      </c>
    </row>
    <row r="15" spans="1:7" x14ac:dyDescent="0.25">
      <c r="A15" t="s">
        <v>7</v>
      </c>
      <c r="B15" t="s">
        <v>8</v>
      </c>
      <c r="C15" t="s">
        <v>9</v>
      </c>
      <c r="D15" s="3">
        <v>44105</v>
      </c>
      <c r="E15" t="s">
        <v>18</v>
      </c>
      <c r="F15" t="s">
        <v>19</v>
      </c>
      <c r="G15">
        <v>380623403285.95001</v>
      </c>
    </row>
    <row r="16" spans="1:7" x14ac:dyDescent="0.25">
      <c r="A16" t="s">
        <v>7</v>
      </c>
      <c r="B16" t="s">
        <v>8</v>
      </c>
      <c r="C16" t="s">
        <v>9</v>
      </c>
      <c r="D16" s="3">
        <v>44105</v>
      </c>
      <c r="E16" t="s">
        <v>16</v>
      </c>
      <c r="F16" t="s">
        <v>17</v>
      </c>
      <c r="G16">
        <v>380639805326.52002</v>
      </c>
    </row>
    <row r="17" spans="1:7" x14ac:dyDescent="0.25">
      <c r="A17" t="s">
        <v>7</v>
      </c>
      <c r="B17" t="s">
        <v>8</v>
      </c>
      <c r="C17" t="s">
        <v>9</v>
      </c>
      <c r="D17" s="3">
        <v>44105</v>
      </c>
      <c r="E17" t="s">
        <v>14</v>
      </c>
      <c r="F17" t="s">
        <v>15</v>
      </c>
      <c r="G17">
        <v>466760525009.52002</v>
      </c>
    </row>
    <row r="18" spans="1:7" x14ac:dyDescent="0.25">
      <c r="A18" t="s">
        <v>7</v>
      </c>
      <c r="B18" t="s">
        <v>8</v>
      </c>
      <c r="C18" t="s">
        <v>9</v>
      </c>
      <c r="D18" s="3">
        <v>44105</v>
      </c>
      <c r="E18" t="s">
        <v>10</v>
      </c>
      <c r="F18" t="s">
        <v>11</v>
      </c>
      <c r="G18">
        <v>499375098419.45001</v>
      </c>
    </row>
    <row r="19" spans="1:7" x14ac:dyDescent="0.25">
      <c r="A19" t="s">
        <v>7</v>
      </c>
      <c r="B19" t="s">
        <v>8</v>
      </c>
      <c r="C19" t="s">
        <v>9</v>
      </c>
      <c r="D19" s="3">
        <v>44075</v>
      </c>
      <c r="E19" t="s">
        <v>18</v>
      </c>
      <c r="F19" t="s">
        <v>19</v>
      </c>
      <c r="G19">
        <v>348759535605.28003</v>
      </c>
    </row>
    <row r="20" spans="1:7" x14ac:dyDescent="0.25">
      <c r="A20" t="s">
        <v>7</v>
      </c>
      <c r="B20" t="s">
        <v>8</v>
      </c>
      <c r="C20" t="s">
        <v>9</v>
      </c>
      <c r="D20" s="3">
        <v>44075</v>
      </c>
      <c r="E20" t="s">
        <v>16</v>
      </c>
      <c r="F20" t="s">
        <v>17</v>
      </c>
      <c r="G20">
        <v>348825336797.01001</v>
      </c>
    </row>
    <row r="21" spans="1:7" x14ac:dyDescent="0.25">
      <c r="A21" t="s">
        <v>7</v>
      </c>
      <c r="B21" t="s">
        <v>8</v>
      </c>
      <c r="C21" t="s">
        <v>9</v>
      </c>
      <c r="D21" s="3">
        <v>44075</v>
      </c>
      <c r="E21" t="s">
        <v>14</v>
      </c>
      <c r="F21" t="s">
        <v>15</v>
      </c>
      <c r="G21">
        <v>459498718539.89001</v>
      </c>
    </row>
    <row r="22" spans="1:7" x14ac:dyDescent="0.25">
      <c r="A22" t="s">
        <v>7</v>
      </c>
      <c r="B22" t="s">
        <v>8</v>
      </c>
      <c r="C22" t="s">
        <v>9</v>
      </c>
      <c r="D22" s="3">
        <v>44075</v>
      </c>
      <c r="E22" t="s">
        <v>10</v>
      </c>
      <c r="F22" t="s">
        <v>11</v>
      </c>
      <c r="G22">
        <v>499863331667.46997</v>
      </c>
    </row>
    <row r="23" spans="1:7" x14ac:dyDescent="0.25">
      <c r="A23" t="s">
        <v>7</v>
      </c>
      <c r="B23" t="s">
        <v>8</v>
      </c>
      <c r="C23" t="s">
        <v>9</v>
      </c>
      <c r="D23" s="3">
        <v>44044</v>
      </c>
      <c r="E23" t="s">
        <v>10</v>
      </c>
      <c r="F23" t="s">
        <v>11</v>
      </c>
      <c r="G23">
        <v>499769589238.59003</v>
      </c>
    </row>
    <row r="24" spans="1:7" x14ac:dyDescent="0.25">
      <c r="A24" t="s">
        <v>7</v>
      </c>
      <c r="B24" t="s">
        <v>8</v>
      </c>
      <c r="C24" t="s">
        <v>9</v>
      </c>
      <c r="D24" s="3">
        <v>44044</v>
      </c>
      <c r="E24" t="s">
        <v>14</v>
      </c>
      <c r="F24" t="s">
        <v>15</v>
      </c>
      <c r="G24">
        <v>448209549886.12</v>
      </c>
    </row>
    <row r="25" spans="1:7" x14ac:dyDescent="0.25">
      <c r="A25" t="s">
        <v>7</v>
      </c>
      <c r="B25" t="s">
        <v>8</v>
      </c>
      <c r="C25" t="s">
        <v>9</v>
      </c>
      <c r="D25" s="3">
        <v>44044</v>
      </c>
      <c r="E25" t="s">
        <v>16</v>
      </c>
      <c r="F25" t="s">
        <v>17</v>
      </c>
      <c r="G25">
        <v>304243540770.75</v>
      </c>
    </row>
    <row r="26" spans="1:7" x14ac:dyDescent="0.25">
      <c r="A26" t="s">
        <v>7</v>
      </c>
      <c r="B26" t="s">
        <v>8</v>
      </c>
      <c r="C26" t="s">
        <v>9</v>
      </c>
      <c r="D26" s="3">
        <v>44044</v>
      </c>
      <c r="E26" t="s">
        <v>18</v>
      </c>
      <c r="F26" t="s">
        <v>19</v>
      </c>
      <c r="G26">
        <v>304151421716.33002</v>
      </c>
    </row>
    <row r="27" spans="1:7" x14ac:dyDescent="0.25">
      <c r="A27" t="s">
        <v>7</v>
      </c>
      <c r="B27" t="s">
        <v>8</v>
      </c>
      <c r="C27" t="s">
        <v>9</v>
      </c>
      <c r="D27" s="3">
        <v>44013</v>
      </c>
      <c r="E27" t="s">
        <v>10</v>
      </c>
      <c r="F27" t="s">
        <v>11</v>
      </c>
      <c r="G27">
        <v>499585310588.78998</v>
      </c>
    </row>
    <row r="28" spans="1:7" x14ac:dyDescent="0.25">
      <c r="A28" t="s">
        <v>7</v>
      </c>
      <c r="B28" t="s">
        <v>8</v>
      </c>
      <c r="C28" t="s">
        <v>9</v>
      </c>
      <c r="D28" s="3">
        <v>44013</v>
      </c>
      <c r="E28" t="s">
        <v>16</v>
      </c>
      <c r="F28" t="s">
        <v>17</v>
      </c>
      <c r="G28">
        <v>252752756079.59</v>
      </c>
    </row>
    <row r="29" spans="1:7" x14ac:dyDescent="0.25">
      <c r="A29" t="s">
        <v>7</v>
      </c>
      <c r="B29" t="s">
        <v>8</v>
      </c>
      <c r="C29" t="s">
        <v>9</v>
      </c>
      <c r="D29" s="3">
        <v>44013</v>
      </c>
      <c r="E29" t="s">
        <v>14</v>
      </c>
      <c r="F29" t="s">
        <v>15</v>
      </c>
      <c r="G29">
        <v>433349598966.21997</v>
      </c>
    </row>
    <row r="30" spans="1:7" x14ac:dyDescent="0.25">
      <c r="A30" t="s">
        <v>7</v>
      </c>
      <c r="B30" t="s">
        <v>8</v>
      </c>
      <c r="C30" t="s">
        <v>9</v>
      </c>
      <c r="D30" s="3">
        <v>44013</v>
      </c>
      <c r="E30" t="s">
        <v>18</v>
      </c>
      <c r="F30" t="s">
        <v>19</v>
      </c>
      <c r="G30">
        <v>252693584846.56</v>
      </c>
    </row>
    <row r="31" spans="1:7" x14ac:dyDescent="0.25">
      <c r="A31" t="s">
        <v>7</v>
      </c>
      <c r="B31" t="s">
        <v>8</v>
      </c>
      <c r="C31" t="s">
        <v>9</v>
      </c>
      <c r="D31" s="3">
        <v>43983</v>
      </c>
      <c r="E31" t="s">
        <v>10</v>
      </c>
      <c r="F31" t="s">
        <v>11</v>
      </c>
      <c r="G31">
        <v>492081578922.76001</v>
      </c>
    </row>
    <row r="32" spans="1:7" x14ac:dyDescent="0.25">
      <c r="A32" t="s">
        <v>7</v>
      </c>
      <c r="B32" t="s">
        <v>8</v>
      </c>
      <c r="C32" t="s">
        <v>9</v>
      </c>
      <c r="D32" s="3">
        <v>43983</v>
      </c>
      <c r="E32" t="s">
        <v>16</v>
      </c>
      <c r="F32" t="s">
        <v>17</v>
      </c>
      <c r="G32">
        <v>200153702431.14001</v>
      </c>
    </row>
    <row r="33" spans="1:7" x14ac:dyDescent="0.25">
      <c r="A33" t="s">
        <v>7</v>
      </c>
      <c r="B33" t="s">
        <v>8</v>
      </c>
      <c r="C33" t="s">
        <v>9</v>
      </c>
      <c r="D33" s="3">
        <v>43983</v>
      </c>
      <c r="E33" t="s">
        <v>14</v>
      </c>
      <c r="F33" t="s">
        <v>15</v>
      </c>
      <c r="G33">
        <v>410046244499.95001</v>
      </c>
    </row>
    <row r="34" spans="1:7" x14ac:dyDescent="0.25">
      <c r="A34" t="s">
        <v>7</v>
      </c>
      <c r="B34" t="s">
        <v>8</v>
      </c>
      <c r="C34" t="s">
        <v>9</v>
      </c>
      <c r="D34" s="3">
        <v>43983</v>
      </c>
      <c r="E34" t="s">
        <v>18</v>
      </c>
      <c r="F34" t="s">
        <v>19</v>
      </c>
      <c r="G34">
        <v>199986815416.17999</v>
      </c>
    </row>
    <row r="35" spans="1:7" x14ac:dyDescent="0.25">
      <c r="A35" t="s">
        <v>7</v>
      </c>
      <c r="B35" t="s">
        <v>8</v>
      </c>
      <c r="C35" t="s">
        <v>9</v>
      </c>
      <c r="D35" s="3">
        <v>43952</v>
      </c>
      <c r="E35" t="s">
        <v>14</v>
      </c>
      <c r="F35" t="s">
        <v>15</v>
      </c>
      <c r="G35">
        <v>341416150653.78003</v>
      </c>
    </row>
    <row r="36" spans="1:7" x14ac:dyDescent="0.25">
      <c r="A36" t="s">
        <v>7</v>
      </c>
      <c r="B36" t="s">
        <v>8</v>
      </c>
      <c r="C36" t="s">
        <v>9</v>
      </c>
      <c r="D36" s="3">
        <v>43952</v>
      </c>
      <c r="E36" t="s">
        <v>18</v>
      </c>
      <c r="F36" t="s">
        <v>19</v>
      </c>
      <c r="G36">
        <v>154017314087.22</v>
      </c>
    </row>
    <row r="37" spans="1:7" x14ac:dyDescent="0.25">
      <c r="A37" t="s">
        <v>7</v>
      </c>
      <c r="B37" t="s">
        <v>8</v>
      </c>
      <c r="C37" t="s">
        <v>9</v>
      </c>
      <c r="D37" s="3">
        <v>43952</v>
      </c>
      <c r="E37" t="s">
        <v>16</v>
      </c>
      <c r="F37" t="s">
        <v>17</v>
      </c>
      <c r="G37">
        <v>154169388308.14001</v>
      </c>
    </row>
    <row r="38" spans="1:7" x14ac:dyDescent="0.25">
      <c r="A38" t="s">
        <v>7</v>
      </c>
      <c r="B38" t="s">
        <v>8</v>
      </c>
      <c r="C38" t="s">
        <v>9</v>
      </c>
      <c r="D38" s="3">
        <v>43952</v>
      </c>
      <c r="E38" t="s">
        <v>10</v>
      </c>
      <c r="F38" t="s">
        <v>11</v>
      </c>
      <c r="G38">
        <v>427243162368.29999</v>
      </c>
    </row>
    <row r="39" spans="1:7" x14ac:dyDescent="0.25">
      <c r="A39" t="s">
        <v>7</v>
      </c>
      <c r="B39" t="s">
        <v>8</v>
      </c>
      <c r="C39" t="s">
        <v>9</v>
      </c>
      <c r="D39" s="3">
        <v>43922</v>
      </c>
      <c r="E39" t="s">
        <v>18</v>
      </c>
      <c r="F39" t="s">
        <v>19</v>
      </c>
      <c r="G39">
        <v>120247058281.57001</v>
      </c>
    </row>
    <row r="40" spans="1:7" x14ac:dyDescent="0.25">
      <c r="A40" t="s">
        <v>7</v>
      </c>
      <c r="B40" t="s">
        <v>8</v>
      </c>
      <c r="C40" t="s">
        <v>9</v>
      </c>
      <c r="D40" s="3">
        <v>43922</v>
      </c>
      <c r="E40" t="s">
        <v>10</v>
      </c>
      <c r="F40" t="s">
        <v>11</v>
      </c>
      <c r="G40">
        <v>414536771944.70001</v>
      </c>
    </row>
    <row r="41" spans="1:7" x14ac:dyDescent="0.25">
      <c r="A41" t="s">
        <v>7</v>
      </c>
      <c r="B41" t="s">
        <v>8</v>
      </c>
      <c r="C41" t="s">
        <v>9</v>
      </c>
      <c r="D41" s="3">
        <v>43922</v>
      </c>
      <c r="E41" t="s">
        <v>16</v>
      </c>
      <c r="F41" t="s">
        <v>17</v>
      </c>
      <c r="G41">
        <v>120258639208.66</v>
      </c>
    </row>
    <row r="42" spans="1:7" x14ac:dyDescent="0.25">
      <c r="A42" t="s">
        <v>7</v>
      </c>
      <c r="B42" t="s">
        <v>8</v>
      </c>
      <c r="C42" t="s">
        <v>9</v>
      </c>
      <c r="D42" s="3">
        <v>43922</v>
      </c>
      <c r="E42" t="s">
        <v>14</v>
      </c>
      <c r="F42" t="s">
        <v>15</v>
      </c>
      <c r="G42">
        <v>326303170223.48999</v>
      </c>
    </row>
    <row r="43" spans="1:7" x14ac:dyDescent="0.25">
      <c r="A43" t="s">
        <v>7</v>
      </c>
      <c r="B43" t="s">
        <v>8</v>
      </c>
      <c r="C43" t="s">
        <v>9</v>
      </c>
      <c r="D43" s="3">
        <v>43891</v>
      </c>
      <c r="E43" t="s">
        <v>16</v>
      </c>
      <c r="F43" t="s">
        <v>17</v>
      </c>
      <c r="G43">
        <v>89319776015.009995</v>
      </c>
    </row>
    <row r="44" spans="1:7" x14ac:dyDescent="0.25">
      <c r="A44" t="s">
        <v>7</v>
      </c>
      <c r="B44" t="s">
        <v>8</v>
      </c>
      <c r="C44" t="s">
        <v>9</v>
      </c>
      <c r="D44" s="3">
        <v>43891</v>
      </c>
      <c r="E44" t="s">
        <v>18</v>
      </c>
      <c r="F44" t="s">
        <v>19</v>
      </c>
      <c r="G44">
        <v>85815071590.119995</v>
      </c>
    </row>
    <row r="45" spans="1:7" x14ac:dyDescent="0.25">
      <c r="A45" t="s">
        <v>7</v>
      </c>
      <c r="B45" t="s">
        <v>8</v>
      </c>
      <c r="C45" t="s">
        <v>9</v>
      </c>
      <c r="D45" s="3">
        <v>43891</v>
      </c>
      <c r="E45" t="s">
        <v>14</v>
      </c>
      <c r="F45" t="s">
        <v>15</v>
      </c>
      <c r="G45">
        <v>295026660598.62</v>
      </c>
    </row>
    <row r="46" spans="1:7" x14ac:dyDescent="0.25">
      <c r="A46" t="s">
        <v>7</v>
      </c>
      <c r="B46" t="s">
        <v>8</v>
      </c>
      <c r="C46" t="s">
        <v>9</v>
      </c>
      <c r="D46" s="3">
        <v>43891</v>
      </c>
      <c r="E46" t="s">
        <v>10</v>
      </c>
      <c r="F46" t="s">
        <v>11</v>
      </c>
      <c r="G46">
        <v>390635539121.44</v>
      </c>
    </row>
    <row r="47" spans="1:7" x14ac:dyDescent="0.25">
      <c r="A47" t="s">
        <v>7</v>
      </c>
      <c r="B47" t="s">
        <v>8</v>
      </c>
      <c r="C47" t="s">
        <v>9</v>
      </c>
      <c r="D47" s="3">
        <v>43862</v>
      </c>
      <c r="E47" t="s">
        <v>18</v>
      </c>
      <c r="F47" t="s">
        <v>19</v>
      </c>
      <c r="G47">
        <v>57936497795.099998</v>
      </c>
    </row>
    <row r="48" spans="1:7" x14ac:dyDescent="0.25">
      <c r="A48" t="s">
        <v>7</v>
      </c>
      <c r="B48" t="s">
        <v>8</v>
      </c>
      <c r="C48" t="s">
        <v>9</v>
      </c>
      <c r="D48" s="3">
        <v>43862</v>
      </c>
      <c r="E48" t="s">
        <v>10</v>
      </c>
      <c r="F48" t="s">
        <v>11</v>
      </c>
      <c r="G48">
        <v>385613619470.15002</v>
      </c>
    </row>
    <row r="49" spans="1:7" x14ac:dyDescent="0.25">
      <c r="A49" t="s">
        <v>7</v>
      </c>
      <c r="B49" t="s">
        <v>8</v>
      </c>
      <c r="C49" t="s">
        <v>9</v>
      </c>
      <c r="D49" s="3">
        <v>43862</v>
      </c>
      <c r="E49" t="s">
        <v>14</v>
      </c>
      <c r="F49" t="s">
        <v>15</v>
      </c>
      <c r="G49">
        <v>279430161170.97998</v>
      </c>
    </row>
    <row r="50" spans="1:7" x14ac:dyDescent="0.25">
      <c r="A50" t="s">
        <v>7</v>
      </c>
      <c r="B50" t="s">
        <v>8</v>
      </c>
      <c r="C50" t="s">
        <v>9</v>
      </c>
      <c r="D50" s="3">
        <v>43862</v>
      </c>
      <c r="E50" t="s">
        <v>16</v>
      </c>
      <c r="F50" t="s">
        <v>17</v>
      </c>
      <c r="G50">
        <v>58058899000.449997</v>
      </c>
    </row>
    <row r="51" spans="1:7" x14ac:dyDescent="0.25">
      <c r="A51" t="s">
        <v>7</v>
      </c>
      <c r="B51" t="s">
        <v>8</v>
      </c>
      <c r="C51" t="s">
        <v>9</v>
      </c>
      <c r="D51" s="3">
        <v>43831</v>
      </c>
      <c r="E51" t="s">
        <v>14</v>
      </c>
      <c r="F51" t="s">
        <v>15</v>
      </c>
      <c r="G51">
        <v>250770518698.45001</v>
      </c>
    </row>
    <row r="52" spans="1:7" x14ac:dyDescent="0.25">
      <c r="A52" t="s">
        <v>7</v>
      </c>
      <c r="B52" t="s">
        <v>8</v>
      </c>
      <c r="C52" t="s">
        <v>9</v>
      </c>
      <c r="D52" s="3">
        <v>43831</v>
      </c>
      <c r="E52" t="s">
        <v>10</v>
      </c>
      <c r="F52" t="s">
        <v>11</v>
      </c>
      <c r="G52">
        <v>385616635851.59998</v>
      </c>
    </row>
    <row r="53" spans="1:7" x14ac:dyDescent="0.25">
      <c r="A53" t="s">
        <v>7</v>
      </c>
      <c r="B53" t="s">
        <v>8</v>
      </c>
      <c r="C53" t="s">
        <v>9</v>
      </c>
      <c r="D53" s="3">
        <v>43831</v>
      </c>
      <c r="E53" t="s">
        <v>18</v>
      </c>
      <c r="F53" t="s">
        <v>19</v>
      </c>
      <c r="G53">
        <v>18643157966.689999</v>
      </c>
    </row>
    <row r="54" spans="1:7" x14ac:dyDescent="0.25">
      <c r="A54" t="s">
        <v>7</v>
      </c>
      <c r="B54" t="s">
        <v>8</v>
      </c>
      <c r="C54" t="s">
        <v>9</v>
      </c>
      <c r="D54" s="3">
        <v>43831</v>
      </c>
      <c r="E54" t="s">
        <v>16</v>
      </c>
      <c r="F54" t="s">
        <v>17</v>
      </c>
      <c r="G54">
        <v>18643266866.689999</v>
      </c>
    </row>
    <row r="55" spans="1:7" x14ac:dyDescent="0.25">
      <c r="A55" t="s">
        <v>7</v>
      </c>
      <c r="B55" t="s">
        <v>8</v>
      </c>
      <c r="C55" t="s">
        <v>9</v>
      </c>
      <c r="D55" s="3">
        <v>43800</v>
      </c>
      <c r="E55" t="s">
        <v>16</v>
      </c>
      <c r="F55" t="s">
        <v>17</v>
      </c>
      <c r="G55">
        <v>376276408067.25</v>
      </c>
    </row>
    <row r="56" spans="1:7" x14ac:dyDescent="0.25">
      <c r="A56" t="s">
        <v>7</v>
      </c>
      <c r="B56" t="s">
        <v>8</v>
      </c>
      <c r="C56" t="s">
        <v>9</v>
      </c>
      <c r="D56" s="3">
        <v>43800</v>
      </c>
      <c r="E56" t="s">
        <v>20</v>
      </c>
      <c r="F56" t="s">
        <v>21</v>
      </c>
      <c r="G56">
        <v>14958836004.99</v>
      </c>
    </row>
    <row r="57" spans="1:7" x14ac:dyDescent="0.25">
      <c r="A57" t="s">
        <v>7</v>
      </c>
      <c r="B57" t="s">
        <v>8</v>
      </c>
      <c r="C57" t="s">
        <v>9</v>
      </c>
      <c r="D57" s="3">
        <v>43800</v>
      </c>
      <c r="E57" t="s">
        <v>18</v>
      </c>
      <c r="F57" t="s">
        <v>19</v>
      </c>
      <c r="G57">
        <v>375778451878.34998</v>
      </c>
    </row>
    <row r="58" spans="1:7" x14ac:dyDescent="0.25">
      <c r="A58" t="s">
        <v>7</v>
      </c>
      <c r="B58" t="s">
        <v>8</v>
      </c>
      <c r="C58" t="s">
        <v>9</v>
      </c>
      <c r="D58" s="3">
        <v>43800</v>
      </c>
      <c r="E58" t="s">
        <v>10</v>
      </c>
      <c r="F58" t="s">
        <v>11</v>
      </c>
      <c r="G58">
        <v>393577664966.46002</v>
      </c>
    </row>
    <row r="59" spans="1:7" x14ac:dyDescent="0.25">
      <c r="A59" t="s">
        <v>7</v>
      </c>
      <c r="B59" t="s">
        <v>8</v>
      </c>
      <c r="C59" t="s">
        <v>9</v>
      </c>
      <c r="D59" s="3">
        <v>43800</v>
      </c>
      <c r="E59" t="s">
        <v>14</v>
      </c>
      <c r="F59" t="s">
        <v>15</v>
      </c>
      <c r="G59">
        <v>391235244072.23999</v>
      </c>
    </row>
    <row r="60" spans="1:7" x14ac:dyDescent="0.25">
      <c r="A60" t="s">
        <v>7</v>
      </c>
      <c r="B60" t="s">
        <v>8</v>
      </c>
      <c r="C60" t="s">
        <v>9</v>
      </c>
      <c r="D60" s="3">
        <v>43770</v>
      </c>
      <c r="E60" t="s">
        <v>18</v>
      </c>
      <c r="F60" t="s">
        <v>19</v>
      </c>
      <c r="G60">
        <v>318554471126.54999</v>
      </c>
    </row>
    <row r="61" spans="1:7" x14ac:dyDescent="0.25">
      <c r="A61" t="s">
        <v>7</v>
      </c>
      <c r="B61" t="s">
        <v>8</v>
      </c>
      <c r="C61" t="s">
        <v>9</v>
      </c>
      <c r="D61" s="3">
        <v>43770</v>
      </c>
      <c r="E61" t="s">
        <v>14</v>
      </c>
      <c r="F61" t="s">
        <v>15</v>
      </c>
      <c r="G61">
        <v>356942007132.25</v>
      </c>
    </row>
    <row r="62" spans="1:7" x14ac:dyDescent="0.25">
      <c r="A62" t="s">
        <v>7</v>
      </c>
      <c r="B62" t="s">
        <v>8</v>
      </c>
      <c r="C62" t="s">
        <v>9</v>
      </c>
      <c r="D62" s="3">
        <v>43770</v>
      </c>
      <c r="E62" t="s">
        <v>10</v>
      </c>
      <c r="F62" t="s">
        <v>11</v>
      </c>
      <c r="G62">
        <v>378720519632.19</v>
      </c>
    </row>
    <row r="63" spans="1:7" x14ac:dyDescent="0.25">
      <c r="A63" t="s">
        <v>7</v>
      </c>
      <c r="B63" t="s">
        <v>8</v>
      </c>
      <c r="C63" t="s">
        <v>9</v>
      </c>
      <c r="D63" s="3">
        <v>43770</v>
      </c>
      <c r="E63" t="s">
        <v>16</v>
      </c>
      <c r="F63" t="s">
        <v>17</v>
      </c>
      <c r="G63">
        <v>318806779772.10999</v>
      </c>
    </row>
    <row r="64" spans="1:7" x14ac:dyDescent="0.25">
      <c r="A64" t="s">
        <v>7</v>
      </c>
      <c r="B64" t="s">
        <v>8</v>
      </c>
      <c r="C64" t="s">
        <v>9</v>
      </c>
      <c r="D64" s="3">
        <v>43739</v>
      </c>
      <c r="E64" t="s">
        <v>10</v>
      </c>
      <c r="F64" t="s">
        <v>11</v>
      </c>
      <c r="G64">
        <v>378434798385.41998</v>
      </c>
    </row>
    <row r="65" spans="1:7" x14ac:dyDescent="0.25">
      <c r="A65" t="s">
        <v>7</v>
      </c>
      <c r="B65" t="s">
        <v>8</v>
      </c>
      <c r="C65" t="s">
        <v>9</v>
      </c>
      <c r="D65" s="3">
        <v>43739</v>
      </c>
      <c r="E65" t="s">
        <v>18</v>
      </c>
      <c r="F65" t="s">
        <v>19</v>
      </c>
      <c r="G65">
        <v>286498373446.02002</v>
      </c>
    </row>
    <row r="66" spans="1:7" x14ac:dyDescent="0.25">
      <c r="A66" t="s">
        <v>7</v>
      </c>
      <c r="B66" t="s">
        <v>8</v>
      </c>
      <c r="C66" t="s">
        <v>9</v>
      </c>
      <c r="D66" s="3">
        <v>43739</v>
      </c>
      <c r="E66" t="s">
        <v>16</v>
      </c>
      <c r="F66" t="s">
        <v>17</v>
      </c>
      <c r="G66">
        <v>286611261850.48999</v>
      </c>
    </row>
    <row r="67" spans="1:7" x14ac:dyDescent="0.25">
      <c r="A67" t="s">
        <v>7</v>
      </c>
      <c r="B67" t="s">
        <v>8</v>
      </c>
      <c r="C67" t="s">
        <v>9</v>
      </c>
      <c r="D67" s="3">
        <v>43739</v>
      </c>
      <c r="E67" t="s">
        <v>14</v>
      </c>
      <c r="F67" t="s">
        <v>15</v>
      </c>
      <c r="G67">
        <v>343104856772.34003</v>
      </c>
    </row>
    <row r="68" spans="1:7" x14ac:dyDescent="0.25">
      <c r="A68" t="s">
        <v>7</v>
      </c>
      <c r="B68" t="s">
        <v>8</v>
      </c>
      <c r="C68" t="s">
        <v>9</v>
      </c>
      <c r="D68" s="3">
        <v>43709</v>
      </c>
      <c r="E68" t="s">
        <v>14</v>
      </c>
      <c r="F68" t="s">
        <v>15</v>
      </c>
      <c r="G68">
        <v>330565612840.67999</v>
      </c>
    </row>
    <row r="69" spans="1:7" x14ac:dyDescent="0.25">
      <c r="A69" t="s">
        <v>7</v>
      </c>
      <c r="B69" t="s">
        <v>8</v>
      </c>
      <c r="C69" t="s">
        <v>9</v>
      </c>
      <c r="D69" s="3">
        <v>43709</v>
      </c>
      <c r="E69" t="s">
        <v>10</v>
      </c>
      <c r="F69" t="s">
        <v>11</v>
      </c>
      <c r="G69">
        <v>371163040503.72998</v>
      </c>
    </row>
    <row r="70" spans="1:7" x14ac:dyDescent="0.25">
      <c r="A70" t="s">
        <v>7</v>
      </c>
      <c r="B70" t="s">
        <v>8</v>
      </c>
      <c r="C70" t="s">
        <v>9</v>
      </c>
      <c r="D70" s="3">
        <v>43709</v>
      </c>
      <c r="E70" t="s">
        <v>18</v>
      </c>
      <c r="F70" t="s">
        <v>19</v>
      </c>
      <c r="G70">
        <v>260325552447.57999</v>
      </c>
    </row>
    <row r="71" spans="1:7" x14ac:dyDescent="0.25">
      <c r="A71" t="s">
        <v>7</v>
      </c>
      <c r="B71" t="s">
        <v>8</v>
      </c>
      <c r="C71" t="s">
        <v>9</v>
      </c>
      <c r="D71" s="3">
        <v>43709</v>
      </c>
      <c r="E71" t="s">
        <v>16</v>
      </c>
      <c r="F71" t="s">
        <v>17</v>
      </c>
      <c r="G71">
        <v>260408954442.23999</v>
      </c>
    </row>
    <row r="72" spans="1:7" x14ac:dyDescent="0.25">
      <c r="A72" t="s">
        <v>7</v>
      </c>
      <c r="B72" t="s">
        <v>8</v>
      </c>
      <c r="C72" t="s">
        <v>9</v>
      </c>
      <c r="D72" s="3">
        <v>43678</v>
      </c>
      <c r="E72" t="s">
        <v>16</v>
      </c>
      <c r="F72" t="s">
        <v>17</v>
      </c>
      <c r="G72">
        <v>235206844224.85999</v>
      </c>
    </row>
    <row r="73" spans="1:7" x14ac:dyDescent="0.25">
      <c r="A73" t="s">
        <v>7</v>
      </c>
      <c r="B73" t="s">
        <v>8</v>
      </c>
      <c r="C73" t="s">
        <v>9</v>
      </c>
      <c r="D73" s="3">
        <v>43678</v>
      </c>
      <c r="E73" t="s">
        <v>10</v>
      </c>
      <c r="F73" t="s">
        <v>11</v>
      </c>
      <c r="G73">
        <v>371184057455.90997</v>
      </c>
    </row>
    <row r="74" spans="1:7" x14ac:dyDescent="0.25">
      <c r="A74" t="s">
        <v>7</v>
      </c>
      <c r="B74" t="s">
        <v>8</v>
      </c>
      <c r="C74" t="s">
        <v>9</v>
      </c>
      <c r="D74" s="3">
        <v>43678</v>
      </c>
      <c r="E74" t="s">
        <v>14</v>
      </c>
      <c r="F74" t="s">
        <v>15</v>
      </c>
      <c r="G74">
        <v>328710643859.56</v>
      </c>
    </row>
    <row r="75" spans="1:7" x14ac:dyDescent="0.25">
      <c r="A75" t="s">
        <v>7</v>
      </c>
      <c r="B75" t="s">
        <v>8</v>
      </c>
      <c r="C75" t="s">
        <v>9</v>
      </c>
      <c r="D75" s="3">
        <v>43678</v>
      </c>
      <c r="E75" t="s">
        <v>18</v>
      </c>
      <c r="F75" t="s">
        <v>19</v>
      </c>
      <c r="G75">
        <v>235163721291.22</v>
      </c>
    </row>
    <row r="76" spans="1:7" x14ac:dyDescent="0.25">
      <c r="A76" t="s">
        <v>7</v>
      </c>
      <c r="B76" t="s">
        <v>8</v>
      </c>
      <c r="C76" t="s">
        <v>9</v>
      </c>
      <c r="D76" s="3">
        <v>43647</v>
      </c>
      <c r="E76" t="s">
        <v>18</v>
      </c>
      <c r="F76" t="s">
        <v>19</v>
      </c>
      <c r="G76">
        <v>204081630067.79001</v>
      </c>
    </row>
    <row r="77" spans="1:7" x14ac:dyDescent="0.25">
      <c r="A77" t="s">
        <v>7</v>
      </c>
      <c r="B77" t="s">
        <v>8</v>
      </c>
      <c r="C77" t="s">
        <v>9</v>
      </c>
      <c r="D77" s="3">
        <v>43647</v>
      </c>
      <c r="E77" t="s">
        <v>10</v>
      </c>
      <c r="F77" t="s">
        <v>11</v>
      </c>
      <c r="G77">
        <v>370951469045.08002</v>
      </c>
    </row>
    <row r="78" spans="1:7" x14ac:dyDescent="0.25">
      <c r="A78" t="s">
        <v>7</v>
      </c>
      <c r="B78" t="s">
        <v>8</v>
      </c>
      <c r="C78" t="s">
        <v>9</v>
      </c>
      <c r="D78" s="3">
        <v>43647</v>
      </c>
      <c r="E78" t="s">
        <v>16</v>
      </c>
      <c r="F78" t="s">
        <v>17</v>
      </c>
      <c r="G78">
        <v>204098672419.39001</v>
      </c>
    </row>
    <row r="79" spans="1:7" x14ac:dyDescent="0.25">
      <c r="A79" t="s">
        <v>7</v>
      </c>
      <c r="B79" t="s">
        <v>8</v>
      </c>
      <c r="C79" t="s">
        <v>9</v>
      </c>
      <c r="D79" s="3">
        <v>43647</v>
      </c>
      <c r="E79" t="s">
        <v>14</v>
      </c>
      <c r="F79" t="s">
        <v>15</v>
      </c>
      <c r="G79">
        <v>317736462949.91998</v>
      </c>
    </row>
    <row r="80" spans="1:7" x14ac:dyDescent="0.25">
      <c r="A80" t="s">
        <v>7</v>
      </c>
      <c r="B80" t="s">
        <v>8</v>
      </c>
      <c r="C80" t="s">
        <v>9</v>
      </c>
      <c r="D80" s="3">
        <v>43617</v>
      </c>
      <c r="E80" t="s">
        <v>10</v>
      </c>
      <c r="F80" t="s">
        <v>11</v>
      </c>
      <c r="G80">
        <v>369401168279.46002</v>
      </c>
    </row>
    <row r="81" spans="1:7" x14ac:dyDescent="0.25">
      <c r="A81" t="s">
        <v>7</v>
      </c>
      <c r="B81" t="s">
        <v>8</v>
      </c>
      <c r="C81" t="s">
        <v>9</v>
      </c>
      <c r="D81" s="3">
        <v>43617</v>
      </c>
      <c r="E81" t="s">
        <v>14</v>
      </c>
      <c r="F81" t="s">
        <v>15</v>
      </c>
      <c r="G81">
        <v>302727528746.41998</v>
      </c>
    </row>
    <row r="82" spans="1:7" x14ac:dyDescent="0.25">
      <c r="A82" t="s">
        <v>7</v>
      </c>
      <c r="B82" t="s">
        <v>8</v>
      </c>
      <c r="C82" t="s">
        <v>9</v>
      </c>
      <c r="D82" s="3">
        <v>43617</v>
      </c>
      <c r="E82" t="s">
        <v>16</v>
      </c>
      <c r="F82" t="s">
        <v>17</v>
      </c>
      <c r="G82">
        <v>172430911284.92999</v>
      </c>
    </row>
    <row r="83" spans="1:7" x14ac:dyDescent="0.25">
      <c r="A83" t="s">
        <v>7</v>
      </c>
      <c r="B83" t="s">
        <v>8</v>
      </c>
      <c r="C83" t="s">
        <v>9</v>
      </c>
      <c r="D83" s="3">
        <v>43617</v>
      </c>
      <c r="E83" t="s">
        <v>18</v>
      </c>
      <c r="F83" t="s">
        <v>19</v>
      </c>
      <c r="G83">
        <v>172325470739.10001</v>
      </c>
    </row>
    <row r="84" spans="1:7" x14ac:dyDescent="0.25">
      <c r="A84" t="s">
        <v>7</v>
      </c>
      <c r="B84" t="s">
        <v>8</v>
      </c>
      <c r="C84" t="s">
        <v>9</v>
      </c>
      <c r="D84" s="3">
        <v>43586</v>
      </c>
      <c r="E84" t="s">
        <v>18</v>
      </c>
      <c r="F84" t="s">
        <v>19</v>
      </c>
      <c r="G84">
        <v>145624666402.88</v>
      </c>
    </row>
    <row r="85" spans="1:7" x14ac:dyDescent="0.25">
      <c r="A85" t="s">
        <v>7</v>
      </c>
      <c r="B85" t="s">
        <v>8</v>
      </c>
      <c r="C85" t="s">
        <v>9</v>
      </c>
      <c r="D85" s="3">
        <v>43586</v>
      </c>
      <c r="E85" t="s">
        <v>10</v>
      </c>
      <c r="F85" t="s">
        <v>11</v>
      </c>
      <c r="G85">
        <v>369420556407.22998</v>
      </c>
    </row>
    <row r="86" spans="1:7" x14ac:dyDescent="0.25">
      <c r="A86" t="s">
        <v>7</v>
      </c>
      <c r="B86" t="s">
        <v>8</v>
      </c>
      <c r="C86" t="s">
        <v>9</v>
      </c>
      <c r="D86" s="3">
        <v>43586</v>
      </c>
      <c r="E86" t="s">
        <v>16</v>
      </c>
      <c r="F86" t="s">
        <v>17</v>
      </c>
      <c r="G86">
        <v>145629951198.60001</v>
      </c>
    </row>
    <row r="87" spans="1:7" x14ac:dyDescent="0.25">
      <c r="A87" t="s">
        <v>7</v>
      </c>
      <c r="B87" t="s">
        <v>8</v>
      </c>
      <c r="C87" t="s">
        <v>9</v>
      </c>
      <c r="D87" s="3">
        <v>43586</v>
      </c>
      <c r="E87" t="s">
        <v>14</v>
      </c>
      <c r="F87" t="s">
        <v>15</v>
      </c>
      <c r="G87">
        <v>297893723324.19</v>
      </c>
    </row>
    <row r="88" spans="1:7" x14ac:dyDescent="0.25">
      <c r="A88" t="s">
        <v>7</v>
      </c>
      <c r="B88" t="s">
        <v>8</v>
      </c>
      <c r="C88" t="s">
        <v>9</v>
      </c>
      <c r="D88" s="3">
        <v>43556</v>
      </c>
      <c r="E88" t="s">
        <v>18</v>
      </c>
      <c r="F88" t="s">
        <v>19</v>
      </c>
      <c r="G88">
        <v>111170823042.84</v>
      </c>
    </row>
    <row r="89" spans="1:7" x14ac:dyDescent="0.25">
      <c r="A89" t="s">
        <v>7</v>
      </c>
      <c r="B89" t="s">
        <v>8</v>
      </c>
      <c r="C89" t="s">
        <v>9</v>
      </c>
      <c r="D89" s="3">
        <v>43556</v>
      </c>
      <c r="E89" t="s">
        <v>16</v>
      </c>
      <c r="F89" t="s">
        <v>17</v>
      </c>
      <c r="G89">
        <v>111172531022.75</v>
      </c>
    </row>
    <row r="90" spans="1:7" x14ac:dyDescent="0.25">
      <c r="A90" t="s">
        <v>7</v>
      </c>
      <c r="B90" t="s">
        <v>8</v>
      </c>
      <c r="C90" t="s">
        <v>9</v>
      </c>
      <c r="D90" s="3">
        <v>43556</v>
      </c>
      <c r="E90" t="s">
        <v>14</v>
      </c>
      <c r="F90" t="s">
        <v>15</v>
      </c>
      <c r="G90">
        <v>287075090637.46002</v>
      </c>
    </row>
    <row r="91" spans="1:7" x14ac:dyDescent="0.25">
      <c r="A91" t="s">
        <v>7</v>
      </c>
      <c r="B91" t="s">
        <v>8</v>
      </c>
      <c r="C91" t="s">
        <v>9</v>
      </c>
      <c r="D91" s="3">
        <v>43556</v>
      </c>
      <c r="E91" t="s">
        <v>10</v>
      </c>
      <c r="F91" t="s">
        <v>11</v>
      </c>
      <c r="G91">
        <v>368659979812.09003</v>
      </c>
    </row>
    <row r="92" spans="1:7" x14ac:dyDescent="0.25">
      <c r="A92" t="s">
        <v>7</v>
      </c>
      <c r="B92" t="s">
        <v>8</v>
      </c>
      <c r="C92" t="s">
        <v>9</v>
      </c>
      <c r="D92" s="3">
        <v>43525</v>
      </c>
      <c r="E92" t="s">
        <v>18</v>
      </c>
      <c r="F92" t="s">
        <v>19</v>
      </c>
      <c r="G92">
        <v>83691656459.630005</v>
      </c>
    </row>
    <row r="93" spans="1:7" x14ac:dyDescent="0.25">
      <c r="A93" t="s">
        <v>7</v>
      </c>
      <c r="B93" t="s">
        <v>8</v>
      </c>
      <c r="C93" t="s">
        <v>9</v>
      </c>
      <c r="D93" s="3">
        <v>43525</v>
      </c>
      <c r="E93" t="s">
        <v>10</v>
      </c>
      <c r="F93" t="s">
        <v>11</v>
      </c>
      <c r="G93">
        <v>367974469553.28003</v>
      </c>
    </row>
    <row r="94" spans="1:7" x14ac:dyDescent="0.25">
      <c r="A94" t="s">
        <v>7</v>
      </c>
      <c r="B94" t="s">
        <v>8</v>
      </c>
      <c r="C94" t="s">
        <v>9</v>
      </c>
      <c r="D94" s="3">
        <v>43525</v>
      </c>
      <c r="E94" t="s">
        <v>16</v>
      </c>
      <c r="F94" t="s">
        <v>17</v>
      </c>
      <c r="G94">
        <v>83713294656.789993</v>
      </c>
    </row>
    <row r="95" spans="1:7" x14ac:dyDescent="0.25">
      <c r="A95" t="s">
        <v>7</v>
      </c>
      <c r="B95" t="s">
        <v>8</v>
      </c>
      <c r="C95" t="s">
        <v>9</v>
      </c>
      <c r="D95" s="3">
        <v>43525</v>
      </c>
      <c r="E95" t="s">
        <v>14</v>
      </c>
      <c r="F95" t="s">
        <v>15</v>
      </c>
      <c r="G95">
        <v>277832606376.59003</v>
      </c>
    </row>
    <row r="96" spans="1:7" x14ac:dyDescent="0.25">
      <c r="A96" t="s">
        <v>7</v>
      </c>
      <c r="B96" t="s">
        <v>8</v>
      </c>
      <c r="C96" t="s">
        <v>9</v>
      </c>
      <c r="D96" s="3">
        <v>43497</v>
      </c>
      <c r="E96" t="s">
        <v>16</v>
      </c>
      <c r="F96" t="s">
        <v>17</v>
      </c>
      <c r="G96">
        <v>61898598571.199997</v>
      </c>
    </row>
    <row r="97" spans="1:7" x14ac:dyDescent="0.25">
      <c r="A97" t="s">
        <v>7</v>
      </c>
      <c r="B97" t="s">
        <v>8</v>
      </c>
      <c r="C97" t="s">
        <v>9</v>
      </c>
      <c r="D97" s="3">
        <v>43497</v>
      </c>
      <c r="E97" t="s">
        <v>18</v>
      </c>
      <c r="F97" t="s">
        <v>19</v>
      </c>
      <c r="G97">
        <v>57795669298.099998</v>
      </c>
    </row>
    <row r="98" spans="1:7" x14ac:dyDescent="0.25">
      <c r="A98" t="s">
        <v>7</v>
      </c>
      <c r="B98" t="s">
        <v>8</v>
      </c>
      <c r="C98" t="s">
        <v>9</v>
      </c>
      <c r="D98" s="3">
        <v>43497</v>
      </c>
      <c r="E98" t="s">
        <v>14</v>
      </c>
      <c r="F98" t="s">
        <v>15</v>
      </c>
      <c r="G98">
        <v>274222550064.94</v>
      </c>
    </row>
    <row r="99" spans="1:7" x14ac:dyDescent="0.25">
      <c r="A99" t="s">
        <v>7</v>
      </c>
      <c r="B99" t="s">
        <v>8</v>
      </c>
      <c r="C99" t="s">
        <v>9</v>
      </c>
      <c r="D99" s="3">
        <v>43497</v>
      </c>
      <c r="E99" t="s">
        <v>10</v>
      </c>
      <c r="F99" t="s">
        <v>11</v>
      </c>
      <c r="G99">
        <v>367786964374.35999</v>
      </c>
    </row>
    <row r="100" spans="1:7" x14ac:dyDescent="0.25">
      <c r="A100" t="s">
        <v>7</v>
      </c>
      <c r="B100" t="s">
        <v>8</v>
      </c>
      <c r="C100" t="s">
        <v>9</v>
      </c>
      <c r="D100" s="3">
        <v>43466</v>
      </c>
      <c r="E100" t="s">
        <v>18</v>
      </c>
      <c r="F100" t="s">
        <v>19</v>
      </c>
      <c r="G100">
        <v>22508254828.709999</v>
      </c>
    </row>
    <row r="101" spans="1:7" x14ac:dyDescent="0.25">
      <c r="A101" t="s">
        <v>7</v>
      </c>
      <c r="B101" t="s">
        <v>8</v>
      </c>
      <c r="C101" t="s">
        <v>9</v>
      </c>
      <c r="D101" s="3">
        <v>43466</v>
      </c>
      <c r="E101" t="s">
        <v>10</v>
      </c>
      <c r="F101" t="s">
        <v>11</v>
      </c>
      <c r="G101">
        <v>367999797842.90997</v>
      </c>
    </row>
    <row r="102" spans="1:7" x14ac:dyDescent="0.25">
      <c r="A102" t="s">
        <v>7</v>
      </c>
      <c r="B102" t="s">
        <v>8</v>
      </c>
      <c r="C102" t="s">
        <v>9</v>
      </c>
      <c r="D102" s="3">
        <v>43466</v>
      </c>
      <c r="E102" t="s">
        <v>14</v>
      </c>
      <c r="F102" t="s">
        <v>15</v>
      </c>
      <c r="G102">
        <v>259585703910.06</v>
      </c>
    </row>
    <row r="103" spans="1:7" x14ac:dyDescent="0.25">
      <c r="A103" t="s">
        <v>7</v>
      </c>
      <c r="B103" t="s">
        <v>8</v>
      </c>
      <c r="C103" t="s">
        <v>9</v>
      </c>
      <c r="D103" s="3">
        <v>43466</v>
      </c>
      <c r="E103" t="s">
        <v>16</v>
      </c>
      <c r="F103" t="s">
        <v>17</v>
      </c>
      <c r="G103">
        <v>22509040521.439999</v>
      </c>
    </row>
    <row r="104" spans="1:7" x14ac:dyDescent="0.25">
      <c r="A104" t="s">
        <v>12</v>
      </c>
      <c r="B104" t="s">
        <v>8</v>
      </c>
      <c r="C104" t="s">
        <v>9</v>
      </c>
      <c r="D104" s="3">
        <v>44197</v>
      </c>
      <c r="E104" t="s">
        <v>14</v>
      </c>
      <c r="F104" t="s">
        <v>15</v>
      </c>
      <c r="G104">
        <v>230405093036.82999</v>
      </c>
    </row>
    <row r="105" spans="1:7" x14ac:dyDescent="0.25">
      <c r="A105" t="s">
        <v>12</v>
      </c>
      <c r="B105" t="s">
        <v>8</v>
      </c>
      <c r="C105" t="s">
        <v>9</v>
      </c>
      <c r="D105" s="3">
        <v>44197</v>
      </c>
      <c r="E105" t="s">
        <v>10</v>
      </c>
      <c r="F105" t="s">
        <v>11</v>
      </c>
      <c r="G105">
        <v>430692827249</v>
      </c>
    </row>
    <row r="106" spans="1:7" x14ac:dyDescent="0.25">
      <c r="A106" t="s">
        <v>12</v>
      </c>
      <c r="B106" t="s">
        <v>8</v>
      </c>
      <c r="C106" t="s">
        <v>9</v>
      </c>
      <c r="D106" s="3">
        <v>44197</v>
      </c>
      <c r="E106" t="s">
        <v>18</v>
      </c>
      <c r="F106" t="s">
        <v>19</v>
      </c>
      <c r="G106">
        <v>11232946928.440001</v>
      </c>
    </row>
    <row r="107" spans="1:7" x14ac:dyDescent="0.25">
      <c r="A107" t="s">
        <v>12</v>
      </c>
      <c r="B107" t="s">
        <v>8</v>
      </c>
      <c r="C107" t="s">
        <v>9</v>
      </c>
      <c r="D107" s="3">
        <v>44197</v>
      </c>
      <c r="E107" t="s">
        <v>16</v>
      </c>
      <c r="F107" t="s">
        <v>17</v>
      </c>
      <c r="G107">
        <v>52326856110.129997</v>
      </c>
    </row>
    <row r="108" spans="1:7" x14ac:dyDescent="0.25">
      <c r="A108" t="s">
        <v>12</v>
      </c>
      <c r="B108" t="s">
        <v>8</v>
      </c>
      <c r="C108" t="s">
        <v>9</v>
      </c>
      <c r="D108" s="3">
        <v>44166</v>
      </c>
      <c r="E108" t="s">
        <v>20</v>
      </c>
      <c r="F108" t="s">
        <v>21</v>
      </c>
      <c r="G108">
        <v>2729912341.9499998</v>
      </c>
    </row>
    <row r="109" spans="1:7" x14ac:dyDescent="0.25">
      <c r="A109" t="s">
        <v>12</v>
      </c>
      <c r="B109" t="s">
        <v>8</v>
      </c>
      <c r="C109" t="s">
        <v>9</v>
      </c>
      <c r="D109" s="3">
        <v>44166</v>
      </c>
      <c r="E109" t="s">
        <v>10</v>
      </c>
      <c r="F109" t="s">
        <v>11</v>
      </c>
      <c r="G109">
        <v>674243441039</v>
      </c>
    </row>
    <row r="110" spans="1:7" x14ac:dyDescent="0.25">
      <c r="A110" t="s">
        <v>12</v>
      </c>
      <c r="B110" t="s">
        <v>8</v>
      </c>
      <c r="C110" t="s">
        <v>9</v>
      </c>
      <c r="D110" s="3">
        <v>44166</v>
      </c>
      <c r="E110" t="s">
        <v>18</v>
      </c>
      <c r="F110" t="s">
        <v>19</v>
      </c>
      <c r="G110">
        <v>627878641706</v>
      </c>
    </row>
    <row r="111" spans="1:7" x14ac:dyDescent="0.25">
      <c r="A111" t="s">
        <v>12</v>
      </c>
      <c r="B111" t="s">
        <v>8</v>
      </c>
      <c r="C111" t="s">
        <v>9</v>
      </c>
      <c r="D111" s="3">
        <v>44166</v>
      </c>
      <c r="E111" t="s">
        <v>16</v>
      </c>
      <c r="F111" t="s">
        <v>17</v>
      </c>
      <c r="G111">
        <v>666977055493.87</v>
      </c>
    </row>
    <row r="112" spans="1:7" x14ac:dyDescent="0.25">
      <c r="A112" t="s">
        <v>12</v>
      </c>
      <c r="B112" t="s">
        <v>8</v>
      </c>
      <c r="C112" t="s">
        <v>9</v>
      </c>
      <c r="D112" s="3">
        <v>44166</v>
      </c>
      <c r="E112" t="s">
        <v>14</v>
      </c>
      <c r="F112" t="s">
        <v>15</v>
      </c>
      <c r="G112">
        <v>669706967835.81995</v>
      </c>
    </row>
    <row r="113" spans="1:7" x14ac:dyDescent="0.25">
      <c r="A113" t="s">
        <v>12</v>
      </c>
      <c r="B113" t="s">
        <v>8</v>
      </c>
      <c r="C113" t="s">
        <v>9</v>
      </c>
      <c r="D113" s="3">
        <v>44136</v>
      </c>
      <c r="E113" t="s">
        <v>18</v>
      </c>
      <c r="F113" t="s">
        <v>19</v>
      </c>
      <c r="G113">
        <v>575453798140.89001</v>
      </c>
    </row>
    <row r="114" spans="1:7" x14ac:dyDescent="0.25">
      <c r="A114" t="s">
        <v>12</v>
      </c>
      <c r="B114" t="s">
        <v>8</v>
      </c>
      <c r="C114" t="s">
        <v>9</v>
      </c>
      <c r="D114" s="3">
        <v>44136</v>
      </c>
      <c r="E114" t="s">
        <v>14</v>
      </c>
      <c r="F114" t="s">
        <v>15</v>
      </c>
      <c r="G114">
        <v>670935663045.41003</v>
      </c>
    </row>
    <row r="115" spans="1:7" x14ac:dyDescent="0.25">
      <c r="A115" t="s">
        <v>12</v>
      </c>
      <c r="B115" t="s">
        <v>8</v>
      </c>
      <c r="C115" t="s">
        <v>9</v>
      </c>
      <c r="D115" s="3">
        <v>44136</v>
      </c>
      <c r="E115" t="s">
        <v>16</v>
      </c>
      <c r="F115" t="s">
        <v>17</v>
      </c>
      <c r="G115">
        <v>615571184887.88</v>
      </c>
    </row>
    <row r="116" spans="1:7" x14ac:dyDescent="0.25">
      <c r="A116" t="s">
        <v>12</v>
      </c>
      <c r="B116" t="s">
        <v>8</v>
      </c>
      <c r="C116" t="s">
        <v>9</v>
      </c>
      <c r="D116" s="3">
        <v>44136</v>
      </c>
      <c r="E116" t="s">
        <v>10</v>
      </c>
      <c r="F116" t="s">
        <v>11</v>
      </c>
      <c r="G116">
        <v>678078821725</v>
      </c>
    </row>
    <row r="117" spans="1:7" x14ac:dyDescent="0.25">
      <c r="A117" t="s">
        <v>12</v>
      </c>
      <c r="B117" t="s">
        <v>8</v>
      </c>
      <c r="C117" t="s">
        <v>9</v>
      </c>
      <c r="D117" s="3">
        <v>44105</v>
      </c>
      <c r="E117" t="s">
        <v>18</v>
      </c>
      <c r="F117" t="s">
        <v>19</v>
      </c>
      <c r="G117">
        <v>524353512910.89001</v>
      </c>
    </row>
    <row r="118" spans="1:7" x14ac:dyDescent="0.25">
      <c r="A118" t="s">
        <v>12</v>
      </c>
      <c r="B118" t="s">
        <v>8</v>
      </c>
      <c r="C118" t="s">
        <v>9</v>
      </c>
      <c r="D118" s="3">
        <v>44105</v>
      </c>
      <c r="E118" t="s">
        <v>16</v>
      </c>
      <c r="F118" t="s">
        <v>17</v>
      </c>
      <c r="G118">
        <v>563334716362.75</v>
      </c>
    </row>
    <row r="119" spans="1:7" x14ac:dyDescent="0.25">
      <c r="A119" t="s">
        <v>12</v>
      </c>
      <c r="B119" t="s">
        <v>8</v>
      </c>
      <c r="C119" t="s">
        <v>9</v>
      </c>
      <c r="D119" s="3">
        <v>44105</v>
      </c>
      <c r="E119" t="s">
        <v>14</v>
      </c>
      <c r="F119" t="s">
        <v>15</v>
      </c>
      <c r="G119">
        <v>671323370941.69995</v>
      </c>
    </row>
    <row r="120" spans="1:7" x14ac:dyDescent="0.25">
      <c r="A120" t="s">
        <v>12</v>
      </c>
      <c r="B120" t="s">
        <v>8</v>
      </c>
      <c r="C120" t="s">
        <v>9</v>
      </c>
      <c r="D120" s="3">
        <v>44105</v>
      </c>
      <c r="E120" t="s">
        <v>10</v>
      </c>
      <c r="F120" t="s">
        <v>11</v>
      </c>
      <c r="G120">
        <v>678185236768</v>
      </c>
    </row>
    <row r="121" spans="1:7" x14ac:dyDescent="0.25">
      <c r="A121" t="s">
        <v>12</v>
      </c>
      <c r="B121" t="s">
        <v>8</v>
      </c>
      <c r="C121" t="s">
        <v>9</v>
      </c>
      <c r="D121" s="3">
        <v>44075</v>
      </c>
      <c r="E121" t="s">
        <v>18</v>
      </c>
      <c r="F121" t="s">
        <v>19</v>
      </c>
      <c r="G121">
        <v>473242472509.13</v>
      </c>
    </row>
    <row r="122" spans="1:7" x14ac:dyDescent="0.25">
      <c r="A122" t="s">
        <v>12</v>
      </c>
      <c r="B122" t="s">
        <v>8</v>
      </c>
      <c r="C122" t="s">
        <v>9</v>
      </c>
      <c r="D122" s="3">
        <v>44075</v>
      </c>
      <c r="E122" t="s">
        <v>16</v>
      </c>
      <c r="F122" t="s">
        <v>17</v>
      </c>
      <c r="G122">
        <v>512480548247.47998</v>
      </c>
    </row>
    <row r="123" spans="1:7" x14ac:dyDescent="0.25">
      <c r="A123" t="s">
        <v>12</v>
      </c>
      <c r="B123" t="s">
        <v>8</v>
      </c>
      <c r="C123" t="s">
        <v>9</v>
      </c>
      <c r="D123" s="3">
        <v>44075</v>
      </c>
      <c r="E123" t="s">
        <v>14</v>
      </c>
      <c r="F123" t="s">
        <v>15</v>
      </c>
      <c r="G123">
        <v>670261767958.05005</v>
      </c>
    </row>
    <row r="124" spans="1:7" x14ac:dyDescent="0.25">
      <c r="A124" t="s">
        <v>12</v>
      </c>
      <c r="B124" t="s">
        <v>8</v>
      </c>
      <c r="C124" t="s">
        <v>9</v>
      </c>
      <c r="D124" s="3">
        <v>44075</v>
      </c>
      <c r="E124" t="s">
        <v>10</v>
      </c>
      <c r="F124" t="s">
        <v>11</v>
      </c>
      <c r="G124">
        <v>678073398650</v>
      </c>
    </row>
    <row r="125" spans="1:7" x14ac:dyDescent="0.25">
      <c r="A125" t="s">
        <v>12</v>
      </c>
      <c r="B125" t="s">
        <v>8</v>
      </c>
      <c r="C125" t="s">
        <v>9</v>
      </c>
      <c r="D125" s="3">
        <v>44044</v>
      </c>
      <c r="E125" t="s">
        <v>10</v>
      </c>
      <c r="F125" t="s">
        <v>11</v>
      </c>
      <c r="G125">
        <v>677698670758</v>
      </c>
    </row>
    <row r="126" spans="1:7" x14ac:dyDescent="0.25">
      <c r="A126" t="s">
        <v>12</v>
      </c>
      <c r="B126" t="s">
        <v>8</v>
      </c>
      <c r="C126" t="s">
        <v>9</v>
      </c>
      <c r="D126" s="3">
        <v>44044</v>
      </c>
      <c r="E126" t="s">
        <v>14</v>
      </c>
      <c r="F126" t="s">
        <v>15</v>
      </c>
      <c r="G126">
        <v>669309914164.09998</v>
      </c>
    </row>
    <row r="127" spans="1:7" x14ac:dyDescent="0.25">
      <c r="A127" t="s">
        <v>12</v>
      </c>
      <c r="B127" t="s">
        <v>8</v>
      </c>
      <c r="C127" t="s">
        <v>9</v>
      </c>
      <c r="D127" s="3">
        <v>44044</v>
      </c>
      <c r="E127" t="s">
        <v>16</v>
      </c>
      <c r="F127" t="s">
        <v>17</v>
      </c>
      <c r="G127">
        <v>461670400134.04999</v>
      </c>
    </row>
    <row r="128" spans="1:7" x14ac:dyDescent="0.25">
      <c r="A128" t="s">
        <v>12</v>
      </c>
      <c r="B128" t="s">
        <v>8</v>
      </c>
      <c r="C128" t="s">
        <v>9</v>
      </c>
      <c r="D128" s="3">
        <v>44044</v>
      </c>
      <c r="E128" t="s">
        <v>18</v>
      </c>
      <c r="F128" t="s">
        <v>19</v>
      </c>
      <c r="G128">
        <v>422653708227.34998</v>
      </c>
    </row>
    <row r="129" spans="1:7" x14ac:dyDescent="0.25">
      <c r="A129" t="s">
        <v>12</v>
      </c>
      <c r="B129" t="s">
        <v>8</v>
      </c>
      <c r="C129" t="s">
        <v>9</v>
      </c>
      <c r="D129" s="3">
        <v>44013</v>
      </c>
      <c r="E129" t="s">
        <v>18</v>
      </c>
      <c r="F129" t="s">
        <v>19</v>
      </c>
      <c r="G129">
        <v>372545868838.53003</v>
      </c>
    </row>
    <row r="130" spans="1:7" x14ac:dyDescent="0.25">
      <c r="A130" t="s">
        <v>12</v>
      </c>
      <c r="B130" t="s">
        <v>8</v>
      </c>
      <c r="C130" t="s">
        <v>9</v>
      </c>
      <c r="D130" s="3">
        <v>44013</v>
      </c>
      <c r="E130" t="s">
        <v>16</v>
      </c>
      <c r="F130" t="s">
        <v>17</v>
      </c>
      <c r="G130">
        <v>411153385204.33002</v>
      </c>
    </row>
    <row r="131" spans="1:7" x14ac:dyDescent="0.25">
      <c r="A131" t="s">
        <v>12</v>
      </c>
      <c r="B131" t="s">
        <v>8</v>
      </c>
      <c r="C131" t="s">
        <v>9</v>
      </c>
      <c r="D131" s="3">
        <v>44013</v>
      </c>
      <c r="E131" t="s">
        <v>10</v>
      </c>
      <c r="F131" t="s">
        <v>11</v>
      </c>
      <c r="G131">
        <v>677698670758</v>
      </c>
    </row>
    <row r="132" spans="1:7" x14ac:dyDescent="0.25">
      <c r="A132" t="s">
        <v>12</v>
      </c>
      <c r="B132" t="s">
        <v>8</v>
      </c>
      <c r="C132" t="s">
        <v>9</v>
      </c>
      <c r="D132" s="3">
        <v>44013</v>
      </c>
      <c r="E132" t="s">
        <v>14</v>
      </c>
      <c r="F132" t="s">
        <v>15</v>
      </c>
      <c r="G132">
        <v>454091379353.34003</v>
      </c>
    </row>
    <row r="133" spans="1:7" x14ac:dyDescent="0.25">
      <c r="A133" t="s">
        <v>12</v>
      </c>
      <c r="B133" t="s">
        <v>8</v>
      </c>
      <c r="C133" t="s">
        <v>9</v>
      </c>
      <c r="D133" s="3">
        <v>43983</v>
      </c>
      <c r="E133" t="s">
        <v>18</v>
      </c>
      <c r="F133" t="s">
        <v>19</v>
      </c>
      <c r="G133">
        <v>321880935503.02002</v>
      </c>
    </row>
    <row r="134" spans="1:7" x14ac:dyDescent="0.25">
      <c r="A134" t="s">
        <v>12</v>
      </c>
      <c r="B134" t="s">
        <v>8</v>
      </c>
      <c r="C134" t="s">
        <v>9</v>
      </c>
      <c r="D134" s="3">
        <v>43983</v>
      </c>
      <c r="E134" t="s">
        <v>16</v>
      </c>
      <c r="F134" t="s">
        <v>17</v>
      </c>
      <c r="G134">
        <v>360515979562.96997</v>
      </c>
    </row>
    <row r="135" spans="1:7" x14ac:dyDescent="0.25">
      <c r="A135" t="s">
        <v>12</v>
      </c>
      <c r="B135" t="s">
        <v>8</v>
      </c>
      <c r="C135" t="s">
        <v>9</v>
      </c>
      <c r="D135" s="3">
        <v>43983</v>
      </c>
      <c r="E135" t="s">
        <v>10</v>
      </c>
      <c r="F135" t="s">
        <v>11</v>
      </c>
      <c r="G135">
        <v>677698670758</v>
      </c>
    </row>
    <row r="136" spans="1:7" x14ac:dyDescent="0.25">
      <c r="A136" t="s">
        <v>12</v>
      </c>
      <c r="B136" t="s">
        <v>8</v>
      </c>
      <c r="C136" t="s">
        <v>9</v>
      </c>
      <c r="D136" s="3">
        <v>43983</v>
      </c>
      <c r="E136" t="s">
        <v>14</v>
      </c>
      <c r="F136" t="s">
        <v>15</v>
      </c>
      <c r="G136">
        <v>396036990015.15997</v>
      </c>
    </row>
    <row r="137" spans="1:7" x14ac:dyDescent="0.25">
      <c r="A137" t="s">
        <v>12</v>
      </c>
      <c r="B137" t="s">
        <v>8</v>
      </c>
      <c r="C137" t="s">
        <v>9</v>
      </c>
      <c r="D137" s="3">
        <v>43952</v>
      </c>
      <c r="E137" t="s">
        <v>18</v>
      </c>
      <c r="F137" t="s">
        <v>19</v>
      </c>
      <c r="G137">
        <v>244987002051.04999</v>
      </c>
    </row>
    <row r="138" spans="1:7" x14ac:dyDescent="0.25">
      <c r="A138" t="s">
        <v>12</v>
      </c>
      <c r="B138" t="s">
        <v>8</v>
      </c>
      <c r="C138" t="s">
        <v>9</v>
      </c>
      <c r="D138" s="3">
        <v>43952</v>
      </c>
      <c r="E138" t="s">
        <v>10</v>
      </c>
      <c r="F138" t="s">
        <v>11</v>
      </c>
      <c r="G138">
        <v>464001812778</v>
      </c>
    </row>
    <row r="139" spans="1:7" x14ac:dyDescent="0.25">
      <c r="A139" t="s">
        <v>12</v>
      </c>
      <c r="B139" t="s">
        <v>8</v>
      </c>
      <c r="C139" t="s">
        <v>9</v>
      </c>
      <c r="D139" s="3">
        <v>43952</v>
      </c>
      <c r="E139" t="s">
        <v>14</v>
      </c>
      <c r="F139" t="s">
        <v>15</v>
      </c>
      <c r="G139">
        <v>387009912221.09003</v>
      </c>
    </row>
    <row r="140" spans="1:7" x14ac:dyDescent="0.25">
      <c r="A140" t="s">
        <v>12</v>
      </c>
      <c r="B140" t="s">
        <v>8</v>
      </c>
      <c r="C140" t="s">
        <v>9</v>
      </c>
      <c r="D140" s="3">
        <v>43952</v>
      </c>
      <c r="E140" t="s">
        <v>16</v>
      </c>
      <c r="F140" t="s">
        <v>17</v>
      </c>
      <c r="G140">
        <v>302259481964.27002</v>
      </c>
    </row>
    <row r="141" spans="1:7" x14ac:dyDescent="0.25">
      <c r="A141" t="s">
        <v>12</v>
      </c>
      <c r="B141" t="s">
        <v>8</v>
      </c>
      <c r="C141" t="s">
        <v>9</v>
      </c>
      <c r="D141" s="3">
        <v>43922</v>
      </c>
      <c r="E141" t="s">
        <v>10</v>
      </c>
      <c r="F141" t="s">
        <v>11</v>
      </c>
      <c r="G141">
        <v>464001812778</v>
      </c>
    </row>
    <row r="142" spans="1:7" x14ac:dyDescent="0.25">
      <c r="A142" t="s">
        <v>12</v>
      </c>
      <c r="B142" t="s">
        <v>8</v>
      </c>
      <c r="C142" t="s">
        <v>9</v>
      </c>
      <c r="D142" s="3">
        <v>43922</v>
      </c>
      <c r="E142" t="s">
        <v>18</v>
      </c>
      <c r="F142" t="s">
        <v>19</v>
      </c>
      <c r="G142">
        <v>170423619854.10999</v>
      </c>
    </row>
    <row r="143" spans="1:7" x14ac:dyDescent="0.25">
      <c r="A143" t="s">
        <v>12</v>
      </c>
      <c r="B143" t="s">
        <v>8</v>
      </c>
      <c r="C143" t="s">
        <v>9</v>
      </c>
      <c r="D143" s="3">
        <v>43922</v>
      </c>
      <c r="E143" t="s">
        <v>14</v>
      </c>
      <c r="F143" t="s">
        <v>15</v>
      </c>
      <c r="G143">
        <v>384003962661.89001</v>
      </c>
    </row>
    <row r="144" spans="1:7" x14ac:dyDescent="0.25">
      <c r="A144" t="s">
        <v>12</v>
      </c>
      <c r="B144" t="s">
        <v>8</v>
      </c>
      <c r="C144" t="s">
        <v>9</v>
      </c>
      <c r="D144" s="3">
        <v>43922</v>
      </c>
      <c r="E144" t="s">
        <v>16</v>
      </c>
      <c r="F144" t="s">
        <v>17</v>
      </c>
      <c r="G144">
        <v>227899697997.98001</v>
      </c>
    </row>
    <row r="145" spans="1:7" x14ac:dyDescent="0.25">
      <c r="A145" t="s">
        <v>12</v>
      </c>
      <c r="B145" t="s">
        <v>8</v>
      </c>
      <c r="C145" t="s">
        <v>9</v>
      </c>
      <c r="D145" s="3">
        <v>43891</v>
      </c>
      <c r="E145" t="s">
        <v>18</v>
      </c>
      <c r="F145" t="s">
        <v>19</v>
      </c>
      <c r="G145">
        <v>114248601285.73</v>
      </c>
    </row>
    <row r="146" spans="1:7" x14ac:dyDescent="0.25">
      <c r="A146" t="s">
        <v>12</v>
      </c>
      <c r="B146" t="s">
        <v>8</v>
      </c>
      <c r="C146" t="s">
        <v>9</v>
      </c>
      <c r="D146" s="3">
        <v>43891</v>
      </c>
      <c r="E146" t="s">
        <v>16</v>
      </c>
      <c r="F146" t="s">
        <v>17</v>
      </c>
      <c r="G146">
        <v>152931491317.17999</v>
      </c>
    </row>
    <row r="147" spans="1:7" x14ac:dyDescent="0.25">
      <c r="A147" t="s">
        <v>12</v>
      </c>
      <c r="B147" t="s">
        <v>8</v>
      </c>
      <c r="C147" t="s">
        <v>9</v>
      </c>
      <c r="D147" s="3">
        <v>43891</v>
      </c>
      <c r="E147" t="s">
        <v>14</v>
      </c>
      <c r="F147" t="s">
        <v>15</v>
      </c>
      <c r="G147">
        <v>359413701858.35999</v>
      </c>
    </row>
    <row r="148" spans="1:7" x14ac:dyDescent="0.25">
      <c r="A148" t="s">
        <v>12</v>
      </c>
      <c r="B148" t="s">
        <v>8</v>
      </c>
      <c r="C148" t="s">
        <v>9</v>
      </c>
      <c r="D148" s="3">
        <v>43891</v>
      </c>
      <c r="E148" t="s">
        <v>10</v>
      </c>
      <c r="F148" t="s">
        <v>11</v>
      </c>
      <c r="G148">
        <v>463996482778</v>
      </c>
    </row>
    <row r="149" spans="1:7" x14ac:dyDescent="0.25">
      <c r="A149" t="s">
        <v>12</v>
      </c>
      <c r="B149" t="s">
        <v>8</v>
      </c>
      <c r="C149" t="s">
        <v>9</v>
      </c>
      <c r="D149" s="3">
        <v>43862</v>
      </c>
      <c r="E149" t="s">
        <v>18</v>
      </c>
      <c r="F149" t="s">
        <v>19</v>
      </c>
      <c r="G149">
        <v>63746527926.580002</v>
      </c>
    </row>
    <row r="150" spans="1:7" x14ac:dyDescent="0.25">
      <c r="A150" t="s">
        <v>12</v>
      </c>
      <c r="B150" t="s">
        <v>8</v>
      </c>
      <c r="C150" t="s">
        <v>9</v>
      </c>
      <c r="D150" s="3">
        <v>43862</v>
      </c>
      <c r="E150" t="s">
        <v>10</v>
      </c>
      <c r="F150" t="s">
        <v>11</v>
      </c>
      <c r="G150">
        <v>463996482778</v>
      </c>
    </row>
    <row r="151" spans="1:7" x14ac:dyDescent="0.25">
      <c r="A151" t="s">
        <v>12</v>
      </c>
      <c r="B151" t="s">
        <v>8</v>
      </c>
      <c r="C151" t="s">
        <v>9</v>
      </c>
      <c r="D151" s="3">
        <v>43862</v>
      </c>
      <c r="E151" t="s">
        <v>16</v>
      </c>
      <c r="F151" t="s">
        <v>17</v>
      </c>
      <c r="G151">
        <v>102507642520.99001</v>
      </c>
    </row>
    <row r="152" spans="1:7" x14ac:dyDescent="0.25">
      <c r="A152" t="s">
        <v>12</v>
      </c>
      <c r="B152" t="s">
        <v>8</v>
      </c>
      <c r="C152" t="s">
        <v>9</v>
      </c>
      <c r="D152" s="3">
        <v>43862</v>
      </c>
      <c r="E152" t="s">
        <v>14</v>
      </c>
      <c r="F152" t="s">
        <v>15</v>
      </c>
      <c r="G152">
        <v>358608185689.59003</v>
      </c>
    </row>
    <row r="153" spans="1:7" x14ac:dyDescent="0.25">
      <c r="A153" t="s">
        <v>12</v>
      </c>
      <c r="B153" t="s">
        <v>8</v>
      </c>
      <c r="C153" t="s">
        <v>9</v>
      </c>
      <c r="D153" s="3">
        <v>43831</v>
      </c>
      <c r="E153" t="s">
        <v>10</v>
      </c>
      <c r="F153" t="s">
        <v>11</v>
      </c>
      <c r="G153">
        <v>463996482778</v>
      </c>
    </row>
    <row r="154" spans="1:7" x14ac:dyDescent="0.25">
      <c r="A154" t="s">
        <v>12</v>
      </c>
      <c r="B154" t="s">
        <v>8</v>
      </c>
      <c r="C154" t="s">
        <v>9</v>
      </c>
      <c r="D154" s="3">
        <v>43831</v>
      </c>
      <c r="E154" t="s">
        <v>16</v>
      </c>
      <c r="F154" t="s">
        <v>17</v>
      </c>
      <c r="G154">
        <v>51467917252.419998</v>
      </c>
    </row>
    <row r="155" spans="1:7" x14ac:dyDescent="0.25">
      <c r="A155" t="s">
        <v>12</v>
      </c>
      <c r="B155" t="s">
        <v>8</v>
      </c>
      <c r="C155" t="s">
        <v>9</v>
      </c>
      <c r="D155" s="3">
        <v>43831</v>
      </c>
      <c r="E155" t="s">
        <v>14</v>
      </c>
      <c r="F155" t="s">
        <v>15</v>
      </c>
      <c r="G155">
        <v>357969882498.23999</v>
      </c>
    </row>
    <row r="156" spans="1:7" x14ac:dyDescent="0.25">
      <c r="A156" t="s">
        <v>12</v>
      </c>
      <c r="B156" t="s">
        <v>8</v>
      </c>
      <c r="C156" t="s">
        <v>9</v>
      </c>
      <c r="D156" s="3">
        <v>43831</v>
      </c>
      <c r="E156" t="s">
        <v>18</v>
      </c>
      <c r="F156" t="s">
        <v>19</v>
      </c>
      <c r="G156">
        <v>12810906381.790001</v>
      </c>
    </row>
    <row r="157" spans="1:7" x14ac:dyDescent="0.25">
      <c r="A157" t="s">
        <v>12</v>
      </c>
      <c r="B157" t="s">
        <v>8</v>
      </c>
      <c r="C157" t="s">
        <v>9</v>
      </c>
      <c r="D157" s="3">
        <v>43800</v>
      </c>
      <c r="E157" t="s">
        <v>14</v>
      </c>
      <c r="F157" t="s">
        <v>15</v>
      </c>
      <c r="G157">
        <v>628468558497.31995</v>
      </c>
    </row>
    <row r="158" spans="1:7" x14ac:dyDescent="0.25">
      <c r="A158" t="s">
        <v>12</v>
      </c>
      <c r="B158" t="s">
        <v>8</v>
      </c>
      <c r="C158" t="s">
        <v>9</v>
      </c>
      <c r="D158" s="3">
        <v>43800</v>
      </c>
      <c r="E158" t="s">
        <v>16</v>
      </c>
      <c r="F158" t="s">
        <v>17</v>
      </c>
      <c r="G158">
        <v>628240616332.98999</v>
      </c>
    </row>
    <row r="159" spans="1:7" x14ac:dyDescent="0.25">
      <c r="A159" t="s">
        <v>12</v>
      </c>
      <c r="B159" t="s">
        <v>8</v>
      </c>
      <c r="C159" t="s">
        <v>9</v>
      </c>
      <c r="D159" s="3">
        <v>43800</v>
      </c>
      <c r="E159" t="s">
        <v>10</v>
      </c>
      <c r="F159" t="s">
        <v>11</v>
      </c>
      <c r="G159">
        <v>628901646846</v>
      </c>
    </row>
    <row r="160" spans="1:7" x14ac:dyDescent="0.25">
      <c r="A160" t="s">
        <v>12</v>
      </c>
      <c r="B160" t="s">
        <v>8</v>
      </c>
      <c r="C160" t="s">
        <v>9</v>
      </c>
      <c r="D160" s="3">
        <v>43800</v>
      </c>
      <c r="E160" t="s">
        <v>18</v>
      </c>
      <c r="F160" t="s">
        <v>19</v>
      </c>
      <c r="G160">
        <v>592841864682.65002</v>
      </c>
    </row>
    <row r="161" spans="1:7" x14ac:dyDescent="0.25">
      <c r="A161" t="s">
        <v>12</v>
      </c>
      <c r="B161" t="s">
        <v>8</v>
      </c>
      <c r="C161" t="s">
        <v>9</v>
      </c>
      <c r="D161" s="3">
        <v>43800</v>
      </c>
      <c r="E161" t="s">
        <v>20</v>
      </c>
      <c r="F161" t="s">
        <v>21</v>
      </c>
      <c r="G161">
        <v>227942164.33000001</v>
      </c>
    </row>
    <row r="162" spans="1:7" x14ac:dyDescent="0.25">
      <c r="A162" t="s">
        <v>12</v>
      </c>
      <c r="B162" t="s">
        <v>8</v>
      </c>
      <c r="C162" t="s">
        <v>9</v>
      </c>
      <c r="D162" s="3">
        <v>43770</v>
      </c>
      <c r="E162" t="s">
        <v>16</v>
      </c>
      <c r="F162" t="s">
        <v>17</v>
      </c>
      <c r="G162">
        <v>581184520624.78003</v>
      </c>
    </row>
    <row r="163" spans="1:7" x14ac:dyDescent="0.25">
      <c r="A163" t="s">
        <v>12</v>
      </c>
      <c r="B163" t="s">
        <v>8</v>
      </c>
      <c r="C163" t="s">
        <v>9</v>
      </c>
      <c r="D163" s="3">
        <v>43770</v>
      </c>
      <c r="E163" t="s">
        <v>14</v>
      </c>
      <c r="F163" t="s">
        <v>15</v>
      </c>
      <c r="G163">
        <v>627403475153.76001</v>
      </c>
    </row>
    <row r="164" spans="1:7" x14ac:dyDescent="0.25">
      <c r="A164" t="s">
        <v>12</v>
      </c>
      <c r="B164" t="s">
        <v>8</v>
      </c>
      <c r="C164" t="s">
        <v>9</v>
      </c>
      <c r="D164" s="3">
        <v>43770</v>
      </c>
      <c r="E164" t="s">
        <v>18</v>
      </c>
      <c r="F164" t="s">
        <v>19</v>
      </c>
      <c r="G164">
        <v>526342511391.97998</v>
      </c>
    </row>
    <row r="165" spans="1:7" x14ac:dyDescent="0.25">
      <c r="A165" t="s">
        <v>12</v>
      </c>
      <c r="B165" t="s">
        <v>8</v>
      </c>
      <c r="C165" t="s">
        <v>9</v>
      </c>
      <c r="D165" s="3">
        <v>43770</v>
      </c>
      <c r="E165" t="s">
        <v>10</v>
      </c>
      <c r="F165" t="s">
        <v>11</v>
      </c>
      <c r="G165">
        <v>633512591155</v>
      </c>
    </row>
    <row r="166" spans="1:7" x14ac:dyDescent="0.25">
      <c r="A166" t="s">
        <v>12</v>
      </c>
      <c r="B166" t="s">
        <v>8</v>
      </c>
      <c r="C166" t="s">
        <v>9</v>
      </c>
      <c r="D166" s="3">
        <v>43739</v>
      </c>
      <c r="E166" t="s">
        <v>16</v>
      </c>
      <c r="F166" t="s">
        <v>17</v>
      </c>
      <c r="G166">
        <v>509523387188.15997</v>
      </c>
    </row>
    <row r="167" spans="1:7" x14ac:dyDescent="0.25">
      <c r="A167" t="s">
        <v>12</v>
      </c>
      <c r="B167" t="s">
        <v>8</v>
      </c>
      <c r="C167" t="s">
        <v>9</v>
      </c>
      <c r="D167" s="3">
        <v>43739</v>
      </c>
      <c r="E167" t="s">
        <v>18</v>
      </c>
      <c r="F167" t="s">
        <v>19</v>
      </c>
      <c r="G167">
        <v>472676863903.62</v>
      </c>
    </row>
    <row r="168" spans="1:7" x14ac:dyDescent="0.25">
      <c r="A168" t="s">
        <v>12</v>
      </c>
      <c r="B168" t="s">
        <v>8</v>
      </c>
      <c r="C168" t="s">
        <v>9</v>
      </c>
      <c r="D168" s="3">
        <v>43739</v>
      </c>
      <c r="E168" t="s">
        <v>14</v>
      </c>
      <c r="F168" t="s">
        <v>15</v>
      </c>
      <c r="G168">
        <v>627897787414.95996</v>
      </c>
    </row>
    <row r="169" spans="1:7" x14ac:dyDescent="0.25">
      <c r="A169" t="s">
        <v>12</v>
      </c>
      <c r="B169" t="s">
        <v>8</v>
      </c>
      <c r="C169" t="s">
        <v>9</v>
      </c>
      <c r="D169" s="3">
        <v>43739</v>
      </c>
      <c r="E169" t="s">
        <v>10</v>
      </c>
      <c r="F169" t="s">
        <v>11</v>
      </c>
      <c r="G169">
        <v>634782575187</v>
      </c>
    </row>
    <row r="170" spans="1:7" x14ac:dyDescent="0.25">
      <c r="A170" t="s">
        <v>12</v>
      </c>
      <c r="B170" t="s">
        <v>8</v>
      </c>
      <c r="C170" t="s">
        <v>9</v>
      </c>
      <c r="D170" s="3">
        <v>43709</v>
      </c>
      <c r="E170" t="s">
        <v>14</v>
      </c>
      <c r="F170" t="s">
        <v>15</v>
      </c>
      <c r="G170">
        <v>626764560825.91003</v>
      </c>
    </row>
    <row r="171" spans="1:7" x14ac:dyDescent="0.25">
      <c r="A171" t="s">
        <v>12</v>
      </c>
      <c r="B171" t="s">
        <v>8</v>
      </c>
      <c r="C171" t="s">
        <v>9</v>
      </c>
      <c r="D171" s="3">
        <v>43709</v>
      </c>
      <c r="E171" t="s">
        <v>16</v>
      </c>
      <c r="F171" t="s">
        <v>17</v>
      </c>
      <c r="G171">
        <v>460856781590.81</v>
      </c>
    </row>
    <row r="172" spans="1:7" x14ac:dyDescent="0.25">
      <c r="A172" t="s">
        <v>12</v>
      </c>
      <c r="B172" t="s">
        <v>8</v>
      </c>
      <c r="C172" t="s">
        <v>9</v>
      </c>
      <c r="D172" s="3">
        <v>43709</v>
      </c>
      <c r="E172" t="s">
        <v>18</v>
      </c>
      <c r="F172" t="s">
        <v>19</v>
      </c>
      <c r="G172">
        <v>424127046013.23999</v>
      </c>
    </row>
    <row r="173" spans="1:7" x14ac:dyDescent="0.25">
      <c r="A173" t="s">
        <v>12</v>
      </c>
      <c r="B173" t="s">
        <v>8</v>
      </c>
      <c r="C173" t="s">
        <v>9</v>
      </c>
      <c r="D173" s="3">
        <v>43709</v>
      </c>
      <c r="E173" t="s">
        <v>10</v>
      </c>
      <c r="F173" t="s">
        <v>11</v>
      </c>
      <c r="G173">
        <v>638344870527</v>
      </c>
    </row>
    <row r="174" spans="1:7" x14ac:dyDescent="0.25">
      <c r="A174" t="s">
        <v>12</v>
      </c>
      <c r="B174" t="s">
        <v>8</v>
      </c>
      <c r="C174" t="s">
        <v>9</v>
      </c>
      <c r="D174" s="3">
        <v>43678</v>
      </c>
      <c r="E174" t="s">
        <v>16</v>
      </c>
      <c r="F174" t="s">
        <v>17</v>
      </c>
      <c r="G174">
        <v>412436945700.67999</v>
      </c>
    </row>
    <row r="175" spans="1:7" x14ac:dyDescent="0.25">
      <c r="A175" t="s">
        <v>12</v>
      </c>
      <c r="B175" t="s">
        <v>8</v>
      </c>
      <c r="C175" t="s">
        <v>9</v>
      </c>
      <c r="D175" s="3">
        <v>43678</v>
      </c>
      <c r="E175" t="s">
        <v>10</v>
      </c>
      <c r="F175" t="s">
        <v>11</v>
      </c>
      <c r="G175">
        <v>637551932740</v>
      </c>
    </row>
    <row r="176" spans="1:7" x14ac:dyDescent="0.25">
      <c r="A176" t="s">
        <v>12</v>
      </c>
      <c r="B176" t="s">
        <v>8</v>
      </c>
      <c r="C176" t="s">
        <v>9</v>
      </c>
      <c r="D176" s="3">
        <v>43678</v>
      </c>
      <c r="E176" t="s">
        <v>14</v>
      </c>
      <c r="F176" t="s">
        <v>15</v>
      </c>
      <c r="G176">
        <v>628525349939.47998</v>
      </c>
    </row>
    <row r="177" spans="1:7" x14ac:dyDescent="0.25">
      <c r="A177" t="s">
        <v>12</v>
      </c>
      <c r="B177" t="s">
        <v>8</v>
      </c>
      <c r="C177" t="s">
        <v>9</v>
      </c>
      <c r="D177" s="3">
        <v>43678</v>
      </c>
      <c r="E177" t="s">
        <v>18</v>
      </c>
      <c r="F177" t="s">
        <v>19</v>
      </c>
      <c r="G177">
        <v>358056761564.46997</v>
      </c>
    </row>
    <row r="178" spans="1:7" x14ac:dyDescent="0.25">
      <c r="A178" t="s">
        <v>12</v>
      </c>
      <c r="B178" t="s">
        <v>8</v>
      </c>
      <c r="C178" t="s">
        <v>9</v>
      </c>
      <c r="D178" s="3">
        <v>43647</v>
      </c>
      <c r="E178" t="s">
        <v>14</v>
      </c>
      <c r="F178" t="s">
        <v>15</v>
      </c>
      <c r="G178">
        <v>627039074718.93005</v>
      </c>
    </row>
    <row r="179" spans="1:7" x14ac:dyDescent="0.25">
      <c r="A179" t="s">
        <v>12</v>
      </c>
      <c r="B179" t="s">
        <v>8</v>
      </c>
      <c r="C179" t="s">
        <v>9</v>
      </c>
      <c r="D179" s="3">
        <v>43647</v>
      </c>
      <c r="E179" t="s">
        <v>10</v>
      </c>
      <c r="F179" t="s">
        <v>11</v>
      </c>
      <c r="G179">
        <v>637551932740</v>
      </c>
    </row>
    <row r="180" spans="1:7" x14ac:dyDescent="0.25">
      <c r="A180" t="s">
        <v>12</v>
      </c>
      <c r="B180" t="s">
        <v>8</v>
      </c>
      <c r="C180" t="s">
        <v>9</v>
      </c>
      <c r="D180" s="3">
        <v>43647</v>
      </c>
      <c r="E180" t="s">
        <v>16</v>
      </c>
      <c r="F180" t="s">
        <v>17</v>
      </c>
      <c r="G180">
        <v>340935595082.64001</v>
      </c>
    </row>
    <row r="181" spans="1:7" x14ac:dyDescent="0.25">
      <c r="A181" t="s">
        <v>12</v>
      </c>
      <c r="B181" t="s">
        <v>8</v>
      </c>
      <c r="C181" t="s">
        <v>9</v>
      </c>
      <c r="D181" s="3">
        <v>43647</v>
      </c>
      <c r="E181" t="s">
        <v>18</v>
      </c>
      <c r="F181" t="s">
        <v>19</v>
      </c>
      <c r="G181">
        <v>304471474362.12</v>
      </c>
    </row>
    <row r="182" spans="1:7" x14ac:dyDescent="0.25">
      <c r="A182" t="s">
        <v>12</v>
      </c>
      <c r="B182" t="s">
        <v>8</v>
      </c>
      <c r="C182" t="s">
        <v>9</v>
      </c>
      <c r="D182" s="3">
        <v>43617</v>
      </c>
      <c r="E182" t="s">
        <v>18</v>
      </c>
      <c r="F182" t="s">
        <v>19</v>
      </c>
      <c r="G182">
        <v>256207125786.37</v>
      </c>
    </row>
    <row r="183" spans="1:7" x14ac:dyDescent="0.25">
      <c r="A183" t="s">
        <v>12</v>
      </c>
      <c r="B183" t="s">
        <v>8</v>
      </c>
      <c r="C183" t="s">
        <v>9</v>
      </c>
      <c r="D183" s="3">
        <v>43617</v>
      </c>
      <c r="E183" t="s">
        <v>16</v>
      </c>
      <c r="F183" t="s">
        <v>17</v>
      </c>
      <c r="G183">
        <v>292534784387.28003</v>
      </c>
    </row>
    <row r="184" spans="1:7" x14ac:dyDescent="0.25">
      <c r="A184" t="s">
        <v>12</v>
      </c>
      <c r="B184" t="s">
        <v>8</v>
      </c>
      <c r="C184" t="s">
        <v>9</v>
      </c>
      <c r="D184" s="3">
        <v>43617</v>
      </c>
      <c r="E184" t="s">
        <v>14</v>
      </c>
      <c r="F184" t="s">
        <v>15</v>
      </c>
      <c r="G184">
        <v>625806070519.33997</v>
      </c>
    </row>
    <row r="185" spans="1:7" x14ac:dyDescent="0.25">
      <c r="A185" t="s">
        <v>12</v>
      </c>
      <c r="B185" t="s">
        <v>8</v>
      </c>
      <c r="C185" t="s">
        <v>9</v>
      </c>
      <c r="D185" s="3">
        <v>43617</v>
      </c>
      <c r="E185" t="s">
        <v>10</v>
      </c>
      <c r="F185" t="s">
        <v>11</v>
      </c>
      <c r="G185">
        <v>637551932740</v>
      </c>
    </row>
    <row r="186" spans="1:7" x14ac:dyDescent="0.25">
      <c r="A186" t="s">
        <v>12</v>
      </c>
      <c r="B186" t="s">
        <v>8</v>
      </c>
      <c r="C186" t="s">
        <v>9</v>
      </c>
      <c r="D186" s="3">
        <v>43586</v>
      </c>
      <c r="E186" t="s">
        <v>10</v>
      </c>
      <c r="F186" t="s">
        <v>11</v>
      </c>
      <c r="G186">
        <v>435846669561</v>
      </c>
    </row>
    <row r="187" spans="1:7" x14ac:dyDescent="0.25">
      <c r="A187" t="s">
        <v>12</v>
      </c>
      <c r="B187" t="s">
        <v>8</v>
      </c>
      <c r="C187" t="s">
        <v>9</v>
      </c>
      <c r="D187" s="3">
        <v>43586</v>
      </c>
      <c r="E187" t="s">
        <v>18</v>
      </c>
      <c r="F187" t="s">
        <v>19</v>
      </c>
      <c r="G187">
        <v>208476920179.82001</v>
      </c>
    </row>
    <row r="188" spans="1:7" x14ac:dyDescent="0.25">
      <c r="A188" t="s">
        <v>12</v>
      </c>
      <c r="B188" t="s">
        <v>8</v>
      </c>
      <c r="C188" t="s">
        <v>9</v>
      </c>
      <c r="D188" s="3">
        <v>43586</v>
      </c>
      <c r="E188" t="s">
        <v>16</v>
      </c>
      <c r="F188" t="s">
        <v>17</v>
      </c>
      <c r="G188">
        <v>244603309116.20001</v>
      </c>
    </row>
    <row r="189" spans="1:7" x14ac:dyDescent="0.25">
      <c r="A189" t="s">
        <v>12</v>
      </c>
      <c r="B189" t="s">
        <v>8</v>
      </c>
      <c r="C189" t="s">
        <v>9</v>
      </c>
      <c r="D189" s="3">
        <v>43586</v>
      </c>
      <c r="E189" t="s">
        <v>14</v>
      </c>
      <c r="F189" t="s">
        <v>15</v>
      </c>
      <c r="G189">
        <v>365882964000.09003</v>
      </c>
    </row>
    <row r="190" spans="1:7" x14ac:dyDescent="0.25">
      <c r="A190" t="s">
        <v>12</v>
      </c>
      <c r="B190" t="s">
        <v>8</v>
      </c>
      <c r="C190" t="s">
        <v>9</v>
      </c>
      <c r="D190" s="3">
        <v>43556</v>
      </c>
      <c r="E190" t="s">
        <v>10</v>
      </c>
      <c r="F190" t="s">
        <v>11</v>
      </c>
      <c r="G190">
        <v>435846669561</v>
      </c>
    </row>
    <row r="191" spans="1:7" x14ac:dyDescent="0.25">
      <c r="A191" t="s">
        <v>12</v>
      </c>
      <c r="B191" t="s">
        <v>8</v>
      </c>
      <c r="C191" t="s">
        <v>9</v>
      </c>
      <c r="D191" s="3">
        <v>43556</v>
      </c>
      <c r="E191" t="s">
        <v>18</v>
      </c>
      <c r="F191" t="s">
        <v>19</v>
      </c>
      <c r="G191">
        <v>160874186613.26999</v>
      </c>
    </row>
    <row r="192" spans="1:7" x14ac:dyDescent="0.25">
      <c r="A192" t="s">
        <v>12</v>
      </c>
      <c r="B192" t="s">
        <v>8</v>
      </c>
      <c r="C192" t="s">
        <v>9</v>
      </c>
      <c r="D192" s="3">
        <v>43556</v>
      </c>
      <c r="E192" t="s">
        <v>14</v>
      </c>
      <c r="F192" t="s">
        <v>15</v>
      </c>
      <c r="G192">
        <v>359886927866.58002</v>
      </c>
    </row>
    <row r="193" spans="1:7" x14ac:dyDescent="0.25">
      <c r="A193" t="s">
        <v>12</v>
      </c>
      <c r="B193" t="s">
        <v>8</v>
      </c>
      <c r="C193" t="s">
        <v>9</v>
      </c>
      <c r="D193" s="3">
        <v>43556</v>
      </c>
      <c r="E193" t="s">
        <v>16</v>
      </c>
      <c r="F193" t="s">
        <v>17</v>
      </c>
      <c r="G193">
        <v>196885907825.48001</v>
      </c>
    </row>
    <row r="194" spans="1:7" x14ac:dyDescent="0.25">
      <c r="A194" t="s">
        <v>12</v>
      </c>
      <c r="B194" t="s">
        <v>8</v>
      </c>
      <c r="C194" t="s">
        <v>9</v>
      </c>
      <c r="D194" s="3">
        <v>43525</v>
      </c>
      <c r="E194" t="s">
        <v>14</v>
      </c>
      <c r="F194" t="s">
        <v>15</v>
      </c>
      <c r="G194">
        <v>312988428945.08002</v>
      </c>
    </row>
    <row r="195" spans="1:7" x14ac:dyDescent="0.25">
      <c r="A195" t="s">
        <v>12</v>
      </c>
      <c r="B195" t="s">
        <v>8</v>
      </c>
      <c r="C195" t="s">
        <v>9</v>
      </c>
      <c r="D195" s="3">
        <v>43525</v>
      </c>
      <c r="E195" t="s">
        <v>18</v>
      </c>
      <c r="F195" t="s">
        <v>19</v>
      </c>
      <c r="G195">
        <v>113214184621.17</v>
      </c>
    </row>
    <row r="196" spans="1:7" x14ac:dyDescent="0.25">
      <c r="A196" t="s">
        <v>12</v>
      </c>
      <c r="B196" t="s">
        <v>8</v>
      </c>
      <c r="C196" t="s">
        <v>9</v>
      </c>
      <c r="D196" s="3">
        <v>43525</v>
      </c>
      <c r="E196" t="s">
        <v>16</v>
      </c>
      <c r="F196" t="s">
        <v>17</v>
      </c>
      <c r="G196">
        <v>149027023215.57001</v>
      </c>
    </row>
    <row r="197" spans="1:7" x14ac:dyDescent="0.25">
      <c r="A197" t="s">
        <v>12</v>
      </c>
      <c r="B197" t="s">
        <v>8</v>
      </c>
      <c r="C197" t="s">
        <v>9</v>
      </c>
      <c r="D197" s="3">
        <v>43525</v>
      </c>
      <c r="E197" t="s">
        <v>10</v>
      </c>
      <c r="F197" t="s">
        <v>11</v>
      </c>
      <c r="G197">
        <v>436146669561</v>
      </c>
    </row>
    <row r="198" spans="1:7" x14ac:dyDescent="0.25">
      <c r="A198" t="s">
        <v>12</v>
      </c>
      <c r="B198" t="s">
        <v>8</v>
      </c>
      <c r="C198" t="s">
        <v>9</v>
      </c>
      <c r="D198" s="3">
        <v>43497</v>
      </c>
      <c r="E198" t="s">
        <v>10</v>
      </c>
      <c r="F198" t="s">
        <v>11</v>
      </c>
      <c r="G198">
        <v>436146669561</v>
      </c>
    </row>
    <row r="199" spans="1:7" x14ac:dyDescent="0.25">
      <c r="A199" t="s">
        <v>12</v>
      </c>
      <c r="B199" t="s">
        <v>8</v>
      </c>
      <c r="C199" t="s">
        <v>9</v>
      </c>
      <c r="D199" s="3">
        <v>43497</v>
      </c>
      <c r="E199" t="s">
        <v>16</v>
      </c>
      <c r="F199" t="s">
        <v>17</v>
      </c>
      <c r="G199">
        <v>95812499599.089996</v>
      </c>
    </row>
    <row r="200" spans="1:7" x14ac:dyDescent="0.25">
      <c r="A200" t="s">
        <v>12</v>
      </c>
      <c r="B200" t="s">
        <v>8</v>
      </c>
      <c r="C200" t="s">
        <v>9</v>
      </c>
      <c r="D200" s="3">
        <v>43497</v>
      </c>
      <c r="E200" t="s">
        <v>18</v>
      </c>
      <c r="F200" t="s">
        <v>19</v>
      </c>
      <c r="G200">
        <v>59426846926.690002</v>
      </c>
    </row>
    <row r="201" spans="1:7" x14ac:dyDescent="0.25">
      <c r="A201" t="s">
        <v>12</v>
      </c>
      <c r="B201" t="s">
        <v>8</v>
      </c>
      <c r="C201" t="s">
        <v>9</v>
      </c>
      <c r="D201" s="3">
        <v>43497</v>
      </c>
      <c r="E201" t="s">
        <v>14</v>
      </c>
      <c r="F201" t="s">
        <v>15</v>
      </c>
      <c r="G201">
        <v>108582764353.31</v>
      </c>
    </row>
    <row r="202" spans="1:7" x14ac:dyDescent="0.25">
      <c r="A202" t="s">
        <v>12</v>
      </c>
      <c r="B202" t="s">
        <v>8</v>
      </c>
      <c r="C202" t="s">
        <v>9</v>
      </c>
      <c r="D202" s="3">
        <v>43466</v>
      </c>
      <c r="E202" t="s">
        <v>10</v>
      </c>
      <c r="F202" t="s">
        <v>11</v>
      </c>
      <c r="G202">
        <v>436146669561</v>
      </c>
    </row>
    <row r="203" spans="1:7" x14ac:dyDescent="0.25">
      <c r="A203" t="s">
        <v>12</v>
      </c>
      <c r="B203" t="s">
        <v>8</v>
      </c>
      <c r="C203" t="s">
        <v>9</v>
      </c>
      <c r="D203" s="3">
        <v>43466</v>
      </c>
      <c r="E203" t="s">
        <v>14</v>
      </c>
      <c r="F203" t="s">
        <v>15</v>
      </c>
      <c r="G203">
        <v>404599988465.56</v>
      </c>
    </row>
    <row r="204" spans="1:7" x14ac:dyDescent="0.25">
      <c r="A204" t="s">
        <v>12</v>
      </c>
      <c r="B204" t="s">
        <v>8</v>
      </c>
      <c r="C204" t="s">
        <v>9</v>
      </c>
      <c r="D204" s="3">
        <v>43466</v>
      </c>
      <c r="E204" t="s">
        <v>16</v>
      </c>
      <c r="F204" t="s">
        <v>17</v>
      </c>
      <c r="G204">
        <v>48414067089.660004</v>
      </c>
    </row>
    <row r="205" spans="1:7" x14ac:dyDescent="0.25">
      <c r="A205" t="s">
        <v>12</v>
      </c>
      <c r="B205" t="s">
        <v>8</v>
      </c>
      <c r="C205" t="s">
        <v>9</v>
      </c>
      <c r="D205" s="3">
        <v>43466</v>
      </c>
      <c r="E205" t="s">
        <v>18</v>
      </c>
      <c r="F205" t="s">
        <v>19</v>
      </c>
      <c r="G205">
        <v>12681399709.07</v>
      </c>
    </row>
    <row r="206" spans="1:7" x14ac:dyDescent="0.25">
      <c r="A206" t="s">
        <v>13</v>
      </c>
      <c r="B206" t="s">
        <v>8</v>
      </c>
      <c r="C206" t="s">
        <v>9</v>
      </c>
      <c r="D206" s="3">
        <v>44197</v>
      </c>
      <c r="E206" t="s">
        <v>10</v>
      </c>
      <c r="F206" t="s">
        <v>11</v>
      </c>
      <c r="G206">
        <v>258097211662.89001</v>
      </c>
    </row>
    <row r="207" spans="1:7" x14ac:dyDescent="0.25">
      <c r="A207" t="s">
        <v>13</v>
      </c>
      <c r="B207" t="s">
        <v>8</v>
      </c>
      <c r="C207" t="s">
        <v>9</v>
      </c>
      <c r="D207" s="3">
        <v>44197</v>
      </c>
      <c r="E207" t="s">
        <v>18</v>
      </c>
      <c r="F207" t="s">
        <v>19</v>
      </c>
      <c r="G207">
        <v>12999160439.391001</v>
      </c>
    </row>
    <row r="208" spans="1:7" x14ac:dyDescent="0.25">
      <c r="A208" t="s">
        <v>13</v>
      </c>
      <c r="B208" t="s">
        <v>8</v>
      </c>
      <c r="C208" t="s">
        <v>9</v>
      </c>
      <c r="D208" s="3">
        <v>44197</v>
      </c>
      <c r="E208" t="s">
        <v>16</v>
      </c>
      <c r="F208" t="s">
        <v>17</v>
      </c>
      <c r="G208">
        <v>16705316228.6798</v>
      </c>
    </row>
    <row r="209" spans="1:7" x14ac:dyDescent="0.25">
      <c r="A209" t="s">
        <v>13</v>
      </c>
      <c r="B209" t="s">
        <v>8</v>
      </c>
      <c r="C209" t="s">
        <v>9</v>
      </c>
      <c r="D209" s="3">
        <v>44197</v>
      </c>
      <c r="E209" t="s">
        <v>14</v>
      </c>
      <c r="F209" t="s">
        <v>15</v>
      </c>
      <c r="G209">
        <v>102962673254.5</v>
      </c>
    </row>
    <row r="210" spans="1:7" x14ac:dyDescent="0.25">
      <c r="A210" t="s">
        <v>13</v>
      </c>
      <c r="B210" t="s">
        <v>8</v>
      </c>
      <c r="C210" t="s">
        <v>9</v>
      </c>
      <c r="D210" s="3">
        <v>44166</v>
      </c>
      <c r="E210" t="s">
        <v>10</v>
      </c>
      <c r="F210" t="s">
        <v>11</v>
      </c>
      <c r="G210">
        <v>714070991790.31995</v>
      </c>
    </row>
    <row r="211" spans="1:7" x14ac:dyDescent="0.25">
      <c r="A211" t="s">
        <v>13</v>
      </c>
      <c r="B211" t="s">
        <v>8</v>
      </c>
      <c r="C211" t="s">
        <v>9</v>
      </c>
      <c r="D211" s="3">
        <v>44166</v>
      </c>
      <c r="E211" t="s">
        <v>18</v>
      </c>
      <c r="F211" t="s">
        <v>19</v>
      </c>
      <c r="G211">
        <v>599472652981.63</v>
      </c>
    </row>
    <row r="212" spans="1:7" x14ac:dyDescent="0.25">
      <c r="A212" t="s">
        <v>13</v>
      </c>
      <c r="B212" t="s">
        <v>8</v>
      </c>
      <c r="C212" t="s">
        <v>9</v>
      </c>
      <c r="D212" s="3">
        <v>44166</v>
      </c>
      <c r="E212" t="s">
        <v>20</v>
      </c>
      <c r="F212" t="s">
        <v>21</v>
      </c>
      <c r="G212">
        <v>38456361756.713997</v>
      </c>
    </row>
    <row r="213" spans="1:7" x14ac:dyDescent="0.25">
      <c r="A213" t="s">
        <v>13</v>
      </c>
      <c r="B213" t="s">
        <v>8</v>
      </c>
      <c r="C213" t="s">
        <v>9</v>
      </c>
      <c r="D213" s="3">
        <v>44166</v>
      </c>
      <c r="E213" t="s">
        <v>14</v>
      </c>
      <c r="F213" t="s">
        <v>15</v>
      </c>
      <c r="G213">
        <v>642513689060.96704</v>
      </c>
    </row>
    <row r="214" spans="1:7" x14ac:dyDescent="0.25">
      <c r="A214" t="s">
        <v>13</v>
      </c>
      <c r="B214" t="s">
        <v>8</v>
      </c>
      <c r="C214" t="s">
        <v>9</v>
      </c>
      <c r="D214" s="3">
        <v>44166</v>
      </c>
      <c r="E214" t="s">
        <v>16</v>
      </c>
      <c r="F214" t="s">
        <v>17</v>
      </c>
      <c r="G214">
        <v>604057327304.25293</v>
      </c>
    </row>
    <row r="215" spans="1:7" x14ac:dyDescent="0.25">
      <c r="A215" t="s">
        <v>13</v>
      </c>
      <c r="B215" t="s">
        <v>8</v>
      </c>
      <c r="C215" t="s">
        <v>9</v>
      </c>
      <c r="D215" s="3">
        <v>44136</v>
      </c>
      <c r="E215" t="s">
        <v>18</v>
      </c>
      <c r="F215" t="s">
        <v>19</v>
      </c>
      <c r="G215">
        <v>548942589377.94598</v>
      </c>
    </row>
    <row r="216" spans="1:7" x14ac:dyDescent="0.25">
      <c r="A216" t="s">
        <v>13</v>
      </c>
      <c r="B216" t="s">
        <v>8</v>
      </c>
      <c r="C216" t="s">
        <v>9</v>
      </c>
      <c r="D216" s="3">
        <v>44136</v>
      </c>
      <c r="E216" t="s">
        <v>16</v>
      </c>
      <c r="F216" t="s">
        <v>17</v>
      </c>
      <c r="G216">
        <v>555101915673.98096</v>
      </c>
    </row>
    <row r="217" spans="1:7" x14ac:dyDescent="0.25">
      <c r="A217" t="s">
        <v>13</v>
      </c>
      <c r="B217" t="s">
        <v>8</v>
      </c>
      <c r="C217" t="s">
        <v>9</v>
      </c>
      <c r="D217" s="3">
        <v>44136</v>
      </c>
      <c r="E217" t="s">
        <v>10</v>
      </c>
      <c r="F217" t="s">
        <v>11</v>
      </c>
      <c r="G217">
        <v>706830506293.92004</v>
      </c>
    </row>
    <row r="218" spans="1:7" x14ac:dyDescent="0.25">
      <c r="A218" t="s">
        <v>13</v>
      </c>
      <c r="B218" t="s">
        <v>8</v>
      </c>
      <c r="C218" t="s">
        <v>9</v>
      </c>
      <c r="D218" s="3">
        <v>44136</v>
      </c>
      <c r="E218" t="s">
        <v>14</v>
      </c>
      <c r="F218" t="s">
        <v>15</v>
      </c>
      <c r="G218">
        <v>662865836414.71106</v>
      </c>
    </row>
    <row r="219" spans="1:7" x14ac:dyDescent="0.25">
      <c r="A219" t="s">
        <v>13</v>
      </c>
      <c r="B219" t="s">
        <v>8</v>
      </c>
      <c r="C219" t="s">
        <v>9</v>
      </c>
      <c r="D219" s="3">
        <v>44105</v>
      </c>
      <c r="E219" t="s">
        <v>18</v>
      </c>
      <c r="F219" t="s">
        <v>19</v>
      </c>
      <c r="G219">
        <v>507071352759.974</v>
      </c>
    </row>
    <row r="220" spans="1:7" x14ac:dyDescent="0.25">
      <c r="A220" t="s">
        <v>13</v>
      </c>
      <c r="B220" t="s">
        <v>8</v>
      </c>
      <c r="C220" t="s">
        <v>9</v>
      </c>
      <c r="D220" s="3">
        <v>44105</v>
      </c>
      <c r="E220" t="s">
        <v>14</v>
      </c>
      <c r="F220" t="s">
        <v>15</v>
      </c>
      <c r="G220">
        <v>664818164004.44495</v>
      </c>
    </row>
    <row r="221" spans="1:7" x14ac:dyDescent="0.25">
      <c r="A221" t="s">
        <v>13</v>
      </c>
      <c r="B221" t="s">
        <v>8</v>
      </c>
      <c r="C221" t="s">
        <v>9</v>
      </c>
      <c r="D221" s="3">
        <v>44105</v>
      </c>
      <c r="E221" t="s">
        <v>16</v>
      </c>
      <c r="F221" t="s">
        <v>17</v>
      </c>
      <c r="G221">
        <v>512580996662.04498</v>
      </c>
    </row>
    <row r="222" spans="1:7" x14ac:dyDescent="0.25">
      <c r="A222" t="s">
        <v>13</v>
      </c>
      <c r="B222" t="s">
        <v>8</v>
      </c>
      <c r="C222" t="s">
        <v>9</v>
      </c>
      <c r="D222" s="3">
        <v>44105</v>
      </c>
      <c r="E222" t="s">
        <v>10</v>
      </c>
      <c r="F222" t="s">
        <v>11</v>
      </c>
      <c r="G222">
        <v>708916316081.27002</v>
      </c>
    </row>
    <row r="223" spans="1:7" x14ac:dyDescent="0.25">
      <c r="A223" t="s">
        <v>13</v>
      </c>
      <c r="B223" t="s">
        <v>8</v>
      </c>
      <c r="C223" t="s">
        <v>9</v>
      </c>
      <c r="D223" s="3">
        <v>44075</v>
      </c>
      <c r="E223" t="s">
        <v>18</v>
      </c>
      <c r="F223" t="s">
        <v>19</v>
      </c>
      <c r="G223">
        <v>460562458424.36499</v>
      </c>
    </row>
    <row r="224" spans="1:7" x14ac:dyDescent="0.25">
      <c r="A224" t="s">
        <v>13</v>
      </c>
      <c r="B224" t="s">
        <v>8</v>
      </c>
      <c r="C224" t="s">
        <v>9</v>
      </c>
      <c r="D224" s="3">
        <v>44075</v>
      </c>
      <c r="E224" t="s">
        <v>16</v>
      </c>
      <c r="F224" t="s">
        <v>17</v>
      </c>
      <c r="G224">
        <v>466208800506.72998</v>
      </c>
    </row>
    <row r="225" spans="1:7" x14ac:dyDescent="0.25">
      <c r="A225" t="s">
        <v>13</v>
      </c>
      <c r="B225" t="s">
        <v>8</v>
      </c>
      <c r="C225" t="s">
        <v>9</v>
      </c>
      <c r="D225" s="3">
        <v>44075</v>
      </c>
      <c r="E225" t="s">
        <v>14</v>
      </c>
      <c r="F225" t="s">
        <v>15</v>
      </c>
      <c r="G225">
        <v>604088107035.08496</v>
      </c>
    </row>
    <row r="226" spans="1:7" x14ac:dyDescent="0.25">
      <c r="A226" t="s">
        <v>13</v>
      </c>
      <c r="B226" t="s">
        <v>8</v>
      </c>
      <c r="C226" t="s">
        <v>9</v>
      </c>
      <c r="D226" s="3">
        <v>44075</v>
      </c>
      <c r="E226" t="s">
        <v>10</v>
      </c>
      <c r="F226" t="s">
        <v>11</v>
      </c>
      <c r="G226">
        <v>708786254225.81006</v>
      </c>
    </row>
    <row r="227" spans="1:7" x14ac:dyDescent="0.25">
      <c r="A227" t="s">
        <v>13</v>
      </c>
      <c r="B227" t="s">
        <v>8</v>
      </c>
      <c r="C227" t="s">
        <v>9</v>
      </c>
      <c r="D227" s="3">
        <v>44044</v>
      </c>
      <c r="E227" t="s">
        <v>10</v>
      </c>
      <c r="F227" t="s">
        <v>11</v>
      </c>
      <c r="G227">
        <v>638949241947.47998</v>
      </c>
    </row>
    <row r="228" spans="1:7" x14ac:dyDescent="0.25">
      <c r="A228" t="s">
        <v>13</v>
      </c>
      <c r="B228" t="s">
        <v>8</v>
      </c>
      <c r="C228" t="s">
        <v>9</v>
      </c>
      <c r="D228" s="3">
        <v>44044</v>
      </c>
      <c r="E228" t="s">
        <v>16</v>
      </c>
      <c r="F228" t="s">
        <v>17</v>
      </c>
      <c r="G228">
        <v>413417795233.92902</v>
      </c>
    </row>
    <row r="229" spans="1:7" x14ac:dyDescent="0.25">
      <c r="A229" t="s">
        <v>13</v>
      </c>
      <c r="B229" t="s">
        <v>8</v>
      </c>
      <c r="C229" t="s">
        <v>9</v>
      </c>
      <c r="D229" s="3">
        <v>44044</v>
      </c>
      <c r="E229" t="s">
        <v>18</v>
      </c>
      <c r="F229" t="s">
        <v>19</v>
      </c>
      <c r="G229">
        <v>408155179645.78497</v>
      </c>
    </row>
    <row r="230" spans="1:7" x14ac:dyDescent="0.25">
      <c r="A230" t="s">
        <v>13</v>
      </c>
      <c r="B230" t="s">
        <v>8</v>
      </c>
      <c r="C230" t="s">
        <v>9</v>
      </c>
      <c r="D230" s="3">
        <v>44044</v>
      </c>
      <c r="E230" t="s">
        <v>14</v>
      </c>
      <c r="F230" t="s">
        <v>15</v>
      </c>
      <c r="G230">
        <v>557844215686.79395</v>
      </c>
    </row>
    <row r="231" spans="1:7" x14ac:dyDescent="0.25">
      <c r="A231" t="s">
        <v>13</v>
      </c>
      <c r="B231" t="s">
        <v>8</v>
      </c>
      <c r="C231" t="s">
        <v>9</v>
      </c>
      <c r="D231" s="3">
        <v>44013</v>
      </c>
      <c r="E231" t="s">
        <v>10</v>
      </c>
      <c r="F231" t="s">
        <v>11</v>
      </c>
      <c r="G231">
        <v>636912414313.17004</v>
      </c>
    </row>
    <row r="232" spans="1:7" x14ac:dyDescent="0.25">
      <c r="A232" t="s">
        <v>13</v>
      </c>
      <c r="B232" t="s">
        <v>8</v>
      </c>
      <c r="C232" t="s">
        <v>9</v>
      </c>
      <c r="D232" s="3">
        <v>44013</v>
      </c>
      <c r="E232" t="s">
        <v>14</v>
      </c>
      <c r="F232" t="s">
        <v>15</v>
      </c>
      <c r="G232">
        <v>517144707931.29797</v>
      </c>
    </row>
    <row r="233" spans="1:7" x14ac:dyDescent="0.25">
      <c r="A233" t="s">
        <v>13</v>
      </c>
      <c r="B233" t="s">
        <v>8</v>
      </c>
      <c r="C233" t="s">
        <v>9</v>
      </c>
      <c r="D233" s="3">
        <v>44013</v>
      </c>
      <c r="E233" t="s">
        <v>18</v>
      </c>
      <c r="F233" t="s">
        <v>19</v>
      </c>
      <c r="G233">
        <v>340642296595.729</v>
      </c>
    </row>
    <row r="234" spans="1:7" x14ac:dyDescent="0.25">
      <c r="A234" t="s">
        <v>13</v>
      </c>
      <c r="B234" t="s">
        <v>8</v>
      </c>
      <c r="C234" t="s">
        <v>9</v>
      </c>
      <c r="D234" s="3">
        <v>44013</v>
      </c>
      <c r="E234" t="s">
        <v>16</v>
      </c>
      <c r="F234" t="s">
        <v>17</v>
      </c>
      <c r="G234">
        <v>345981626140.02698</v>
      </c>
    </row>
    <row r="235" spans="1:7" x14ac:dyDescent="0.25">
      <c r="A235" t="s">
        <v>13</v>
      </c>
      <c r="B235" t="s">
        <v>8</v>
      </c>
      <c r="C235" t="s">
        <v>9</v>
      </c>
      <c r="D235" s="3">
        <v>43983</v>
      </c>
      <c r="E235" t="s">
        <v>14</v>
      </c>
      <c r="F235" t="s">
        <v>15</v>
      </c>
      <c r="G235">
        <v>406527193761.651</v>
      </c>
    </row>
    <row r="236" spans="1:7" x14ac:dyDescent="0.25">
      <c r="A236" t="s">
        <v>13</v>
      </c>
      <c r="B236" t="s">
        <v>8</v>
      </c>
      <c r="C236" t="s">
        <v>9</v>
      </c>
      <c r="D236" s="3">
        <v>43983</v>
      </c>
      <c r="E236" t="s">
        <v>10</v>
      </c>
      <c r="F236" t="s">
        <v>11</v>
      </c>
      <c r="G236">
        <v>537797646578.83002</v>
      </c>
    </row>
    <row r="237" spans="1:7" x14ac:dyDescent="0.25">
      <c r="A237" t="s">
        <v>13</v>
      </c>
      <c r="B237" t="s">
        <v>8</v>
      </c>
      <c r="C237" t="s">
        <v>9</v>
      </c>
      <c r="D237" s="3">
        <v>43983</v>
      </c>
      <c r="E237" t="s">
        <v>16</v>
      </c>
      <c r="F237" t="s">
        <v>17</v>
      </c>
      <c r="G237">
        <v>274556337889.66199</v>
      </c>
    </row>
    <row r="238" spans="1:7" x14ac:dyDescent="0.25">
      <c r="A238" t="s">
        <v>13</v>
      </c>
      <c r="B238" t="s">
        <v>8</v>
      </c>
      <c r="C238" t="s">
        <v>9</v>
      </c>
      <c r="D238" s="3">
        <v>43983</v>
      </c>
      <c r="E238" t="s">
        <v>18</v>
      </c>
      <c r="F238" t="s">
        <v>19</v>
      </c>
      <c r="G238">
        <v>269378621067.43301</v>
      </c>
    </row>
    <row r="239" spans="1:7" x14ac:dyDescent="0.25">
      <c r="A239" t="s">
        <v>13</v>
      </c>
      <c r="B239" t="s">
        <v>8</v>
      </c>
      <c r="C239" t="s">
        <v>9</v>
      </c>
      <c r="D239" s="3">
        <v>43952</v>
      </c>
      <c r="E239" t="s">
        <v>16</v>
      </c>
      <c r="F239" t="s">
        <v>17</v>
      </c>
      <c r="G239">
        <v>180226509793.168</v>
      </c>
    </row>
    <row r="240" spans="1:7" x14ac:dyDescent="0.25">
      <c r="A240" t="s">
        <v>13</v>
      </c>
      <c r="B240" t="s">
        <v>8</v>
      </c>
      <c r="C240" t="s">
        <v>9</v>
      </c>
      <c r="D240" s="3">
        <v>43952</v>
      </c>
      <c r="E240" t="s">
        <v>14</v>
      </c>
      <c r="F240" t="s">
        <v>15</v>
      </c>
      <c r="G240">
        <v>310945109773.51501</v>
      </c>
    </row>
    <row r="241" spans="1:7" x14ac:dyDescent="0.25">
      <c r="A241" t="s">
        <v>13</v>
      </c>
      <c r="B241" t="s">
        <v>8</v>
      </c>
      <c r="C241" t="s">
        <v>9</v>
      </c>
      <c r="D241" s="3">
        <v>43952</v>
      </c>
      <c r="E241" t="s">
        <v>10</v>
      </c>
      <c r="F241" t="s">
        <v>11</v>
      </c>
      <c r="G241">
        <v>751804339074.20996</v>
      </c>
    </row>
    <row r="242" spans="1:7" x14ac:dyDescent="0.25">
      <c r="A242" t="s">
        <v>13</v>
      </c>
      <c r="B242" t="s">
        <v>8</v>
      </c>
      <c r="C242" t="s">
        <v>9</v>
      </c>
      <c r="D242" s="3">
        <v>43952</v>
      </c>
      <c r="E242" t="s">
        <v>18</v>
      </c>
      <c r="F242" t="s">
        <v>19</v>
      </c>
      <c r="G242">
        <v>173832029088.05899</v>
      </c>
    </row>
    <row r="243" spans="1:7" x14ac:dyDescent="0.25">
      <c r="A243" t="s">
        <v>13</v>
      </c>
      <c r="B243" t="s">
        <v>8</v>
      </c>
      <c r="C243" t="s">
        <v>9</v>
      </c>
      <c r="D243" s="3">
        <v>43922</v>
      </c>
      <c r="E243" t="s">
        <v>16</v>
      </c>
      <c r="F243" t="s">
        <v>17</v>
      </c>
      <c r="G243">
        <v>114923364646.36099</v>
      </c>
    </row>
    <row r="244" spans="1:7" x14ac:dyDescent="0.25">
      <c r="A244" t="s">
        <v>13</v>
      </c>
      <c r="B244" t="s">
        <v>8</v>
      </c>
      <c r="C244" t="s">
        <v>9</v>
      </c>
      <c r="D244" s="3">
        <v>43922</v>
      </c>
      <c r="E244" t="s">
        <v>18</v>
      </c>
      <c r="F244" t="s">
        <v>19</v>
      </c>
      <c r="G244">
        <v>109165547446.485</v>
      </c>
    </row>
    <row r="245" spans="1:7" x14ac:dyDescent="0.25">
      <c r="A245" t="s">
        <v>13</v>
      </c>
      <c r="B245" t="s">
        <v>8</v>
      </c>
      <c r="C245" t="s">
        <v>9</v>
      </c>
      <c r="D245" s="3">
        <v>43922</v>
      </c>
      <c r="E245" t="s">
        <v>10</v>
      </c>
      <c r="F245" t="s">
        <v>11</v>
      </c>
      <c r="G245">
        <v>718752124792.69995</v>
      </c>
    </row>
    <row r="246" spans="1:7" x14ac:dyDescent="0.25">
      <c r="A246" t="s">
        <v>13</v>
      </c>
      <c r="B246" t="s">
        <v>8</v>
      </c>
      <c r="C246" t="s">
        <v>9</v>
      </c>
      <c r="D246" s="3">
        <v>43922</v>
      </c>
      <c r="E246" t="s">
        <v>14</v>
      </c>
      <c r="F246" t="s">
        <v>15</v>
      </c>
      <c r="G246">
        <v>282137156629.71399</v>
      </c>
    </row>
    <row r="247" spans="1:7" x14ac:dyDescent="0.25">
      <c r="A247" t="s">
        <v>13</v>
      </c>
      <c r="B247" t="s">
        <v>8</v>
      </c>
      <c r="C247" t="s">
        <v>9</v>
      </c>
      <c r="D247" s="3">
        <v>43891</v>
      </c>
      <c r="E247" t="s">
        <v>10</v>
      </c>
      <c r="F247" t="s">
        <v>11</v>
      </c>
      <c r="G247">
        <v>536470492204.78998</v>
      </c>
    </row>
    <row r="248" spans="1:7" x14ac:dyDescent="0.25">
      <c r="A248" t="s">
        <v>13</v>
      </c>
      <c r="B248" t="s">
        <v>8</v>
      </c>
      <c r="C248" t="s">
        <v>9</v>
      </c>
      <c r="D248" s="3">
        <v>43891</v>
      </c>
      <c r="E248" t="s">
        <v>14</v>
      </c>
      <c r="F248" t="s">
        <v>15</v>
      </c>
      <c r="G248">
        <v>157714624041.14999</v>
      </c>
    </row>
    <row r="249" spans="1:7" x14ac:dyDescent="0.25">
      <c r="A249" t="s">
        <v>13</v>
      </c>
      <c r="B249" t="s">
        <v>8</v>
      </c>
      <c r="C249" t="s">
        <v>9</v>
      </c>
      <c r="D249" s="3">
        <v>43891</v>
      </c>
      <c r="E249" t="s">
        <v>18</v>
      </c>
      <c r="F249" t="s">
        <v>19</v>
      </c>
      <c r="G249">
        <v>54022008319.752701</v>
      </c>
    </row>
    <row r="250" spans="1:7" x14ac:dyDescent="0.25">
      <c r="A250" t="s">
        <v>13</v>
      </c>
      <c r="B250" t="s">
        <v>8</v>
      </c>
      <c r="C250" t="s">
        <v>9</v>
      </c>
      <c r="D250" s="3">
        <v>43891</v>
      </c>
      <c r="E250" t="s">
        <v>16</v>
      </c>
      <c r="F250" t="s">
        <v>17</v>
      </c>
      <c r="G250">
        <v>58738240352.401199</v>
      </c>
    </row>
    <row r="251" spans="1:7" x14ac:dyDescent="0.25">
      <c r="A251" t="s">
        <v>13</v>
      </c>
      <c r="B251" t="s">
        <v>8</v>
      </c>
      <c r="C251" t="s">
        <v>9</v>
      </c>
      <c r="D251" s="3">
        <v>43862</v>
      </c>
      <c r="E251" t="s">
        <v>14</v>
      </c>
      <c r="F251" t="s">
        <v>15</v>
      </c>
      <c r="G251">
        <v>143162044640.862</v>
      </c>
    </row>
    <row r="252" spans="1:7" x14ac:dyDescent="0.25">
      <c r="A252" t="s">
        <v>13</v>
      </c>
      <c r="B252" t="s">
        <v>8</v>
      </c>
      <c r="C252" t="s">
        <v>9</v>
      </c>
      <c r="D252" s="3">
        <v>43862</v>
      </c>
      <c r="E252" t="s">
        <v>16</v>
      </c>
      <c r="F252" t="s">
        <v>17</v>
      </c>
      <c r="G252">
        <v>36079567262.637497</v>
      </c>
    </row>
    <row r="253" spans="1:7" x14ac:dyDescent="0.25">
      <c r="A253" t="s">
        <v>13</v>
      </c>
      <c r="B253" t="s">
        <v>8</v>
      </c>
      <c r="C253" t="s">
        <v>9</v>
      </c>
      <c r="D253" s="3">
        <v>43862</v>
      </c>
      <c r="E253" t="s">
        <v>10</v>
      </c>
      <c r="F253" t="s">
        <v>11</v>
      </c>
      <c r="G253">
        <v>538178690184.03003</v>
      </c>
    </row>
    <row r="254" spans="1:7" x14ac:dyDescent="0.25">
      <c r="A254" t="s">
        <v>13</v>
      </c>
      <c r="B254" t="s">
        <v>8</v>
      </c>
      <c r="C254" t="s">
        <v>9</v>
      </c>
      <c r="D254" s="3">
        <v>43862</v>
      </c>
      <c r="E254" t="s">
        <v>18</v>
      </c>
      <c r="F254" t="s">
        <v>19</v>
      </c>
      <c r="G254">
        <v>31852662752.832901</v>
      </c>
    </row>
    <row r="255" spans="1:7" x14ac:dyDescent="0.25">
      <c r="A255" t="s">
        <v>13</v>
      </c>
      <c r="B255" t="s">
        <v>8</v>
      </c>
      <c r="C255" t="s">
        <v>9</v>
      </c>
      <c r="D255" s="3">
        <v>43831</v>
      </c>
      <c r="E255" t="s">
        <v>16</v>
      </c>
      <c r="F255" t="s">
        <v>17</v>
      </c>
      <c r="G255">
        <v>16824741307.5138</v>
      </c>
    </row>
    <row r="256" spans="1:7" x14ac:dyDescent="0.25">
      <c r="A256" t="s">
        <v>13</v>
      </c>
      <c r="B256" t="s">
        <v>8</v>
      </c>
      <c r="C256" t="s">
        <v>9</v>
      </c>
      <c r="D256" s="3">
        <v>43831</v>
      </c>
      <c r="E256" t="s">
        <v>14</v>
      </c>
      <c r="F256" t="s">
        <v>15</v>
      </c>
      <c r="G256">
        <v>131481550096.252</v>
      </c>
    </row>
    <row r="257" spans="1:7" x14ac:dyDescent="0.25">
      <c r="A257" t="s">
        <v>13</v>
      </c>
      <c r="B257" t="s">
        <v>8</v>
      </c>
      <c r="C257" t="s">
        <v>9</v>
      </c>
      <c r="D257" s="3">
        <v>43831</v>
      </c>
      <c r="E257" t="s">
        <v>18</v>
      </c>
      <c r="F257" t="s">
        <v>19</v>
      </c>
      <c r="G257">
        <v>12950915758.725</v>
      </c>
    </row>
    <row r="258" spans="1:7" x14ac:dyDescent="0.25">
      <c r="A258" t="s">
        <v>13</v>
      </c>
      <c r="B258" t="s">
        <v>8</v>
      </c>
      <c r="C258" t="s">
        <v>9</v>
      </c>
      <c r="D258" s="3">
        <v>43831</v>
      </c>
      <c r="E258" t="s">
        <v>10</v>
      </c>
      <c r="F258" t="s">
        <v>11</v>
      </c>
      <c r="G258">
        <v>538175961267.53003</v>
      </c>
    </row>
    <row r="259" spans="1:7" x14ac:dyDescent="0.25">
      <c r="A259" t="s">
        <v>13</v>
      </c>
      <c r="B259" t="s">
        <v>8</v>
      </c>
      <c r="C259" t="s">
        <v>9</v>
      </c>
      <c r="D259" s="3">
        <v>43800</v>
      </c>
      <c r="E259" t="s">
        <v>10</v>
      </c>
      <c r="F259" t="s">
        <v>11</v>
      </c>
      <c r="G259">
        <v>347663418919.45001</v>
      </c>
    </row>
    <row r="260" spans="1:7" x14ac:dyDescent="0.25">
      <c r="A260" t="s">
        <v>13</v>
      </c>
      <c r="B260" t="s">
        <v>8</v>
      </c>
      <c r="C260" t="s">
        <v>9</v>
      </c>
      <c r="D260" s="3">
        <v>43800</v>
      </c>
      <c r="E260" t="s">
        <v>16</v>
      </c>
      <c r="F260" t="s">
        <v>17</v>
      </c>
      <c r="G260">
        <v>310758320903.69202</v>
      </c>
    </row>
    <row r="261" spans="1:7" x14ac:dyDescent="0.25">
      <c r="A261" t="s">
        <v>13</v>
      </c>
      <c r="B261" t="s">
        <v>8</v>
      </c>
      <c r="C261" t="s">
        <v>9</v>
      </c>
      <c r="D261" s="3">
        <v>43800</v>
      </c>
      <c r="E261" t="s">
        <v>14</v>
      </c>
      <c r="F261" t="s">
        <v>15</v>
      </c>
      <c r="G261">
        <v>337232900036.255</v>
      </c>
    </row>
    <row r="262" spans="1:7" x14ac:dyDescent="0.25">
      <c r="A262" t="s">
        <v>13</v>
      </c>
      <c r="B262" t="s">
        <v>8</v>
      </c>
      <c r="C262" t="s">
        <v>9</v>
      </c>
      <c r="D262" s="3">
        <v>43800</v>
      </c>
      <c r="E262" t="s">
        <v>18</v>
      </c>
      <c r="F262" t="s">
        <v>19</v>
      </c>
      <c r="G262">
        <v>306460773820.19397</v>
      </c>
    </row>
    <row r="263" spans="1:7" x14ac:dyDescent="0.25">
      <c r="A263" t="s">
        <v>13</v>
      </c>
      <c r="B263" t="s">
        <v>8</v>
      </c>
      <c r="C263" t="s">
        <v>9</v>
      </c>
      <c r="D263" s="3">
        <v>43800</v>
      </c>
      <c r="E263" t="s">
        <v>20</v>
      </c>
      <c r="F263" t="s">
        <v>21</v>
      </c>
      <c r="G263">
        <v>26474579132.563099</v>
      </c>
    </row>
    <row r="264" spans="1:7" x14ac:dyDescent="0.25">
      <c r="A264" t="s">
        <v>13</v>
      </c>
      <c r="B264" t="s">
        <v>8</v>
      </c>
      <c r="C264" t="s">
        <v>9</v>
      </c>
      <c r="D264" s="3">
        <v>43770</v>
      </c>
      <c r="E264" t="s">
        <v>14</v>
      </c>
      <c r="F264" t="s">
        <v>15</v>
      </c>
      <c r="G264">
        <v>324344209965.09998</v>
      </c>
    </row>
    <row r="265" spans="1:7" x14ac:dyDescent="0.25">
      <c r="A265" t="s">
        <v>13</v>
      </c>
      <c r="B265" t="s">
        <v>8</v>
      </c>
      <c r="C265" t="s">
        <v>9</v>
      </c>
      <c r="D265" s="3">
        <v>43770</v>
      </c>
      <c r="E265" t="s">
        <v>10</v>
      </c>
      <c r="F265" t="s">
        <v>11</v>
      </c>
      <c r="G265">
        <v>352534852499.94</v>
      </c>
    </row>
    <row r="266" spans="1:7" x14ac:dyDescent="0.25">
      <c r="A266" t="s">
        <v>13</v>
      </c>
      <c r="B266" t="s">
        <v>8</v>
      </c>
      <c r="C266" t="s">
        <v>9</v>
      </c>
      <c r="D266" s="3">
        <v>43770</v>
      </c>
      <c r="E266" t="s">
        <v>16</v>
      </c>
      <c r="F266" t="s">
        <v>17</v>
      </c>
      <c r="G266">
        <v>245300526057.435</v>
      </c>
    </row>
    <row r="267" spans="1:7" x14ac:dyDescent="0.25">
      <c r="A267" t="s">
        <v>13</v>
      </c>
      <c r="B267" t="s">
        <v>8</v>
      </c>
      <c r="C267" t="s">
        <v>9</v>
      </c>
      <c r="D267" s="3">
        <v>43770</v>
      </c>
      <c r="E267" t="s">
        <v>18</v>
      </c>
      <c r="F267" t="s">
        <v>19</v>
      </c>
      <c r="G267">
        <v>239536600853.651</v>
      </c>
    </row>
    <row r="268" spans="1:7" x14ac:dyDescent="0.25">
      <c r="A268" t="s">
        <v>13</v>
      </c>
      <c r="B268" t="s">
        <v>8</v>
      </c>
      <c r="C268" t="s">
        <v>9</v>
      </c>
      <c r="D268" s="3">
        <v>43739</v>
      </c>
      <c r="E268" t="s">
        <v>10</v>
      </c>
      <c r="F268" t="s">
        <v>11</v>
      </c>
      <c r="G268">
        <v>352285688562.57001</v>
      </c>
    </row>
    <row r="269" spans="1:7" x14ac:dyDescent="0.25">
      <c r="A269" t="s">
        <v>13</v>
      </c>
      <c r="B269" t="s">
        <v>8</v>
      </c>
      <c r="C269" t="s">
        <v>9</v>
      </c>
      <c r="D269" s="3">
        <v>43739</v>
      </c>
      <c r="E269" t="s">
        <v>14</v>
      </c>
      <c r="F269" t="s">
        <v>15</v>
      </c>
      <c r="G269">
        <v>313360030166.23999</v>
      </c>
    </row>
    <row r="270" spans="1:7" x14ac:dyDescent="0.25">
      <c r="A270" t="s">
        <v>13</v>
      </c>
      <c r="B270" t="s">
        <v>8</v>
      </c>
      <c r="C270" t="s">
        <v>9</v>
      </c>
      <c r="D270" s="3">
        <v>43739</v>
      </c>
      <c r="E270" t="s">
        <v>16</v>
      </c>
      <c r="F270" t="s">
        <v>17</v>
      </c>
      <c r="G270">
        <v>221786120285.73801</v>
      </c>
    </row>
    <row r="271" spans="1:7" x14ac:dyDescent="0.25">
      <c r="A271" t="s">
        <v>13</v>
      </c>
      <c r="B271" t="s">
        <v>8</v>
      </c>
      <c r="C271" t="s">
        <v>9</v>
      </c>
      <c r="D271" s="3">
        <v>43739</v>
      </c>
      <c r="E271" t="s">
        <v>18</v>
      </c>
      <c r="F271" t="s">
        <v>19</v>
      </c>
      <c r="G271">
        <v>216442440451.043</v>
      </c>
    </row>
    <row r="272" spans="1:7" x14ac:dyDescent="0.25">
      <c r="A272" t="s">
        <v>13</v>
      </c>
      <c r="B272" t="s">
        <v>8</v>
      </c>
      <c r="C272" t="s">
        <v>9</v>
      </c>
      <c r="D272" s="3">
        <v>43709</v>
      </c>
      <c r="E272" t="s">
        <v>16</v>
      </c>
      <c r="F272" t="s">
        <v>17</v>
      </c>
      <c r="G272">
        <v>199470456864.733</v>
      </c>
    </row>
    <row r="273" spans="1:7" x14ac:dyDescent="0.25">
      <c r="A273" t="s">
        <v>13</v>
      </c>
      <c r="B273" t="s">
        <v>8</v>
      </c>
      <c r="C273" t="s">
        <v>9</v>
      </c>
      <c r="D273" s="3">
        <v>43709</v>
      </c>
      <c r="E273" t="s">
        <v>14</v>
      </c>
      <c r="F273" t="s">
        <v>15</v>
      </c>
      <c r="G273">
        <v>265455908173.42999</v>
      </c>
    </row>
    <row r="274" spans="1:7" x14ac:dyDescent="0.25">
      <c r="A274" t="s">
        <v>13</v>
      </c>
      <c r="B274" t="s">
        <v>8</v>
      </c>
      <c r="C274" t="s">
        <v>9</v>
      </c>
      <c r="D274" s="3">
        <v>43709</v>
      </c>
      <c r="E274" t="s">
        <v>10</v>
      </c>
      <c r="F274" t="s">
        <v>11</v>
      </c>
      <c r="G274">
        <v>314466651117.03998</v>
      </c>
    </row>
    <row r="275" spans="1:7" x14ac:dyDescent="0.25">
      <c r="A275" t="s">
        <v>13</v>
      </c>
      <c r="B275" t="s">
        <v>8</v>
      </c>
      <c r="C275" t="s">
        <v>9</v>
      </c>
      <c r="D275" s="3">
        <v>43709</v>
      </c>
      <c r="E275" t="s">
        <v>18</v>
      </c>
      <c r="F275" t="s">
        <v>19</v>
      </c>
      <c r="G275">
        <v>193654277175.254</v>
      </c>
    </row>
    <row r="276" spans="1:7" x14ac:dyDescent="0.25">
      <c r="A276" t="s">
        <v>13</v>
      </c>
      <c r="B276" t="s">
        <v>8</v>
      </c>
      <c r="C276" t="s">
        <v>9</v>
      </c>
      <c r="D276" s="3">
        <v>43678</v>
      </c>
      <c r="E276" t="s">
        <v>14</v>
      </c>
      <c r="F276" t="s">
        <v>15</v>
      </c>
      <c r="G276">
        <v>257710213997.46899</v>
      </c>
    </row>
    <row r="277" spans="1:7" x14ac:dyDescent="0.25">
      <c r="A277" t="s">
        <v>13</v>
      </c>
      <c r="B277" t="s">
        <v>8</v>
      </c>
      <c r="C277" t="s">
        <v>9</v>
      </c>
      <c r="D277" s="3">
        <v>43678</v>
      </c>
      <c r="E277" t="s">
        <v>10</v>
      </c>
      <c r="F277" t="s">
        <v>11</v>
      </c>
      <c r="G277">
        <v>315485883179.71997</v>
      </c>
    </row>
    <row r="278" spans="1:7" x14ac:dyDescent="0.25">
      <c r="A278" t="s">
        <v>13</v>
      </c>
      <c r="B278" t="s">
        <v>8</v>
      </c>
      <c r="C278" t="s">
        <v>9</v>
      </c>
      <c r="D278" s="3">
        <v>43678</v>
      </c>
      <c r="E278" t="s">
        <v>18</v>
      </c>
      <c r="F278" t="s">
        <v>19</v>
      </c>
      <c r="G278">
        <v>171700491269.19501</v>
      </c>
    </row>
    <row r="279" spans="1:7" x14ac:dyDescent="0.25">
      <c r="A279" t="s">
        <v>13</v>
      </c>
      <c r="B279" t="s">
        <v>8</v>
      </c>
      <c r="C279" t="s">
        <v>9</v>
      </c>
      <c r="D279" s="3">
        <v>43678</v>
      </c>
      <c r="E279" t="s">
        <v>16</v>
      </c>
      <c r="F279" t="s">
        <v>17</v>
      </c>
      <c r="G279">
        <v>177990562342.73401</v>
      </c>
    </row>
    <row r="280" spans="1:7" x14ac:dyDescent="0.25">
      <c r="A280" t="s">
        <v>13</v>
      </c>
      <c r="B280" t="s">
        <v>8</v>
      </c>
      <c r="C280" t="s">
        <v>9</v>
      </c>
      <c r="D280" s="3">
        <v>43647</v>
      </c>
      <c r="E280" t="s">
        <v>18</v>
      </c>
      <c r="F280" t="s">
        <v>19</v>
      </c>
      <c r="G280">
        <v>150283569540.20499</v>
      </c>
    </row>
    <row r="281" spans="1:7" x14ac:dyDescent="0.25">
      <c r="A281" t="s">
        <v>13</v>
      </c>
      <c r="B281" t="s">
        <v>8</v>
      </c>
      <c r="C281" t="s">
        <v>9</v>
      </c>
      <c r="D281" s="3">
        <v>43647</v>
      </c>
      <c r="E281" t="s">
        <v>16</v>
      </c>
      <c r="F281" t="s">
        <v>17</v>
      </c>
      <c r="G281">
        <v>156143130854.526</v>
      </c>
    </row>
    <row r="282" spans="1:7" x14ac:dyDescent="0.25">
      <c r="A282" t="s">
        <v>13</v>
      </c>
      <c r="B282" t="s">
        <v>8</v>
      </c>
      <c r="C282" t="s">
        <v>9</v>
      </c>
      <c r="D282" s="3">
        <v>43647</v>
      </c>
      <c r="E282" t="s">
        <v>10</v>
      </c>
      <c r="F282" t="s">
        <v>11</v>
      </c>
      <c r="G282">
        <v>315654963868.45001</v>
      </c>
    </row>
    <row r="283" spans="1:7" x14ac:dyDescent="0.25">
      <c r="A283" t="s">
        <v>13</v>
      </c>
      <c r="B283" t="s">
        <v>8</v>
      </c>
      <c r="C283" t="s">
        <v>9</v>
      </c>
      <c r="D283" s="3">
        <v>43647</v>
      </c>
      <c r="E283" t="s">
        <v>14</v>
      </c>
      <c r="F283" t="s">
        <v>15</v>
      </c>
      <c r="G283">
        <v>246869160444.76901</v>
      </c>
    </row>
    <row r="284" spans="1:7" x14ac:dyDescent="0.25">
      <c r="A284" t="s">
        <v>13</v>
      </c>
      <c r="B284" t="s">
        <v>8</v>
      </c>
      <c r="C284" t="s">
        <v>9</v>
      </c>
      <c r="D284" s="3">
        <v>43617</v>
      </c>
      <c r="E284" t="s">
        <v>10</v>
      </c>
      <c r="F284" t="s">
        <v>11</v>
      </c>
      <c r="G284">
        <v>316562622320.01001</v>
      </c>
    </row>
    <row r="285" spans="1:7" x14ac:dyDescent="0.25">
      <c r="A285" t="s">
        <v>13</v>
      </c>
      <c r="B285" t="s">
        <v>8</v>
      </c>
      <c r="C285" t="s">
        <v>9</v>
      </c>
      <c r="D285" s="3">
        <v>43617</v>
      </c>
      <c r="E285" t="s">
        <v>14</v>
      </c>
      <c r="F285" t="s">
        <v>15</v>
      </c>
      <c r="G285">
        <v>220730689265.66</v>
      </c>
    </row>
    <row r="286" spans="1:7" x14ac:dyDescent="0.25">
      <c r="A286" t="s">
        <v>13</v>
      </c>
      <c r="B286" t="s">
        <v>8</v>
      </c>
      <c r="C286" t="s">
        <v>9</v>
      </c>
      <c r="D286" s="3">
        <v>43617</v>
      </c>
      <c r="E286" t="s">
        <v>16</v>
      </c>
      <c r="F286" t="s">
        <v>17</v>
      </c>
      <c r="G286">
        <v>129663227369.864</v>
      </c>
    </row>
    <row r="287" spans="1:7" x14ac:dyDescent="0.25">
      <c r="A287" t="s">
        <v>13</v>
      </c>
      <c r="B287" t="s">
        <v>8</v>
      </c>
      <c r="C287" t="s">
        <v>9</v>
      </c>
      <c r="D287" s="3">
        <v>43617</v>
      </c>
      <c r="E287" t="s">
        <v>18</v>
      </c>
      <c r="F287" t="s">
        <v>19</v>
      </c>
      <c r="G287">
        <v>124098121142.992</v>
      </c>
    </row>
    <row r="288" spans="1:7" x14ac:dyDescent="0.25">
      <c r="A288" t="s">
        <v>13</v>
      </c>
      <c r="B288" t="s">
        <v>8</v>
      </c>
      <c r="C288" t="s">
        <v>9</v>
      </c>
      <c r="D288" s="3">
        <v>43586</v>
      </c>
      <c r="E288" t="s">
        <v>16</v>
      </c>
      <c r="F288" t="s">
        <v>17</v>
      </c>
      <c r="G288">
        <v>109634275703.912</v>
      </c>
    </row>
    <row r="289" spans="1:7" x14ac:dyDescent="0.25">
      <c r="A289" t="s">
        <v>13</v>
      </c>
      <c r="B289" t="s">
        <v>8</v>
      </c>
      <c r="C289" t="s">
        <v>9</v>
      </c>
      <c r="D289" s="3">
        <v>43586</v>
      </c>
      <c r="E289" t="s">
        <v>18</v>
      </c>
      <c r="F289" t="s">
        <v>19</v>
      </c>
      <c r="G289">
        <v>104138203498.56</v>
      </c>
    </row>
    <row r="290" spans="1:7" x14ac:dyDescent="0.25">
      <c r="A290" t="s">
        <v>13</v>
      </c>
      <c r="B290" t="s">
        <v>8</v>
      </c>
      <c r="C290" t="s">
        <v>9</v>
      </c>
      <c r="D290" s="3">
        <v>43586</v>
      </c>
      <c r="E290" t="s">
        <v>10</v>
      </c>
      <c r="F290" t="s">
        <v>11</v>
      </c>
      <c r="G290">
        <v>518233482950.12</v>
      </c>
    </row>
    <row r="291" spans="1:7" x14ac:dyDescent="0.25">
      <c r="A291" t="s">
        <v>13</v>
      </c>
      <c r="B291" t="s">
        <v>8</v>
      </c>
      <c r="C291" t="s">
        <v>9</v>
      </c>
      <c r="D291" s="3">
        <v>43586</v>
      </c>
      <c r="E291" t="s">
        <v>14</v>
      </c>
      <c r="F291" t="s">
        <v>15</v>
      </c>
      <c r="G291">
        <v>186978022470.91501</v>
      </c>
    </row>
    <row r="292" spans="1:7" x14ac:dyDescent="0.25">
      <c r="A292" t="s">
        <v>13</v>
      </c>
      <c r="B292" t="s">
        <v>8</v>
      </c>
      <c r="C292" t="s">
        <v>9</v>
      </c>
      <c r="D292" s="3">
        <v>43556</v>
      </c>
      <c r="E292" t="s">
        <v>16</v>
      </c>
      <c r="F292" t="s">
        <v>17</v>
      </c>
      <c r="G292">
        <v>89096471076.502701</v>
      </c>
    </row>
    <row r="293" spans="1:7" x14ac:dyDescent="0.25">
      <c r="A293" t="s">
        <v>13</v>
      </c>
      <c r="B293" t="s">
        <v>8</v>
      </c>
      <c r="C293" t="s">
        <v>9</v>
      </c>
      <c r="D293" s="3">
        <v>43556</v>
      </c>
      <c r="E293" t="s">
        <v>10</v>
      </c>
      <c r="F293" t="s">
        <v>11</v>
      </c>
      <c r="G293">
        <v>519533538289.07001</v>
      </c>
    </row>
    <row r="294" spans="1:7" x14ac:dyDescent="0.25">
      <c r="A294" t="s">
        <v>13</v>
      </c>
      <c r="B294" t="s">
        <v>8</v>
      </c>
      <c r="C294" t="s">
        <v>9</v>
      </c>
      <c r="D294" s="3">
        <v>43556</v>
      </c>
      <c r="E294" t="s">
        <v>14</v>
      </c>
      <c r="F294" t="s">
        <v>15</v>
      </c>
      <c r="G294">
        <v>173097423679.46701</v>
      </c>
    </row>
    <row r="295" spans="1:7" x14ac:dyDescent="0.25">
      <c r="A295" t="s">
        <v>13</v>
      </c>
      <c r="B295" t="s">
        <v>8</v>
      </c>
      <c r="C295" t="s">
        <v>9</v>
      </c>
      <c r="D295" s="3">
        <v>43556</v>
      </c>
      <c r="E295" t="s">
        <v>18</v>
      </c>
      <c r="F295" t="s">
        <v>19</v>
      </c>
      <c r="G295">
        <v>83825807150.611893</v>
      </c>
    </row>
    <row r="296" spans="1:7" x14ac:dyDescent="0.25">
      <c r="A296" t="s">
        <v>13</v>
      </c>
      <c r="B296" t="s">
        <v>8</v>
      </c>
      <c r="C296" t="s">
        <v>9</v>
      </c>
      <c r="D296" s="3">
        <v>43525</v>
      </c>
      <c r="E296" t="s">
        <v>14</v>
      </c>
      <c r="F296" t="s">
        <v>15</v>
      </c>
      <c r="G296">
        <v>147464166638.147</v>
      </c>
    </row>
    <row r="297" spans="1:7" x14ac:dyDescent="0.25">
      <c r="A297" t="s">
        <v>13</v>
      </c>
      <c r="B297" t="s">
        <v>8</v>
      </c>
      <c r="C297" t="s">
        <v>9</v>
      </c>
      <c r="D297" s="3">
        <v>43525</v>
      </c>
      <c r="E297" t="s">
        <v>18</v>
      </c>
      <c r="F297" t="s">
        <v>19</v>
      </c>
      <c r="G297">
        <v>53528608816.398499</v>
      </c>
    </row>
    <row r="298" spans="1:7" x14ac:dyDescent="0.25">
      <c r="A298" t="s">
        <v>13</v>
      </c>
      <c r="B298" t="s">
        <v>8</v>
      </c>
      <c r="C298" t="s">
        <v>9</v>
      </c>
      <c r="D298" s="3">
        <v>43525</v>
      </c>
      <c r="E298" t="s">
        <v>16</v>
      </c>
      <c r="F298" t="s">
        <v>17</v>
      </c>
      <c r="G298">
        <v>57882244685.765999</v>
      </c>
    </row>
    <row r="299" spans="1:7" x14ac:dyDescent="0.25">
      <c r="A299" t="s">
        <v>13</v>
      </c>
      <c r="B299" t="s">
        <v>8</v>
      </c>
      <c r="C299" t="s">
        <v>9</v>
      </c>
      <c r="D299" s="3">
        <v>43525</v>
      </c>
      <c r="E299" t="s">
        <v>10</v>
      </c>
      <c r="F299" t="s">
        <v>11</v>
      </c>
      <c r="G299">
        <v>520250886734.10999</v>
      </c>
    </row>
    <row r="300" spans="1:7" x14ac:dyDescent="0.25">
      <c r="A300" t="s">
        <v>13</v>
      </c>
      <c r="B300" t="s">
        <v>8</v>
      </c>
      <c r="C300" t="s">
        <v>9</v>
      </c>
      <c r="D300" s="3">
        <v>43497</v>
      </c>
      <c r="E300" t="s">
        <v>18</v>
      </c>
      <c r="F300" t="s">
        <v>19</v>
      </c>
      <c r="G300">
        <v>31569269397.7556</v>
      </c>
    </row>
    <row r="301" spans="1:7" x14ac:dyDescent="0.25">
      <c r="A301" t="s">
        <v>13</v>
      </c>
      <c r="B301" t="s">
        <v>8</v>
      </c>
      <c r="C301" t="s">
        <v>9</v>
      </c>
      <c r="D301" s="3">
        <v>43497</v>
      </c>
      <c r="E301" t="s">
        <v>10</v>
      </c>
      <c r="F301" t="s">
        <v>11</v>
      </c>
      <c r="G301">
        <v>520373482820.87</v>
      </c>
    </row>
    <row r="302" spans="1:7" x14ac:dyDescent="0.25">
      <c r="A302" t="s">
        <v>13</v>
      </c>
      <c r="B302" t="s">
        <v>8</v>
      </c>
      <c r="C302" t="s">
        <v>9</v>
      </c>
      <c r="D302" s="3">
        <v>43497</v>
      </c>
      <c r="E302" t="s">
        <v>14</v>
      </c>
      <c r="F302" t="s">
        <v>15</v>
      </c>
      <c r="G302">
        <v>136825387457.217</v>
      </c>
    </row>
    <row r="303" spans="1:7" x14ac:dyDescent="0.25">
      <c r="A303" t="s">
        <v>13</v>
      </c>
      <c r="B303" t="s">
        <v>8</v>
      </c>
      <c r="C303" t="s">
        <v>9</v>
      </c>
      <c r="D303" s="3">
        <v>43497</v>
      </c>
      <c r="E303" t="s">
        <v>16</v>
      </c>
      <c r="F303" t="s">
        <v>17</v>
      </c>
      <c r="G303">
        <v>35848817490.898399</v>
      </c>
    </row>
    <row r="304" spans="1:7" x14ac:dyDescent="0.25">
      <c r="A304" t="s">
        <v>13</v>
      </c>
      <c r="B304" t="s">
        <v>8</v>
      </c>
      <c r="C304" t="s">
        <v>9</v>
      </c>
      <c r="D304" s="3">
        <v>43466</v>
      </c>
      <c r="E304" t="s">
        <v>18</v>
      </c>
      <c r="F304" t="s">
        <v>19</v>
      </c>
      <c r="G304">
        <v>12795187147.1507</v>
      </c>
    </row>
    <row r="305" spans="1:7" x14ac:dyDescent="0.25">
      <c r="A305" t="s">
        <v>13</v>
      </c>
      <c r="B305" t="s">
        <v>8</v>
      </c>
      <c r="C305" t="s">
        <v>9</v>
      </c>
      <c r="D305" s="3">
        <v>43466</v>
      </c>
      <c r="E305" t="s">
        <v>14</v>
      </c>
      <c r="F305" t="s">
        <v>15</v>
      </c>
      <c r="G305">
        <v>116706746031.741</v>
      </c>
    </row>
    <row r="306" spans="1:7" x14ac:dyDescent="0.25">
      <c r="A306" t="s">
        <v>13</v>
      </c>
      <c r="B306" t="s">
        <v>8</v>
      </c>
      <c r="C306" t="s">
        <v>9</v>
      </c>
      <c r="D306" s="3">
        <v>43466</v>
      </c>
      <c r="E306" t="s">
        <v>16</v>
      </c>
      <c r="F306" t="s">
        <v>17</v>
      </c>
      <c r="G306">
        <v>16587261267.731501</v>
      </c>
    </row>
    <row r="307" spans="1:7" x14ac:dyDescent="0.25">
      <c r="A307" t="s">
        <v>13</v>
      </c>
      <c r="B307" t="s">
        <v>8</v>
      </c>
      <c r="C307" t="s">
        <v>9</v>
      </c>
      <c r="D307" s="3">
        <v>43466</v>
      </c>
      <c r="E307" t="s">
        <v>10</v>
      </c>
      <c r="F307" t="s">
        <v>11</v>
      </c>
      <c r="G307">
        <v>520150465263.19</v>
      </c>
    </row>
    <row r="308" spans="1:7" x14ac:dyDescent="0.25">
      <c r="A308" t="s">
        <v>22</v>
      </c>
      <c r="B308" t="s">
        <v>23</v>
      </c>
      <c r="C308" t="s">
        <v>24</v>
      </c>
      <c r="D308" s="3">
        <v>44197</v>
      </c>
      <c r="E308" t="s">
        <v>16</v>
      </c>
      <c r="F308" t="s">
        <v>17</v>
      </c>
      <c r="G308">
        <v>23921598.98</v>
      </c>
    </row>
    <row r="309" spans="1:7" x14ac:dyDescent="0.25">
      <c r="A309" t="s">
        <v>22</v>
      </c>
      <c r="B309" t="s">
        <v>23</v>
      </c>
      <c r="C309" t="s">
        <v>24</v>
      </c>
      <c r="D309" s="3">
        <v>44197</v>
      </c>
      <c r="E309" t="s">
        <v>18</v>
      </c>
      <c r="F309" t="s">
        <v>19</v>
      </c>
      <c r="G309">
        <v>23921598.98</v>
      </c>
    </row>
    <row r="310" spans="1:7" x14ac:dyDescent="0.25">
      <c r="A310" t="s">
        <v>22</v>
      </c>
      <c r="B310" t="s">
        <v>23</v>
      </c>
      <c r="C310" t="s">
        <v>24</v>
      </c>
      <c r="D310" s="3">
        <v>44197</v>
      </c>
      <c r="E310" t="s">
        <v>14</v>
      </c>
      <c r="F310" t="s">
        <v>15</v>
      </c>
      <c r="G310">
        <v>139784937.11000001</v>
      </c>
    </row>
    <row r="311" spans="1:7" x14ac:dyDescent="0.25">
      <c r="A311" t="s">
        <v>22</v>
      </c>
      <c r="B311" t="s">
        <v>23</v>
      </c>
      <c r="C311" t="s">
        <v>24</v>
      </c>
      <c r="D311" s="3">
        <v>44197</v>
      </c>
      <c r="E311" t="s">
        <v>10</v>
      </c>
      <c r="F311" t="s">
        <v>11</v>
      </c>
      <c r="G311">
        <v>301769373649</v>
      </c>
    </row>
    <row r="312" spans="1:7" x14ac:dyDescent="0.25">
      <c r="A312" t="s">
        <v>22</v>
      </c>
      <c r="B312" t="s">
        <v>23</v>
      </c>
      <c r="C312" t="s">
        <v>24</v>
      </c>
      <c r="D312" s="3">
        <v>44166</v>
      </c>
      <c r="E312" t="s">
        <v>20</v>
      </c>
      <c r="F312" t="s">
        <v>21</v>
      </c>
      <c r="G312">
        <v>2613573.81</v>
      </c>
    </row>
    <row r="313" spans="1:7" x14ac:dyDescent="0.25">
      <c r="A313" t="s">
        <v>22</v>
      </c>
      <c r="B313" t="s">
        <v>23</v>
      </c>
      <c r="C313" t="s">
        <v>24</v>
      </c>
      <c r="D313" s="3">
        <v>44166</v>
      </c>
      <c r="E313" t="s">
        <v>10</v>
      </c>
      <c r="F313" t="s">
        <v>11</v>
      </c>
      <c r="G313">
        <v>420324108283.34003</v>
      </c>
    </row>
    <row r="314" spans="1:7" x14ac:dyDescent="0.25">
      <c r="A314" t="s">
        <v>22</v>
      </c>
      <c r="B314" t="s">
        <v>23</v>
      </c>
      <c r="C314" t="s">
        <v>24</v>
      </c>
      <c r="D314" s="3">
        <v>44166</v>
      </c>
      <c r="E314" t="s">
        <v>16</v>
      </c>
      <c r="F314" t="s">
        <v>17</v>
      </c>
      <c r="G314">
        <v>311531191137.15997</v>
      </c>
    </row>
    <row r="315" spans="1:7" x14ac:dyDescent="0.25">
      <c r="A315" t="s">
        <v>22</v>
      </c>
      <c r="B315" t="s">
        <v>23</v>
      </c>
      <c r="C315" t="s">
        <v>24</v>
      </c>
      <c r="D315" s="3">
        <v>44166</v>
      </c>
      <c r="E315" t="s">
        <v>14</v>
      </c>
      <c r="F315" t="s">
        <v>15</v>
      </c>
      <c r="G315">
        <v>311533804710.96997</v>
      </c>
    </row>
    <row r="316" spans="1:7" x14ac:dyDescent="0.25">
      <c r="A316" t="s">
        <v>22</v>
      </c>
      <c r="B316" t="s">
        <v>23</v>
      </c>
      <c r="C316" t="s">
        <v>24</v>
      </c>
      <c r="D316" s="3">
        <v>44166</v>
      </c>
      <c r="E316" t="s">
        <v>18</v>
      </c>
      <c r="F316" t="s">
        <v>19</v>
      </c>
      <c r="G316">
        <v>311528041774.92999</v>
      </c>
    </row>
    <row r="317" spans="1:7" x14ac:dyDescent="0.25">
      <c r="A317" t="s">
        <v>22</v>
      </c>
      <c r="B317" t="s">
        <v>23</v>
      </c>
      <c r="C317" t="s">
        <v>24</v>
      </c>
      <c r="D317" s="3">
        <v>44136</v>
      </c>
      <c r="E317" t="s">
        <v>10</v>
      </c>
      <c r="F317" t="s">
        <v>11</v>
      </c>
      <c r="G317">
        <v>420720002062.60999</v>
      </c>
    </row>
    <row r="318" spans="1:7" x14ac:dyDescent="0.25">
      <c r="A318" t="s">
        <v>22</v>
      </c>
      <c r="B318" t="s">
        <v>23</v>
      </c>
      <c r="C318" t="s">
        <v>24</v>
      </c>
      <c r="D318" s="3">
        <v>44136</v>
      </c>
      <c r="E318" t="s">
        <v>14</v>
      </c>
      <c r="F318" t="s">
        <v>15</v>
      </c>
      <c r="G318">
        <v>311671482441.96002</v>
      </c>
    </row>
    <row r="319" spans="1:7" x14ac:dyDescent="0.25">
      <c r="A319" t="s">
        <v>22</v>
      </c>
      <c r="B319" t="s">
        <v>23</v>
      </c>
      <c r="C319" t="s">
        <v>24</v>
      </c>
      <c r="D319" s="3">
        <v>44136</v>
      </c>
      <c r="E319" t="s">
        <v>16</v>
      </c>
      <c r="F319" t="s">
        <v>17</v>
      </c>
      <c r="G319">
        <v>311516374689.95001</v>
      </c>
    </row>
    <row r="320" spans="1:7" x14ac:dyDescent="0.25">
      <c r="A320" t="s">
        <v>22</v>
      </c>
      <c r="B320" t="s">
        <v>23</v>
      </c>
      <c r="C320" t="s">
        <v>24</v>
      </c>
      <c r="D320" s="3">
        <v>44136</v>
      </c>
      <c r="E320" t="s">
        <v>18</v>
      </c>
      <c r="F320" t="s">
        <v>19</v>
      </c>
      <c r="G320">
        <v>311515073944.06</v>
      </c>
    </row>
    <row r="321" spans="1:7" x14ac:dyDescent="0.25">
      <c r="A321" t="s">
        <v>22</v>
      </c>
      <c r="B321" t="s">
        <v>23</v>
      </c>
      <c r="C321" t="s">
        <v>24</v>
      </c>
      <c r="D321" s="3">
        <v>44105</v>
      </c>
      <c r="E321" t="s">
        <v>14</v>
      </c>
      <c r="F321" t="s">
        <v>15</v>
      </c>
      <c r="G321">
        <v>311618082441.96002</v>
      </c>
    </row>
    <row r="322" spans="1:7" x14ac:dyDescent="0.25">
      <c r="A322" t="s">
        <v>22</v>
      </c>
      <c r="B322" t="s">
        <v>23</v>
      </c>
      <c r="C322" t="s">
        <v>24</v>
      </c>
      <c r="D322" s="3">
        <v>44105</v>
      </c>
      <c r="E322" t="s">
        <v>10</v>
      </c>
      <c r="F322" t="s">
        <v>11</v>
      </c>
      <c r="G322">
        <v>420798827154.60999</v>
      </c>
    </row>
    <row r="323" spans="1:7" x14ac:dyDescent="0.25">
      <c r="A323" t="s">
        <v>22</v>
      </c>
      <c r="B323" t="s">
        <v>23</v>
      </c>
      <c r="C323" t="s">
        <v>24</v>
      </c>
      <c r="D323" s="3">
        <v>44105</v>
      </c>
      <c r="E323" t="s">
        <v>18</v>
      </c>
      <c r="F323" t="s">
        <v>19</v>
      </c>
      <c r="G323">
        <v>311447738228.76001</v>
      </c>
    </row>
    <row r="324" spans="1:7" x14ac:dyDescent="0.25">
      <c r="A324" t="s">
        <v>22</v>
      </c>
      <c r="B324" t="s">
        <v>23</v>
      </c>
      <c r="C324" t="s">
        <v>24</v>
      </c>
      <c r="D324" s="3">
        <v>44105</v>
      </c>
      <c r="E324" t="s">
        <v>16</v>
      </c>
      <c r="F324" t="s">
        <v>17</v>
      </c>
      <c r="G324">
        <v>311447738228.76001</v>
      </c>
    </row>
    <row r="325" spans="1:7" x14ac:dyDescent="0.25">
      <c r="A325" t="s">
        <v>22</v>
      </c>
      <c r="B325" t="s">
        <v>23</v>
      </c>
      <c r="C325" t="s">
        <v>24</v>
      </c>
      <c r="D325" s="3">
        <v>44075</v>
      </c>
      <c r="E325" t="s">
        <v>16</v>
      </c>
      <c r="F325" t="s">
        <v>17</v>
      </c>
      <c r="G325">
        <v>267455639733.92999</v>
      </c>
    </row>
    <row r="326" spans="1:7" x14ac:dyDescent="0.25">
      <c r="A326" t="s">
        <v>22</v>
      </c>
      <c r="B326" t="s">
        <v>23</v>
      </c>
      <c r="C326" t="s">
        <v>24</v>
      </c>
      <c r="D326" s="3">
        <v>44075</v>
      </c>
      <c r="E326" t="s">
        <v>18</v>
      </c>
      <c r="F326" t="s">
        <v>19</v>
      </c>
      <c r="G326">
        <v>267455639733.92999</v>
      </c>
    </row>
    <row r="327" spans="1:7" x14ac:dyDescent="0.25">
      <c r="A327" t="s">
        <v>22</v>
      </c>
      <c r="B327" t="s">
        <v>23</v>
      </c>
      <c r="C327" t="s">
        <v>24</v>
      </c>
      <c r="D327" s="3">
        <v>44075</v>
      </c>
      <c r="E327" t="s">
        <v>10</v>
      </c>
      <c r="F327" t="s">
        <v>11</v>
      </c>
      <c r="G327">
        <v>435798827154.60999</v>
      </c>
    </row>
    <row r="328" spans="1:7" x14ac:dyDescent="0.25">
      <c r="A328" t="s">
        <v>22</v>
      </c>
      <c r="B328" t="s">
        <v>23</v>
      </c>
      <c r="C328" t="s">
        <v>24</v>
      </c>
      <c r="D328" s="3">
        <v>44075</v>
      </c>
      <c r="E328" t="s">
        <v>14</v>
      </c>
      <c r="F328" t="s">
        <v>15</v>
      </c>
      <c r="G328">
        <v>267543746130.72</v>
      </c>
    </row>
    <row r="329" spans="1:7" x14ac:dyDescent="0.25">
      <c r="A329" t="s">
        <v>22</v>
      </c>
      <c r="B329" t="s">
        <v>23</v>
      </c>
      <c r="C329" t="s">
        <v>24</v>
      </c>
      <c r="D329" s="3">
        <v>44044</v>
      </c>
      <c r="E329" t="s">
        <v>16</v>
      </c>
      <c r="F329" t="s">
        <v>17</v>
      </c>
      <c r="G329">
        <v>136736802383.75999</v>
      </c>
    </row>
    <row r="330" spans="1:7" x14ac:dyDescent="0.25">
      <c r="A330" t="s">
        <v>22</v>
      </c>
      <c r="B330" t="s">
        <v>23</v>
      </c>
      <c r="C330" t="s">
        <v>24</v>
      </c>
      <c r="D330" s="3">
        <v>44044</v>
      </c>
      <c r="E330" t="s">
        <v>18</v>
      </c>
      <c r="F330" t="s">
        <v>19</v>
      </c>
      <c r="G330">
        <v>136736802383.75999</v>
      </c>
    </row>
    <row r="331" spans="1:7" x14ac:dyDescent="0.25">
      <c r="A331" t="s">
        <v>22</v>
      </c>
      <c r="B331" t="s">
        <v>23</v>
      </c>
      <c r="C331" t="s">
        <v>24</v>
      </c>
      <c r="D331" s="3">
        <v>44044</v>
      </c>
      <c r="E331" t="s">
        <v>10</v>
      </c>
      <c r="F331" t="s">
        <v>11</v>
      </c>
      <c r="G331">
        <v>420628290154.60999</v>
      </c>
    </row>
    <row r="332" spans="1:7" x14ac:dyDescent="0.25">
      <c r="A332" t="s">
        <v>22</v>
      </c>
      <c r="B332" t="s">
        <v>23</v>
      </c>
      <c r="C332" t="s">
        <v>24</v>
      </c>
      <c r="D332" s="3">
        <v>44044</v>
      </c>
      <c r="E332" t="s">
        <v>14</v>
      </c>
      <c r="F332" t="s">
        <v>15</v>
      </c>
      <c r="G332">
        <v>136838665002.42</v>
      </c>
    </row>
    <row r="333" spans="1:7" x14ac:dyDescent="0.25">
      <c r="A333" t="s">
        <v>22</v>
      </c>
      <c r="B333" t="s">
        <v>23</v>
      </c>
      <c r="C333" t="s">
        <v>24</v>
      </c>
      <c r="D333" s="3">
        <v>44013</v>
      </c>
      <c r="E333" t="s">
        <v>18</v>
      </c>
      <c r="F333" t="s">
        <v>19</v>
      </c>
      <c r="G333">
        <v>87634620706.649994</v>
      </c>
    </row>
    <row r="334" spans="1:7" x14ac:dyDescent="0.25">
      <c r="A334" t="s">
        <v>22</v>
      </c>
      <c r="B334" t="s">
        <v>23</v>
      </c>
      <c r="C334" t="s">
        <v>24</v>
      </c>
      <c r="D334" s="3">
        <v>44013</v>
      </c>
      <c r="E334" t="s">
        <v>16</v>
      </c>
      <c r="F334" t="s">
        <v>17</v>
      </c>
      <c r="G334">
        <v>87634620706.649994</v>
      </c>
    </row>
    <row r="335" spans="1:7" x14ac:dyDescent="0.25">
      <c r="A335" t="s">
        <v>22</v>
      </c>
      <c r="B335" t="s">
        <v>23</v>
      </c>
      <c r="C335" t="s">
        <v>24</v>
      </c>
      <c r="D335" s="3">
        <v>44013</v>
      </c>
      <c r="E335" t="s">
        <v>14</v>
      </c>
      <c r="F335" t="s">
        <v>15</v>
      </c>
      <c r="G335">
        <v>87750365711.509995</v>
      </c>
    </row>
    <row r="336" spans="1:7" x14ac:dyDescent="0.25">
      <c r="A336" t="s">
        <v>22</v>
      </c>
      <c r="B336" t="s">
        <v>23</v>
      </c>
      <c r="C336" t="s">
        <v>24</v>
      </c>
      <c r="D336" s="3">
        <v>44013</v>
      </c>
      <c r="E336" t="s">
        <v>10</v>
      </c>
      <c r="F336" t="s">
        <v>11</v>
      </c>
      <c r="G336">
        <v>160128290154.60999</v>
      </c>
    </row>
    <row r="337" spans="1:7" x14ac:dyDescent="0.25">
      <c r="A337" t="s">
        <v>22</v>
      </c>
      <c r="B337" t="s">
        <v>23</v>
      </c>
      <c r="C337" t="s">
        <v>24</v>
      </c>
      <c r="D337" s="3">
        <v>43983</v>
      </c>
      <c r="E337" t="s">
        <v>10</v>
      </c>
      <c r="F337" t="s">
        <v>11</v>
      </c>
      <c r="G337">
        <v>112480859267.5</v>
      </c>
    </row>
    <row r="338" spans="1:7" x14ac:dyDescent="0.25">
      <c r="A338" t="s">
        <v>22</v>
      </c>
      <c r="B338" t="s">
        <v>23</v>
      </c>
      <c r="C338" t="s">
        <v>24</v>
      </c>
      <c r="D338" s="3">
        <v>43983</v>
      </c>
      <c r="E338" t="s">
        <v>18</v>
      </c>
      <c r="F338" t="s">
        <v>19</v>
      </c>
      <c r="G338">
        <v>87606858717.020004</v>
      </c>
    </row>
    <row r="339" spans="1:7" x14ac:dyDescent="0.25">
      <c r="A339" t="s">
        <v>22</v>
      </c>
      <c r="B339" t="s">
        <v>23</v>
      </c>
      <c r="C339" t="s">
        <v>24</v>
      </c>
      <c r="D339" s="3">
        <v>43983</v>
      </c>
      <c r="E339" t="s">
        <v>14</v>
      </c>
      <c r="F339" t="s">
        <v>15</v>
      </c>
      <c r="G339">
        <v>87737000711.509995</v>
      </c>
    </row>
    <row r="340" spans="1:7" x14ac:dyDescent="0.25">
      <c r="A340" t="s">
        <v>22</v>
      </c>
      <c r="B340" t="s">
        <v>23</v>
      </c>
      <c r="C340" t="s">
        <v>24</v>
      </c>
      <c r="D340" s="3">
        <v>43983</v>
      </c>
      <c r="E340" t="s">
        <v>16</v>
      </c>
      <c r="F340" t="s">
        <v>17</v>
      </c>
      <c r="G340">
        <v>87606858717.020004</v>
      </c>
    </row>
    <row r="341" spans="1:7" x14ac:dyDescent="0.25">
      <c r="A341" t="s">
        <v>22</v>
      </c>
      <c r="B341" t="s">
        <v>23</v>
      </c>
      <c r="C341" t="s">
        <v>24</v>
      </c>
      <c r="D341" s="3">
        <v>43952</v>
      </c>
      <c r="E341" t="s">
        <v>10</v>
      </c>
      <c r="F341" t="s">
        <v>11</v>
      </c>
      <c r="G341">
        <v>113453336785</v>
      </c>
    </row>
    <row r="342" spans="1:7" x14ac:dyDescent="0.25">
      <c r="A342" t="s">
        <v>22</v>
      </c>
      <c r="B342" t="s">
        <v>23</v>
      </c>
      <c r="C342" t="s">
        <v>24</v>
      </c>
      <c r="D342" s="3">
        <v>43952</v>
      </c>
      <c r="E342" t="s">
        <v>16</v>
      </c>
      <c r="F342" t="s">
        <v>17</v>
      </c>
      <c r="G342">
        <v>87589795286.279999</v>
      </c>
    </row>
    <row r="343" spans="1:7" x14ac:dyDescent="0.25">
      <c r="A343" t="s">
        <v>22</v>
      </c>
      <c r="B343" t="s">
        <v>23</v>
      </c>
      <c r="C343" t="s">
        <v>24</v>
      </c>
      <c r="D343" s="3">
        <v>43952</v>
      </c>
      <c r="E343" t="s">
        <v>18</v>
      </c>
      <c r="F343" t="s">
        <v>19</v>
      </c>
      <c r="G343">
        <v>87589795286.279999</v>
      </c>
    </row>
    <row r="344" spans="1:7" x14ac:dyDescent="0.25">
      <c r="A344" t="s">
        <v>22</v>
      </c>
      <c r="B344" t="s">
        <v>23</v>
      </c>
      <c r="C344" t="s">
        <v>24</v>
      </c>
      <c r="D344" s="3">
        <v>43952</v>
      </c>
      <c r="E344" t="s">
        <v>14</v>
      </c>
      <c r="F344" t="s">
        <v>15</v>
      </c>
      <c r="G344">
        <v>87726724511.509995</v>
      </c>
    </row>
    <row r="345" spans="1:7" x14ac:dyDescent="0.25">
      <c r="A345" t="s">
        <v>22</v>
      </c>
      <c r="B345" t="s">
        <v>23</v>
      </c>
      <c r="C345" t="s">
        <v>24</v>
      </c>
      <c r="D345" s="3">
        <v>43922</v>
      </c>
      <c r="E345" t="s">
        <v>18</v>
      </c>
      <c r="F345" t="s">
        <v>19</v>
      </c>
      <c r="G345">
        <v>87576618233.059998</v>
      </c>
    </row>
    <row r="346" spans="1:7" x14ac:dyDescent="0.25">
      <c r="A346" t="s">
        <v>22</v>
      </c>
      <c r="B346" t="s">
        <v>23</v>
      </c>
      <c r="C346" t="s">
        <v>24</v>
      </c>
      <c r="D346" s="3">
        <v>43922</v>
      </c>
      <c r="E346" t="s">
        <v>10</v>
      </c>
      <c r="F346" t="s">
        <v>11</v>
      </c>
      <c r="G346">
        <v>113453336785</v>
      </c>
    </row>
    <row r="347" spans="1:7" x14ac:dyDescent="0.25">
      <c r="A347" t="s">
        <v>22</v>
      </c>
      <c r="B347" t="s">
        <v>23</v>
      </c>
      <c r="C347" t="s">
        <v>24</v>
      </c>
      <c r="D347" s="3">
        <v>43922</v>
      </c>
      <c r="E347" t="s">
        <v>16</v>
      </c>
      <c r="F347" t="s">
        <v>17</v>
      </c>
      <c r="G347">
        <v>87576618233.059998</v>
      </c>
    </row>
    <row r="348" spans="1:7" x14ac:dyDescent="0.25">
      <c r="A348" t="s">
        <v>22</v>
      </c>
      <c r="B348" t="s">
        <v>23</v>
      </c>
      <c r="C348" t="s">
        <v>24</v>
      </c>
      <c r="D348" s="3">
        <v>43922</v>
      </c>
      <c r="E348" t="s">
        <v>14</v>
      </c>
      <c r="F348" t="s">
        <v>15</v>
      </c>
      <c r="G348">
        <v>87725999511.509995</v>
      </c>
    </row>
    <row r="349" spans="1:7" x14ac:dyDescent="0.25">
      <c r="A349" t="s">
        <v>22</v>
      </c>
      <c r="B349" t="s">
        <v>23</v>
      </c>
      <c r="C349" t="s">
        <v>24</v>
      </c>
      <c r="D349" s="3">
        <v>43891</v>
      </c>
      <c r="E349" t="s">
        <v>16</v>
      </c>
      <c r="F349" t="s">
        <v>17</v>
      </c>
      <c r="G349">
        <v>87561659095.5</v>
      </c>
    </row>
    <row r="350" spans="1:7" x14ac:dyDescent="0.25">
      <c r="A350" t="s">
        <v>22</v>
      </c>
      <c r="B350" t="s">
        <v>23</v>
      </c>
      <c r="C350" t="s">
        <v>24</v>
      </c>
      <c r="D350" s="3">
        <v>43891</v>
      </c>
      <c r="E350" t="s">
        <v>18</v>
      </c>
      <c r="F350" t="s">
        <v>19</v>
      </c>
      <c r="G350">
        <v>87561659095.5</v>
      </c>
    </row>
    <row r="351" spans="1:7" x14ac:dyDescent="0.25">
      <c r="A351" t="s">
        <v>22</v>
      </c>
      <c r="B351" t="s">
        <v>23</v>
      </c>
      <c r="C351" t="s">
        <v>24</v>
      </c>
      <c r="D351" s="3">
        <v>43891</v>
      </c>
      <c r="E351" t="s">
        <v>14</v>
      </c>
      <c r="F351" t="s">
        <v>15</v>
      </c>
      <c r="G351">
        <v>87725999511.509995</v>
      </c>
    </row>
    <row r="352" spans="1:7" x14ac:dyDescent="0.25">
      <c r="A352" t="s">
        <v>22</v>
      </c>
      <c r="B352" t="s">
        <v>23</v>
      </c>
      <c r="C352" t="s">
        <v>24</v>
      </c>
      <c r="D352" s="3">
        <v>43891</v>
      </c>
      <c r="E352" t="s">
        <v>10</v>
      </c>
      <c r="F352" t="s">
        <v>11</v>
      </c>
      <c r="G352">
        <v>277857448493</v>
      </c>
    </row>
    <row r="353" spans="1:7" x14ac:dyDescent="0.25">
      <c r="A353" t="s">
        <v>22</v>
      </c>
      <c r="B353" t="s">
        <v>23</v>
      </c>
      <c r="C353" t="s">
        <v>24</v>
      </c>
      <c r="D353" s="3">
        <v>43862</v>
      </c>
      <c r="E353" t="s">
        <v>18</v>
      </c>
      <c r="F353" t="s">
        <v>19</v>
      </c>
      <c r="G353">
        <v>26727739219.27</v>
      </c>
    </row>
    <row r="354" spans="1:7" x14ac:dyDescent="0.25">
      <c r="A354" t="s">
        <v>22</v>
      </c>
      <c r="B354" t="s">
        <v>23</v>
      </c>
      <c r="C354" t="s">
        <v>24</v>
      </c>
      <c r="D354" s="3">
        <v>43862</v>
      </c>
      <c r="E354" t="s">
        <v>16</v>
      </c>
      <c r="F354" t="s">
        <v>17</v>
      </c>
      <c r="G354">
        <v>26727739219.27</v>
      </c>
    </row>
    <row r="355" spans="1:7" x14ac:dyDescent="0.25">
      <c r="A355" t="s">
        <v>22</v>
      </c>
      <c r="B355" t="s">
        <v>23</v>
      </c>
      <c r="C355" t="s">
        <v>24</v>
      </c>
      <c r="D355" s="3">
        <v>43862</v>
      </c>
      <c r="E355" t="s">
        <v>14</v>
      </c>
      <c r="F355" t="s">
        <v>15</v>
      </c>
      <c r="G355">
        <v>27037892605.509998</v>
      </c>
    </row>
    <row r="356" spans="1:7" x14ac:dyDescent="0.25">
      <c r="A356" t="s">
        <v>22</v>
      </c>
      <c r="B356" t="s">
        <v>23</v>
      </c>
      <c r="C356" t="s">
        <v>24</v>
      </c>
      <c r="D356" s="3">
        <v>43862</v>
      </c>
      <c r="E356" t="s">
        <v>10</v>
      </c>
      <c r="F356" t="s">
        <v>11</v>
      </c>
      <c r="G356">
        <v>277778623401</v>
      </c>
    </row>
    <row r="357" spans="1:7" x14ac:dyDescent="0.25">
      <c r="A357" t="s">
        <v>22</v>
      </c>
      <c r="B357" t="s">
        <v>23</v>
      </c>
      <c r="C357" t="s">
        <v>24</v>
      </c>
      <c r="D357" s="3">
        <v>43831</v>
      </c>
      <c r="E357" t="s">
        <v>14</v>
      </c>
      <c r="F357" t="s">
        <v>15</v>
      </c>
      <c r="G357">
        <v>26904692523.009998</v>
      </c>
    </row>
    <row r="358" spans="1:7" x14ac:dyDescent="0.25">
      <c r="A358" t="s">
        <v>22</v>
      </c>
      <c r="B358" t="s">
        <v>23</v>
      </c>
      <c r="C358" t="s">
        <v>24</v>
      </c>
      <c r="D358" s="3">
        <v>43831</v>
      </c>
      <c r="E358" t="s">
        <v>16</v>
      </c>
      <c r="F358" t="s">
        <v>17</v>
      </c>
      <c r="G358">
        <v>26711316724.07</v>
      </c>
    </row>
    <row r="359" spans="1:7" x14ac:dyDescent="0.25">
      <c r="A359" t="s">
        <v>22</v>
      </c>
      <c r="B359" t="s">
        <v>23</v>
      </c>
      <c r="C359" t="s">
        <v>24</v>
      </c>
      <c r="D359" s="3">
        <v>43831</v>
      </c>
      <c r="E359" t="s">
        <v>18</v>
      </c>
      <c r="F359" t="s">
        <v>19</v>
      </c>
      <c r="G359">
        <v>26711316724.07</v>
      </c>
    </row>
    <row r="360" spans="1:7" x14ac:dyDescent="0.25">
      <c r="A360" t="s">
        <v>22</v>
      </c>
      <c r="B360" t="s">
        <v>23</v>
      </c>
      <c r="C360" t="s">
        <v>24</v>
      </c>
      <c r="D360" s="3">
        <v>43831</v>
      </c>
      <c r="E360" t="s">
        <v>10</v>
      </c>
      <c r="F360" t="s">
        <v>11</v>
      </c>
      <c r="G360">
        <v>277778623401</v>
      </c>
    </row>
    <row r="361" spans="1:7" x14ac:dyDescent="0.25">
      <c r="A361" t="s">
        <v>22</v>
      </c>
      <c r="B361" t="s">
        <v>23</v>
      </c>
      <c r="C361" t="s">
        <v>24</v>
      </c>
      <c r="D361" s="3">
        <v>43800</v>
      </c>
      <c r="E361" t="s">
        <v>10</v>
      </c>
      <c r="F361" t="s">
        <v>11</v>
      </c>
      <c r="G361">
        <v>311247580719</v>
      </c>
    </row>
    <row r="362" spans="1:7" x14ac:dyDescent="0.25">
      <c r="A362" t="s">
        <v>22</v>
      </c>
      <c r="B362" t="s">
        <v>23</v>
      </c>
      <c r="C362" t="s">
        <v>24</v>
      </c>
      <c r="D362" s="3">
        <v>43800</v>
      </c>
      <c r="E362" t="s">
        <v>14</v>
      </c>
      <c r="F362" t="s">
        <v>15</v>
      </c>
      <c r="G362">
        <v>275754252586.02002</v>
      </c>
    </row>
    <row r="363" spans="1:7" x14ac:dyDescent="0.25">
      <c r="A363" t="s">
        <v>22</v>
      </c>
      <c r="B363" t="s">
        <v>23</v>
      </c>
      <c r="C363" t="s">
        <v>24</v>
      </c>
      <c r="D363" s="3">
        <v>43800</v>
      </c>
      <c r="E363" t="s">
        <v>20</v>
      </c>
      <c r="F363" t="s">
        <v>21</v>
      </c>
      <c r="G363">
        <v>51958206.259999998</v>
      </c>
    </row>
    <row r="364" spans="1:7" x14ac:dyDescent="0.25">
      <c r="A364" t="s">
        <v>22</v>
      </c>
      <c r="B364" t="s">
        <v>23</v>
      </c>
      <c r="C364" t="s">
        <v>24</v>
      </c>
      <c r="D364" s="3">
        <v>43800</v>
      </c>
      <c r="E364" t="s">
        <v>18</v>
      </c>
      <c r="F364" t="s">
        <v>19</v>
      </c>
      <c r="G364">
        <v>275694121156.12</v>
      </c>
    </row>
    <row r="365" spans="1:7" x14ac:dyDescent="0.25">
      <c r="A365" t="s">
        <v>22</v>
      </c>
      <c r="B365" t="s">
        <v>23</v>
      </c>
      <c r="C365" t="s">
        <v>24</v>
      </c>
      <c r="D365" s="3">
        <v>43800</v>
      </c>
      <c r="E365" t="s">
        <v>16</v>
      </c>
      <c r="F365" t="s">
        <v>17</v>
      </c>
      <c r="G365">
        <v>275702294379.76001</v>
      </c>
    </row>
    <row r="366" spans="1:7" x14ac:dyDescent="0.25">
      <c r="A366" t="s">
        <v>22</v>
      </c>
      <c r="B366" t="s">
        <v>23</v>
      </c>
      <c r="C366" t="s">
        <v>24</v>
      </c>
      <c r="D366" s="3">
        <v>43770</v>
      </c>
      <c r="E366" t="s">
        <v>14</v>
      </c>
      <c r="F366" t="s">
        <v>15</v>
      </c>
      <c r="G366">
        <v>276489765432.03003</v>
      </c>
    </row>
    <row r="367" spans="1:7" x14ac:dyDescent="0.25">
      <c r="A367" t="s">
        <v>22</v>
      </c>
      <c r="B367" t="s">
        <v>23</v>
      </c>
      <c r="C367" t="s">
        <v>24</v>
      </c>
      <c r="D367" s="3">
        <v>43770</v>
      </c>
      <c r="E367" t="s">
        <v>18</v>
      </c>
      <c r="F367" t="s">
        <v>19</v>
      </c>
      <c r="G367">
        <v>275668273130.02002</v>
      </c>
    </row>
    <row r="368" spans="1:7" x14ac:dyDescent="0.25">
      <c r="A368" t="s">
        <v>22</v>
      </c>
      <c r="B368" t="s">
        <v>23</v>
      </c>
      <c r="C368" t="s">
        <v>24</v>
      </c>
      <c r="D368" s="3">
        <v>43770</v>
      </c>
      <c r="E368" t="s">
        <v>16</v>
      </c>
      <c r="F368" t="s">
        <v>17</v>
      </c>
      <c r="G368">
        <v>275668273130.02002</v>
      </c>
    </row>
    <row r="369" spans="1:7" x14ac:dyDescent="0.25">
      <c r="A369" t="s">
        <v>22</v>
      </c>
      <c r="B369" t="s">
        <v>23</v>
      </c>
      <c r="C369" t="s">
        <v>24</v>
      </c>
      <c r="D369" s="3">
        <v>43770</v>
      </c>
      <c r="E369" t="s">
        <v>10</v>
      </c>
      <c r="F369" t="s">
        <v>11</v>
      </c>
      <c r="G369">
        <v>311538775601.84003</v>
      </c>
    </row>
    <row r="370" spans="1:7" x14ac:dyDescent="0.25">
      <c r="A370" t="s">
        <v>22</v>
      </c>
      <c r="B370" t="s">
        <v>23</v>
      </c>
      <c r="C370" t="s">
        <v>24</v>
      </c>
      <c r="D370" s="3">
        <v>43739</v>
      </c>
      <c r="E370" t="s">
        <v>18</v>
      </c>
      <c r="F370" t="s">
        <v>19</v>
      </c>
      <c r="G370">
        <v>275643428880.33002</v>
      </c>
    </row>
    <row r="371" spans="1:7" x14ac:dyDescent="0.25">
      <c r="A371" t="s">
        <v>22</v>
      </c>
      <c r="B371" t="s">
        <v>23</v>
      </c>
      <c r="C371" t="s">
        <v>24</v>
      </c>
      <c r="D371" s="3">
        <v>43739</v>
      </c>
      <c r="E371" t="s">
        <v>16</v>
      </c>
      <c r="F371" t="s">
        <v>17</v>
      </c>
      <c r="G371">
        <v>275643428880.33002</v>
      </c>
    </row>
    <row r="372" spans="1:7" x14ac:dyDescent="0.25">
      <c r="A372" t="s">
        <v>22</v>
      </c>
      <c r="B372" t="s">
        <v>23</v>
      </c>
      <c r="C372" t="s">
        <v>24</v>
      </c>
      <c r="D372" s="3">
        <v>43739</v>
      </c>
      <c r="E372" t="s">
        <v>10</v>
      </c>
      <c r="F372" t="s">
        <v>11</v>
      </c>
      <c r="G372">
        <v>311538775601.84003</v>
      </c>
    </row>
    <row r="373" spans="1:7" x14ac:dyDescent="0.25">
      <c r="A373" t="s">
        <v>22</v>
      </c>
      <c r="B373" t="s">
        <v>23</v>
      </c>
      <c r="C373" t="s">
        <v>24</v>
      </c>
      <c r="D373" s="3">
        <v>43739</v>
      </c>
      <c r="E373" t="s">
        <v>14</v>
      </c>
      <c r="F373" t="s">
        <v>15</v>
      </c>
      <c r="G373">
        <v>276489765432.03003</v>
      </c>
    </row>
    <row r="374" spans="1:7" x14ac:dyDescent="0.25">
      <c r="A374" t="s">
        <v>22</v>
      </c>
      <c r="B374" t="s">
        <v>23</v>
      </c>
      <c r="C374" t="s">
        <v>24</v>
      </c>
      <c r="D374" s="3">
        <v>43709</v>
      </c>
      <c r="E374" t="s">
        <v>10</v>
      </c>
      <c r="F374" t="s">
        <v>11</v>
      </c>
      <c r="G374">
        <v>332538775601.84003</v>
      </c>
    </row>
    <row r="375" spans="1:7" x14ac:dyDescent="0.25">
      <c r="A375" t="s">
        <v>22</v>
      </c>
      <c r="B375" t="s">
        <v>23</v>
      </c>
      <c r="C375" t="s">
        <v>24</v>
      </c>
      <c r="D375" s="3">
        <v>43709</v>
      </c>
      <c r="E375" t="s">
        <v>16</v>
      </c>
      <c r="F375" t="s">
        <v>17</v>
      </c>
      <c r="G375">
        <v>228809538567.69</v>
      </c>
    </row>
    <row r="376" spans="1:7" x14ac:dyDescent="0.25">
      <c r="A376" t="s">
        <v>22</v>
      </c>
      <c r="B376" t="s">
        <v>23</v>
      </c>
      <c r="C376" t="s">
        <v>24</v>
      </c>
      <c r="D376" s="3">
        <v>43709</v>
      </c>
      <c r="E376" t="s">
        <v>14</v>
      </c>
      <c r="F376" t="s">
        <v>15</v>
      </c>
      <c r="G376">
        <v>229681010862.92001</v>
      </c>
    </row>
    <row r="377" spans="1:7" x14ac:dyDescent="0.25">
      <c r="A377" t="s">
        <v>22</v>
      </c>
      <c r="B377" t="s">
        <v>23</v>
      </c>
      <c r="C377" t="s">
        <v>24</v>
      </c>
      <c r="D377" s="3">
        <v>43709</v>
      </c>
      <c r="E377" t="s">
        <v>18</v>
      </c>
      <c r="F377" t="s">
        <v>19</v>
      </c>
      <c r="G377">
        <v>228809538567.69</v>
      </c>
    </row>
    <row r="378" spans="1:7" x14ac:dyDescent="0.25">
      <c r="A378" t="s">
        <v>22</v>
      </c>
      <c r="B378" t="s">
        <v>23</v>
      </c>
      <c r="C378" t="s">
        <v>24</v>
      </c>
      <c r="D378" s="3">
        <v>43678</v>
      </c>
      <c r="E378" t="s">
        <v>10</v>
      </c>
      <c r="F378" t="s">
        <v>11</v>
      </c>
      <c r="G378">
        <v>332538475601.84003</v>
      </c>
    </row>
    <row r="379" spans="1:7" x14ac:dyDescent="0.25">
      <c r="A379" t="s">
        <v>22</v>
      </c>
      <c r="B379" t="s">
        <v>23</v>
      </c>
      <c r="C379" t="s">
        <v>24</v>
      </c>
      <c r="D379" s="3">
        <v>43678</v>
      </c>
      <c r="E379" t="s">
        <v>14</v>
      </c>
      <c r="F379" t="s">
        <v>15</v>
      </c>
      <c r="G379">
        <v>229680710862.92001</v>
      </c>
    </row>
    <row r="380" spans="1:7" x14ac:dyDescent="0.25">
      <c r="A380" t="s">
        <v>22</v>
      </c>
      <c r="B380" t="s">
        <v>23</v>
      </c>
      <c r="C380" t="s">
        <v>24</v>
      </c>
      <c r="D380" s="3">
        <v>43678</v>
      </c>
      <c r="E380" t="s">
        <v>18</v>
      </c>
      <c r="F380" t="s">
        <v>19</v>
      </c>
      <c r="G380">
        <v>228784260622.92999</v>
      </c>
    </row>
    <row r="381" spans="1:7" x14ac:dyDescent="0.25">
      <c r="A381" t="s">
        <v>22</v>
      </c>
      <c r="B381" t="s">
        <v>23</v>
      </c>
      <c r="C381" t="s">
        <v>24</v>
      </c>
      <c r="D381" s="3">
        <v>43678</v>
      </c>
      <c r="E381" t="s">
        <v>16</v>
      </c>
      <c r="F381" t="s">
        <v>17</v>
      </c>
      <c r="G381">
        <v>228784260622.92999</v>
      </c>
    </row>
    <row r="382" spans="1:7" x14ac:dyDescent="0.25">
      <c r="A382" t="s">
        <v>22</v>
      </c>
      <c r="B382" t="s">
        <v>23</v>
      </c>
      <c r="C382" t="s">
        <v>24</v>
      </c>
      <c r="D382" s="3">
        <v>43647</v>
      </c>
      <c r="E382" t="s">
        <v>10</v>
      </c>
      <c r="F382" t="s">
        <v>11</v>
      </c>
      <c r="G382">
        <v>332538475601.84003</v>
      </c>
    </row>
    <row r="383" spans="1:7" x14ac:dyDescent="0.25">
      <c r="A383" t="s">
        <v>22</v>
      </c>
      <c r="B383" t="s">
        <v>23</v>
      </c>
      <c r="C383" t="s">
        <v>24</v>
      </c>
      <c r="D383" s="3">
        <v>43647</v>
      </c>
      <c r="E383" t="s">
        <v>18</v>
      </c>
      <c r="F383" t="s">
        <v>19</v>
      </c>
      <c r="G383">
        <v>228757694120.20999</v>
      </c>
    </row>
    <row r="384" spans="1:7" x14ac:dyDescent="0.25">
      <c r="A384" t="s">
        <v>22</v>
      </c>
      <c r="B384" t="s">
        <v>23</v>
      </c>
      <c r="C384" t="s">
        <v>24</v>
      </c>
      <c r="D384" s="3">
        <v>43647</v>
      </c>
      <c r="E384" t="s">
        <v>16</v>
      </c>
      <c r="F384" t="s">
        <v>17</v>
      </c>
      <c r="G384">
        <v>228757694120.20999</v>
      </c>
    </row>
    <row r="385" spans="1:7" x14ac:dyDescent="0.25">
      <c r="A385" t="s">
        <v>22</v>
      </c>
      <c r="B385" t="s">
        <v>23</v>
      </c>
      <c r="C385" t="s">
        <v>24</v>
      </c>
      <c r="D385" s="3">
        <v>43647</v>
      </c>
      <c r="E385" t="s">
        <v>14</v>
      </c>
      <c r="F385" t="s">
        <v>15</v>
      </c>
      <c r="G385">
        <v>229680710862.92001</v>
      </c>
    </row>
    <row r="386" spans="1:7" x14ac:dyDescent="0.25">
      <c r="A386" t="s">
        <v>22</v>
      </c>
      <c r="B386" t="s">
        <v>23</v>
      </c>
      <c r="C386" t="s">
        <v>24</v>
      </c>
      <c r="D386" s="3">
        <v>43617</v>
      </c>
      <c r="E386" t="s">
        <v>16</v>
      </c>
      <c r="F386" t="s">
        <v>17</v>
      </c>
      <c r="G386">
        <v>167730854332.03</v>
      </c>
    </row>
    <row r="387" spans="1:7" x14ac:dyDescent="0.25">
      <c r="A387" t="s">
        <v>22</v>
      </c>
      <c r="B387" t="s">
        <v>23</v>
      </c>
      <c r="C387" t="s">
        <v>24</v>
      </c>
      <c r="D387" s="3">
        <v>43617</v>
      </c>
      <c r="E387" t="s">
        <v>18</v>
      </c>
      <c r="F387" t="s">
        <v>19</v>
      </c>
      <c r="G387">
        <v>167730854332.03</v>
      </c>
    </row>
    <row r="388" spans="1:7" x14ac:dyDescent="0.25">
      <c r="A388" t="s">
        <v>22</v>
      </c>
      <c r="B388" t="s">
        <v>23</v>
      </c>
      <c r="C388" t="s">
        <v>24</v>
      </c>
      <c r="D388" s="3">
        <v>43617</v>
      </c>
      <c r="E388" t="s">
        <v>10</v>
      </c>
      <c r="F388" t="s">
        <v>11</v>
      </c>
      <c r="G388">
        <v>332538475601.84003</v>
      </c>
    </row>
    <row r="389" spans="1:7" x14ac:dyDescent="0.25">
      <c r="A389" t="s">
        <v>22</v>
      </c>
      <c r="B389" t="s">
        <v>23</v>
      </c>
      <c r="C389" t="s">
        <v>24</v>
      </c>
      <c r="D389" s="3">
        <v>43617</v>
      </c>
      <c r="E389" t="s">
        <v>14</v>
      </c>
      <c r="F389" t="s">
        <v>15</v>
      </c>
      <c r="G389">
        <v>168680710862.92001</v>
      </c>
    </row>
    <row r="390" spans="1:7" x14ac:dyDescent="0.25">
      <c r="A390" t="s">
        <v>22</v>
      </c>
      <c r="B390" t="s">
        <v>23</v>
      </c>
      <c r="C390" t="s">
        <v>24</v>
      </c>
      <c r="D390" s="3">
        <v>43586</v>
      </c>
      <c r="E390" t="s">
        <v>14</v>
      </c>
      <c r="F390" t="s">
        <v>15</v>
      </c>
      <c r="G390">
        <v>168680710862.92001</v>
      </c>
    </row>
    <row r="391" spans="1:7" x14ac:dyDescent="0.25">
      <c r="A391" t="s">
        <v>22</v>
      </c>
      <c r="B391" t="s">
        <v>23</v>
      </c>
      <c r="C391" t="s">
        <v>24</v>
      </c>
      <c r="D391" s="3">
        <v>43586</v>
      </c>
      <c r="E391" t="s">
        <v>18</v>
      </c>
      <c r="F391" t="s">
        <v>19</v>
      </c>
      <c r="G391">
        <v>167704319092.20001</v>
      </c>
    </row>
    <row r="392" spans="1:7" x14ac:dyDescent="0.25">
      <c r="A392" t="s">
        <v>22</v>
      </c>
      <c r="B392" t="s">
        <v>23</v>
      </c>
      <c r="C392" t="s">
        <v>24</v>
      </c>
      <c r="D392" s="3">
        <v>43586</v>
      </c>
      <c r="E392" t="s">
        <v>10</v>
      </c>
      <c r="F392" t="s">
        <v>11</v>
      </c>
      <c r="G392">
        <v>302947404271</v>
      </c>
    </row>
    <row r="393" spans="1:7" x14ac:dyDescent="0.25">
      <c r="A393" t="s">
        <v>22</v>
      </c>
      <c r="B393" t="s">
        <v>23</v>
      </c>
      <c r="C393" t="s">
        <v>24</v>
      </c>
      <c r="D393" s="3">
        <v>43586</v>
      </c>
      <c r="E393" t="s">
        <v>16</v>
      </c>
      <c r="F393" t="s">
        <v>17</v>
      </c>
      <c r="G393">
        <v>167704319092.20001</v>
      </c>
    </row>
    <row r="394" spans="1:7" x14ac:dyDescent="0.25">
      <c r="A394" t="s">
        <v>22</v>
      </c>
      <c r="B394" t="s">
        <v>23</v>
      </c>
      <c r="C394" t="s">
        <v>24</v>
      </c>
      <c r="D394" s="3">
        <v>43556</v>
      </c>
      <c r="E394" t="s">
        <v>18</v>
      </c>
      <c r="F394" t="s">
        <v>19</v>
      </c>
      <c r="G394">
        <v>48533608164.059998</v>
      </c>
    </row>
    <row r="395" spans="1:7" x14ac:dyDescent="0.25">
      <c r="A395" t="s">
        <v>22</v>
      </c>
      <c r="B395" t="s">
        <v>23</v>
      </c>
      <c r="C395" t="s">
        <v>24</v>
      </c>
      <c r="D395" s="3">
        <v>43556</v>
      </c>
      <c r="E395" t="s">
        <v>16</v>
      </c>
      <c r="F395" t="s">
        <v>17</v>
      </c>
      <c r="G395">
        <v>48533608164.059998</v>
      </c>
    </row>
    <row r="396" spans="1:7" x14ac:dyDescent="0.25">
      <c r="A396" t="s">
        <v>22</v>
      </c>
      <c r="B396" t="s">
        <v>23</v>
      </c>
      <c r="C396" t="s">
        <v>24</v>
      </c>
      <c r="D396" s="3">
        <v>43556</v>
      </c>
      <c r="E396" t="s">
        <v>14</v>
      </c>
      <c r="F396" t="s">
        <v>15</v>
      </c>
      <c r="G396">
        <v>53279405345.480003</v>
      </c>
    </row>
    <row r="397" spans="1:7" x14ac:dyDescent="0.25">
      <c r="A397" t="s">
        <v>22</v>
      </c>
      <c r="B397" t="s">
        <v>23</v>
      </c>
      <c r="C397" t="s">
        <v>24</v>
      </c>
      <c r="D397" s="3">
        <v>43556</v>
      </c>
      <c r="E397" t="s">
        <v>10</v>
      </c>
      <c r="F397" t="s">
        <v>11</v>
      </c>
      <c r="G397">
        <v>305673371655</v>
      </c>
    </row>
    <row r="398" spans="1:7" x14ac:dyDescent="0.25">
      <c r="A398" t="s">
        <v>22</v>
      </c>
      <c r="B398" t="s">
        <v>23</v>
      </c>
      <c r="C398" t="s">
        <v>24</v>
      </c>
      <c r="D398" s="3">
        <v>43525</v>
      </c>
      <c r="E398" t="s">
        <v>18</v>
      </c>
      <c r="F398" t="s">
        <v>19</v>
      </c>
      <c r="G398">
        <v>38540468935.889999</v>
      </c>
    </row>
    <row r="399" spans="1:7" x14ac:dyDescent="0.25">
      <c r="A399" t="s">
        <v>22</v>
      </c>
      <c r="B399" t="s">
        <v>23</v>
      </c>
      <c r="C399" t="s">
        <v>24</v>
      </c>
      <c r="D399" s="3">
        <v>43525</v>
      </c>
      <c r="E399" t="s">
        <v>14</v>
      </c>
      <c r="F399" t="s">
        <v>15</v>
      </c>
      <c r="G399">
        <v>44529405345.480003</v>
      </c>
    </row>
    <row r="400" spans="1:7" x14ac:dyDescent="0.25">
      <c r="A400" t="s">
        <v>22</v>
      </c>
      <c r="B400" t="s">
        <v>23</v>
      </c>
      <c r="C400" t="s">
        <v>24</v>
      </c>
      <c r="D400" s="3">
        <v>43525</v>
      </c>
      <c r="E400" t="s">
        <v>10</v>
      </c>
      <c r="F400" t="s">
        <v>11</v>
      </c>
      <c r="G400">
        <v>289062593614</v>
      </c>
    </row>
    <row r="401" spans="1:7" x14ac:dyDescent="0.25">
      <c r="A401" t="s">
        <v>22</v>
      </c>
      <c r="B401" t="s">
        <v>23</v>
      </c>
      <c r="C401" t="s">
        <v>24</v>
      </c>
      <c r="D401" s="3">
        <v>43525</v>
      </c>
      <c r="E401" t="s">
        <v>16</v>
      </c>
      <c r="F401" t="s">
        <v>17</v>
      </c>
      <c r="G401">
        <v>38540468935.889999</v>
      </c>
    </row>
    <row r="402" spans="1:7" x14ac:dyDescent="0.25">
      <c r="A402" t="s">
        <v>22</v>
      </c>
      <c r="B402" t="s">
        <v>23</v>
      </c>
      <c r="C402" t="s">
        <v>24</v>
      </c>
      <c r="D402" s="3">
        <v>43497</v>
      </c>
      <c r="E402" t="s">
        <v>16</v>
      </c>
      <c r="F402" t="s">
        <v>17</v>
      </c>
      <c r="G402">
        <v>30772031950.509998</v>
      </c>
    </row>
    <row r="403" spans="1:7" x14ac:dyDescent="0.25">
      <c r="A403" t="s">
        <v>22</v>
      </c>
      <c r="B403" t="s">
        <v>23</v>
      </c>
      <c r="C403" t="s">
        <v>24</v>
      </c>
      <c r="D403" s="3">
        <v>43497</v>
      </c>
      <c r="E403" t="s">
        <v>10</v>
      </c>
      <c r="F403" t="s">
        <v>11</v>
      </c>
      <c r="G403">
        <v>288962593614</v>
      </c>
    </row>
    <row r="404" spans="1:7" x14ac:dyDescent="0.25">
      <c r="A404" t="s">
        <v>22</v>
      </c>
      <c r="B404" t="s">
        <v>23</v>
      </c>
      <c r="C404" t="s">
        <v>24</v>
      </c>
      <c r="D404" s="3">
        <v>43497</v>
      </c>
      <c r="E404" t="s">
        <v>14</v>
      </c>
      <c r="F404" t="s">
        <v>15</v>
      </c>
      <c r="G404">
        <v>34529405345.480003</v>
      </c>
    </row>
    <row r="405" spans="1:7" x14ac:dyDescent="0.25">
      <c r="A405" t="s">
        <v>22</v>
      </c>
      <c r="B405" t="s">
        <v>23</v>
      </c>
      <c r="C405" t="s">
        <v>24</v>
      </c>
      <c r="D405" s="3">
        <v>43497</v>
      </c>
      <c r="E405" t="s">
        <v>18</v>
      </c>
      <c r="F405" t="s">
        <v>19</v>
      </c>
      <c r="G405">
        <v>30772031950.509998</v>
      </c>
    </row>
    <row r="406" spans="1:7" x14ac:dyDescent="0.25">
      <c r="A406" t="s">
        <v>22</v>
      </c>
      <c r="B406" t="s">
        <v>23</v>
      </c>
      <c r="C406" t="s">
        <v>24</v>
      </c>
      <c r="D406" s="3">
        <v>43466</v>
      </c>
      <c r="E406" t="s">
        <v>14</v>
      </c>
      <c r="F406" t="s">
        <v>15</v>
      </c>
      <c r="G406">
        <v>31529405345.48</v>
      </c>
    </row>
    <row r="407" spans="1:7" x14ac:dyDescent="0.25">
      <c r="A407" t="s">
        <v>22</v>
      </c>
      <c r="B407" t="s">
        <v>23</v>
      </c>
      <c r="C407" t="s">
        <v>24</v>
      </c>
      <c r="D407" s="3">
        <v>43466</v>
      </c>
      <c r="E407" t="s">
        <v>10</v>
      </c>
      <c r="F407" t="s">
        <v>11</v>
      </c>
      <c r="G407">
        <v>288368841214</v>
      </c>
    </row>
    <row r="408" spans="1:7" x14ac:dyDescent="0.25">
      <c r="A408" t="s">
        <v>22</v>
      </c>
      <c r="B408" t="s">
        <v>23</v>
      </c>
      <c r="C408" t="s">
        <v>24</v>
      </c>
      <c r="D408" s="3">
        <v>43466</v>
      </c>
      <c r="E408" t="s">
        <v>16</v>
      </c>
      <c r="F408" t="s">
        <v>17</v>
      </c>
      <c r="G408">
        <v>30699738529.810001</v>
      </c>
    </row>
    <row r="409" spans="1:7" x14ac:dyDescent="0.25">
      <c r="A409" t="s">
        <v>22</v>
      </c>
      <c r="B409" t="s">
        <v>23</v>
      </c>
      <c r="C409" t="s">
        <v>24</v>
      </c>
      <c r="D409" s="3">
        <v>43466</v>
      </c>
      <c r="E409" t="s">
        <v>18</v>
      </c>
      <c r="F409" t="s">
        <v>19</v>
      </c>
      <c r="G409">
        <v>30699738529.810001</v>
      </c>
    </row>
    <row r="410" spans="1:7" x14ac:dyDescent="0.25">
      <c r="A410" t="s">
        <v>25</v>
      </c>
      <c r="B410" t="s">
        <v>23</v>
      </c>
      <c r="C410" t="s">
        <v>24</v>
      </c>
      <c r="D410" s="3">
        <v>44197</v>
      </c>
      <c r="E410" t="s">
        <v>10</v>
      </c>
      <c r="F410" t="s">
        <v>11</v>
      </c>
      <c r="G410">
        <v>1572015436493</v>
      </c>
    </row>
    <row r="411" spans="1:7" x14ac:dyDescent="0.25">
      <c r="A411" t="s">
        <v>25</v>
      </c>
      <c r="B411" t="s">
        <v>23</v>
      </c>
      <c r="C411" t="s">
        <v>24</v>
      </c>
      <c r="D411" s="3">
        <v>44197</v>
      </c>
      <c r="E411" t="s">
        <v>18</v>
      </c>
      <c r="F411" t="s">
        <v>19</v>
      </c>
      <c r="G411">
        <v>220811420174.94</v>
      </c>
    </row>
    <row r="412" spans="1:7" x14ac:dyDescent="0.25">
      <c r="A412" t="s">
        <v>25</v>
      </c>
      <c r="B412" t="s">
        <v>23</v>
      </c>
      <c r="C412" t="s">
        <v>24</v>
      </c>
      <c r="D412" s="3">
        <v>44197</v>
      </c>
      <c r="E412" t="s">
        <v>16</v>
      </c>
      <c r="F412" t="s">
        <v>17</v>
      </c>
      <c r="G412">
        <v>220811420174.94</v>
      </c>
    </row>
    <row r="413" spans="1:7" x14ac:dyDescent="0.25">
      <c r="A413" t="s">
        <v>25</v>
      </c>
      <c r="B413" t="s">
        <v>23</v>
      </c>
      <c r="C413" t="s">
        <v>24</v>
      </c>
      <c r="D413" s="3">
        <v>44197</v>
      </c>
      <c r="E413" t="s">
        <v>14</v>
      </c>
      <c r="F413" t="s">
        <v>15</v>
      </c>
      <c r="G413">
        <v>258580479934.10999</v>
      </c>
    </row>
    <row r="414" spans="1:7" x14ac:dyDescent="0.25">
      <c r="A414" t="s">
        <v>25</v>
      </c>
      <c r="B414" t="s">
        <v>23</v>
      </c>
      <c r="C414" t="s">
        <v>24</v>
      </c>
      <c r="D414" s="3">
        <v>44166</v>
      </c>
      <c r="E414" t="s">
        <v>16</v>
      </c>
      <c r="F414" t="s">
        <v>17</v>
      </c>
      <c r="G414">
        <v>723323376763.81995</v>
      </c>
    </row>
    <row r="415" spans="1:7" x14ac:dyDescent="0.25">
      <c r="A415" t="s">
        <v>25</v>
      </c>
      <c r="B415" t="s">
        <v>23</v>
      </c>
      <c r="C415" t="s">
        <v>24</v>
      </c>
      <c r="D415" s="3">
        <v>44166</v>
      </c>
      <c r="E415" t="s">
        <v>14</v>
      </c>
      <c r="F415" t="s">
        <v>15</v>
      </c>
      <c r="G415">
        <v>724532776763.81995</v>
      </c>
    </row>
    <row r="416" spans="1:7" x14ac:dyDescent="0.25">
      <c r="A416" t="s">
        <v>25</v>
      </c>
      <c r="B416" t="s">
        <v>23</v>
      </c>
      <c r="C416" t="s">
        <v>24</v>
      </c>
      <c r="D416" s="3">
        <v>44166</v>
      </c>
      <c r="E416" t="s">
        <v>10</v>
      </c>
      <c r="F416" t="s">
        <v>11</v>
      </c>
      <c r="G416">
        <v>772757653824.66003</v>
      </c>
    </row>
    <row r="417" spans="1:7" x14ac:dyDescent="0.25">
      <c r="A417" t="s">
        <v>25</v>
      </c>
      <c r="B417" t="s">
        <v>23</v>
      </c>
      <c r="C417" t="s">
        <v>24</v>
      </c>
      <c r="D417" s="3">
        <v>44166</v>
      </c>
      <c r="E417" t="s">
        <v>18</v>
      </c>
      <c r="F417" t="s">
        <v>19</v>
      </c>
      <c r="G417">
        <v>723323376763.81995</v>
      </c>
    </row>
    <row r="418" spans="1:7" x14ac:dyDescent="0.25">
      <c r="A418" t="s">
        <v>25</v>
      </c>
      <c r="B418" t="s">
        <v>23</v>
      </c>
      <c r="C418" t="s">
        <v>24</v>
      </c>
      <c r="D418" s="3">
        <v>44166</v>
      </c>
      <c r="E418" t="s">
        <v>20</v>
      </c>
      <c r="F418" t="s">
        <v>21</v>
      </c>
      <c r="G418">
        <v>1209400000</v>
      </c>
    </row>
    <row r="419" spans="1:7" x14ac:dyDescent="0.25">
      <c r="A419" t="s">
        <v>25</v>
      </c>
      <c r="B419" t="s">
        <v>23</v>
      </c>
      <c r="C419" t="s">
        <v>24</v>
      </c>
      <c r="D419" s="3">
        <v>44136</v>
      </c>
      <c r="E419" t="s">
        <v>10</v>
      </c>
      <c r="F419" t="s">
        <v>11</v>
      </c>
      <c r="G419">
        <v>772361760045.39001</v>
      </c>
    </row>
    <row r="420" spans="1:7" x14ac:dyDescent="0.25">
      <c r="A420" t="s">
        <v>25</v>
      </c>
      <c r="B420" t="s">
        <v>23</v>
      </c>
      <c r="C420" t="s">
        <v>24</v>
      </c>
      <c r="D420" s="3">
        <v>44136</v>
      </c>
      <c r="E420" t="s">
        <v>14</v>
      </c>
      <c r="F420" t="s">
        <v>15</v>
      </c>
      <c r="G420">
        <v>720291410356.72998</v>
      </c>
    </row>
    <row r="421" spans="1:7" x14ac:dyDescent="0.25">
      <c r="A421" t="s">
        <v>25</v>
      </c>
      <c r="B421" t="s">
        <v>23</v>
      </c>
      <c r="C421" t="s">
        <v>24</v>
      </c>
      <c r="D421" s="3">
        <v>44136</v>
      </c>
      <c r="E421" t="s">
        <v>16</v>
      </c>
      <c r="F421" t="s">
        <v>17</v>
      </c>
      <c r="G421">
        <v>715558629557.83997</v>
      </c>
    </row>
    <row r="422" spans="1:7" x14ac:dyDescent="0.25">
      <c r="A422" t="s">
        <v>25</v>
      </c>
      <c r="B422" t="s">
        <v>23</v>
      </c>
      <c r="C422" t="s">
        <v>24</v>
      </c>
      <c r="D422" s="3">
        <v>44136</v>
      </c>
      <c r="E422" t="s">
        <v>18</v>
      </c>
      <c r="F422" t="s">
        <v>19</v>
      </c>
      <c r="G422">
        <v>715558629557.83997</v>
      </c>
    </row>
    <row r="423" spans="1:7" x14ac:dyDescent="0.25">
      <c r="A423" t="s">
        <v>25</v>
      </c>
      <c r="B423" t="s">
        <v>23</v>
      </c>
      <c r="C423" t="s">
        <v>24</v>
      </c>
      <c r="D423" s="3">
        <v>44105</v>
      </c>
      <c r="E423" t="s">
        <v>10</v>
      </c>
      <c r="F423" t="s">
        <v>11</v>
      </c>
      <c r="G423">
        <v>772282934953.39001</v>
      </c>
    </row>
    <row r="424" spans="1:7" x14ac:dyDescent="0.25">
      <c r="A424" t="s">
        <v>25</v>
      </c>
      <c r="B424" t="s">
        <v>23</v>
      </c>
      <c r="C424" t="s">
        <v>24</v>
      </c>
      <c r="D424" s="3">
        <v>44105</v>
      </c>
      <c r="E424" t="s">
        <v>14</v>
      </c>
      <c r="F424" t="s">
        <v>15</v>
      </c>
      <c r="G424">
        <v>717865934108.51001</v>
      </c>
    </row>
    <row r="425" spans="1:7" x14ac:dyDescent="0.25">
      <c r="A425" t="s">
        <v>25</v>
      </c>
      <c r="B425" t="s">
        <v>23</v>
      </c>
      <c r="C425" t="s">
        <v>24</v>
      </c>
      <c r="D425" s="3">
        <v>44105</v>
      </c>
      <c r="E425" t="s">
        <v>18</v>
      </c>
      <c r="F425" t="s">
        <v>19</v>
      </c>
      <c r="G425">
        <v>711732839341.25</v>
      </c>
    </row>
    <row r="426" spans="1:7" x14ac:dyDescent="0.25">
      <c r="A426" t="s">
        <v>25</v>
      </c>
      <c r="B426" t="s">
        <v>23</v>
      </c>
      <c r="C426" t="s">
        <v>24</v>
      </c>
      <c r="D426" s="3">
        <v>44105</v>
      </c>
      <c r="E426" t="s">
        <v>16</v>
      </c>
      <c r="F426" t="s">
        <v>17</v>
      </c>
      <c r="G426">
        <v>711732839341.25</v>
      </c>
    </row>
    <row r="427" spans="1:7" x14ac:dyDescent="0.25">
      <c r="A427" t="s">
        <v>25</v>
      </c>
      <c r="B427" t="s">
        <v>23</v>
      </c>
      <c r="C427" t="s">
        <v>24</v>
      </c>
      <c r="D427" s="3">
        <v>44075</v>
      </c>
      <c r="E427" t="s">
        <v>10</v>
      </c>
      <c r="F427" t="s">
        <v>11</v>
      </c>
      <c r="G427">
        <v>757282934953.39001</v>
      </c>
    </row>
    <row r="428" spans="1:7" x14ac:dyDescent="0.25">
      <c r="A428" t="s">
        <v>25</v>
      </c>
      <c r="B428" t="s">
        <v>23</v>
      </c>
      <c r="C428" t="s">
        <v>24</v>
      </c>
      <c r="D428" s="3">
        <v>44075</v>
      </c>
      <c r="E428" t="s">
        <v>18</v>
      </c>
      <c r="F428" t="s">
        <v>19</v>
      </c>
      <c r="G428">
        <v>629872438887.43994</v>
      </c>
    </row>
    <row r="429" spans="1:7" x14ac:dyDescent="0.25">
      <c r="A429" t="s">
        <v>25</v>
      </c>
      <c r="B429" t="s">
        <v>23</v>
      </c>
      <c r="C429" t="s">
        <v>24</v>
      </c>
      <c r="D429" s="3">
        <v>44075</v>
      </c>
      <c r="E429" t="s">
        <v>14</v>
      </c>
      <c r="F429" t="s">
        <v>15</v>
      </c>
      <c r="G429">
        <v>644498706176.25</v>
      </c>
    </row>
    <row r="430" spans="1:7" x14ac:dyDescent="0.25">
      <c r="A430" t="s">
        <v>25</v>
      </c>
      <c r="B430" t="s">
        <v>23</v>
      </c>
      <c r="C430" t="s">
        <v>24</v>
      </c>
      <c r="D430" s="3">
        <v>44075</v>
      </c>
      <c r="E430" t="s">
        <v>16</v>
      </c>
      <c r="F430" t="s">
        <v>17</v>
      </c>
      <c r="G430">
        <v>629872438887.43994</v>
      </c>
    </row>
    <row r="431" spans="1:7" x14ac:dyDescent="0.25">
      <c r="A431" t="s">
        <v>25</v>
      </c>
      <c r="B431" t="s">
        <v>23</v>
      </c>
      <c r="C431" t="s">
        <v>24</v>
      </c>
      <c r="D431" s="3">
        <v>44044</v>
      </c>
      <c r="E431" t="s">
        <v>10</v>
      </c>
      <c r="F431" t="s">
        <v>11</v>
      </c>
      <c r="G431">
        <v>772452934953.39001</v>
      </c>
    </row>
    <row r="432" spans="1:7" x14ac:dyDescent="0.25">
      <c r="A432" t="s">
        <v>25</v>
      </c>
      <c r="B432" t="s">
        <v>23</v>
      </c>
      <c r="C432" t="s">
        <v>24</v>
      </c>
      <c r="D432" s="3">
        <v>44044</v>
      </c>
      <c r="E432" t="s">
        <v>14</v>
      </c>
      <c r="F432" t="s">
        <v>15</v>
      </c>
      <c r="G432">
        <v>642650358260.93005</v>
      </c>
    </row>
    <row r="433" spans="1:7" x14ac:dyDescent="0.25">
      <c r="A433" t="s">
        <v>25</v>
      </c>
      <c r="B433" t="s">
        <v>23</v>
      </c>
      <c r="C433" t="s">
        <v>24</v>
      </c>
      <c r="D433" s="3">
        <v>44044</v>
      </c>
      <c r="E433" t="s">
        <v>16</v>
      </c>
      <c r="F433" t="s">
        <v>17</v>
      </c>
      <c r="G433">
        <v>627551231857.93994</v>
      </c>
    </row>
    <row r="434" spans="1:7" x14ac:dyDescent="0.25">
      <c r="A434" t="s">
        <v>25</v>
      </c>
      <c r="B434" t="s">
        <v>23</v>
      </c>
      <c r="C434" t="s">
        <v>24</v>
      </c>
      <c r="D434" s="3">
        <v>44044</v>
      </c>
      <c r="E434" t="s">
        <v>18</v>
      </c>
      <c r="F434" t="s">
        <v>19</v>
      </c>
      <c r="G434">
        <v>627551231857.93994</v>
      </c>
    </row>
    <row r="435" spans="1:7" x14ac:dyDescent="0.25">
      <c r="A435" t="s">
        <v>25</v>
      </c>
      <c r="B435" t="s">
        <v>23</v>
      </c>
      <c r="C435" t="s">
        <v>24</v>
      </c>
      <c r="D435" s="3">
        <v>44013</v>
      </c>
      <c r="E435" t="s">
        <v>16</v>
      </c>
      <c r="F435" t="s">
        <v>17</v>
      </c>
      <c r="G435">
        <v>565867146925.18005</v>
      </c>
    </row>
    <row r="436" spans="1:7" x14ac:dyDescent="0.25">
      <c r="A436" t="s">
        <v>25</v>
      </c>
      <c r="B436" t="s">
        <v>23</v>
      </c>
      <c r="C436" t="s">
        <v>24</v>
      </c>
      <c r="D436" s="3">
        <v>44013</v>
      </c>
      <c r="E436" t="s">
        <v>18</v>
      </c>
      <c r="F436" t="s">
        <v>19</v>
      </c>
      <c r="G436">
        <v>565867146925.18005</v>
      </c>
    </row>
    <row r="437" spans="1:7" x14ac:dyDescent="0.25">
      <c r="A437" t="s">
        <v>25</v>
      </c>
      <c r="B437" t="s">
        <v>23</v>
      </c>
      <c r="C437" t="s">
        <v>24</v>
      </c>
      <c r="D437" s="3">
        <v>44013</v>
      </c>
      <c r="E437" t="s">
        <v>10</v>
      </c>
      <c r="F437" t="s">
        <v>11</v>
      </c>
      <c r="G437">
        <v>1032952934953.39</v>
      </c>
    </row>
    <row r="438" spans="1:7" x14ac:dyDescent="0.25">
      <c r="A438" t="s">
        <v>25</v>
      </c>
      <c r="B438" t="s">
        <v>23</v>
      </c>
      <c r="C438" t="s">
        <v>24</v>
      </c>
      <c r="D438" s="3">
        <v>44013</v>
      </c>
      <c r="E438" t="s">
        <v>14</v>
      </c>
      <c r="F438" t="s">
        <v>15</v>
      </c>
      <c r="G438">
        <v>583814600269.81006</v>
      </c>
    </row>
    <row r="439" spans="1:7" x14ac:dyDescent="0.25">
      <c r="A439" t="s">
        <v>25</v>
      </c>
      <c r="B439" t="s">
        <v>23</v>
      </c>
      <c r="C439" t="s">
        <v>24</v>
      </c>
      <c r="D439" s="3">
        <v>43983</v>
      </c>
      <c r="E439" t="s">
        <v>18</v>
      </c>
      <c r="F439" t="s">
        <v>19</v>
      </c>
      <c r="G439">
        <v>344219943271.63</v>
      </c>
    </row>
    <row r="440" spans="1:7" x14ac:dyDescent="0.25">
      <c r="A440" t="s">
        <v>25</v>
      </c>
      <c r="B440" t="s">
        <v>23</v>
      </c>
      <c r="C440" t="s">
        <v>24</v>
      </c>
      <c r="D440" s="3">
        <v>43983</v>
      </c>
      <c r="E440" t="s">
        <v>10</v>
      </c>
      <c r="F440" t="s">
        <v>11</v>
      </c>
      <c r="G440">
        <v>1080600365840.5</v>
      </c>
    </row>
    <row r="441" spans="1:7" x14ac:dyDescent="0.25">
      <c r="A441" t="s">
        <v>25</v>
      </c>
      <c r="B441" t="s">
        <v>23</v>
      </c>
      <c r="C441" t="s">
        <v>24</v>
      </c>
      <c r="D441" s="3">
        <v>43983</v>
      </c>
      <c r="E441" t="s">
        <v>16</v>
      </c>
      <c r="F441" t="s">
        <v>17</v>
      </c>
      <c r="G441">
        <v>344219943271.63</v>
      </c>
    </row>
    <row r="442" spans="1:7" x14ac:dyDescent="0.25">
      <c r="A442" t="s">
        <v>25</v>
      </c>
      <c r="B442" t="s">
        <v>23</v>
      </c>
      <c r="C442" t="s">
        <v>24</v>
      </c>
      <c r="D442" s="3">
        <v>43983</v>
      </c>
      <c r="E442" t="s">
        <v>14</v>
      </c>
      <c r="F442" t="s">
        <v>15</v>
      </c>
      <c r="G442">
        <v>362170384373.40997</v>
      </c>
    </row>
    <row r="443" spans="1:7" x14ac:dyDescent="0.25">
      <c r="A443" t="s">
        <v>25</v>
      </c>
      <c r="B443" t="s">
        <v>23</v>
      </c>
      <c r="C443" t="s">
        <v>24</v>
      </c>
      <c r="D443" s="3">
        <v>43952</v>
      </c>
      <c r="E443" t="s">
        <v>18</v>
      </c>
      <c r="F443" t="s">
        <v>19</v>
      </c>
      <c r="G443">
        <v>340571994439.46002</v>
      </c>
    </row>
    <row r="444" spans="1:7" x14ac:dyDescent="0.25">
      <c r="A444" t="s">
        <v>25</v>
      </c>
      <c r="B444" t="s">
        <v>23</v>
      </c>
      <c r="C444" t="s">
        <v>24</v>
      </c>
      <c r="D444" s="3">
        <v>43952</v>
      </c>
      <c r="E444" t="s">
        <v>10</v>
      </c>
      <c r="F444" t="s">
        <v>11</v>
      </c>
      <c r="G444">
        <v>1079627888323</v>
      </c>
    </row>
    <row r="445" spans="1:7" x14ac:dyDescent="0.25">
      <c r="A445" t="s">
        <v>25</v>
      </c>
      <c r="B445" t="s">
        <v>23</v>
      </c>
      <c r="C445" t="s">
        <v>24</v>
      </c>
      <c r="D445" s="3">
        <v>43952</v>
      </c>
      <c r="E445" t="s">
        <v>16</v>
      </c>
      <c r="F445" t="s">
        <v>17</v>
      </c>
      <c r="G445">
        <v>340571994439.46002</v>
      </c>
    </row>
    <row r="446" spans="1:7" x14ac:dyDescent="0.25">
      <c r="A446" t="s">
        <v>25</v>
      </c>
      <c r="B446" t="s">
        <v>23</v>
      </c>
      <c r="C446" t="s">
        <v>24</v>
      </c>
      <c r="D446" s="3">
        <v>43952</v>
      </c>
      <c r="E446" t="s">
        <v>14</v>
      </c>
      <c r="F446" t="s">
        <v>15</v>
      </c>
      <c r="G446">
        <v>358001866029.41998</v>
      </c>
    </row>
    <row r="447" spans="1:7" x14ac:dyDescent="0.25">
      <c r="A447" t="s">
        <v>25</v>
      </c>
      <c r="B447" t="s">
        <v>23</v>
      </c>
      <c r="C447" t="s">
        <v>24</v>
      </c>
      <c r="D447" s="3">
        <v>43922</v>
      </c>
      <c r="E447" t="s">
        <v>14</v>
      </c>
      <c r="F447" t="s">
        <v>15</v>
      </c>
      <c r="G447">
        <v>355901851082.54999</v>
      </c>
    </row>
    <row r="448" spans="1:7" x14ac:dyDescent="0.25">
      <c r="A448" t="s">
        <v>25</v>
      </c>
      <c r="B448" t="s">
        <v>23</v>
      </c>
      <c r="C448" t="s">
        <v>24</v>
      </c>
      <c r="D448" s="3">
        <v>43922</v>
      </c>
      <c r="E448" t="s">
        <v>16</v>
      </c>
      <c r="F448" t="s">
        <v>17</v>
      </c>
      <c r="G448">
        <v>338089305644.72998</v>
      </c>
    </row>
    <row r="449" spans="1:7" x14ac:dyDescent="0.25">
      <c r="A449" t="s">
        <v>25</v>
      </c>
      <c r="B449" t="s">
        <v>23</v>
      </c>
      <c r="C449" t="s">
        <v>24</v>
      </c>
      <c r="D449" s="3">
        <v>43922</v>
      </c>
      <c r="E449" t="s">
        <v>18</v>
      </c>
      <c r="F449" t="s">
        <v>19</v>
      </c>
      <c r="G449">
        <v>338089305644.72998</v>
      </c>
    </row>
    <row r="450" spans="1:7" x14ac:dyDescent="0.25">
      <c r="A450" t="s">
        <v>25</v>
      </c>
      <c r="B450" t="s">
        <v>23</v>
      </c>
      <c r="C450" t="s">
        <v>24</v>
      </c>
      <c r="D450" s="3">
        <v>43922</v>
      </c>
      <c r="E450" t="s">
        <v>10</v>
      </c>
      <c r="F450" t="s">
        <v>11</v>
      </c>
      <c r="G450">
        <v>1079627888323</v>
      </c>
    </row>
    <row r="451" spans="1:7" x14ac:dyDescent="0.25">
      <c r="A451" t="s">
        <v>25</v>
      </c>
      <c r="B451" t="s">
        <v>23</v>
      </c>
      <c r="C451" t="s">
        <v>24</v>
      </c>
      <c r="D451" s="3">
        <v>43891</v>
      </c>
      <c r="E451" t="s">
        <v>18</v>
      </c>
      <c r="F451" t="s">
        <v>19</v>
      </c>
      <c r="G451">
        <v>198754181953.95001</v>
      </c>
    </row>
    <row r="452" spans="1:7" x14ac:dyDescent="0.25">
      <c r="A452" t="s">
        <v>25</v>
      </c>
      <c r="B452" t="s">
        <v>23</v>
      </c>
      <c r="C452" t="s">
        <v>24</v>
      </c>
      <c r="D452" s="3">
        <v>43891</v>
      </c>
      <c r="E452" t="s">
        <v>14</v>
      </c>
      <c r="F452" t="s">
        <v>15</v>
      </c>
      <c r="G452">
        <v>216606272921.64001</v>
      </c>
    </row>
    <row r="453" spans="1:7" x14ac:dyDescent="0.25">
      <c r="A453" t="s">
        <v>25</v>
      </c>
      <c r="B453" t="s">
        <v>23</v>
      </c>
      <c r="C453" t="s">
        <v>24</v>
      </c>
      <c r="D453" s="3">
        <v>43891</v>
      </c>
      <c r="E453" t="s">
        <v>16</v>
      </c>
      <c r="F453" t="s">
        <v>17</v>
      </c>
      <c r="G453">
        <v>198754181953.95001</v>
      </c>
    </row>
    <row r="454" spans="1:7" x14ac:dyDescent="0.25">
      <c r="A454" t="s">
        <v>25</v>
      </c>
      <c r="B454" t="s">
        <v>23</v>
      </c>
      <c r="C454" t="s">
        <v>24</v>
      </c>
      <c r="D454" s="3">
        <v>43891</v>
      </c>
      <c r="E454" t="s">
        <v>10</v>
      </c>
      <c r="F454" t="s">
        <v>11</v>
      </c>
      <c r="G454">
        <v>915223776615</v>
      </c>
    </row>
    <row r="455" spans="1:7" x14ac:dyDescent="0.25">
      <c r="A455" t="s">
        <v>25</v>
      </c>
      <c r="B455" t="s">
        <v>23</v>
      </c>
      <c r="C455" t="s">
        <v>24</v>
      </c>
      <c r="D455" s="3">
        <v>43862</v>
      </c>
      <c r="E455" t="s">
        <v>16</v>
      </c>
      <c r="F455" t="s">
        <v>17</v>
      </c>
      <c r="G455">
        <v>94369835041.729996</v>
      </c>
    </row>
    <row r="456" spans="1:7" x14ac:dyDescent="0.25">
      <c r="A456" t="s">
        <v>25</v>
      </c>
      <c r="B456" t="s">
        <v>23</v>
      </c>
      <c r="C456" t="s">
        <v>24</v>
      </c>
      <c r="D456" s="3">
        <v>43862</v>
      </c>
      <c r="E456" t="s">
        <v>18</v>
      </c>
      <c r="F456" t="s">
        <v>19</v>
      </c>
      <c r="G456">
        <v>94369835041.729996</v>
      </c>
    </row>
    <row r="457" spans="1:7" x14ac:dyDescent="0.25">
      <c r="A457" t="s">
        <v>25</v>
      </c>
      <c r="B457" t="s">
        <v>23</v>
      </c>
      <c r="C457" t="s">
        <v>24</v>
      </c>
      <c r="D457" s="3">
        <v>43862</v>
      </c>
      <c r="E457" t="s">
        <v>10</v>
      </c>
      <c r="F457" t="s">
        <v>11</v>
      </c>
      <c r="G457">
        <v>915302601707</v>
      </c>
    </row>
    <row r="458" spans="1:7" x14ac:dyDescent="0.25">
      <c r="A458" t="s">
        <v>25</v>
      </c>
      <c r="B458" t="s">
        <v>23</v>
      </c>
      <c r="C458" t="s">
        <v>24</v>
      </c>
      <c r="D458" s="3">
        <v>43862</v>
      </c>
      <c r="E458" t="s">
        <v>14</v>
      </c>
      <c r="F458" t="s">
        <v>15</v>
      </c>
      <c r="G458">
        <v>110660891513.27</v>
      </c>
    </row>
    <row r="459" spans="1:7" x14ac:dyDescent="0.25">
      <c r="A459" t="s">
        <v>25</v>
      </c>
      <c r="B459" t="s">
        <v>23</v>
      </c>
      <c r="C459" t="s">
        <v>24</v>
      </c>
      <c r="D459" s="3">
        <v>43831</v>
      </c>
      <c r="E459" t="s">
        <v>18</v>
      </c>
      <c r="F459" t="s">
        <v>19</v>
      </c>
      <c r="G459">
        <v>91210412397.630005</v>
      </c>
    </row>
    <row r="460" spans="1:7" x14ac:dyDescent="0.25">
      <c r="A460" t="s">
        <v>25</v>
      </c>
      <c r="B460" t="s">
        <v>23</v>
      </c>
      <c r="C460" t="s">
        <v>24</v>
      </c>
      <c r="D460" s="3">
        <v>43831</v>
      </c>
      <c r="E460" t="s">
        <v>10</v>
      </c>
      <c r="F460" t="s">
        <v>11</v>
      </c>
      <c r="G460">
        <v>915302601707</v>
      </c>
    </row>
    <row r="461" spans="1:7" x14ac:dyDescent="0.25">
      <c r="A461" t="s">
        <v>25</v>
      </c>
      <c r="B461" t="s">
        <v>23</v>
      </c>
      <c r="C461" t="s">
        <v>24</v>
      </c>
      <c r="D461" s="3">
        <v>43831</v>
      </c>
      <c r="E461" t="s">
        <v>14</v>
      </c>
      <c r="F461" t="s">
        <v>15</v>
      </c>
      <c r="G461">
        <v>107853006182.58</v>
      </c>
    </row>
    <row r="462" spans="1:7" x14ac:dyDescent="0.25">
      <c r="A462" t="s">
        <v>25</v>
      </c>
      <c r="B462" t="s">
        <v>23</v>
      </c>
      <c r="C462" t="s">
        <v>24</v>
      </c>
      <c r="D462" s="3">
        <v>43831</v>
      </c>
      <c r="E462" t="s">
        <v>16</v>
      </c>
      <c r="F462" t="s">
        <v>17</v>
      </c>
      <c r="G462">
        <v>91210412397.630005</v>
      </c>
    </row>
    <row r="463" spans="1:7" x14ac:dyDescent="0.25">
      <c r="A463" t="s">
        <v>25</v>
      </c>
      <c r="B463" t="s">
        <v>23</v>
      </c>
      <c r="C463" t="s">
        <v>24</v>
      </c>
      <c r="D463" s="3">
        <v>43800</v>
      </c>
      <c r="E463" t="s">
        <v>20</v>
      </c>
      <c r="F463" t="s">
        <v>21</v>
      </c>
      <c r="G463">
        <v>5008822.49</v>
      </c>
    </row>
    <row r="464" spans="1:7" x14ac:dyDescent="0.25">
      <c r="A464" t="s">
        <v>25</v>
      </c>
      <c r="B464" t="s">
        <v>23</v>
      </c>
      <c r="C464" t="s">
        <v>24</v>
      </c>
      <c r="D464" s="3">
        <v>43800</v>
      </c>
      <c r="E464" t="s">
        <v>16</v>
      </c>
      <c r="F464" t="s">
        <v>17</v>
      </c>
      <c r="G464">
        <v>476775244773.88</v>
      </c>
    </row>
    <row r="465" spans="1:7" x14ac:dyDescent="0.25">
      <c r="A465" t="s">
        <v>25</v>
      </c>
      <c r="B465" t="s">
        <v>23</v>
      </c>
      <c r="C465" t="s">
        <v>24</v>
      </c>
      <c r="D465" s="3">
        <v>43800</v>
      </c>
      <c r="E465" t="s">
        <v>18</v>
      </c>
      <c r="F465" t="s">
        <v>19</v>
      </c>
      <c r="G465">
        <v>476775244773.88</v>
      </c>
    </row>
    <row r="466" spans="1:7" x14ac:dyDescent="0.25">
      <c r="A466" t="s">
        <v>25</v>
      </c>
      <c r="B466" t="s">
        <v>23</v>
      </c>
      <c r="C466" t="s">
        <v>24</v>
      </c>
      <c r="D466" s="3">
        <v>43800</v>
      </c>
      <c r="E466" t="s">
        <v>14</v>
      </c>
      <c r="F466" t="s">
        <v>15</v>
      </c>
      <c r="G466">
        <v>476780253596.37</v>
      </c>
    </row>
    <row r="467" spans="1:7" x14ac:dyDescent="0.25">
      <c r="A467" t="s">
        <v>25</v>
      </c>
      <c r="B467" t="s">
        <v>23</v>
      </c>
      <c r="C467" t="s">
        <v>24</v>
      </c>
      <c r="D467" s="3">
        <v>43800</v>
      </c>
      <c r="E467" t="s">
        <v>10</v>
      </c>
      <c r="F467" t="s">
        <v>11</v>
      </c>
      <c r="G467">
        <v>714086081180</v>
      </c>
    </row>
    <row r="468" spans="1:7" x14ac:dyDescent="0.25">
      <c r="A468" t="s">
        <v>25</v>
      </c>
      <c r="B468" t="s">
        <v>23</v>
      </c>
      <c r="C468" t="s">
        <v>24</v>
      </c>
      <c r="D468" s="3">
        <v>43770</v>
      </c>
      <c r="E468" t="s">
        <v>18</v>
      </c>
      <c r="F468" t="s">
        <v>19</v>
      </c>
      <c r="G468">
        <v>466094700296.16998</v>
      </c>
    </row>
    <row r="469" spans="1:7" x14ac:dyDescent="0.25">
      <c r="A469" t="s">
        <v>25</v>
      </c>
      <c r="B469" t="s">
        <v>23</v>
      </c>
      <c r="C469" t="s">
        <v>24</v>
      </c>
      <c r="D469" s="3">
        <v>43770</v>
      </c>
      <c r="E469" t="s">
        <v>16</v>
      </c>
      <c r="F469" t="s">
        <v>17</v>
      </c>
      <c r="G469">
        <v>466094700296.16998</v>
      </c>
    </row>
    <row r="470" spans="1:7" x14ac:dyDescent="0.25">
      <c r="A470" t="s">
        <v>25</v>
      </c>
      <c r="B470" t="s">
        <v>23</v>
      </c>
      <c r="C470" t="s">
        <v>24</v>
      </c>
      <c r="D470" s="3">
        <v>43770</v>
      </c>
      <c r="E470" t="s">
        <v>10</v>
      </c>
      <c r="F470" t="s">
        <v>11</v>
      </c>
      <c r="G470">
        <v>713794886297.16003</v>
      </c>
    </row>
    <row r="471" spans="1:7" x14ac:dyDescent="0.25">
      <c r="A471" t="s">
        <v>25</v>
      </c>
      <c r="B471" t="s">
        <v>23</v>
      </c>
      <c r="C471" t="s">
        <v>24</v>
      </c>
      <c r="D471" s="3">
        <v>43770</v>
      </c>
      <c r="E471" t="s">
        <v>14</v>
      </c>
      <c r="F471" t="s">
        <v>15</v>
      </c>
      <c r="G471">
        <v>534908183106.79999</v>
      </c>
    </row>
    <row r="472" spans="1:7" x14ac:dyDescent="0.25">
      <c r="A472" t="s">
        <v>25</v>
      </c>
      <c r="B472" t="s">
        <v>23</v>
      </c>
      <c r="C472" t="s">
        <v>24</v>
      </c>
      <c r="D472" s="3">
        <v>43739</v>
      </c>
      <c r="E472" t="s">
        <v>10</v>
      </c>
      <c r="F472" t="s">
        <v>11</v>
      </c>
      <c r="G472">
        <v>713794886297.16003</v>
      </c>
    </row>
    <row r="473" spans="1:7" x14ac:dyDescent="0.25">
      <c r="A473" t="s">
        <v>25</v>
      </c>
      <c r="B473" t="s">
        <v>23</v>
      </c>
      <c r="C473" t="s">
        <v>24</v>
      </c>
      <c r="D473" s="3">
        <v>43739</v>
      </c>
      <c r="E473" t="s">
        <v>18</v>
      </c>
      <c r="F473" t="s">
        <v>19</v>
      </c>
      <c r="G473">
        <v>459528167915.45001</v>
      </c>
    </row>
    <row r="474" spans="1:7" x14ac:dyDescent="0.25">
      <c r="A474" t="s">
        <v>25</v>
      </c>
      <c r="B474" t="s">
        <v>23</v>
      </c>
      <c r="C474" t="s">
        <v>24</v>
      </c>
      <c r="D474" s="3">
        <v>43739</v>
      </c>
      <c r="E474" t="s">
        <v>14</v>
      </c>
      <c r="F474" t="s">
        <v>15</v>
      </c>
      <c r="G474">
        <v>528402806745.78003</v>
      </c>
    </row>
    <row r="475" spans="1:7" x14ac:dyDescent="0.25">
      <c r="A475" t="s">
        <v>25</v>
      </c>
      <c r="B475" t="s">
        <v>23</v>
      </c>
      <c r="C475" t="s">
        <v>24</v>
      </c>
      <c r="D475" s="3">
        <v>43739</v>
      </c>
      <c r="E475" t="s">
        <v>16</v>
      </c>
      <c r="F475" t="s">
        <v>17</v>
      </c>
      <c r="G475">
        <v>459528167915.45001</v>
      </c>
    </row>
    <row r="476" spans="1:7" x14ac:dyDescent="0.25">
      <c r="A476" t="s">
        <v>25</v>
      </c>
      <c r="B476" t="s">
        <v>23</v>
      </c>
      <c r="C476" t="s">
        <v>24</v>
      </c>
      <c r="D476" s="3">
        <v>43709</v>
      </c>
      <c r="E476" t="s">
        <v>10</v>
      </c>
      <c r="F476" t="s">
        <v>11</v>
      </c>
      <c r="G476">
        <v>713794886297.16003</v>
      </c>
    </row>
    <row r="477" spans="1:7" x14ac:dyDescent="0.25">
      <c r="A477" t="s">
        <v>25</v>
      </c>
      <c r="B477" t="s">
        <v>23</v>
      </c>
      <c r="C477" t="s">
        <v>24</v>
      </c>
      <c r="D477" s="3">
        <v>43709</v>
      </c>
      <c r="E477" t="s">
        <v>14</v>
      </c>
      <c r="F477" t="s">
        <v>15</v>
      </c>
      <c r="G477">
        <v>450305186076.73999</v>
      </c>
    </row>
    <row r="478" spans="1:7" x14ac:dyDescent="0.25">
      <c r="A478" t="s">
        <v>25</v>
      </c>
      <c r="B478" t="s">
        <v>23</v>
      </c>
      <c r="C478" t="s">
        <v>24</v>
      </c>
      <c r="D478" s="3">
        <v>43709</v>
      </c>
      <c r="E478" t="s">
        <v>16</v>
      </c>
      <c r="F478" t="s">
        <v>17</v>
      </c>
      <c r="G478">
        <v>372501188934.90997</v>
      </c>
    </row>
    <row r="479" spans="1:7" x14ac:dyDescent="0.25">
      <c r="A479" t="s">
        <v>25</v>
      </c>
      <c r="B479" t="s">
        <v>23</v>
      </c>
      <c r="C479" t="s">
        <v>24</v>
      </c>
      <c r="D479" s="3">
        <v>43709</v>
      </c>
      <c r="E479" t="s">
        <v>18</v>
      </c>
      <c r="F479" t="s">
        <v>19</v>
      </c>
      <c r="G479">
        <v>372501188934.90997</v>
      </c>
    </row>
    <row r="480" spans="1:7" x14ac:dyDescent="0.25">
      <c r="A480" t="s">
        <v>25</v>
      </c>
      <c r="B480" t="s">
        <v>23</v>
      </c>
      <c r="C480" t="s">
        <v>24</v>
      </c>
      <c r="D480" s="3">
        <v>43678</v>
      </c>
      <c r="E480" t="s">
        <v>18</v>
      </c>
      <c r="F480" t="s">
        <v>19</v>
      </c>
      <c r="G480">
        <v>370006415209.71002</v>
      </c>
    </row>
    <row r="481" spans="1:7" x14ac:dyDescent="0.25">
      <c r="A481" t="s">
        <v>25</v>
      </c>
      <c r="B481" t="s">
        <v>23</v>
      </c>
      <c r="C481" t="s">
        <v>24</v>
      </c>
      <c r="D481" s="3">
        <v>43678</v>
      </c>
      <c r="E481" t="s">
        <v>16</v>
      </c>
      <c r="F481" t="s">
        <v>17</v>
      </c>
      <c r="G481">
        <v>370006415209.71002</v>
      </c>
    </row>
    <row r="482" spans="1:7" x14ac:dyDescent="0.25">
      <c r="A482" t="s">
        <v>25</v>
      </c>
      <c r="B482" t="s">
        <v>23</v>
      </c>
      <c r="C482" t="s">
        <v>24</v>
      </c>
      <c r="D482" s="3">
        <v>43678</v>
      </c>
      <c r="E482" t="s">
        <v>14</v>
      </c>
      <c r="F482" t="s">
        <v>15</v>
      </c>
      <c r="G482">
        <v>450916248096.53003</v>
      </c>
    </row>
    <row r="483" spans="1:7" x14ac:dyDescent="0.25">
      <c r="A483" t="s">
        <v>25</v>
      </c>
      <c r="B483" t="s">
        <v>23</v>
      </c>
      <c r="C483" t="s">
        <v>24</v>
      </c>
      <c r="D483" s="3">
        <v>43678</v>
      </c>
      <c r="E483" t="s">
        <v>10</v>
      </c>
      <c r="F483" t="s">
        <v>11</v>
      </c>
      <c r="G483">
        <v>713794886297.16003</v>
      </c>
    </row>
    <row r="484" spans="1:7" x14ac:dyDescent="0.25">
      <c r="A484" t="s">
        <v>25</v>
      </c>
      <c r="B484" t="s">
        <v>23</v>
      </c>
      <c r="C484" t="s">
        <v>24</v>
      </c>
      <c r="D484" s="3">
        <v>43647</v>
      </c>
      <c r="E484" t="s">
        <v>16</v>
      </c>
      <c r="F484" t="s">
        <v>17</v>
      </c>
      <c r="G484">
        <v>366069379524.72998</v>
      </c>
    </row>
    <row r="485" spans="1:7" x14ac:dyDescent="0.25">
      <c r="A485" t="s">
        <v>25</v>
      </c>
      <c r="B485" t="s">
        <v>23</v>
      </c>
      <c r="C485" t="s">
        <v>24</v>
      </c>
      <c r="D485" s="3">
        <v>43647</v>
      </c>
      <c r="E485" t="s">
        <v>10</v>
      </c>
      <c r="F485" t="s">
        <v>11</v>
      </c>
      <c r="G485">
        <v>713794886297.16003</v>
      </c>
    </row>
    <row r="486" spans="1:7" x14ac:dyDescent="0.25">
      <c r="A486" t="s">
        <v>25</v>
      </c>
      <c r="B486" t="s">
        <v>23</v>
      </c>
      <c r="C486" t="s">
        <v>24</v>
      </c>
      <c r="D486" s="3">
        <v>43647</v>
      </c>
      <c r="E486" t="s">
        <v>14</v>
      </c>
      <c r="F486" t="s">
        <v>15</v>
      </c>
      <c r="G486">
        <v>447455261229.28998</v>
      </c>
    </row>
    <row r="487" spans="1:7" x14ac:dyDescent="0.25">
      <c r="A487" t="s">
        <v>25</v>
      </c>
      <c r="B487" t="s">
        <v>23</v>
      </c>
      <c r="C487" t="s">
        <v>24</v>
      </c>
      <c r="D487" s="3">
        <v>43647</v>
      </c>
      <c r="E487" t="s">
        <v>18</v>
      </c>
      <c r="F487" t="s">
        <v>19</v>
      </c>
      <c r="G487">
        <v>366069379524.72998</v>
      </c>
    </row>
    <row r="488" spans="1:7" x14ac:dyDescent="0.25">
      <c r="A488" t="s">
        <v>25</v>
      </c>
      <c r="B488" t="s">
        <v>23</v>
      </c>
      <c r="C488" t="s">
        <v>24</v>
      </c>
      <c r="D488" s="3">
        <v>43617</v>
      </c>
      <c r="E488" t="s">
        <v>18</v>
      </c>
      <c r="F488" t="s">
        <v>19</v>
      </c>
      <c r="G488">
        <v>332018705065.48999</v>
      </c>
    </row>
    <row r="489" spans="1:7" x14ac:dyDescent="0.25">
      <c r="A489" t="s">
        <v>25</v>
      </c>
      <c r="B489" t="s">
        <v>23</v>
      </c>
      <c r="C489" t="s">
        <v>24</v>
      </c>
      <c r="D489" s="3">
        <v>43617</v>
      </c>
      <c r="E489" t="s">
        <v>16</v>
      </c>
      <c r="F489" t="s">
        <v>17</v>
      </c>
      <c r="G489">
        <v>332018705065.48999</v>
      </c>
    </row>
    <row r="490" spans="1:7" x14ac:dyDescent="0.25">
      <c r="A490" t="s">
        <v>25</v>
      </c>
      <c r="B490" t="s">
        <v>23</v>
      </c>
      <c r="C490" t="s">
        <v>24</v>
      </c>
      <c r="D490" s="3">
        <v>43617</v>
      </c>
      <c r="E490" t="s">
        <v>14</v>
      </c>
      <c r="F490" t="s">
        <v>15</v>
      </c>
      <c r="G490">
        <v>433171405283.09998</v>
      </c>
    </row>
    <row r="491" spans="1:7" x14ac:dyDescent="0.25">
      <c r="A491" t="s">
        <v>25</v>
      </c>
      <c r="B491" t="s">
        <v>23</v>
      </c>
      <c r="C491" t="s">
        <v>24</v>
      </c>
      <c r="D491" s="3">
        <v>43617</v>
      </c>
      <c r="E491" t="s">
        <v>10</v>
      </c>
      <c r="F491" t="s">
        <v>11</v>
      </c>
      <c r="G491">
        <v>713794886297.16003</v>
      </c>
    </row>
    <row r="492" spans="1:7" x14ac:dyDescent="0.25">
      <c r="A492" t="s">
        <v>25</v>
      </c>
      <c r="B492" t="s">
        <v>23</v>
      </c>
      <c r="C492" t="s">
        <v>24</v>
      </c>
      <c r="D492" s="3">
        <v>43586</v>
      </c>
      <c r="E492" t="s">
        <v>10</v>
      </c>
      <c r="F492" t="s">
        <v>11</v>
      </c>
      <c r="G492">
        <v>743091699885</v>
      </c>
    </row>
    <row r="493" spans="1:7" x14ac:dyDescent="0.25">
      <c r="A493" t="s">
        <v>25</v>
      </c>
      <c r="B493" t="s">
        <v>23</v>
      </c>
      <c r="C493" t="s">
        <v>24</v>
      </c>
      <c r="D493" s="3">
        <v>43586</v>
      </c>
      <c r="E493" t="s">
        <v>14</v>
      </c>
      <c r="F493" t="s">
        <v>15</v>
      </c>
      <c r="G493">
        <v>431735679369.21997</v>
      </c>
    </row>
    <row r="494" spans="1:7" x14ac:dyDescent="0.25">
      <c r="A494" t="s">
        <v>25</v>
      </c>
      <c r="B494" t="s">
        <v>23</v>
      </c>
      <c r="C494" t="s">
        <v>24</v>
      </c>
      <c r="D494" s="3">
        <v>43586</v>
      </c>
      <c r="E494" t="s">
        <v>18</v>
      </c>
      <c r="F494" t="s">
        <v>19</v>
      </c>
      <c r="G494">
        <v>328701339376.54999</v>
      </c>
    </row>
    <row r="495" spans="1:7" x14ac:dyDescent="0.25">
      <c r="A495" t="s">
        <v>25</v>
      </c>
      <c r="B495" t="s">
        <v>23</v>
      </c>
      <c r="C495" t="s">
        <v>24</v>
      </c>
      <c r="D495" s="3">
        <v>43586</v>
      </c>
      <c r="E495" t="s">
        <v>16</v>
      </c>
      <c r="F495" t="s">
        <v>17</v>
      </c>
      <c r="G495">
        <v>328701339376.54999</v>
      </c>
    </row>
    <row r="496" spans="1:7" x14ac:dyDescent="0.25">
      <c r="A496" t="s">
        <v>25</v>
      </c>
      <c r="B496" t="s">
        <v>23</v>
      </c>
      <c r="C496" t="s">
        <v>24</v>
      </c>
      <c r="D496" s="3">
        <v>43556</v>
      </c>
      <c r="E496" t="s">
        <v>10</v>
      </c>
      <c r="F496" t="s">
        <v>11</v>
      </c>
      <c r="G496">
        <v>740365732501</v>
      </c>
    </row>
    <row r="497" spans="1:7" x14ac:dyDescent="0.25">
      <c r="A497" t="s">
        <v>25</v>
      </c>
      <c r="B497" t="s">
        <v>23</v>
      </c>
      <c r="C497" t="s">
        <v>24</v>
      </c>
      <c r="D497" s="3">
        <v>43556</v>
      </c>
      <c r="E497" t="s">
        <v>16</v>
      </c>
      <c r="F497" t="s">
        <v>17</v>
      </c>
      <c r="G497">
        <v>326943200243.91998</v>
      </c>
    </row>
    <row r="498" spans="1:7" x14ac:dyDescent="0.25">
      <c r="A498" t="s">
        <v>25</v>
      </c>
      <c r="B498" t="s">
        <v>23</v>
      </c>
      <c r="C498" t="s">
        <v>24</v>
      </c>
      <c r="D498" s="3">
        <v>43556</v>
      </c>
      <c r="E498" t="s">
        <v>14</v>
      </c>
      <c r="F498" t="s">
        <v>15</v>
      </c>
      <c r="G498">
        <v>431057315308.96997</v>
      </c>
    </row>
    <row r="499" spans="1:7" x14ac:dyDescent="0.25">
      <c r="A499" t="s">
        <v>25</v>
      </c>
      <c r="B499" t="s">
        <v>23</v>
      </c>
      <c r="C499" t="s">
        <v>24</v>
      </c>
      <c r="D499" s="3">
        <v>43556</v>
      </c>
      <c r="E499" t="s">
        <v>18</v>
      </c>
      <c r="F499" t="s">
        <v>19</v>
      </c>
      <c r="G499">
        <v>326943200243.91998</v>
      </c>
    </row>
    <row r="500" spans="1:7" x14ac:dyDescent="0.25">
      <c r="A500" t="s">
        <v>25</v>
      </c>
      <c r="B500" t="s">
        <v>23</v>
      </c>
      <c r="C500" t="s">
        <v>24</v>
      </c>
      <c r="D500" s="3">
        <v>43525</v>
      </c>
      <c r="E500" t="s">
        <v>16</v>
      </c>
      <c r="F500" t="s">
        <v>17</v>
      </c>
      <c r="G500">
        <v>203811248989.42999</v>
      </c>
    </row>
    <row r="501" spans="1:7" x14ac:dyDescent="0.25">
      <c r="A501" t="s">
        <v>25</v>
      </c>
      <c r="B501" t="s">
        <v>23</v>
      </c>
      <c r="C501" t="s">
        <v>24</v>
      </c>
      <c r="D501" s="3">
        <v>43525</v>
      </c>
      <c r="E501" t="s">
        <v>14</v>
      </c>
      <c r="F501" t="s">
        <v>15</v>
      </c>
      <c r="G501">
        <v>280804166762.57001</v>
      </c>
    </row>
    <row r="502" spans="1:7" x14ac:dyDescent="0.25">
      <c r="A502" t="s">
        <v>25</v>
      </c>
      <c r="B502" t="s">
        <v>23</v>
      </c>
      <c r="C502" t="s">
        <v>24</v>
      </c>
      <c r="D502" s="3">
        <v>43525</v>
      </c>
      <c r="E502" t="s">
        <v>10</v>
      </c>
      <c r="F502" t="s">
        <v>11</v>
      </c>
      <c r="G502">
        <v>756876510542</v>
      </c>
    </row>
    <row r="503" spans="1:7" x14ac:dyDescent="0.25">
      <c r="A503" t="s">
        <v>25</v>
      </c>
      <c r="B503" t="s">
        <v>23</v>
      </c>
      <c r="C503" t="s">
        <v>24</v>
      </c>
      <c r="D503" s="3">
        <v>43525</v>
      </c>
      <c r="E503" t="s">
        <v>18</v>
      </c>
      <c r="F503" t="s">
        <v>19</v>
      </c>
      <c r="G503">
        <v>203811248989.42999</v>
      </c>
    </row>
    <row r="504" spans="1:7" x14ac:dyDescent="0.25">
      <c r="A504" t="s">
        <v>25</v>
      </c>
      <c r="B504" t="s">
        <v>23</v>
      </c>
      <c r="C504" t="s">
        <v>24</v>
      </c>
      <c r="D504" s="3">
        <v>43497</v>
      </c>
      <c r="E504" t="s">
        <v>10</v>
      </c>
      <c r="F504" t="s">
        <v>11</v>
      </c>
      <c r="G504">
        <v>756976510542</v>
      </c>
    </row>
    <row r="505" spans="1:7" x14ac:dyDescent="0.25">
      <c r="A505" t="s">
        <v>25</v>
      </c>
      <c r="B505" t="s">
        <v>23</v>
      </c>
      <c r="C505" t="s">
        <v>24</v>
      </c>
      <c r="D505" s="3">
        <v>43497</v>
      </c>
      <c r="E505" t="s">
        <v>18</v>
      </c>
      <c r="F505" t="s">
        <v>19</v>
      </c>
      <c r="G505">
        <v>136029865146.41</v>
      </c>
    </row>
    <row r="506" spans="1:7" x14ac:dyDescent="0.25">
      <c r="A506" t="s">
        <v>25</v>
      </c>
      <c r="B506" t="s">
        <v>23</v>
      </c>
      <c r="C506" t="s">
        <v>24</v>
      </c>
      <c r="D506" s="3">
        <v>43497</v>
      </c>
      <c r="E506" t="s">
        <v>14</v>
      </c>
      <c r="F506" t="s">
        <v>15</v>
      </c>
      <c r="G506">
        <v>217366092551.81</v>
      </c>
    </row>
    <row r="507" spans="1:7" x14ac:dyDescent="0.25">
      <c r="A507" t="s">
        <v>25</v>
      </c>
      <c r="B507" t="s">
        <v>23</v>
      </c>
      <c r="C507" t="s">
        <v>24</v>
      </c>
      <c r="D507" s="3">
        <v>43497</v>
      </c>
      <c r="E507" t="s">
        <v>16</v>
      </c>
      <c r="F507" t="s">
        <v>17</v>
      </c>
      <c r="G507">
        <v>136029865146.41</v>
      </c>
    </row>
    <row r="508" spans="1:7" x14ac:dyDescent="0.25">
      <c r="A508" t="s">
        <v>25</v>
      </c>
      <c r="B508" t="s">
        <v>23</v>
      </c>
      <c r="C508" t="s">
        <v>24</v>
      </c>
      <c r="D508" s="3">
        <v>43466</v>
      </c>
      <c r="E508" t="s">
        <v>18</v>
      </c>
      <c r="F508" t="s">
        <v>19</v>
      </c>
      <c r="G508">
        <v>133880288101.67999</v>
      </c>
    </row>
    <row r="509" spans="1:7" x14ac:dyDescent="0.25">
      <c r="A509" t="s">
        <v>25</v>
      </c>
      <c r="B509" t="s">
        <v>23</v>
      </c>
      <c r="C509" t="s">
        <v>24</v>
      </c>
      <c r="D509" s="3">
        <v>43466</v>
      </c>
      <c r="E509" t="s">
        <v>14</v>
      </c>
      <c r="F509" t="s">
        <v>15</v>
      </c>
      <c r="G509">
        <v>202836760856.98001</v>
      </c>
    </row>
    <row r="510" spans="1:7" x14ac:dyDescent="0.25">
      <c r="A510" t="s">
        <v>25</v>
      </c>
      <c r="B510" t="s">
        <v>23</v>
      </c>
      <c r="C510" t="s">
        <v>24</v>
      </c>
      <c r="D510" s="3">
        <v>43466</v>
      </c>
      <c r="E510" t="s">
        <v>10</v>
      </c>
      <c r="F510" t="s">
        <v>11</v>
      </c>
      <c r="G510">
        <v>757570262942</v>
      </c>
    </row>
    <row r="511" spans="1:7" x14ac:dyDescent="0.25">
      <c r="A511" t="s">
        <v>25</v>
      </c>
      <c r="B511" t="s">
        <v>23</v>
      </c>
      <c r="C511" t="s">
        <v>24</v>
      </c>
      <c r="D511" s="3">
        <v>43466</v>
      </c>
      <c r="E511" t="s">
        <v>16</v>
      </c>
      <c r="F511" t="s">
        <v>17</v>
      </c>
      <c r="G511">
        <v>133880288101.67999</v>
      </c>
    </row>
    <row r="512" spans="1:7" x14ac:dyDescent="0.25">
      <c r="A512" t="s">
        <v>26</v>
      </c>
      <c r="B512" t="s">
        <v>27</v>
      </c>
      <c r="C512" t="s">
        <v>28</v>
      </c>
      <c r="D512" s="3">
        <v>44197</v>
      </c>
      <c r="E512" t="s">
        <v>16</v>
      </c>
      <c r="F512" t="s">
        <v>17</v>
      </c>
      <c r="G512">
        <v>28124828146.1357</v>
      </c>
    </row>
    <row r="513" spans="1:7" x14ac:dyDescent="0.25">
      <c r="A513" t="s">
        <v>26</v>
      </c>
      <c r="B513" t="s">
        <v>27</v>
      </c>
      <c r="C513" t="s">
        <v>28</v>
      </c>
      <c r="D513" s="3">
        <v>44197</v>
      </c>
      <c r="E513" t="s">
        <v>14</v>
      </c>
      <c r="F513" t="s">
        <v>15</v>
      </c>
      <c r="G513">
        <v>147129499108.96399</v>
      </c>
    </row>
    <row r="514" spans="1:7" x14ac:dyDescent="0.25">
      <c r="A514" t="s">
        <v>26</v>
      </c>
      <c r="B514" t="s">
        <v>27</v>
      </c>
      <c r="C514" t="s">
        <v>28</v>
      </c>
      <c r="D514" s="3">
        <v>44197</v>
      </c>
      <c r="E514" t="s">
        <v>10</v>
      </c>
      <c r="F514" t="s">
        <v>11</v>
      </c>
      <c r="G514">
        <v>234112143962</v>
      </c>
    </row>
    <row r="515" spans="1:7" x14ac:dyDescent="0.25">
      <c r="A515" t="s">
        <v>26</v>
      </c>
      <c r="B515" t="s">
        <v>27</v>
      </c>
      <c r="C515" t="s">
        <v>28</v>
      </c>
      <c r="D515" s="3">
        <v>44197</v>
      </c>
      <c r="E515" t="s">
        <v>18</v>
      </c>
      <c r="F515" t="s">
        <v>19</v>
      </c>
      <c r="G515">
        <v>11287598468.1926</v>
      </c>
    </row>
    <row r="516" spans="1:7" x14ac:dyDescent="0.25">
      <c r="A516" t="s">
        <v>26</v>
      </c>
      <c r="B516" t="s">
        <v>27</v>
      </c>
      <c r="C516" t="s">
        <v>28</v>
      </c>
      <c r="D516" s="3">
        <v>44166</v>
      </c>
      <c r="E516" t="s">
        <v>10</v>
      </c>
      <c r="F516" t="s">
        <v>11</v>
      </c>
      <c r="G516">
        <v>349427239055</v>
      </c>
    </row>
    <row r="517" spans="1:7" x14ac:dyDescent="0.25">
      <c r="A517" t="s">
        <v>26</v>
      </c>
      <c r="B517" t="s">
        <v>27</v>
      </c>
      <c r="C517" t="s">
        <v>28</v>
      </c>
      <c r="D517" s="3">
        <v>44166</v>
      </c>
      <c r="E517" t="s">
        <v>16</v>
      </c>
      <c r="F517" t="s">
        <v>17</v>
      </c>
      <c r="G517">
        <v>342414371719.48901</v>
      </c>
    </row>
    <row r="518" spans="1:7" x14ac:dyDescent="0.25">
      <c r="A518" t="s">
        <v>26</v>
      </c>
      <c r="B518" t="s">
        <v>27</v>
      </c>
      <c r="C518" t="s">
        <v>28</v>
      </c>
      <c r="D518" s="3">
        <v>44166</v>
      </c>
      <c r="E518" t="s">
        <v>20</v>
      </c>
      <c r="F518" t="s">
        <v>21</v>
      </c>
      <c r="G518">
        <v>1052577455.17</v>
      </c>
    </row>
    <row r="519" spans="1:7" x14ac:dyDescent="0.25">
      <c r="A519" t="s">
        <v>26</v>
      </c>
      <c r="B519" t="s">
        <v>27</v>
      </c>
      <c r="C519" t="s">
        <v>28</v>
      </c>
      <c r="D519" s="3">
        <v>44166</v>
      </c>
      <c r="E519" t="s">
        <v>14</v>
      </c>
      <c r="F519" t="s">
        <v>15</v>
      </c>
      <c r="G519">
        <v>343466949174.659</v>
      </c>
    </row>
    <row r="520" spans="1:7" x14ac:dyDescent="0.25">
      <c r="A520" t="s">
        <v>26</v>
      </c>
      <c r="B520" t="s">
        <v>27</v>
      </c>
      <c r="C520" t="s">
        <v>28</v>
      </c>
      <c r="D520" s="3">
        <v>44166</v>
      </c>
      <c r="E520" t="s">
        <v>18</v>
      </c>
      <c r="F520" t="s">
        <v>19</v>
      </c>
      <c r="G520">
        <v>325366180687.63</v>
      </c>
    </row>
    <row r="521" spans="1:7" x14ac:dyDescent="0.25">
      <c r="A521" t="s">
        <v>26</v>
      </c>
      <c r="B521" t="s">
        <v>27</v>
      </c>
      <c r="C521" t="s">
        <v>28</v>
      </c>
      <c r="D521" s="3">
        <v>44136</v>
      </c>
      <c r="E521" t="s">
        <v>18</v>
      </c>
      <c r="F521" t="s">
        <v>19</v>
      </c>
      <c r="G521">
        <v>288382547142.99597</v>
      </c>
    </row>
    <row r="522" spans="1:7" x14ac:dyDescent="0.25">
      <c r="A522" t="s">
        <v>26</v>
      </c>
      <c r="B522" t="s">
        <v>27</v>
      </c>
      <c r="C522" t="s">
        <v>28</v>
      </c>
      <c r="D522" s="3">
        <v>44136</v>
      </c>
      <c r="E522" t="s">
        <v>10</v>
      </c>
      <c r="F522" t="s">
        <v>11</v>
      </c>
      <c r="G522">
        <v>349241956815</v>
      </c>
    </row>
    <row r="523" spans="1:7" x14ac:dyDescent="0.25">
      <c r="A523" t="s">
        <v>26</v>
      </c>
      <c r="B523" t="s">
        <v>27</v>
      </c>
      <c r="C523" t="s">
        <v>28</v>
      </c>
      <c r="D523" s="3">
        <v>44136</v>
      </c>
      <c r="E523" t="s">
        <v>16</v>
      </c>
      <c r="F523" t="s">
        <v>17</v>
      </c>
      <c r="G523">
        <v>312137969776.20599</v>
      </c>
    </row>
    <row r="524" spans="1:7" x14ac:dyDescent="0.25">
      <c r="A524" t="s">
        <v>26</v>
      </c>
      <c r="B524" t="s">
        <v>27</v>
      </c>
      <c r="C524" t="s">
        <v>28</v>
      </c>
      <c r="D524" s="3">
        <v>44136</v>
      </c>
      <c r="E524" t="s">
        <v>14</v>
      </c>
      <c r="F524" t="s">
        <v>15</v>
      </c>
      <c r="G524">
        <v>333720245874.81598</v>
      </c>
    </row>
    <row r="525" spans="1:7" x14ac:dyDescent="0.25">
      <c r="A525" t="s">
        <v>26</v>
      </c>
      <c r="B525" t="s">
        <v>27</v>
      </c>
      <c r="C525" t="s">
        <v>28</v>
      </c>
      <c r="D525" s="3">
        <v>44105</v>
      </c>
      <c r="E525" t="s">
        <v>18</v>
      </c>
      <c r="F525" t="s">
        <v>19</v>
      </c>
      <c r="G525">
        <v>256906876627.13199</v>
      </c>
    </row>
    <row r="526" spans="1:7" x14ac:dyDescent="0.25">
      <c r="A526" t="s">
        <v>26</v>
      </c>
      <c r="B526" t="s">
        <v>27</v>
      </c>
      <c r="C526" t="s">
        <v>28</v>
      </c>
      <c r="D526" s="3">
        <v>44105</v>
      </c>
      <c r="E526" t="s">
        <v>16</v>
      </c>
      <c r="F526" t="s">
        <v>17</v>
      </c>
      <c r="G526">
        <v>273372158868.44199</v>
      </c>
    </row>
    <row r="527" spans="1:7" x14ac:dyDescent="0.25">
      <c r="A527" t="s">
        <v>26</v>
      </c>
      <c r="B527" t="s">
        <v>27</v>
      </c>
      <c r="C527" t="s">
        <v>28</v>
      </c>
      <c r="D527" s="3">
        <v>44105</v>
      </c>
      <c r="E527" t="s">
        <v>14</v>
      </c>
      <c r="F527" t="s">
        <v>15</v>
      </c>
      <c r="G527">
        <v>315896127181.23499</v>
      </c>
    </row>
    <row r="528" spans="1:7" x14ac:dyDescent="0.25">
      <c r="A528" t="s">
        <v>26</v>
      </c>
      <c r="B528" t="s">
        <v>27</v>
      </c>
      <c r="C528" t="s">
        <v>28</v>
      </c>
      <c r="D528" s="3">
        <v>44105</v>
      </c>
      <c r="E528" t="s">
        <v>10</v>
      </c>
      <c r="F528" t="s">
        <v>11</v>
      </c>
      <c r="G528">
        <v>345660794744</v>
      </c>
    </row>
    <row r="529" spans="1:7" x14ac:dyDescent="0.25">
      <c r="A529" t="s">
        <v>26</v>
      </c>
      <c r="B529" t="s">
        <v>27</v>
      </c>
      <c r="C529" t="s">
        <v>28</v>
      </c>
      <c r="D529" s="3">
        <v>44075</v>
      </c>
      <c r="E529" t="s">
        <v>10</v>
      </c>
      <c r="F529" t="s">
        <v>11</v>
      </c>
      <c r="G529">
        <v>344741984789</v>
      </c>
    </row>
    <row r="530" spans="1:7" x14ac:dyDescent="0.25">
      <c r="A530" t="s">
        <v>26</v>
      </c>
      <c r="B530" t="s">
        <v>27</v>
      </c>
      <c r="C530" t="s">
        <v>28</v>
      </c>
      <c r="D530" s="3">
        <v>44075</v>
      </c>
      <c r="E530" t="s">
        <v>18</v>
      </c>
      <c r="F530" t="s">
        <v>19</v>
      </c>
      <c r="G530">
        <v>230561629201.66199</v>
      </c>
    </row>
    <row r="531" spans="1:7" x14ac:dyDescent="0.25">
      <c r="A531" t="s">
        <v>26</v>
      </c>
      <c r="B531" t="s">
        <v>27</v>
      </c>
      <c r="C531" t="s">
        <v>28</v>
      </c>
      <c r="D531" s="3">
        <v>44075</v>
      </c>
      <c r="E531" t="s">
        <v>16</v>
      </c>
      <c r="F531" t="s">
        <v>17</v>
      </c>
      <c r="G531">
        <v>246859777035.142</v>
      </c>
    </row>
    <row r="532" spans="1:7" x14ac:dyDescent="0.25">
      <c r="A532" t="s">
        <v>26</v>
      </c>
      <c r="B532" t="s">
        <v>27</v>
      </c>
      <c r="C532" t="s">
        <v>28</v>
      </c>
      <c r="D532" s="3">
        <v>44075</v>
      </c>
      <c r="E532" t="s">
        <v>14</v>
      </c>
      <c r="F532" t="s">
        <v>15</v>
      </c>
      <c r="G532">
        <v>304507295071.547</v>
      </c>
    </row>
    <row r="533" spans="1:7" x14ac:dyDescent="0.25">
      <c r="A533" t="s">
        <v>26</v>
      </c>
      <c r="B533" t="s">
        <v>27</v>
      </c>
      <c r="C533" t="s">
        <v>28</v>
      </c>
      <c r="D533" s="3">
        <v>44044</v>
      </c>
      <c r="E533" t="s">
        <v>16</v>
      </c>
      <c r="F533" t="s">
        <v>17</v>
      </c>
      <c r="G533">
        <v>220584343704.25201</v>
      </c>
    </row>
    <row r="534" spans="1:7" x14ac:dyDescent="0.25">
      <c r="A534" t="s">
        <v>26</v>
      </c>
      <c r="B534" t="s">
        <v>27</v>
      </c>
      <c r="C534" t="s">
        <v>28</v>
      </c>
      <c r="D534" s="3">
        <v>44044</v>
      </c>
      <c r="E534" t="s">
        <v>18</v>
      </c>
      <c r="F534" t="s">
        <v>19</v>
      </c>
      <c r="G534">
        <v>204312312278.96201</v>
      </c>
    </row>
    <row r="535" spans="1:7" x14ac:dyDescent="0.25">
      <c r="A535" t="s">
        <v>26</v>
      </c>
      <c r="B535" t="s">
        <v>27</v>
      </c>
      <c r="C535" t="s">
        <v>28</v>
      </c>
      <c r="D535" s="3">
        <v>44044</v>
      </c>
      <c r="E535" t="s">
        <v>14</v>
      </c>
      <c r="F535" t="s">
        <v>15</v>
      </c>
      <c r="G535">
        <v>291928155173.974</v>
      </c>
    </row>
    <row r="536" spans="1:7" x14ac:dyDescent="0.25">
      <c r="A536" t="s">
        <v>26</v>
      </c>
      <c r="B536" t="s">
        <v>27</v>
      </c>
      <c r="C536" t="s">
        <v>28</v>
      </c>
      <c r="D536" s="3">
        <v>44044</v>
      </c>
      <c r="E536" t="s">
        <v>10</v>
      </c>
      <c r="F536" t="s">
        <v>11</v>
      </c>
      <c r="G536">
        <v>345145370208</v>
      </c>
    </row>
    <row r="537" spans="1:7" x14ac:dyDescent="0.25">
      <c r="A537" t="s">
        <v>26</v>
      </c>
      <c r="B537" t="s">
        <v>27</v>
      </c>
      <c r="C537" t="s">
        <v>28</v>
      </c>
      <c r="D537" s="3">
        <v>44013</v>
      </c>
      <c r="E537" t="s">
        <v>16</v>
      </c>
      <c r="F537" t="s">
        <v>17</v>
      </c>
      <c r="G537">
        <v>194262647730.681</v>
      </c>
    </row>
    <row r="538" spans="1:7" x14ac:dyDescent="0.25">
      <c r="A538" t="s">
        <v>26</v>
      </c>
      <c r="B538" t="s">
        <v>27</v>
      </c>
      <c r="C538" t="s">
        <v>28</v>
      </c>
      <c r="D538" s="3">
        <v>44013</v>
      </c>
      <c r="E538" t="s">
        <v>14</v>
      </c>
      <c r="F538" t="s">
        <v>15</v>
      </c>
      <c r="G538">
        <v>281305534474.42499</v>
      </c>
    </row>
    <row r="539" spans="1:7" x14ac:dyDescent="0.25">
      <c r="A539" t="s">
        <v>26</v>
      </c>
      <c r="B539" t="s">
        <v>27</v>
      </c>
      <c r="C539" t="s">
        <v>28</v>
      </c>
      <c r="D539" s="3">
        <v>44013</v>
      </c>
      <c r="E539" t="s">
        <v>18</v>
      </c>
      <c r="F539" t="s">
        <v>19</v>
      </c>
      <c r="G539">
        <v>178002076732.961</v>
      </c>
    </row>
    <row r="540" spans="1:7" x14ac:dyDescent="0.25">
      <c r="A540" t="s">
        <v>26</v>
      </c>
      <c r="B540" t="s">
        <v>27</v>
      </c>
      <c r="C540" t="s">
        <v>28</v>
      </c>
      <c r="D540" s="3">
        <v>44013</v>
      </c>
      <c r="E540" t="s">
        <v>10</v>
      </c>
      <c r="F540" t="s">
        <v>11</v>
      </c>
      <c r="G540">
        <v>345053918023</v>
      </c>
    </row>
    <row r="541" spans="1:7" x14ac:dyDescent="0.25">
      <c r="A541" t="s">
        <v>26</v>
      </c>
      <c r="B541" t="s">
        <v>27</v>
      </c>
      <c r="C541" t="s">
        <v>28</v>
      </c>
      <c r="D541" s="3">
        <v>43983</v>
      </c>
      <c r="E541" t="s">
        <v>16</v>
      </c>
      <c r="F541" t="s">
        <v>17</v>
      </c>
      <c r="G541">
        <v>168074300034.991</v>
      </c>
    </row>
    <row r="542" spans="1:7" x14ac:dyDescent="0.25">
      <c r="A542" t="s">
        <v>26</v>
      </c>
      <c r="B542" t="s">
        <v>27</v>
      </c>
      <c r="C542" t="s">
        <v>28</v>
      </c>
      <c r="D542" s="3">
        <v>43983</v>
      </c>
      <c r="E542" t="s">
        <v>18</v>
      </c>
      <c r="F542" t="s">
        <v>19</v>
      </c>
      <c r="G542">
        <v>144725500361.66101</v>
      </c>
    </row>
    <row r="543" spans="1:7" x14ac:dyDescent="0.25">
      <c r="A543" t="s">
        <v>26</v>
      </c>
      <c r="B543" t="s">
        <v>27</v>
      </c>
      <c r="C543" t="s">
        <v>28</v>
      </c>
      <c r="D543" s="3">
        <v>43983</v>
      </c>
      <c r="E543" t="s">
        <v>10</v>
      </c>
      <c r="F543" t="s">
        <v>11</v>
      </c>
      <c r="G543">
        <v>345059418023</v>
      </c>
    </row>
    <row r="544" spans="1:7" x14ac:dyDescent="0.25">
      <c r="A544" t="s">
        <v>26</v>
      </c>
      <c r="B544" t="s">
        <v>27</v>
      </c>
      <c r="C544" t="s">
        <v>28</v>
      </c>
      <c r="D544" s="3">
        <v>43983</v>
      </c>
      <c r="E544" t="s">
        <v>14</v>
      </c>
      <c r="F544" t="s">
        <v>15</v>
      </c>
      <c r="G544">
        <v>261487339816.42099</v>
      </c>
    </row>
    <row r="545" spans="1:7" x14ac:dyDescent="0.25">
      <c r="A545" t="s">
        <v>26</v>
      </c>
      <c r="B545" t="s">
        <v>27</v>
      </c>
      <c r="C545" t="s">
        <v>28</v>
      </c>
      <c r="D545" s="3">
        <v>43952</v>
      </c>
      <c r="E545" t="s">
        <v>16</v>
      </c>
      <c r="F545" t="s">
        <v>17</v>
      </c>
      <c r="G545">
        <v>131088193277.73</v>
      </c>
    </row>
    <row r="546" spans="1:7" x14ac:dyDescent="0.25">
      <c r="A546" t="s">
        <v>26</v>
      </c>
      <c r="B546" t="s">
        <v>27</v>
      </c>
      <c r="C546" t="s">
        <v>28</v>
      </c>
      <c r="D546" s="3">
        <v>43952</v>
      </c>
      <c r="E546" t="s">
        <v>10</v>
      </c>
      <c r="F546" t="s">
        <v>11</v>
      </c>
      <c r="G546">
        <v>344985718023</v>
      </c>
    </row>
    <row r="547" spans="1:7" x14ac:dyDescent="0.25">
      <c r="A547" t="s">
        <v>26</v>
      </c>
      <c r="B547" t="s">
        <v>27</v>
      </c>
      <c r="C547" t="s">
        <v>28</v>
      </c>
      <c r="D547" s="3">
        <v>43952</v>
      </c>
      <c r="E547" t="s">
        <v>18</v>
      </c>
      <c r="F547" t="s">
        <v>19</v>
      </c>
      <c r="G547">
        <v>114810417687.37199</v>
      </c>
    </row>
    <row r="548" spans="1:7" x14ac:dyDescent="0.25">
      <c r="A548" t="s">
        <v>26</v>
      </c>
      <c r="B548" t="s">
        <v>27</v>
      </c>
      <c r="C548" t="s">
        <v>28</v>
      </c>
      <c r="D548" s="3">
        <v>43952</v>
      </c>
      <c r="E548" t="s">
        <v>14</v>
      </c>
      <c r="F548" t="s">
        <v>15</v>
      </c>
      <c r="G548">
        <v>203623811209.09601</v>
      </c>
    </row>
    <row r="549" spans="1:7" x14ac:dyDescent="0.25">
      <c r="A549" t="s">
        <v>26</v>
      </c>
      <c r="B549" t="s">
        <v>27</v>
      </c>
      <c r="C549" t="s">
        <v>28</v>
      </c>
      <c r="D549" s="3">
        <v>43922</v>
      </c>
      <c r="E549" t="s">
        <v>14</v>
      </c>
      <c r="F549" t="s">
        <v>15</v>
      </c>
      <c r="G549">
        <v>196878776039.77802</v>
      </c>
    </row>
    <row r="550" spans="1:7" x14ac:dyDescent="0.25">
      <c r="A550" t="s">
        <v>26</v>
      </c>
      <c r="B550" t="s">
        <v>27</v>
      </c>
      <c r="C550" t="s">
        <v>28</v>
      </c>
      <c r="D550" s="3">
        <v>43922</v>
      </c>
      <c r="E550" t="s">
        <v>10</v>
      </c>
      <c r="F550" t="s">
        <v>11</v>
      </c>
      <c r="G550">
        <v>344633605277</v>
      </c>
    </row>
    <row r="551" spans="1:7" x14ac:dyDescent="0.25">
      <c r="A551" t="s">
        <v>26</v>
      </c>
      <c r="B551" t="s">
        <v>27</v>
      </c>
      <c r="C551" t="s">
        <v>28</v>
      </c>
      <c r="D551" s="3">
        <v>43922</v>
      </c>
      <c r="E551" t="s">
        <v>18</v>
      </c>
      <c r="F551" t="s">
        <v>19</v>
      </c>
      <c r="G551">
        <v>88907190577.959106</v>
      </c>
    </row>
    <row r="552" spans="1:7" x14ac:dyDescent="0.25">
      <c r="A552" t="s">
        <v>26</v>
      </c>
      <c r="B552" t="s">
        <v>27</v>
      </c>
      <c r="C552" t="s">
        <v>28</v>
      </c>
      <c r="D552" s="3">
        <v>43922</v>
      </c>
      <c r="E552" t="s">
        <v>16</v>
      </c>
      <c r="F552" t="s">
        <v>17</v>
      </c>
      <c r="G552">
        <v>104942743743.909</v>
      </c>
    </row>
    <row r="553" spans="1:7" x14ac:dyDescent="0.25">
      <c r="A553" t="s">
        <v>26</v>
      </c>
      <c r="B553" t="s">
        <v>27</v>
      </c>
      <c r="C553" t="s">
        <v>28</v>
      </c>
      <c r="D553" s="3">
        <v>43891</v>
      </c>
      <c r="E553" t="s">
        <v>10</v>
      </c>
      <c r="F553" t="s">
        <v>11</v>
      </c>
      <c r="G553">
        <v>344614023712</v>
      </c>
    </row>
    <row r="554" spans="1:7" x14ac:dyDescent="0.25">
      <c r="A554" t="s">
        <v>26</v>
      </c>
      <c r="B554" t="s">
        <v>27</v>
      </c>
      <c r="C554" t="s">
        <v>28</v>
      </c>
      <c r="D554" s="3">
        <v>43891</v>
      </c>
      <c r="E554" t="s">
        <v>14</v>
      </c>
      <c r="F554" t="s">
        <v>15</v>
      </c>
      <c r="G554">
        <v>182598960610.15302</v>
      </c>
    </row>
    <row r="555" spans="1:7" x14ac:dyDescent="0.25">
      <c r="A555" t="s">
        <v>26</v>
      </c>
      <c r="B555" t="s">
        <v>27</v>
      </c>
      <c r="C555" t="s">
        <v>28</v>
      </c>
      <c r="D555" s="3">
        <v>43891</v>
      </c>
      <c r="E555" t="s">
        <v>16</v>
      </c>
      <c r="F555" t="s">
        <v>17</v>
      </c>
      <c r="G555">
        <v>78883084724.341705</v>
      </c>
    </row>
    <row r="556" spans="1:7" x14ac:dyDescent="0.25">
      <c r="A556" t="s">
        <v>26</v>
      </c>
      <c r="B556" t="s">
        <v>27</v>
      </c>
      <c r="C556" t="s">
        <v>28</v>
      </c>
      <c r="D556" s="3">
        <v>43891</v>
      </c>
      <c r="E556" t="s">
        <v>18</v>
      </c>
      <c r="F556" t="s">
        <v>19</v>
      </c>
      <c r="G556">
        <v>62978277112.151703</v>
      </c>
    </row>
    <row r="557" spans="1:7" x14ac:dyDescent="0.25">
      <c r="A557" t="s">
        <v>26</v>
      </c>
      <c r="B557" t="s">
        <v>27</v>
      </c>
      <c r="C557" t="s">
        <v>28</v>
      </c>
      <c r="D557" s="3">
        <v>43862</v>
      </c>
      <c r="E557" t="s">
        <v>18</v>
      </c>
      <c r="F557" t="s">
        <v>19</v>
      </c>
      <c r="G557">
        <v>36788391671.270897</v>
      </c>
    </row>
    <row r="558" spans="1:7" x14ac:dyDescent="0.25">
      <c r="A558" t="s">
        <v>26</v>
      </c>
      <c r="B558" t="s">
        <v>27</v>
      </c>
      <c r="C558" t="s">
        <v>28</v>
      </c>
      <c r="D558" s="3">
        <v>43862</v>
      </c>
      <c r="E558" t="s">
        <v>14</v>
      </c>
      <c r="F558" t="s">
        <v>15</v>
      </c>
      <c r="G558">
        <v>170875685669.27301</v>
      </c>
    </row>
    <row r="559" spans="1:7" x14ac:dyDescent="0.25">
      <c r="A559" t="s">
        <v>26</v>
      </c>
      <c r="B559" t="s">
        <v>27</v>
      </c>
      <c r="C559" t="s">
        <v>28</v>
      </c>
      <c r="D559" s="3">
        <v>43862</v>
      </c>
      <c r="E559" t="s">
        <v>10</v>
      </c>
      <c r="F559" t="s">
        <v>11</v>
      </c>
      <c r="G559">
        <v>344614023712</v>
      </c>
    </row>
    <row r="560" spans="1:7" x14ac:dyDescent="0.25">
      <c r="A560" t="s">
        <v>26</v>
      </c>
      <c r="B560" t="s">
        <v>27</v>
      </c>
      <c r="C560" t="s">
        <v>28</v>
      </c>
      <c r="D560" s="3">
        <v>43862</v>
      </c>
      <c r="E560" t="s">
        <v>16</v>
      </c>
      <c r="F560" t="s">
        <v>17</v>
      </c>
      <c r="G560">
        <v>52633105049.330902</v>
      </c>
    </row>
    <row r="561" spans="1:7" x14ac:dyDescent="0.25">
      <c r="A561" t="s">
        <v>26</v>
      </c>
      <c r="B561" t="s">
        <v>27</v>
      </c>
      <c r="C561" t="s">
        <v>28</v>
      </c>
      <c r="D561" s="3">
        <v>43831</v>
      </c>
      <c r="E561" t="s">
        <v>16</v>
      </c>
      <c r="F561" t="s">
        <v>17</v>
      </c>
      <c r="G561">
        <v>27491830654.9799</v>
      </c>
    </row>
    <row r="562" spans="1:7" x14ac:dyDescent="0.25">
      <c r="A562" t="s">
        <v>26</v>
      </c>
      <c r="B562" t="s">
        <v>27</v>
      </c>
      <c r="C562" t="s">
        <v>28</v>
      </c>
      <c r="D562" s="3">
        <v>43831</v>
      </c>
      <c r="E562" t="s">
        <v>14</v>
      </c>
      <c r="F562" t="s">
        <v>15</v>
      </c>
      <c r="G562">
        <v>157893397842.64001</v>
      </c>
    </row>
    <row r="563" spans="1:7" x14ac:dyDescent="0.25">
      <c r="A563" t="s">
        <v>26</v>
      </c>
      <c r="B563" t="s">
        <v>27</v>
      </c>
      <c r="C563" t="s">
        <v>28</v>
      </c>
      <c r="D563" s="3">
        <v>43831</v>
      </c>
      <c r="E563" t="s">
        <v>18</v>
      </c>
      <c r="F563" t="s">
        <v>19</v>
      </c>
      <c r="G563">
        <v>10932854729.509899</v>
      </c>
    </row>
    <row r="564" spans="1:7" x14ac:dyDescent="0.25">
      <c r="A564" t="s">
        <v>26</v>
      </c>
      <c r="B564" t="s">
        <v>27</v>
      </c>
      <c r="C564" t="s">
        <v>28</v>
      </c>
      <c r="D564" s="3">
        <v>43831</v>
      </c>
      <c r="E564" t="s">
        <v>10</v>
      </c>
      <c r="F564" t="s">
        <v>11</v>
      </c>
      <c r="G564">
        <v>344614023712</v>
      </c>
    </row>
    <row r="565" spans="1:7" x14ac:dyDescent="0.25">
      <c r="A565" t="s">
        <v>26</v>
      </c>
      <c r="B565" t="s">
        <v>27</v>
      </c>
      <c r="C565" t="s">
        <v>28</v>
      </c>
      <c r="D565" s="3">
        <v>43800</v>
      </c>
      <c r="E565" t="s">
        <v>16</v>
      </c>
      <c r="F565" t="s">
        <v>17</v>
      </c>
      <c r="G565">
        <v>332057344915.66803</v>
      </c>
    </row>
    <row r="566" spans="1:7" x14ac:dyDescent="0.25">
      <c r="A566" t="s">
        <v>26</v>
      </c>
      <c r="B566" t="s">
        <v>27</v>
      </c>
      <c r="C566" t="s">
        <v>28</v>
      </c>
      <c r="D566" s="3">
        <v>43800</v>
      </c>
      <c r="E566" t="s">
        <v>20</v>
      </c>
      <c r="F566" t="s">
        <v>21</v>
      </c>
      <c r="G566">
        <v>896397600.51999998</v>
      </c>
    </row>
    <row r="567" spans="1:7" x14ac:dyDescent="0.25">
      <c r="A567" t="s">
        <v>26</v>
      </c>
      <c r="B567" t="s">
        <v>27</v>
      </c>
      <c r="C567" t="s">
        <v>28</v>
      </c>
      <c r="D567" s="3">
        <v>43800</v>
      </c>
      <c r="E567" t="s">
        <v>18</v>
      </c>
      <c r="F567" t="s">
        <v>19</v>
      </c>
      <c r="G567">
        <v>315187103326.508</v>
      </c>
    </row>
    <row r="568" spans="1:7" x14ac:dyDescent="0.25">
      <c r="A568" t="s">
        <v>26</v>
      </c>
      <c r="B568" t="s">
        <v>27</v>
      </c>
      <c r="C568" t="s">
        <v>28</v>
      </c>
      <c r="D568" s="3">
        <v>43800</v>
      </c>
      <c r="E568" t="s">
        <v>10</v>
      </c>
      <c r="F568" t="s">
        <v>11</v>
      </c>
      <c r="G568">
        <v>344307766871</v>
      </c>
    </row>
    <row r="569" spans="1:7" x14ac:dyDescent="0.25">
      <c r="A569" t="s">
        <v>26</v>
      </c>
      <c r="B569" t="s">
        <v>27</v>
      </c>
      <c r="C569" t="s">
        <v>28</v>
      </c>
      <c r="D569" s="3">
        <v>43800</v>
      </c>
      <c r="E569" t="s">
        <v>14</v>
      </c>
      <c r="F569" t="s">
        <v>15</v>
      </c>
      <c r="G569">
        <v>332953742516.18799</v>
      </c>
    </row>
    <row r="570" spans="1:7" x14ac:dyDescent="0.25">
      <c r="A570" t="s">
        <v>26</v>
      </c>
      <c r="B570" t="s">
        <v>27</v>
      </c>
      <c r="C570" t="s">
        <v>28</v>
      </c>
      <c r="D570" s="3">
        <v>43770</v>
      </c>
      <c r="E570" t="s">
        <v>18</v>
      </c>
      <c r="F570" t="s">
        <v>19</v>
      </c>
      <c r="G570">
        <v>279177765971.664</v>
      </c>
    </row>
    <row r="571" spans="1:7" x14ac:dyDescent="0.25">
      <c r="A571" t="s">
        <v>26</v>
      </c>
      <c r="B571" t="s">
        <v>27</v>
      </c>
      <c r="C571" t="s">
        <v>28</v>
      </c>
      <c r="D571" s="3">
        <v>43770</v>
      </c>
      <c r="E571" t="s">
        <v>16</v>
      </c>
      <c r="F571" t="s">
        <v>17</v>
      </c>
      <c r="G571">
        <v>302954846483.98401</v>
      </c>
    </row>
    <row r="572" spans="1:7" x14ac:dyDescent="0.25">
      <c r="A572" t="s">
        <v>26</v>
      </c>
      <c r="B572" t="s">
        <v>27</v>
      </c>
      <c r="C572" t="s">
        <v>28</v>
      </c>
      <c r="D572" s="3">
        <v>43770</v>
      </c>
      <c r="E572" t="s">
        <v>14</v>
      </c>
      <c r="F572" t="s">
        <v>15</v>
      </c>
      <c r="G572">
        <v>324769657150.966</v>
      </c>
    </row>
    <row r="573" spans="1:7" x14ac:dyDescent="0.25">
      <c r="A573" t="s">
        <v>26</v>
      </c>
      <c r="B573" t="s">
        <v>27</v>
      </c>
      <c r="C573" t="s">
        <v>28</v>
      </c>
      <c r="D573" s="3">
        <v>43770</v>
      </c>
      <c r="E573" t="s">
        <v>10</v>
      </c>
      <c r="F573" t="s">
        <v>11</v>
      </c>
      <c r="G573">
        <v>347965976672</v>
      </c>
    </row>
    <row r="574" spans="1:7" x14ac:dyDescent="0.25">
      <c r="A574" t="s">
        <v>26</v>
      </c>
      <c r="B574" t="s">
        <v>27</v>
      </c>
      <c r="C574" t="s">
        <v>28</v>
      </c>
      <c r="D574" s="3">
        <v>43739</v>
      </c>
      <c r="E574" t="s">
        <v>10</v>
      </c>
      <c r="F574" t="s">
        <v>11</v>
      </c>
      <c r="G574">
        <v>348412590346</v>
      </c>
    </row>
    <row r="575" spans="1:7" x14ac:dyDescent="0.25">
      <c r="A575" t="s">
        <v>26</v>
      </c>
      <c r="B575" t="s">
        <v>27</v>
      </c>
      <c r="C575" t="s">
        <v>28</v>
      </c>
      <c r="D575" s="3">
        <v>43739</v>
      </c>
      <c r="E575" t="s">
        <v>14</v>
      </c>
      <c r="F575" t="s">
        <v>15</v>
      </c>
      <c r="G575">
        <v>306425133942.09601</v>
      </c>
    </row>
    <row r="576" spans="1:7" x14ac:dyDescent="0.25">
      <c r="A576" t="s">
        <v>26</v>
      </c>
      <c r="B576" t="s">
        <v>27</v>
      </c>
      <c r="C576" t="s">
        <v>28</v>
      </c>
      <c r="D576" s="3">
        <v>43739</v>
      </c>
      <c r="E576" t="s">
        <v>16</v>
      </c>
      <c r="F576" t="s">
        <v>17</v>
      </c>
      <c r="G576">
        <v>264773783136.961</v>
      </c>
    </row>
    <row r="577" spans="1:7" x14ac:dyDescent="0.25">
      <c r="A577" t="s">
        <v>26</v>
      </c>
      <c r="B577" t="s">
        <v>27</v>
      </c>
      <c r="C577" t="s">
        <v>28</v>
      </c>
      <c r="D577" s="3">
        <v>43739</v>
      </c>
      <c r="E577" t="s">
        <v>18</v>
      </c>
      <c r="F577" t="s">
        <v>19</v>
      </c>
      <c r="G577">
        <v>248880736201.332</v>
      </c>
    </row>
    <row r="578" spans="1:7" x14ac:dyDescent="0.25">
      <c r="A578" t="s">
        <v>26</v>
      </c>
      <c r="B578" t="s">
        <v>27</v>
      </c>
      <c r="C578" t="s">
        <v>28</v>
      </c>
      <c r="D578" s="3">
        <v>43709</v>
      </c>
      <c r="E578" t="s">
        <v>10</v>
      </c>
      <c r="F578" t="s">
        <v>11</v>
      </c>
      <c r="G578">
        <v>349739990838</v>
      </c>
    </row>
    <row r="579" spans="1:7" x14ac:dyDescent="0.25">
      <c r="A579" t="s">
        <v>26</v>
      </c>
      <c r="B579" t="s">
        <v>27</v>
      </c>
      <c r="C579" t="s">
        <v>28</v>
      </c>
      <c r="D579" s="3">
        <v>43709</v>
      </c>
      <c r="E579" t="s">
        <v>14</v>
      </c>
      <c r="F579" t="s">
        <v>15</v>
      </c>
      <c r="G579">
        <v>295810470712.87799</v>
      </c>
    </row>
    <row r="580" spans="1:7" x14ac:dyDescent="0.25">
      <c r="A580" t="s">
        <v>26</v>
      </c>
      <c r="B580" t="s">
        <v>27</v>
      </c>
      <c r="C580" t="s">
        <v>28</v>
      </c>
      <c r="D580" s="3">
        <v>43709</v>
      </c>
      <c r="E580" t="s">
        <v>16</v>
      </c>
      <c r="F580" t="s">
        <v>17</v>
      </c>
      <c r="G580">
        <v>239362411400.634</v>
      </c>
    </row>
    <row r="581" spans="1:7" x14ac:dyDescent="0.25">
      <c r="A581" t="s">
        <v>26</v>
      </c>
      <c r="B581" t="s">
        <v>27</v>
      </c>
      <c r="C581" t="s">
        <v>28</v>
      </c>
      <c r="D581" s="3">
        <v>43709</v>
      </c>
      <c r="E581" t="s">
        <v>18</v>
      </c>
      <c r="F581" t="s">
        <v>19</v>
      </c>
      <c r="G581">
        <v>223762151783.04401</v>
      </c>
    </row>
    <row r="582" spans="1:7" x14ac:dyDescent="0.25">
      <c r="A582" t="s">
        <v>26</v>
      </c>
      <c r="B582" t="s">
        <v>27</v>
      </c>
      <c r="C582" t="s">
        <v>28</v>
      </c>
      <c r="D582" s="3">
        <v>43678</v>
      </c>
      <c r="E582" t="s">
        <v>14</v>
      </c>
      <c r="F582" t="s">
        <v>15</v>
      </c>
      <c r="G582">
        <v>286571873414.586</v>
      </c>
    </row>
    <row r="583" spans="1:7" x14ac:dyDescent="0.25">
      <c r="A583" t="s">
        <v>26</v>
      </c>
      <c r="B583" t="s">
        <v>27</v>
      </c>
      <c r="C583" t="s">
        <v>28</v>
      </c>
      <c r="D583" s="3">
        <v>43678</v>
      </c>
      <c r="E583" t="s">
        <v>16</v>
      </c>
      <c r="F583" t="s">
        <v>17</v>
      </c>
      <c r="G583">
        <v>214288383487.75299</v>
      </c>
    </row>
    <row r="584" spans="1:7" x14ac:dyDescent="0.25">
      <c r="A584" t="s">
        <v>26</v>
      </c>
      <c r="B584" t="s">
        <v>27</v>
      </c>
      <c r="C584" t="s">
        <v>28</v>
      </c>
      <c r="D584" s="3">
        <v>43678</v>
      </c>
      <c r="E584" t="s">
        <v>10</v>
      </c>
      <c r="F584" t="s">
        <v>11</v>
      </c>
      <c r="G584">
        <v>349912901997</v>
      </c>
    </row>
    <row r="585" spans="1:7" x14ac:dyDescent="0.25">
      <c r="A585" t="s">
        <v>26</v>
      </c>
      <c r="B585" t="s">
        <v>27</v>
      </c>
      <c r="C585" t="s">
        <v>28</v>
      </c>
      <c r="D585" s="3">
        <v>43678</v>
      </c>
      <c r="E585" t="s">
        <v>18</v>
      </c>
      <c r="F585" t="s">
        <v>19</v>
      </c>
      <c r="G585">
        <v>198639095083.823</v>
      </c>
    </row>
    <row r="586" spans="1:7" x14ac:dyDescent="0.25">
      <c r="A586" t="s">
        <v>26</v>
      </c>
      <c r="B586" t="s">
        <v>27</v>
      </c>
      <c r="C586" t="s">
        <v>28</v>
      </c>
      <c r="D586" s="3">
        <v>43647</v>
      </c>
      <c r="E586" t="s">
        <v>10</v>
      </c>
      <c r="F586" t="s">
        <v>11</v>
      </c>
      <c r="G586">
        <v>349912901997</v>
      </c>
    </row>
    <row r="587" spans="1:7" x14ac:dyDescent="0.25">
      <c r="A587" t="s">
        <v>26</v>
      </c>
      <c r="B587" t="s">
        <v>27</v>
      </c>
      <c r="C587" t="s">
        <v>28</v>
      </c>
      <c r="D587" s="3">
        <v>43647</v>
      </c>
      <c r="E587" t="s">
        <v>14</v>
      </c>
      <c r="F587" t="s">
        <v>15</v>
      </c>
      <c r="G587">
        <v>276705198689.453</v>
      </c>
    </row>
    <row r="588" spans="1:7" x14ac:dyDescent="0.25">
      <c r="A588" t="s">
        <v>26</v>
      </c>
      <c r="B588" t="s">
        <v>27</v>
      </c>
      <c r="C588" t="s">
        <v>28</v>
      </c>
      <c r="D588" s="3">
        <v>43647</v>
      </c>
      <c r="E588" t="s">
        <v>18</v>
      </c>
      <c r="F588" t="s">
        <v>19</v>
      </c>
      <c r="G588">
        <v>173513220021.15701</v>
      </c>
    </row>
    <row r="589" spans="1:7" x14ac:dyDescent="0.25">
      <c r="A589" t="s">
        <v>26</v>
      </c>
      <c r="B589" t="s">
        <v>27</v>
      </c>
      <c r="C589" t="s">
        <v>28</v>
      </c>
      <c r="D589" s="3">
        <v>43647</v>
      </c>
      <c r="E589" t="s">
        <v>16</v>
      </c>
      <c r="F589" t="s">
        <v>17</v>
      </c>
      <c r="G589">
        <v>189184785478.117</v>
      </c>
    </row>
    <row r="590" spans="1:7" x14ac:dyDescent="0.25">
      <c r="A590" t="s">
        <v>26</v>
      </c>
      <c r="B590" t="s">
        <v>27</v>
      </c>
      <c r="C590" t="s">
        <v>28</v>
      </c>
      <c r="D590" s="3">
        <v>43617</v>
      </c>
      <c r="E590" t="s">
        <v>10</v>
      </c>
      <c r="F590" t="s">
        <v>11</v>
      </c>
      <c r="G590">
        <v>350362901997</v>
      </c>
    </row>
    <row r="591" spans="1:7" x14ac:dyDescent="0.25">
      <c r="A591" t="s">
        <v>26</v>
      </c>
      <c r="B591" t="s">
        <v>27</v>
      </c>
      <c r="C591" t="s">
        <v>28</v>
      </c>
      <c r="D591" s="3">
        <v>43617</v>
      </c>
      <c r="E591" t="s">
        <v>18</v>
      </c>
      <c r="F591" t="s">
        <v>19</v>
      </c>
      <c r="G591">
        <v>141350134249.12701</v>
      </c>
    </row>
    <row r="592" spans="1:7" x14ac:dyDescent="0.25">
      <c r="A592" t="s">
        <v>26</v>
      </c>
      <c r="B592" t="s">
        <v>27</v>
      </c>
      <c r="C592" t="s">
        <v>28</v>
      </c>
      <c r="D592" s="3">
        <v>43617</v>
      </c>
      <c r="E592" t="s">
        <v>14</v>
      </c>
      <c r="F592" t="s">
        <v>15</v>
      </c>
      <c r="G592">
        <v>264710734030.28299</v>
      </c>
    </row>
    <row r="593" spans="1:7" x14ac:dyDescent="0.25">
      <c r="A593" t="s">
        <v>26</v>
      </c>
      <c r="B593" t="s">
        <v>27</v>
      </c>
      <c r="C593" t="s">
        <v>28</v>
      </c>
      <c r="D593" s="3">
        <v>43617</v>
      </c>
      <c r="E593" t="s">
        <v>16</v>
      </c>
      <c r="F593" t="s">
        <v>17</v>
      </c>
      <c r="G593">
        <v>164188086005.35501</v>
      </c>
    </row>
    <row r="594" spans="1:7" x14ac:dyDescent="0.25">
      <c r="A594" t="s">
        <v>26</v>
      </c>
      <c r="B594" t="s">
        <v>27</v>
      </c>
      <c r="C594" t="s">
        <v>28</v>
      </c>
      <c r="D594" s="3">
        <v>43586</v>
      </c>
      <c r="E594" t="s">
        <v>16</v>
      </c>
      <c r="F594" t="s">
        <v>17</v>
      </c>
      <c r="G594">
        <v>131701988812.037</v>
      </c>
    </row>
    <row r="595" spans="1:7" x14ac:dyDescent="0.25">
      <c r="A595" t="s">
        <v>26</v>
      </c>
      <c r="B595" t="s">
        <v>27</v>
      </c>
      <c r="C595" t="s">
        <v>28</v>
      </c>
      <c r="D595" s="3">
        <v>43586</v>
      </c>
      <c r="E595" t="s">
        <v>10</v>
      </c>
      <c r="F595" t="s">
        <v>11</v>
      </c>
      <c r="G595">
        <v>350560321537</v>
      </c>
    </row>
    <row r="596" spans="1:7" x14ac:dyDescent="0.25">
      <c r="A596" t="s">
        <v>26</v>
      </c>
      <c r="B596" t="s">
        <v>27</v>
      </c>
      <c r="C596" t="s">
        <v>28</v>
      </c>
      <c r="D596" s="3">
        <v>43586</v>
      </c>
      <c r="E596" t="s">
        <v>14</v>
      </c>
      <c r="F596" t="s">
        <v>15</v>
      </c>
      <c r="G596">
        <v>248379793498.89801</v>
      </c>
    </row>
    <row r="597" spans="1:7" x14ac:dyDescent="0.25">
      <c r="A597" t="s">
        <v>26</v>
      </c>
      <c r="B597" t="s">
        <v>27</v>
      </c>
      <c r="C597" t="s">
        <v>28</v>
      </c>
      <c r="D597" s="3">
        <v>43586</v>
      </c>
      <c r="E597" t="s">
        <v>18</v>
      </c>
      <c r="F597" t="s">
        <v>19</v>
      </c>
      <c r="G597">
        <v>115888853356.91701</v>
      </c>
    </row>
    <row r="598" spans="1:7" x14ac:dyDescent="0.25">
      <c r="A598" t="s">
        <v>26</v>
      </c>
      <c r="B598" t="s">
        <v>27</v>
      </c>
      <c r="C598" t="s">
        <v>28</v>
      </c>
      <c r="D598" s="3">
        <v>43556</v>
      </c>
      <c r="E598" t="s">
        <v>18</v>
      </c>
      <c r="F598" t="s">
        <v>19</v>
      </c>
      <c r="G598">
        <v>90253787572.674698</v>
      </c>
    </row>
    <row r="599" spans="1:7" x14ac:dyDescent="0.25">
      <c r="A599" t="s">
        <v>26</v>
      </c>
      <c r="B599" t="s">
        <v>27</v>
      </c>
      <c r="C599" t="s">
        <v>28</v>
      </c>
      <c r="D599" s="3">
        <v>43556</v>
      </c>
      <c r="E599" t="s">
        <v>14</v>
      </c>
      <c r="F599" t="s">
        <v>15</v>
      </c>
      <c r="G599">
        <v>239387890959.45099</v>
      </c>
    </row>
    <row r="600" spans="1:7" x14ac:dyDescent="0.25">
      <c r="A600" t="s">
        <v>26</v>
      </c>
      <c r="B600" t="s">
        <v>27</v>
      </c>
      <c r="C600" t="s">
        <v>28</v>
      </c>
      <c r="D600" s="3">
        <v>43556</v>
      </c>
      <c r="E600" t="s">
        <v>10</v>
      </c>
      <c r="F600" t="s">
        <v>11</v>
      </c>
      <c r="G600">
        <v>350568113379</v>
      </c>
    </row>
    <row r="601" spans="1:7" x14ac:dyDescent="0.25">
      <c r="A601" t="s">
        <v>26</v>
      </c>
      <c r="B601" t="s">
        <v>27</v>
      </c>
      <c r="C601" t="s">
        <v>28</v>
      </c>
      <c r="D601" s="3">
        <v>43556</v>
      </c>
      <c r="E601" t="s">
        <v>16</v>
      </c>
      <c r="F601" t="s">
        <v>17</v>
      </c>
      <c r="G601">
        <v>106107575250.58099</v>
      </c>
    </row>
    <row r="602" spans="1:7" x14ac:dyDescent="0.25">
      <c r="A602" t="s">
        <v>26</v>
      </c>
      <c r="B602" t="s">
        <v>27</v>
      </c>
      <c r="C602" t="s">
        <v>28</v>
      </c>
      <c r="D602" s="3">
        <v>43525</v>
      </c>
      <c r="E602" t="s">
        <v>18</v>
      </c>
      <c r="F602" t="s">
        <v>19</v>
      </c>
      <c r="G602">
        <v>65012603846.390602</v>
      </c>
    </row>
    <row r="603" spans="1:7" x14ac:dyDescent="0.25">
      <c r="A603" t="s">
        <v>26</v>
      </c>
      <c r="B603" t="s">
        <v>27</v>
      </c>
      <c r="C603" t="s">
        <v>28</v>
      </c>
      <c r="D603" s="3">
        <v>43525</v>
      </c>
      <c r="E603" t="s">
        <v>16</v>
      </c>
      <c r="F603" t="s">
        <v>17</v>
      </c>
      <c r="G603">
        <v>80729459634.170593</v>
      </c>
    </row>
    <row r="604" spans="1:7" x14ac:dyDescent="0.25">
      <c r="A604" t="s">
        <v>26</v>
      </c>
      <c r="B604" t="s">
        <v>27</v>
      </c>
      <c r="C604" t="s">
        <v>28</v>
      </c>
      <c r="D604" s="3">
        <v>43525</v>
      </c>
      <c r="E604" t="s">
        <v>14</v>
      </c>
      <c r="F604" t="s">
        <v>15</v>
      </c>
      <c r="G604">
        <v>230113023678.75101</v>
      </c>
    </row>
    <row r="605" spans="1:7" x14ac:dyDescent="0.25">
      <c r="A605" t="s">
        <v>26</v>
      </c>
      <c r="B605" t="s">
        <v>27</v>
      </c>
      <c r="C605" t="s">
        <v>28</v>
      </c>
      <c r="D605" s="3">
        <v>43525</v>
      </c>
      <c r="E605" t="s">
        <v>10</v>
      </c>
      <c r="F605" t="s">
        <v>11</v>
      </c>
      <c r="G605">
        <v>350401105712</v>
      </c>
    </row>
    <row r="606" spans="1:7" x14ac:dyDescent="0.25">
      <c r="A606" t="s">
        <v>26</v>
      </c>
      <c r="B606" t="s">
        <v>27</v>
      </c>
      <c r="C606" t="s">
        <v>28</v>
      </c>
      <c r="D606" s="3">
        <v>43497</v>
      </c>
      <c r="E606" t="s">
        <v>10</v>
      </c>
      <c r="F606" t="s">
        <v>11</v>
      </c>
      <c r="G606">
        <v>350435378742</v>
      </c>
    </row>
    <row r="607" spans="1:7" x14ac:dyDescent="0.25">
      <c r="A607" t="s">
        <v>26</v>
      </c>
      <c r="B607" t="s">
        <v>27</v>
      </c>
      <c r="C607" t="s">
        <v>28</v>
      </c>
      <c r="D607" s="3">
        <v>43497</v>
      </c>
      <c r="E607" t="s">
        <v>18</v>
      </c>
      <c r="F607" t="s">
        <v>19</v>
      </c>
      <c r="G607">
        <v>36223076255.631699</v>
      </c>
    </row>
    <row r="608" spans="1:7" x14ac:dyDescent="0.25">
      <c r="A608" t="s">
        <v>26</v>
      </c>
      <c r="B608" t="s">
        <v>27</v>
      </c>
      <c r="C608" t="s">
        <v>28</v>
      </c>
      <c r="D608" s="3">
        <v>43497</v>
      </c>
      <c r="E608" t="s">
        <v>14</v>
      </c>
      <c r="F608" t="s">
        <v>15</v>
      </c>
      <c r="G608">
        <v>216721478460.82101</v>
      </c>
    </row>
    <row r="609" spans="1:7" x14ac:dyDescent="0.25">
      <c r="A609" t="s">
        <v>26</v>
      </c>
      <c r="B609" t="s">
        <v>27</v>
      </c>
      <c r="C609" t="s">
        <v>28</v>
      </c>
      <c r="D609" s="3">
        <v>43497</v>
      </c>
      <c r="E609" t="s">
        <v>16</v>
      </c>
      <c r="F609" t="s">
        <v>17</v>
      </c>
      <c r="G609">
        <v>51807097486.811699</v>
      </c>
    </row>
    <row r="610" spans="1:7" x14ac:dyDescent="0.25">
      <c r="A610" t="s">
        <v>26</v>
      </c>
      <c r="B610" t="s">
        <v>27</v>
      </c>
      <c r="C610" t="s">
        <v>28</v>
      </c>
      <c r="D610" s="3">
        <v>43466</v>
      </c>
      <c r="E610" t="s">
        <v>14</v>
      </c>
      <c r="F610" t="s">
        <v>15</v>
      </c>
      <c r="G610">
        <v>210644914201.07599</v>
      </c>
    </row>
    <row r="611" spans="1:7" x14ac:dyDescent="0.25">
      <c r="A611" t="s">
        <v>26</v>
      </c>
      <c r="B611" t="s">
        <v>27</v>
      </c>
      <c r="C611" t="s">
        <v>28</v>
      </c>
      <c r="D611" s="3">
        <v>43466</v>
      </c>
      <c r="E611" t="s">
        <v>18</v>
      </c>
      <c r="F611" t="s">
        <v>19</v>
      </c>
      <c r="G611">
        <v>11115783591.040701</v>
      </c>
    </row>
    <row r="612" spans="1:7" x14ac:dyDescent="0.25">
      <c r="A612" t="s">
        <v>26</v>
      </c>
      <c r="B612" t="s">
        <v>27</v>
      </c>
      <c r="C612" t="s">
        <v>28</v>
      </c>
      <c r="D612" s="3">
        <v>43466</v>
      </c>
      <c r="E612" t="s">
        <v>10</v>
      </c>
      <c r="F612" t="s">
        <v>11</v>
      </c>
      <c r="G612">
        <v>350435378742</v>
      </c>
    </row>
    <row r="613" spans="1:7" x14ac:dyDescent="0.25">
      <c r="A613" t="s">
        <v>26</v>
      </c>
      <c r="B613" t="s">
        <v>27</v>
      </c>
      <c r="C613" t="s">
        <v>28</v>
      </c>
      <c r="D613" s="3">
        <v>43466</v>
      </c>
      <c r="E613" t="s">
        <v>16</v>
      </c>
      <c r="F613" t="s">
        <v>17</v>
      </c>
      <c r="G613">
        <v>27162602717.250702</v>
      </c>
    </row>
    <row r="614" spans="1:7" x14ac:dyDescent="0.25">
      <c r="A614" t="s">
        <v>38</v>
      </c>
      <c r="B614" t="s">
        <v>39</v>
      </c>
      <c r="C614" t="s">
        <v>40</v>
      </c>
      <c r="D614" s="3">
        <v>44197</v>
      </c>
      <c r="E614" t="s">
        <v>10</v>
      </c>
      <c r="F614" t="s">
        <v>11</v>
      </c>
      <c r="G614">
        <v>105779374</v>
      </c>
    </row>
    <row r="615" spans="1:7" x14ac:dyDescent="0.25">
      <c r="A615" t="s">
        <v>38</v>
      </c>
      <c r="B615" t="s">
        <v>39</v>
      </c>
      <c r="C615" t="s">
        <v>40</v>
      </c>
      <c r="D615" s="3">
        <v>44166</v>
      </c>
      <c r="E615" t="s">
        <v>10</v>
      </c>
      <c r="F615" t="s">
        <v>11</v>
      </c>
      <c r="G615">
        <v>40193377547</v>
      </c>
    </row>
    <row r="616" spans="1:7" x14ac:dyDescent="0.25">
      <c r="A616" t="s">
        <v>38</v>
      </c>
      <c r="B616" t="s">
        <v>39</v>
      </c>
      <c r="C616" t="s">
        <v>40</v>
      </c>
      <c r="D616" s="3">
        <v>44136</v>
      </c>
      <c r="E616" t="s">
        <v>10</v>
      </c>
      <c r="F616" t="s">
        <v>11</v>
      </c>
      <c r="G616">
        <v>31159499277</v>
      </c>
    </row>
    <row r="617" spans="1:7" x14ac:dyDescent="0.25">
      <c r="A617" t="s">
        <v>38</v>
      </c>
      <c r="B617" t="s">
        <v>39</v>
      </c>
      <c r="C617" t="s">
        <v>40</v>
      </c>
      <c r="D617" s="3">
        <v>44105</v>
      </c>
      <c r="E617" t="s">
        <v>10</v>
      </c>
      <c r="F617" t="s">
        <v>11</v>
      </c>
      <c r="G617">
        <v>32209464230</v>
      </c>
    </row>
    <row r="618" spans="1:7" x14ac:dyDescent="0.25">
      <c r="A618" t="s">
        <v>38</v>
      </c>
      <c r="B618" t="s">
        <v>39</v>
      </c>
      <c r="C618" t="s">
        <v>40</v>
      </c>
      <c r="D618" s="3">
        <v>44075</v>
      </c>
      <c r="E618" t="s">
        <v>10</v>
      </c>
      <c r="F618" t="s">
        <v>11</v>
      </c>
      <c r="G618">
        <v>33476172581</v>
      </c>
    </row>
    <row r="619" spans="1:7" x14ac:dyDescent="0.25">
      <c r="A619" t="s">
        <v>38</v>
      </c>
      <c r="B619" t="s">
        <v>39</v>
      </c>
      <c r="C619" t="s">
        <v>40</v>
      </c>
      <c r="D619" s="3">
        <v>44044</v>
      </c>
      <c r="E619" t="s">
        <v>10</v>
      </c>
      <c r="F619" t="s">
        <v>11</v>
      </c>
      <c r="G619">
        <v>33476172581</v>
      </c>
    </row>
    <row r="620" spans="1:7" x14ac:dyDescent="0.25">
      <c r="A620" t="s">
        <v>38</v>
      </c>
      <c r="B620" t="s">
        <v>39</v>
      </c>
      <c r="C620" t="s">
        <v>40</v>
      </c>
      <c r="D620" s="3">
        <v>44013</v>
      </c>
      <c r="E620" t="s">
        <v>10</v>
      </c>
      <c r="F620" t="s">
        <v>11</v>
      </c>
      <c r="G620">
        <v>34279518268</v>
      </c>
    </row>
    <row r="621" spans="1:7" x14ac:dyDescent="0.25">
      <c r="A621" t="s">
        <v>38</v>
      </c>
      <c r="B621" t="s">
        <v>39</v>
      </c>
      <c r="C621" t="s">
        <v>40</v>
      </c>
      <c r="D621" s="3">
        <v>43983</v>
      </c>
      <c r="E621" t="s">
        <v>10</v>
      </c>
      <c r="F621" t="s">
        <v>11</v>
      </c>
      <c r="G621">
        <v>34279518268</v>
      </c>
    </row>
    <row r="622" spans="1:7" x14ac:dyDescent="0.25">
      <c r="A622" t="s">
        <v>38</v>
      </c>
      <c r="B622" t="s">
        <v>39</v>
      </c>
      <c r="C622" t="s">
        <v>40</v>
      </c>
      <c r="D622" s="3">
        <v>43952</v>
      </c>
      <c r="E622" t="s">
        <v>10</v>
      </c>
      <c r="F622" t="s">
        <v>11</v>
      </c>
      <c r="G622">
        <v>34279518268</v>
      </c>
    </row>
    <row r="623" spans="1:7" x14ac:dyDescent="0.25">
      <c r="A623" t="s">
        <v>38</v>
      </c>
      <c r="B623" t="s">
        <v>39</v>
      </c>
      <c r="C623" t="s">
        <v>40</v>
      </c>
      <c r="D623" s="3">
        <v>43922</v>
      </c>
      <c r="E623" t="s">
        <v>10</v>
      </c>
      <c r="F623" t="s">
        <v>11</v>
      </c>
      <c r="G623">
        <v>34576240473</v>
      </c>
    </row>
    <row r="624" spans="1:7" x14ac:dyDescent="0.25">
      <c r="A624" t="s">
        <v>38</v>
      </c>
      <c r="B624" t="s">
        <v>39</v>
      </c>
      <c r="C624" t="s">
        <v>40</v>
      </c>
      <c r="D624" s="3">
        <v>43891</v>
      </c>
      <c r="E624" t="s">
        <v>10</v>
      </c>
      <c r="F624" t="s">
        <v>11</v>
      </c>
      <c r="G624">
        <v>34753708302</v>
      </c>
    </row>
    <row r="625" spans="1:7" x14ac:dyDescent="0.25">
      <c r="A625" t="s">
        <v>38</v>
      </c>
      <c r="B625" t="s">
        <v>39</v>
      </c>
      <c r="C625" t="s">
        <v>40</v>
      </c>
      <c r="D625" s="3">
        <v>43862</v>
      </c>
      <c r="E625" t="s">
        <v>10</v>
      </c>
      <c r="F625" t="s">
        <v>11</v>
      </c>
      <c r="G625">
        <v>34753708302</v>
      </c>
    </row>
    <row r="626" spans="1:7" x14ac:dyDescent="0.25">
      <c r="A626" t="s">
        <v>38</v>
      </c>
      <c r="B626" t="s">
        <v>39</v>
      </c>
      <c r="C626" t="s">
        <v>40</v>
      </c>
      <c r="D626" s="3">
        <v>43831</v>
      </c>
      <c r="E626" t="s">
        <v>10</v>
      </c>
      <c r="F626" t="s">
        <v>11</v>
      </c>
      <c r="G626">
        <v>34764996105</v>
      </c>
    </row>
    <row r="627" spans="1:7" x14ac:dyDescent="0.25">
      <c r="A627" t="s">
        <v>38</v>
      </c>
      <c r="B627" t="s">
        <v>39</v>
      </c>
      <c r="C627" t="s">
        <v>40</v>
      </c>
      <c r="D627" s="3">
        <v>43800</v>
      </c>
      <c r="E627" t="s">
        <v>10</v>
      </c>
      <c r="F627" t="s">
        <v>11</v>
      </c>
      <c r="G627">
        <v>31064615964</v>
      </c>
    </row>
    <row r="628" spans="1:7" x14ac:dyDescent="0.25">
      <c r="A628" t="s">
        <v>38</v>
      </c>
      <c r="B628" t="s">
        <v>39</v>
      </c>
      <c r="C628" t="s">
        <v>40</v>
      </c>
      <c r="D628" s="3">
        <v>43770</v>
      </c>
      <c r="E628" t="s">
        <v>10</v>
      </c>
      <c r="F628" t="s">
        <v>11</v>
      </c>
      <c r="G628">
        <v>33403505954</v>
      </c>
    </row>
    <row r="629" spans="1:7" x14ac:dyDescent="0.25">
      <c r="A629" t="s">
        <v>38</v>
      </c>
      <c r="B629" t="s">
        <v>39</v>
      </c>
      <c r="C629" t="s">
        <v>40</v>
      </c>
      <c r="D629" s="3">
        <v>43739</v>
      </c>
      <c r="E629" t="s">
        <v>10</v>
      </c>
      <c r="F629" t="s">
        <v>11</v>
      </c>
      <c r="G629">
        <v>33403505954</v>
      </c>
    </row>
    <row r="630" spans="1:7" x14ac:dyDescent="0.25">
      <c r="A630" t="s">
        <v>38</v>
      </c>
      <c r="B630" t="s">
        <v>39</v>
      </c>
      <c r="C630" t="s">
        <v>40</v>
      </c>
      <c r="D630" s="3">
        <v>43709</v>
      </c>
      <c r="E630" t="s">
        <v>10</v>
      </c>
      <c r="F630" t="s">
        <v>11</v>
      </c>
      <c r="G630">
        <v>33403505954</v>
      </c>
    </row>
    <row r="631" spans="1:7" x14ac:dyDescent="0.25">
      <c r="A631" t="s">
        <v>38</v>
      </c>
      <c r="B631" t="s">
        <v>39</v>
      </c>
      <c r="C631" t="s">
        <v>40</v>
      </c>
      <c r="D631" s="3">
        <v>43678</v>
      </c>
      <c r="E631" t="s">
        <v>10</v>
      </c>
      <c r="F631" t="s">
        <v>11</v>
      </c>
      <c r="G631">
        <v>33403505954</v>
      </c>
    </row>
    <row r="632" spans="1:7" x14ac:dyDescent="0.25">
      <c r="A632" t="s">
        <v>38</v>
      </c>
      <c r="B632" t="s">
        <v>39</v>
      </c>
      <c r="C632" t="s">
        <v>40</v>
      </c>
      <c r="D632" s="3">
        <v>43647</v>
      </c>
      <c r="E632" t="s">
        <v>10</v>
      </c>
      <c r="F632" t="s">
        <v>11</v>
      </c>
      <c r="G632">
        <v>33403505954</v>
      </c>
    </row>
    <row r="633" spans="1:7" x14ac:dyDescent="0.25">
      <c r="A633" t="s">
        <v>38</v>
      </c>
      <c r="B633" t="s">
        <v>39</v>
      </c>
      <c r="C633" t="s">
        <v>40</v>
      </c>
      <c r="D633" s="3">
        <v>43617</v>
      </c>
      <c r="E633" t="s">
        <v>10</v>
      </c>
      <c r="F633" t="s">
        <v>11</v>
      </c>
      <c r="G633">
        <v>33403505954</v>
      </c>
    </row>
    <row r="634" spans="1:7" x14ac:dyDescent="0.25">
      <c r="A634" t="s">
        <v>38</v>
      </c>
      <c r="B634" t="s">
        <v>39</v>
      </c>
      <c r="C634" t="s">
        <v>40</v>
      </c>
      <c r="D634" s="3">
        <v>43586</v>
      </c>
      <c r="E634" t="s">
        <v>10</v>
      </c>
      <c r="F634" t="s">
        <v>11</v>
      </c>
      <c r="G634">
        <v>33403505954</v>
      </c>
    </row>
    <row r="635" spans="1:7" x14ac:dyDescent="0.25">
      <c r="A635" t="s">
        <v>38</v>
      </c>
      <c r="B635" t="s">
        <v>39</v>
      </c>
      <c r="C635" t="s">
        <v>40</v>
      </c>
      <c r="D635" s="3">
        <v>43556</v>
      </c>
      <c r="E635" t="s">
        <v>10</v>
      </c>
      <c r="F635" t="s">
        <v>11</v>
      </c>
      <c r="G635">
        <v>33403505954</v>
      </c>
    </row>
    <row r="636" spans="1:7" x14ac:dyDescent="0.25">
      <c r="A636" t="s">
        <v>38</v>
      </c>
      <c r="B636" t="s">
        <v>39</v>
      </c>
      <c r="C636" t="s">
        <v>40</v>
      </c>
      <c r="D636" s="3">
        <v>43525</v>
      </c>
      <c r="E636" t="s">
        <v>10</v>
      </c>
      <c r="F636" t="s">
        <v>11</v>
      </c>
      <c r="G636">
        <v>33403505954</v>
      </c>
    </row>
    <row r="637" spans="1:7" x14ac:dyDescent="0.25">
      <c r="A637" t="s">
        <v>38</v>
      </c>
      <c r="B637" t="s">
        <v>39</v>
      </c>
      <c r="C637" t="s">
        <v>40</v>
      </c>
      <c r="D637" s="3">
        <v>43497</v>
      </c>
      <c r="E637" t="s">
        <v>10</v>
      </c>
      <c r="F637" t="s">
        <v>11</v>
      </c>
      <c r="G637">
        <v>33403505954</v>
      </c>
    </row>
    <row r="638" spans="1:7" x14ac:dyDescent="0.25">
      <c r="A638" t="s">
        <v>38</v>
      </c>
      <c r="B638" t="s">
        <v>39</v>
      </c>
      <c r="C638" t="s">
        <v>40</v>
      </c>
      <c r="D638" s="3">
        <v>43466</v>
      </c>
      <c r="E638" t="s">
        <v>10</v>
      </c>
      <c r="F638" t="s">
        <v>11</v>
      </c>
      <c r="G638">
        <v>33403505954</v>
      </c>
    </row>
    <row r="639" spans="1:7" x14ac:dyDescent="0.25">
      <c r="A639" t="s">
        <v>35</v>
      </c>
      <c r="B639" t="s">
        <v>36</v>
      </c>
      <c r="C639" t="s">
        <v>37</v>
      </c>
      <c r="D639" s="3">
        <v>44197</v>
      </c>
      <c r="E639" t="s">
        <v>16</v>
      </c>
      <c r="F639" t="s">
        <v>17</v>
      </c>
      <c r="G639">
        <v>2032869905.8499999</v>
      </c>
    </row>
    <row r="640" spans="1:7" x14ac:dyDescent="0.25">
      <c r="A640" t="s">
        <v>35</v>
      </c>
      <c r="B640" t="s">
        <v>36</v>
      </c>
      <c r="C640" t="s">
        <v>37</v>
      </c>
      <c r="D640" s="3">
        <v>44197</v>
      </c>
      <c r="E640" t="s">
        <v>14</v>
      </c>
      <c r="F640" t="s">
        <v>15</v>
      </c>
      <c r="G640">
        <v>41106661961.510002</v>
      </c>
    </row>
    <row r="641" spans="1:7" x14ac:dyDescent="0.25">
      <c r="A641" t="s">
        <v>35</v>
      </c>
      <c r="B641" t="s">
        <v>36</v>
      </c>
      <c r="C641" t="s">
        <v>37</v>
      </c>
      <c r="D641" s="3">
        <v>44197</v>
      </c>
      <c r="E641" t="s">
        <v>10</v>
      </c>
      <c r="F641" t="s">
        <v>11</v>
      </c>
      <c r="G641">
        <v>52286495859</v>
      </c>
    </row>
    <row r="642" spans="1:7" x14ac:dyDescent="0.25">
      <c r="A642" t="s">
        <v>35</v>
      </c>
      <c r="B642" t="s">
        <v>36</v>
      </c>
      <c r="C642" t="s">
        <v>37</v>
      </c>
      <c r="D642" s="3">
        <v>44197</v>
      </c>
      <c r="E642" t="s">
        <v>18</v>
      </c>
      <c r="F642" t="s">
        <v>19</v>
      </c>
      <c r="G642">
        <v>2032310641.1400001</v>
      </c>
    </row>
    <row r="643" spans="1:7" x14ac:dyDescent="0.25">
      <c r="A643" t="s">
        <v>35</v>
      </c>
      <c r="B643" t="s">
        <v>36</v>
      </c>
      <c r="C643" t="s">
        <v>37</v>
      </c>
      <c r="D643" s="3">
        <v>44166</v>
      </c>
      <c r="E643" t="s">
        <v>18</v>
      </c>
      <c r="F643" t="s">
        <v>19</v>
      </c>
      <c r="G643">
        <v>119517077175.12</v>
      </c>
    </row>
    <row r="644" spans="1:7" x14ac:dyDescent="0.25">
      <c r="A644" t="s">
        <v>35</v>
      </c>
      <c r="B644" t="s">
        <v>36</v>
      </c>
      <c r="C644" t="s">
        <v>37</v>
      </c>
      <c r="D644" s="3">
        <v>44166</v>
      </c>
      <c r="E644" t="s">
        <v>20</v>
      </c>
      <c r="F644" t="s">
        <v>21</v>
      </c>
      <c r="G644">
        <v>8218666665.6199999</v>
      </c>
    </row>
    <row r="645" spans="1:7" x14ac:dyDescent="0.25">
      <c r="A645" t="s">
        <v>35</v>
      </c>
      <c r="B645" t="s">
        <v>36</v>
      </c>
      <c r="C645" t="s">
        <v>37</v>
      </c>
      <c r="D645" s="3">
        <v>44166</v>
      </c>
      <c r="E645" t="s">
        <v>16</v>
      </c>
      <c r="F645" t="s">
        <v>17</v>
      </c>
      <c r="G645">
        <v>121477727726.47</v>
      </c>
    </row>
    <row r="646" spans="1:7" x14ac:dyDescent="0.25">
      <c r="A646" t="s">
        <v>35</v>
      </c>
      <c r="B646" t="s">
        <v>36</v>
      </c>
      <c r="C646" t="s">
        <v>37</v>
      </c>
      <c r="D646" s="3">
        <v>44166</v>
      </c>
      <c r="E646" t="s">
        <v>14</v>
      </c>
      <c r="F646" t="s">
        <v>15</v>
      </c>
      <c r="G646">
        <v>129696394392.09</v>
      </c>
    </row>
    <row r="647" spans="1:7" x14ac:dyDescent="0.25">
      <c r="A647" t="s">
        <v>35</v>
      </c>
      <c r="B647" t="s">
        <v>36</v>
      </c>
      <c r="C647" t="s">
        <v>37</v>
      </c>
      <c r="D647" s="3">
        <v>44166</v>
      </c>
      <c r="E647" t="s">
        <v>10</v>
      </c>
      <c r="F647" t="s">
        <v>11</v>
      </c>
      <c r="G647">
        <v>264208815311</v>
      </c>
    </row>
    <row r="648" spans="1:7" x14ac:dyDescent="0.25">
      <c r="A648" t="s">
        <v>35</v>
      </c>
      <c r="B648" t="s">
        <v>36</v>
      </c>
      <c r="C648" t="s">
        <v>37</v>
      </c>
      <c r="D648" s="3">
        <v>44136</v>
      </c>
      <c r="E648" t="s">
        <v>10</v>
      </c>
      <c r="F648" t="s">
        <v>11</v>
      </c>
      <c r="G648">
        <v>253999059799</v>
      </c>
    </row>
    <row r="649" spans="1:7" x14ac:dyDescent="0.25">
      <c r="A649" t="s">
        <v>35</v>
      </c>
      <c r="B649" t="s">
        <v>36</v>
      </c>
      <c r="C649" t="s">
        <v>37</v>
      </c>
      <c r="D649" s="3">
        <v>44136</v>
      </c>
      <c r="E649" t="s">
        <v>14</v>
      </c>
      <c r="F649" t="s">
        <v>15</v>
      </c>
      <c r="G649">
        <v>118740557372.32001</v>
      </c>
    </row>
    <row r="650" spans="1:7" x14ac:dyDescent="0.25">
      <c r="A650" t="s">
        <v>35</v>
      </c>
      <c r="B650" t="s">
        <v>36</v>
      </c>
      <c r="C650" t="s">
        <v>37</v>
      </c>
      <c r="D650" s="3">
        <v>44136</v>
      </c>
      <c r="E650" t="s">
        <v>16</v>
      </c>
      <c r="F650" t="s">
        <v>17</v>
      </c>
      <c r="G650">
        <v>100305747704.77</v>
      </c>
    </row>
    <row r="651" spans="1:7" x14ac:dyDescent="0.25">
      <c r="A651" t="s">
        <v>35</v>
      </c>
      <c r="B651" t="s">
        <v>36</v>
      </c>
      <c r="C651" t="s">
        <v>37</v>
      </c>
      <c r="D651" s="3">
        <v>44136</v>
      </c>
      <c r="E651" t="s">
        <v>18</v>
      </c>
      <c r="F651" t="s">
        <v>19</v>
      </c>
      <c r="G651">
        <v>100301058360.67</v>
      </c>
    </row>
    <row r="652" spans="1:7" x14ac:dyDescent="0.25">
      <c r="A652" t="s">
        <v>35</v>
      </c>
      <c r="B652" t="s">
        <v>36</v>
      </c>
      <c r="C652" t="s">
        <v>37</v>
      </c>
      <c r="D652" s="3">
        <v>44105</v>
      </c>
      <c r="E652" t="s">
        <v>18</v>
      </c>
      <c r="F652" t="s">
        <v>19</v>
      </c>
      <c r="G652">
        <v>99462325807.559998</v>
      </c>
    </row>
    <row r="653" spans="1:7" x14ac:dyDescent="0.25">
      <c r="A653" t="s">
        <v>35</v>
      </c>
      <c r="B653" t="s">
        <v>36</v>
      </c>
      <c r="C653" t="s">
        <v>37</v>
      </c>
      <c r="D653" s="3">
        <v>44105</v>
      </c>
      <c r="E653" t="s">
        <v>10</v>
      </c>
      <c r="F653" t="s">
        <v>11</v>
      </c>
      <c r="G653">
        <v>251286834278</v>
      </c>
    </row>
    <row r="654" spans="1:7" x14ac:dyDescent="0.25">
      <c r="A654" t="s">
        <v>35</v>
      </c>
      <c r="B654" t="s">
        <v>36</v>
      </c>
      <c r="C654" t="s">
        <v>37</v>
      </c>
      <c r="D654" s="3">
        <v>44105</v>
      </c>
      <c r="E654" t="s">
        <v>16</v>
      </c>
      <c r="F654" t="s">
        <v>17</v>
      </c>
      <c r="G654">
        <v>99480681543.089996</v>
      </c>
    </row>
    <row r="655" spans="1:7" x14ac:dyDescent="0.25">
      <c r="A655" t="s">
        <v>35</v>
      </c>
      <c r="B655" t="s">
        <v>36</v>
      </c>
      <c r="C655" t="s">
        <v>37</v>
      </c>
      <c r="D655" s="3">
        <v>44105</v>
      </c>
      <c r="E655" t="s">
        <v>14</v>
      </c>
      <c r="F655" t="s">
        <v>15</v>
      </c>
      <c r="G655">
        <v>121650855755.72</v>
      </c>
    </row>
    <row r="656" spans="1:7" x14ac:dyDescent="0.25">
      <c r="A656" t="s">
        <v>35</v>
      </c>
      <c r="B656" t="s">
        <v>36</v>
      </c>
      <c r="C656" t="s">
        <v>37</v>
      </c>
      <c r="D656" s="3">
        <v>44075</v>
      </c>
      <c r="E656" t="s">
        <v>16</v>
      </c>
      <c r="F656" t="s">
        <v>17</v>
      </c>
      <c r="G656">
        <v>96353621797.240005</v>
      </c>
    </row>
    <row r="657" spans="1:7" x14ac:dyDescent="0.25">
      <c r="A657" t="s">
        <v>35</v>
      </c>
      <c r="B657" t="s">
        <v>36</v>
      </c>
      <c r="C657" t="s">
        <v>37</v>
      </c>
      <c r="D657" s="3">
        <v>44075</v>
      </c>
      <c r="E657" t="s">
        <v>18</v>
      </c>
      <c r="F657" t="s">
        <v>19</v>
      </c>
      <c r="G657">
        <v>96347416316.360001</v>
      </c>
    </row>
    <row r="658" spans="1:7" x14ac:dyDescent="0.25">
      <c r="A658" t="s">
        <v>35</v>
      </c>
      <c r="B658" t="s">
        <v>36</v>
      </c>
      <c r="C658" t="s">
        <v>37</v>
      </c>
      <c r="D658" s="3">
        <v>44075</v>
      </c>
      <c r="E658" t="s">
        <v>14</v>
      </c>
      <c r="F658" t="s">
        <v>15</v>
      </c>
      <c r="G658">
        <v>126658486469.88</v>
      </c>
    </row>
    <row r="659" spans="1:7" x14ac:dyDescent="0.25">
      <c r="A659" t="s">
        <v>35</v>
      </c>
      <c r="B659" t="s">
        <v>36</v>
      </c>
      <c r="C659" t="s">
        <v>37</v>
      </c>
      <c r="D659" s="3">
        <v>44075</v>
      </c>
      <c r="E659" t="s">
        <v>10</v>
      </c>
      <c r="F659" t="s">
        <v>11</v>
      </c>
      <c r="G659">
        <v>251287509198</v>
      </c>
    </row>
    <row r="660" spans="1:7" x14ac:dyDescent="0.25">
      <c r="A660" t="s">
        <v>35</v>
      </c>
      <c r="B660" t="s">
        <v>36</v>
      </c>
      <c r="C660" t="s">
        <v>37</v>
      </c>
      <c r="D660" s="3">
        <v>44044</v>
      </c>
      <c r="E660" t="s">
        <v>18</v>
      </c>
      <c r="F660" t="s">
        <v>19</v>
      </c>
      <c r="G660">
        <v>69342309850.029999</v>
      </c>
    </row>
    <row r="661" spans="1:7" x14ac:dyDescent="0.25">
      <c r="A661" t="s">
        <v>35</v>
      </c>
      <c r="B661" t="s">
        <v>36</v>
      </c>
      <c r="C661" t="s">
        <v>37</v>
      </c>
      <c r="D661" s="3">
        <v>44044</v>
      </c>
      <c r="E661" t="s">
        <v>10</v>
      </c>
      <c r="F661" t="s">
        <v>11</v>
      </c>
      <c r="G661">
        <v>229489879229</v>
      </c>
    </row>
    <row r="662" spans="1:7" x14ac:dyDescent="0.25">
      <c r="A662" t="s">
        <v>35</v>
      </c>
      <c r="B662" t="s">
        <v>36</v>
      </c>
      <c r="C662" t="s">
        <v>37</v>
      </c>
      <c r="D662" s="3">
        <v>44044</v>
      </c>
      <c r="E662" t="s">
        <v>14</v>
      </c>
      <c r="F662" t="s">
        <v>15</v>
      </c>
      <c r="G662">
        <v>98806825148.380005</v>
      </c>
    </row>
    <row r="663" spans="1:7" x14ac:dyDescent="0.25">
      <c r="A663" t="s">
        <v>35</v>
      </c>
      <c r="B663" t="s">
        <v>36</v>
      </c>
      <c r="C663" t="s">
        <v>37</v>
      </c>
      <c r="D663" s="3">
        <v>44044</v>
      </c>
      <c r="E663" t="s">
        <v>16</v>
      </c>
      <c r="F663" t="s">
        <v>17</v>
      </c>
      <c r="G663">
        <v>69404829394.25</v>
      </c>
    </row>
    <row r="664" spans="1:7" x14ac:dyDescent="0.25">
      <c r="A664" t="s">
        <v>35</v>
      </c>
      <c r="B664" t="s">
        <v>36</v>
      </c>
      <c r="C664" t="s">
        <v>37</v>
      </c>
      <c r="D664" s="3">
        <v>44013</v>
      </c>
      <c r="E664" t="s">
        <v>18</v>
      </c>
      <c r="F664" t="s">
        <v>19</v>
      </c>
      <c r="G664">
        <v>47437920593.82</v>
      </c>
    </row>
    <row r="665" spans="1:7" x14ac:dyDescent="0.25">
      <c r="A665" t="s">
        <v>35</v>
      </c>
      <c r="B665" t="s">
        <v>36</v>
      </c>
      <c r="C665" t="s">
        <v>37</v>
      </c>
      <c r="D665" s="3">
        <v>44013</v>
      </c>
      <c r="E665" t="s">
        <v>16</v>
      </c>
      <c r="F665" t="s">
        <v>17</v>
      </c>
      <c r="G665">
        <v>47636188277.209999</v>
      </c>
    </row>
    <row r="666" spans="1:7" x14ac:dyDescent="0.25">
      <c r="A666" t="s">
        <v>35</v>
      </c>
      <c r="B666" t="s">
        <v>36</v>
      </c>
      <c r="C666" t="s">
        <v>37</v>
      </c>
      <c r="D666" s="3">
        <v>44013</v>
      </c>
      <c r="E666" t="s">
        <v>14</v>
      </c>
      <c r="F666" t="s">
        <v>15</v>
      </c>
      <c r="G666">
        <v>91896805405.860001</v>
      </c>
    </row>
    <row r="667" spans="1:7" x14ac:dyDescent="0.25">
      <c r="A667" t="s">
        <v>35</v>
      </c>
      <c r="B667" t="s">
        <v>36</v>
      </c>
      <c r="C667" t="s">
        <v>37</v>
      </c>
      <c r="D667" s="3">
        <v>44013</v>
      </c>
      <c r="E667" t="s">
        <v>10</v>
      </c>
      <c r="F667" t="s">
        <v>11</v>
      </c>
      <c r="G667">
        <v>229489829229</v>
      </c>
    </row>
    <row r="668" spans="1:7" x14ac:dyDescent="0.25">
      <c r="A668" t="s">
        <v>35</v>
      </c>
      <c r="B668" t="s">
        <v>36</v>
      </c>
      <c r="C668" t="s">
        <v>37</v>
      </c>
      <c r="D668" s="3">
        <v>43983</v>
      </c>
      <c r="E668" t="s">
        <v>16</v>
      </c>
      <c r="F668" t="s">
        <v>17</v>
      </c>
      <c r="G668">
        <v>56905374156.75</v>
      </c>
    </row>
    <row r="669" spans="1:7" x14ac:dyDescent="0.25">
      <c r="A669" t="s">
        <v>35</v>
      </c>
      <c r="B669" t="s">
        <v>36</v>
      </c>
      <c r="C669" t="s">
        <v>37</v>
      </c>
      <c r="D669" s="3">
        <v>43983</v>
      </c>
      <c r="E669" t="s">
        <v>18</v>
      </c>
      <c r="F669" t="s">
        <v>19</v>
      </c>
      <c r="G669">
        <v>56857626019.199997</v>
      </c>
    </row>
    <row r="670" spans="1:7" x14ac:dyDescent="0.25">
      <c r="A670" t="s">
        <v>35</v>
      </c>
      <c r="B670" t="s">
        <v>36</v>
      </c>
      <c r="C670" t="s">
        <v>37</v>
      </c>
      <c r="D670" s="3">
        <v>43983</v>
      </c>
      <c r="E670" t="s">
        <v>14</v>
      </c>
      <c r="F670" t="s">
        <v>15</v>
      </c>
      <c r="G670">
        <v>108341488917.25999</v>
      </c>
    </row>
    <row r="671" spans="1:7" x14ac:dyDescent="0.25">
      <c r="A671" t="s">
        <v>35</v>
      </c>
      <c r="B671" t="s">
        <v>36</v>
      </c>
      <c r="C671" t="s">
        <v>37</v>
      </c>
      <c r="D671" s="3">
        <v>43983</v>
      </c>
      <c r="E671" t="s">
        <v>10</v>
      </c>
      <c r="F671" t="s">
        <v>11</v>
      </c>
      <c r="G671">
        <v>229484551220</v>
      </c>
    </row>
    <row r="672" spans="1:7" x14ac:dyDescent="0.25">
      <c r="A672" t="s">
        <v>35</v>
      </c>
      <c r="B672" t="s">
        <v>36</v>
      </c>
      <c r="C672" t="s">
        <v>37</v>
      </c>
      <c r="D672" s="3">
        <v>43952</v>
      </c>
      <c r="E672" t="s">
        <v>14</v>
      </c>
      <c r="F672" t="s">
        <v>15</v>
      </c>
      <c r="G672">
        <v>84698436419.509995</v>
      </c>
    </row>
    <row r="673" spans="1:7" x14ac:dyDescent="0.25">
      <c r="A673" t="s">
        <v>35</v>
      </c>
      <c r="B673" t="s">
        <v>36</v>
      </c>
      <c r="C673" t="s">
        <v>37</v>
      </c>
      <c r="D673" s="3">
        <v>43952</v>
      </c>
      <c r="E673" t="s">
        <v>16</v>
      </c>
      <c r="F673" t="s">
        <v>17</v>
      </c>
      <c r="G673">
        <v>31351631101.169998</v>
      </c>
    </row>
    <row r="674" spans="1:7" x14ac:dyDescent="0.25">
      <c r="A674" t="s">
        <v>35</v>
      </c>
      <c r="B674" t="s">
        <v>36</v>
      </c>
      <c r="C674" t="s">
        <v>37</v>
      </c>
      <c r="D674" s="3">
        <v>43952</v>
      </c>
      <c r="E674" t="s">
        <v>18</v>
      </c>
      <c r="F674" t="s">
        <v>19</v>
      </c>
      <c r="G674">
        <v>31331698613.900002</v>
      </c>
    </row>
    <row r="675" spans="1:7" x14ac:dyDescent="0.25">
      <c r="A675" t="s">
        <v>35</v>
      </c>
      <c r="B675" t="s">
        <v>36</v>
      </c>
      <c r="C675" t="s">
        <v>37</v>
      </c>
      <c r="D675" s="3">
        <v>43952</v>
      </c>
      <c r="E675" t="s">
        <v>10</v>
      </c>
      <c r="F675" t="s">
        <v>11</v>
      </c>
      <c r="G675">
        <v>209177222806</v>
      </c>
    </row>
    <row r="676" spans="1:7" x14ac:dyDescent="0.25">
      <c r="A676" t="s">
        <v>35</v>
      </c>
      <c r="B676" t="s">
        <v>36</v>
      </c>
      <c r="C676" t="s">
        <v>37</v>
      </c>
      <c r="D676" s="3">
        <v>43922</v>
      </c>
      <c r="E676" t="s">
        <v>16</v>
      </c>
      <c r="F676" t="s">
        <v>17</v>
      </c>
      <c r="G676">
        <v>28625999964.299999</v>
      </c>
    </row>
    <row r="677" spans="1:7" x14ac:dyDescent="0.25">
      <c r="A677" t="s">
        <v>35</v>
      </c>
      <c r="B677" t="s">
        <v>36</v>
      </c>
      <c r="C677" t="s">
        <v>37</v>
      </c>
      <c r="D677" s="3">
        <v>43922</v>
      </c>
      <c r="E677" t="s">
        <v>18</v>
      </c>
      <c r="F677" t="s">
        <v>19</v>
      </c>
      <c r="G677">
        <v>28541417113.560001</v>
      </c>
    </row>
    <row r="678" spans="1:7" x14ac:dyDescent="0.25">
      <c r="A678" t="s">
        <v>35</v>
      </c>
      <c r="B678" t="s">
        <v>36</v>
      </c>
      <c r="C678" t="s">
        <v>37</v>
      </c>
      <c r="D678" s="3">
        <v>43922</v>
      </c>
      <c r="E678" t="s">
        <v>10</v>
      </c>
      <c r="F678" t="s">
        <v>11</v>
      </c>
      <c r="G678">
        <v>188281777122</v>
      </c>
    </row>
    <row r="679" spans="1:7" x14ac:dyDescent="0.25">
      <c r="A679" t="s">
        <v>35</v>
      </c>
      <c r="B679" t="s">
        <v>36</v>
      </c>
      <c r="C679" t="s">
        <v>37</v>
      </c>
      <c r="D679" s="3">
        <v>43922</v>
      </c>
      <c r="E679" t="s">
        <v>14</v>
      </c>
      <c r="F679" t="s">
        <v>15</v>
      </c>
      <c r="G679">
        <v>78429497096.229996</v>
      </c>
    </row>
    <row r="680" spans="1:7" x14ac:dyDescent="0.25">
      <c r="A680" t="s">
        <v>35</v>
      </c>
      <c r="B680" t="s">
        <v>36</v>
      </c>
      <c r="C680" t="s">
        <v>37</v>
      </c>
      <c r="D680" s="3">
        <v>43891</v>
      </c>
      <c r="E680" t="s">
        <v>16</v>
      </c>
      <c r="F680" t="s">
        <v>17</v>
      </c>
      <c r="G680">
        <v>9152629561.9899998</v>
      </c>
    </row>
    <row r="681" spans="1:7" x14ac:dyDescent="0.25">
      <c r="A681" t="s">
        <v>35</v>
      </c>
      <c r="B681" t="s">
        <v>36</v>
      </c>
      <c r="C681" t="s">
        <v>37</v>
      </c>
      <c r="D681" s="3">
        <v>43891</v>
      </c>
      <c r="E681" t="s">
        <v>18</v>
      </c>
      <c r="F681" t="s">
        <v>19</v>
      </c>
      <c r="G681">
        <v>9149244253.1200008</v>
      </c>
    </row>
    <row r="682" spans="1:7" x14ac:dyDescent="0.25">
      <c r="A682" t="s">
        <v>35</v>
      </c>
      <c r="B682" t="s">
        <v>36</v>
      </c>
      <c r="C682" t="s">
        <v>37</v>
      </c>
      <c r="D682" s="3">
        <v>43891</v>
      </c>
      <c r="E682" t="s">
        <v>10</v>
      </c>
      <c r="F682" t="s">
        <v>11</v>
      </c>
      <c r="G682">
        <v>154238017122</v>
      </c>
    </row>
    <row r="683" spans="1:7" x14ac:dyDescent="0.25">
      <c r="A683" t="s">
        <v>35</v>
      </c>
      <c r="B683" t="s">
        <v>36</v>
      </c>
      <c r="C683" t="s">
        <v>37</v>
      </c>
      <c r="D683" s="3">
        <v>43891</v>
      </c>
      <c r="E683" t="s">
        <v>14</v>
      </c>
      <c r="F683" t="s">
        <v>15</v>
      </c>
      <c r="G683">
        <v>45903097435.419998</v>
      </c>
    </row>
    <row r="684" spans="1:7" x14ac:dyDescent="0.25">
      <c r="A684" t="s">
        <v>35</v>
      </c>
      <c r="B684" t="s">
        <v>36</v>
      </c>
      <c r="C684" t="s">
        <v>37</v>
      </c>
      <c r="D684" s="3">
        <v>43862</v>
      </c>
      <c r="E684" t="s">
        <v>10</v>
      </c>
      <c r="F684" t="s">
        <v>11</v>
      </c>
      <c r="G684">
        <v>154238017122</v>
      </c>
    </row>
    <row r="685" spans="1:7" x14ac:dyDescent="0.25">
      <c r="A685" t="s">
        <v>35</v>
      </c>
      <c r="B685" t="s">
        <v>36</v>
      </c>
      <c r="C685" t="s">
        <v>37</v>
      </c>
      <c r="D685" s="3">
        <v>43862</v>
      </c>
      <c r="E685" t="s">
        <v>14</v>
      </c>
      <c r="F685" t="s">
        <v>15</v>
      </c>
      <c r="G685">
        <v>45514601689.010002</v>
      </c>
    </row>
    <row r="686" spans="1:7" x14ac:dyDescent="0.25">
      <c r="A686" t="s">
        <v>35</v>
      </c>
      <c r="B686" t="s">
        <v>36</v>
      </c>
      <c r="C686" t="s">
        <v>37</v>
      </c>
      <c r="D686" s="3">
        <v>43862</v>
      </c>
      <c r="E686" t="s">
        <v>16</v>
      </c>
      <c r="F686" t="s">
        <v>17</v>
      </c>
      <c r="G686">
        <v>6406584297.1800003</v>
      </c>
    </row>
    <row r="687" spans="1:7" x14ac:dyDescent="0.25">
      <c r="A687" t="s">
        <v>35</v>
      </c>
      <c r="B687" t="s">
        <v>36</v>
      </c>
      <c r="C687" t="s">
        <v>37</v>
      </c>
      <c r="D687" s="3">
        <v>43862</v>
      </c>
      <c r="E687" t="s">
        <v>18</v>
      </c>
      <c r="F687" t="s">
        <v>19</v>
      </c>
      <c r="G687">
        <v>6322588565.8800001</v>
      </c>
    </row>
    <row r="688" spans="1:7" x14ac:dyDescent="0.25">
      <c r="A688" t="s">
        <v>35</v>
      </c>
      <c r="B688" t="s">
        <v>36</v>
      </c>
      <c r="C688" t="s">
        <v>37</v>
      </c>
      <c r="D688" s="3">
        <v>43831</v>
      </c>
      <c r="E688" t="s">
        <v>16</v>
      </c>
      <c r="F688" t="s">
        <v>17</v>
      </c>
      <c r="G688">
        <v>2280926424.5999999</v>
      </c>
    </row>
    <row r="689" spans="1:7" x14ac:dyDescent="0.25">
      <c r="A689" t="s">
        <v>35</v>
      </c>
      <c r="B689" t="s">
        <v>36</v>
      </c>
      <c r="C689" t="s">
        <v>37</v>
      </c>
      <c r="D689" s="3">
        <v>43831</v>
      </c>
      <c r="E689" t="s">
        <v>18</v>
      </c>
      <c r="F689" t="s">
        <v>19</v>
      </c>
      <c r="G689">
        <v>1780489412.3199999</v>
      </c>
    </row>
    <row r="690" spans="1:7" x14ac:dyDescent="0.25">
      <c r="A690" t="s">
        <v>35</v>
      </c>
      <c r="B690" t="s">
        <v>36</v>
      </c>
      <c r="C690" t="s">
        <v>37</v>
      </c>
      <c r="D690" s="3">
        <v>43831</v>
      </c>
      <c r="E690" t="s">
        <v>10</v>
      </c>
      <c r="F690" t="s">
        <v>11</v>
      </c>
      <c r="G690">
        <v>154238017122</v>
      </c>
    </row>
    <row r="691" spans="1:7" x14ac:dyDescent="0.25">
      <c r="A691" t="s">
        <v>35</v>
      </c>
      <c r="B691" t="s">
        <v>36</v>
      </c>
      <c r="C691" t="s">
        <v>37</v>
      </c>
      <c r="D691" s="3">
        <v>43831</v>
      </c>
      <c r="E691" t="s">
        <v>14</v>
      </c>
      <c r="F691" t="s">
        <v>15</v>
      </c>
      <c r="G691">
        <v>36860829673.199997</v>
      </c>
    </row>
    <row r="692" spans="1:7" x14ac:dyDescent="0.25">
      <c r="A692" t="s">
        <v>35</v>
      </c>
      <c r="B692" t="s">
        <v>36</v>
      </c>
      <c r="C692" t="s">
        <v>37</v>
      </c>
      <c r="D692" s="3">
        <v>43800</v>
      </c>
      <c r="E692" t="s">
        <v>20</v>
      </c>
      <c r="F692" t="s">
        <v>21</v>
      </c>
      <c r="G692">
        <v>9864109488.8708992</v>
      </c>
    </row>
    <row r="693" spans="1:7" x14ac:dyDescent="0.25">
      <c r="A693" t="s">
        <v>35</v>
      </c>
      <c r="B693" t="s">
        <v>36</v>
      </c>
      <c r="C693" t="s">
        <v>37</v>
      </c>
      <c r="D693" s="3">
        <v>43800</v>
      </c>
      <c r="E693" t="s">
        <v>16</v>
      </c>
      <c r="F693" t="s">
        <v>17</v>
      </c>
      <c r="G693">
        <v>66772204397.560898</v>
      </c>
    </row>
    <row r="694" spans="1:7" x14ac:dyDescent="0.25">
      <c r="A694" t="s">
        <v>35</v>
      </c>
      <c r="B694" t="s">
        <v>36</v>
      </c>
      <c r="C694" t="s">
        <v>37</v>
      </c>
      <c r="D694" s="3">
        <v>43800</v>
      </c>
      <c r="E694" t="s">
        <v>14</v>
      </c>
      <c r="F694" t="s">
        <v>15</v>
      </c>
      <c r="G694">
        <v>76636313886.431793</v>
      </c>
    </row>
    <row r="695" spans="1:7" x14ac:dyDescent="0.25">
      <c r="A695" t="s">
        <v>35</v>
      </c>
      <c r="B695" t="s">
        <v>36</v>
      </c>
      <c r="C695" t="s">
        <v>37</v>
      </c>
      <c r="D695" s="3">
        <v>43800</v>
      </c>
      <c r="E695" t="s">
        <v>18</v>
      </c>
      <c r="F695" t="s">
        <v>19</v>
      </c>
      <c r="G695">
        <v>66688751394.910896</v>
      </c>
    </row>
    <row r="696" spans="1:7" x14ac:dyDescent="0.25">
      <c r="A696" t="s">
        <v>35</v>
      </c>
      <c r="B696" t="s">
        <v>36</v>
      </c>
      <c r="C696" t="s">
        <v>37</v>
      </c>
      <c r="D696" s="3">
        <v>43800</v>
      </c>
      <c r="E696" t="s">
        <v>10</v>
      </c>
      <c r="F696" t="s">
        <v>11</v>
      </c>
      <c r="G696">
        <v>98199027056</v>
      </c>
    </row>
    <row r="697" spans="1:7" x14ac:dyDescent="0.25">
      <c r="A697" t="s">
        <v>35</v>
      </c>
      <c r="B697" t="s">
        <v>36</v>
      </c>
      <c r="C697" t="s">
        <v>37</v>
      </c>
      <c r="D697" s="3">
        <v>43770</v>
      </c>
      <c r="E697" t="s">
        <v>10</v>
      </c>
      <c r="F697" t="s">
        <v>11</v>
      </c>
      <c r="G697">
        <v>94506612096</v>
      </c>
    </row>
    <row r="698" spans="1:7" x14ac:dyDescent="0.25">
      <c r="A698" t="s">
        <v>35</v>
      </c>
      <c r="B698" t="s">
        <v>36</v>
      </c>
      <c r="C698" t="s">
        <v>37</v>
      </c>
      <c r="D698" s="3">
        <v>43770</v>
      </c>
      <c r="E698" t="s">
        <v>18</v>
      </c>
      <c r="F698" t="s">
        <v>19</v>
      </c>
      <c r="G698">
        <v>48372786063.011002</v>
      </c>
    </row>
    <row r="699" spans="1:7" x14ac:dyDescent="0.25">
      <c r="A699" t="s">
        <v>35</v>
      </c>
      <c r="B699" t="s">
        <v>36</v>
      </c>
      <c r="C699" t="s">
        <v>37</v>
      </c>
      <c r="D699" s="3">
        <v>43770</v>
      </c>
      <c r="E699" t="s">
        <v>16</v>
      </c>
      <c r="F699" t="s">
        <v>17</v>
      </c>
      <c r="G699">
        <v>51281373560.850998</v>
      </c>
    </row>
    <row r="700" spans="1:7" x14ac:dyDescent="0.25">
      <c r="A700" t="s">
        <v>35</v>
      </c>
      <c r="B700" t="s">
        <v>36</v>
      </c>
      <c r="C700" t="s">
        <v>37</v>
      </c>
      <c r="D700" s="3">
        <v>43770</v>
      </c>
      <c r="E700" t="s">
        <v>14</v>
      </c>
      <c r="F700" t="s">
        <v>15</v>
      </c>
      <c r="G700">
        <v>66328519451.405403</v>
      </c>
    </row>
    <row r="701" spans="1:7" x14ac:dyDescent="0.25">
      <c r="A701" t="s">
        <v>35</v>
      </c>
      <c r="B701" t="s">
        <v>36</v>
      </c>
      <c r="C701" t="s">
        <v>37</v>
      </c>
      <c r="D701" s="3">
        <v>43739</v>
      </c>
      <c r="E701" t="s">
        <v>14</v>
      </c>
      <c r="F701" t="s">
        <v>15</v>
      </c>
      <c r="G701">
        <v>60386531563.016197</v>
      </c>
    </row>
    <row r="702" spans="1:7" x14ac:dyDescent="0.25">
      <c r="A702" t="s">
        <v>35</v>
      </c>
      <c r="B702" t="s">
        <v>36</v>
      </c>
      <c r="C702" t="s">
        <v>37</v>
      </c>
      <c r="D702" s="3">
        <v>43739</v>
      </c>
      <c r="E702" t="s">
        <v>16</v>
      </c>
      <c r="F702" t="s">
        <v>17</v>
      </c>
      <c r="G702">
        <v>44183941437.346199</v>
      </c>
    </row>
    <row r="703" spans="1:7" x14ac:dyDescent="0.25">
      <c r="A703" t="s">
        <v>35</v>
      </c>
      <c r="B703" t="s">
        <v>36</v>
      </c>
      <c r="C703" t="s">
        <v>37</v>
      </c>
      <c r="D703" s="3">
        <v>43739</v>
      </c>
      <c r="E703" t="s">
        <v>10</v>
      </c>
      <c r="F703" t="s">
        <v>11</v>
      </c>
      <c r="G703">
        <v>94445345827</v>
      </c>
    </row>
    <row r="704" spans="1:7" x14ac:dyDescent="0.25">
      <c r="A704" t="s">
        <v>35</v>
      </c>
      <c r="B704" t="s">
        <v>36</v>
      </c>
      <c r="C704" t="s">
        <v>37</v>
      </c>
      <c r="D704" s="3">
        <v>43739</v>
      </c>
      <c r="E704" t="s">
        <v>18</v>
      </c>
      <c r="F704" t="s">
        <v>19</v>
      </c>
      <c r="G704">
        <v>43729460422.226196</v>
      </c>
    </row>
    <row r="705" spans="1:7" x14ac:dyDescent="0.25">
      <c r="A705" t="s">
        <v>35</v>
      </c>
      <c r="B705" t="s">
        <v>36</v>
      </c>
      <c r="C705" t="s">
        <v>37</v>
      </c>
      <c r="D705" s="3">
        <v>43709</v>
      </c>
      <c r="E705" t="s">
        <v>14</v>
      </c>
      <c r="F705" t="s">
        <v>15</v>
      </c>
      <c r="G705">
        <v>58449324195.633904</v>
      </c>
    </row>
    <row r="706" spans="1:7" x14ac:dyDescent="0.25">
      <c r="A706" t="s">
        <v>35</v>
      </c>
      <c r="B706" t="s">
        <v>36</v>
      </c>
      <c r="C706" t="s">
        <v>37</v>
      </c>
      <c r="D706" s="3">
        <v>43709</v>
      </c>
      <c r="E706" t="s">
        <v>10</v>
      </c>
      <c r="F706" t="s">
        <v>11</v>
      </c>
      <c r="G706">
        <v>94165717648</v>
      </c>
    </row>
    <row r="707" spans="1:7" x14ac:dyDescent="0.25">
      <c r="A707" t="s">
        <v>35</v>
      </c>
      <c r="B707" t="s">
        <v>36</v>
      </c>
      <c r="C707" t="s">
        <v>37</v>
      </c>
      <c r="D707" s="3">
        <v>43709</v>
      </c>
      <c r="E707" t="s">
        <v>18</v>
      </c>
      <c r="F707" t="s">
        <v>19</v>
      </c>
      <c r="G707">
        <v>40359195907.7939</v>
      </c>
    </row>
    <row r="708" spans="1:7" x14ac:dyDescent="0.25">
      <c r="A708" t="s">
        <v>35</v>
      </c>
      <c r="B708" t="s">
        <v>36</v>
      </c>
      <c r="C708" t="s">
        <v>37</v>
      </c>
      <c r="D708" s="3">
        <v>43709</v>
      </c>
      <c r="E708" t="s">
        <v>16</v>
      </c>
      <c r="F708" t="s">
        <v>17</v>
      </c>
      <c r="G708">
        <v>40416394148.933899</v>
      </c>
    </row>
    <row r="709" spans="1:7" x14ac:dyDescent="0.25">
      <c r="A709" t="s">
        <v>35</v>
      </c>
      <c r="B709" t="s">
        <v>36</v>
      </c>
      <c r="C709" t="s">
        <v>37</v>
      </c>
      <c r="D709" s="3">
        <v>43678</v>
      </c>
      <c r="E709" t="s">
        <v>18</v>
      </c>
      <c r="F709" t="s">
        <v>19</v>
      </c>
      <c r="G709">
        <v>35698430752.538803</v>
      </c>
    </row>
    <row r="710" spans="1:7" x14ac:dyDescent="0.25">
      <c r="A710" t="s">
        <v>35</v>
      </c>
      <c r="B710" t="s">
        <v>36</v>
      </c>
      <c r="C710" t="s">
        <v>37</v>
      </c>
      <c r="D710" s="3">
        <v>43678</v>
      </c>
      <c r="E710" t="s">
        <v>14</v>
      </c>
      <c r="F710" t="s">
        <v>15</v>
      </c>
      <c r="G710">
        <v>57739535280.218803</v>
      </c>
    </row>
    <row r="711" spans="1:7" x14ac:dyDescent="0.25">
      <c r="A711" t="s">
        <v>35</v>
      </c>
      <c r="B711" t="s">
        <v>36</v>
      </c>
      <c r="C711" t="s">
        <v>37</v>
      </c>
      <c r="D711" s="3">
        <v>43678</v>
      </c>
      <c r="E711" t="s">
        <v>10</v>
      </c>
      <c r="F711" t="s">
        <v>11</v>
      </c>
      <c r="G711">
        <v>94225693902</v>
      </c>
    </row>
    <row r="712" spans="1:7" x14ac:dyDescent="0.25">
      <c r="A712" t="s">
        <v>35</v>
      </c>
      <c r="B712" t="s">
        <v>36</v>
      </c>
      <c r="C712" t="s">
        <v>37</v>
      </c>
      <c r="D712" s="3">
        <v>43678</v>
      </c>
      <c r="E712" t="s">
        <v>16</v>
      </c>
      <c r="F712" t="s">
        <v>17</v>
      </c>
      <c r="G712">
        <v>36104642380.2388</v>
      </c>
    </row>
    <row r="713" spans="1:7" x14ac:dyDescent="0.25">
      <c r="A713" t="s">
        <v>35</v>
      </c>
      <c r="B713" t="s">
        <v>36</v>
      </c>
      <c r="C713" t="s">
        <v>37</v>
      </c>
      <c r="D713" s="3">
        <v>43647</v>
      </c>
      <c r="E713" t="s">
        <v>16</v>
      </c>
      <c r="F713" t="s">
        <v>17</v>
      </c>
      <c r="G713">
        <v>31048001388.5868</v>
      </c>
    </row>
    <row r="714" spans="1:7" x14ac:dyDescent="0.25">
      <c r="A714" t="s">
        <v>35</v>
      </c>
      <c r="B714" t="s">
        <v>36</v>
      </c>
      <c r="C714" t="s">
        <v>37</v>
      </c>
      <c r="D714" s="3">
        <v>43647</v>
      </c>
      <c r="E714" t="s">
        <v>18</v>
      </c>
      <c r="F714" t="s">
        <v>19</v>
      </c>
      <c r="G714">
        <v>30558411172.056801</v>
      </c>
    </row>
    <row r="715" spans="1:7" x14ac:dyDescent="0.25">
      <c r="A715" t="s">
        <v>35</v>
      </c>
      <c r="B715" t="s">
        <v>36</v>
      </c>
      <c r="C715" t="s">
        <v>37</v>
      </c>
      <c r="D715" s="3">
        <v>43647</v>
      </c>
      <c r="E715" t="s">
        <v>10</v>
      </c>
      <c r="F715" t="s">
        <v>11</v>
      </c>
      <c r="G715">
        <v>94229593902</v>
      </c>
    </row>
    <row r="716" spans="1:7" x14ac:dyDescent="0.25">
      <c r="A716" t="s">
        <v>35</v>
      </c>
      <c r="B716" t="s">
        <v>36</v>
      </c>
      <c r="C716" t="s">
        <v>37</v>
      </c>
      <c r="D716" s="3">
        <v>43647</v>
      </c>
      <c r="E716" t="s">
        <v>14</v>
      </c>
      <c r="F716" t="s">
        <v>15</v>
      </c>
      <c r="G716">
        <v>56761778690.456802</v>
      </c>
    </row>
    <row r="717" spans="1:7" x14ac:dyDescent="0.25">
      <c r="A717" t="s">
        <v>35</v>
      </c>
      <c r="B717" t="s">
        <v>36</v>
      </c>
      <c r="C717" t="s">
        <v>37</v>
      </c>
      <c r="D717" s="3">
        <v>43617</v>
      </c>
      <c r="E717" t="s">
        <v>10</v>
      </c>
      <c r="F717" t="s">
        <v>11</v>
      </c>
      <c r="G717">
        <v>93232327902</v>
      </c>
    </row>
    <row r="718" spans="1:7" x14ac:dyDescent="0.25">
      <c r="A718" t="s">
        <v>35</v>
      </c>
      <c r="B718" t="s">
        <v>36</v>
      </c>
      <c r="C718" t="s">
        <v>37</v>
      </c>
      <c r="D718" s="3">
        <v>43617</v>
      </c>
      <c r="E718" t="s">
        <v>18</v>
      </c>
      <c r="F718" t="s">
        <v>19</v>
      </c>
      <c r="G718">
        <v>26849093443.989498</v>
      </c>
    </row>
    <row r="719" spans="1:7" x14ac:dyDescent="0.25">
      <c r="A719" t="s">
        <v>35</v>
      </c>
      <c r="B719" t="s">
        <v>36</v>
      </c>
      <c r="C719" t="s">
        <v>37</v>
      </c>
      <c r="D719" s="3">
        <v>43617</v>
      </c>
      <c r="E719" t="s">
        <v>16</v>
      </c>
      <c r="F719" t="s">
        <v>17</v>
      </c>
      <c r="G719">
        <v>27180849672.349499</v>
      </c>
    </row>
    <row r="720" spans="1:7" x14ac:dyDescent="0.25">
      <c r="A720" t="s">
        <v>35</v>
      </c>
      <c r="B720" t="s">
        <v>36</v>
      </c>
      <c r="C720" t="s">
        <v>37</v>
      </c>
      <c r="D720" s="3">
        <v>43617</v>
      </c>
      <c r="E720" t="s">
        <v>14</v>
      </c>
      <c r="F720" t="s">
        <v>15</v>
      </c>
      <c r="G720">
        <v>51844863809.559502</v>
      </c>
    </row>
    <row r="721" spans="1:7" x14ac:dyDescent="0.25">
      <c r="A721" t="s">
        <v>35</v>
      </c>
      <c r="B721" t="s">
        <v>36</v>
      </c>
      <c r="C721" t="s">
        <v>37</v>
      </c>
      <c r="D721" s="3">
        <v>43586</v>
      </c>
      <c r="E721" t="s">
        <v>10</v>
      </c>
      <c r="F721" t="s">
        <v>11</v>
      </c>
      <c r="G721">
        <v>93232327902</v>
      </c>
    </row>
    <row r="722" spans="1:7" x14ac:dyDescent="0.25">
      <c r="A722" t="s">
        <v>35</v>
      </c>
      <c r="B722" t="s">
        <v>36</v>
      </c>
      <c r="C722" t="s">
        <v>37</v>
      </c>
      <c r="D722" s="3">
        <v>43586</v>
      </c>
      <c r="E722" t="s">
        <v>14</v>
      </c>
      <c r="F722" t="s">
        <v>15</v>
      </c>
      <c r="G722">
        <v>48617360804.040001</v>
      </c>
    </row>
    <row r="723" spans="1:7" x14ac:dyDescent="0.25">
      <c r="A723" t="s">
        <v>35</v>
      </c>
      <c r="B723" t="s">
        <v>36</v>
      </c>
      <c r="C723" t="s">
        <v>37</v>
      </c>
      <c r="D723" s="3">
        <v>43586</v>
      </c>
      <c r="E723" t="s">
        <v>18</v>
      </c>
      <c r="F723" t="s">
        <v>19</v>
      </c>
      <c r="G723">
        <v>21580737126.41</v>
      </c>
    </row>
    <row r="724" spans="1:7" x14ac:dyDescent="0.25">
      <c r="A724" t="s">
        <v>35</v>
      </c>
      <c r="B724" t="s">
        <v>36</v>
      </c>
      <c r="C724" t="s">
        <v>37</v>
      </c>
      <c r="D724" s="3">
        <v>43586</v>
      </c>
      <c r="E724" t="s">
        <v>16</v>
      </c>
      <c r="F724" t="s">
        <v>17</v>
      </c>
      <c r="G724">
        <v>22277761503.939999</v>
      </c>
    </row>
    <row r="725" spans="1:7" x14ac:dyDescent="0.25">
      <c r="A725" t="s">
        <v>35</v>
      </c>
      <c r="B725" t="s">
        <v>36</v>
      </c>
      <c r="C725" t="s">
        <v>37</v>
      </c>
      <c r="D725" s="3">
        <v>43556</v>
      </c>
      <c r="E725" t="s">
        <v>16</v>
      </c>
      <c r="F725" t="s">
        <v>17</v>
      </c>
      <c r="G725">
        <v>16545691655.190001</v>
      </c>
    </row>
    <row r="726" spans="1:7" x14ac:dyDescent="0.25">
      <c r="A726" t="s">
        <v>35</v>
      </c>
      <c r="B726" t="s">
        <v>36</v>
      </c>
      <c r="C726" t="s">
        <v>37</v>
      </c>
      <c r="D726" s="3">
        <v>43556</v>
      </c>
      <c r="E726" t="s">
        <v>18</v>
      </c>
      <c r="F726" t="s">
        <v>19</v>
      </c>
      <c r="G726">
        <v>16256422784.34</v>
      </c>
    </row>
    <row r="727" spans="1:7" x14ac:dyDescent="0.25">
      <c r="A727" t="s">
        <v>35</v>
      </c>
      <c r="B727" t="s">
        <v>36</v>
      </c>
      <c r="C727" t="s">
        <v>37</v>
      </c>
      <c r="D727" s="3">
        <v>43556</v>
      </c>
      <c r="E727" t="s">
        <v>10</v>
      </c>
      <c r="F727" t="s">
        <v>11</v>
      </c>
      <c r="G727">
        <v>93029137033</v>
      </c>
    </row>
    <row r="728" spans="1:7" x14ac:dyDescent="0.25">
      <c r="A728" t="s">
        <v>35</v>
      </c>
      <c r="B728" t="s">
        <v>36</v>
      </c>
      <c r="C728" t="s">
        <v>37</v>
      </c>
      <c r="D728" s="3">
        <v>43556</v>
      </c>
      <c r="E728" t="s">
        <v>14</v>
      </c>
      <c r="F728" t="s">
        <v>15</v>
      </c>
      <c r="G728">
        <v>47452823230.760002</v>
      </c>
    </row>
    <row r="729" spans="1:7" x14ac:dyDescent="0.25">
      <c r="A729" t="s">
        <v>35</v>
      </c>
      <c r="B729" t="s">
        <v>36</v>
      </c>
      <c r="C729" t="s">
        <v>37</v>
      </c>
      <c r="D729" s="3">
        <v>43525</v>
      </c>
      <c r="E729" t="s">
        <v>10</v>
      </c>
      <c r="F729" t="s">
        <v>11</v>
      </c>
      <c r="G729">
        <v>93023602033</v>
      </c>
    </row>
    <row r="730" spans="1:7" x14ac:dyDescent="0.25">
      <c r="A730" t="s">
        <v>35</v>
      </c>
      <c r="B730" t="s">
        <v>36</v>
      </c>
      <c r="C730" t="s">
        <v>37</v>
      </c>
      <c r="D730" s="3">
        <v>43525</v>
      </c>
      <c r="E730" t="s">
        <v>18</v>
      </c>
      <c r="F730" t="s">
        <v>19</v>
      </c>
      <c r="G730">
        <v>10296004792.18</v>
      </c>
    </row>
    <row r="731" spans="1:7" x14ac:dyDescent="0.25">
      <c r="A731" t="s">
        <v>35</v>
      </c>
      <c r="B731" t="s">
        <v>36</v>
      </c>
      <c r="C731" t="s">
        <v>37</v>
      </c>
      <c r="D731" s="3">
        <v>43525</v>
      </c>
      <c r="E731" t="s">
        <v>14</v>
      </c>
      <c r="F731" t="s">
        <v>15</v>
      </c>
      <c r="G731">
        <v>42856208225.18</v>
      </c>
    </row>
    <row r="732" spans="1:7" x14ac:dyDescent="0.25">
      <c r="A732" t="s">
        <v>35</v>
      </c>
      <c r="B732" t="s">
        <v>36</v>
      </c>
      <c r="C732" t="s">
        <v>37</v>
      </c>
      <c r="D732" s="3">
        <v>43525</v>
      </c>
      <c r="E732" t="s">
        <v>16</v>
      </c>
      <c r="F732" t="s">
        <v>17</v>
      </c>
      <c r="G732">
        <v>10453693337.030001</v>
      </c>
    </row>
    <row r="733" spans="1:7" x14ac:dyDescent="0.25">
      <c r="A733" t="s">
        <v>35</v>
      </c>
      <c r="B733" t="s">
        <v>36</v>
      </c>
      <c r="C733" t="s">
        <v>37</v>
      </c>
      <c r="D733" s="3">
        <v>43497</v>
      </c>
      <c r="E733" t="s">
        <v>10</v>
      </c>
      <c r="F733" t="s">
        <v>11</v>
      </c>
      <c r="G733">
        <v>93023602033</v>
      </c>
    </row>
    <row r="734" spans="1:7" x14ac:dyDescent="0.25">
      <c r="A734" t="s">
        <v>35</v>
      </c>
      <c r="B734" t="s">
        <v>36</v>
      </c>
      <c r="C734" t="s">
        <v>37</v>
      </c>
      <c r="D734" s="3">
        <v>43497</v>
      </c>
      <c r="E734" t="s">
        <v>14</v>
      </c>
      <c r="F734" t="s">
        <v>15</v>
      </c>
      <c r="G734">
        <v>42270125880.93</v>
      </c>
    </row>
    <row r="735" spans="1:7" x14ac:dyDescent="0.25">
      <c r="A735" t="s">
        <v>35</v>
      </c>
      <c r="B735" t="s">
        <v>36</v>
      </c>
      <c r="C735" t="s">
        <v>37</v>
      </c>
      <c r="D735" s="3">
        <v>43497</v>
      </c>
      <c r="E735" t="s">
        <v>16</v>
      </c>
      <c r="F735" t="s">
        <v>17</v>
      </c>
      <c r="G735">
        <v>6832439150.1499996</v>
      </c>
    </row>
    <row r="736" spans="1:7" x14ac:dyDescent="0.25">
      <c r="A736" t="s">
        <v>35</v>
      </c>
      <c r="B736" t="s">
        <v>36</v>
      </c>
      <c r="C736" t="s">
        <v>37</v>
      </c>
      <c r="D736" s="3">
        <v>43497</v>
      </c>
      <c r="E736" t="s">
        <v>18</v>
      </c>
      <c r="F736" t="s">
        <v>19</v>
      </c>
      <c r="G736">
        <v>6588953772.8999996</v>
      </c>
    </row>
    <row r="737" spans="1:7" x14ac:dyDescent="0.25">
      <c r="A737" t="s">
        <v>35</v>
      </c>
      <c r="B737" t="s">
        <v>36</v>
      </c>
      <c r="C737" t="s">
        <v>37</v>
      </c>
      <c r="D737" s="3">
        <v>43466</v>
      </c>
      <c r="E737" t="s">
        <v>16</v>
      </c>
      <c r="F737" t="s">
        <v>17</v>
      </c>
      <c r="G737">
        <v>4010454677.6900001</v>
      </c>
    </row>
    <row r="738" spans="1:7" x14ac:dyDescent="0.25">
      <c r="A738" t="s">
        <v>35</v>
      </c>
      <c r="B738" t="s">
        <v>36</v>
      </c>
      <c r="C738" t="s">
        <v>37</v>
      </c>
      <c r="D738" s="3">
        <v>43466</v>
      </c>
      <c r="E738" t="s">
        <v>10</v>
      </c>
      <c r="F738" t="s">
        <v>11</v>
      </c>
      <c r="G738">
        <v>93023602033</v>
      </c>
    </row>
    <row r="739" spans="1:7" x14ac:dyDescent="0.25">
      <c r="A739" t="s">
        <v>35</v>
      </c>
      <c r="B739" t="s">
        <v>36</v>
      </c>
      <c r="C739" t="s">
        <v>37</v>
      </c>
      <c r="D739" s="3">
        <v>43466</v>
      </c>
      <c r="E739" t="s">
        <v>14</v>
      </c>
      <c r="F739" t="s">
        <v>15</v>
      </c>
      <c r="G739">
        <v>42378469157.089996</v>
      </c>
    </row>
    <row r="740" spans="1:7" x14ac:dyDescent="0.25">
      <c r="A740" t="s">
        <v>35</v>
      </c>
      <c r="B740" t="s">
        <v>36</v>
      </c>
      <c r="C740" t="s">
        <v>37</v>
      </c>
      <c r="D740" s="3">
        <v>43466</v>
      </c>
      <c r="E740" t="s">
        <v>18</v>
      </c>
      <c r="F740" t="s">
        <v>19</v>
      </c>
      <c r="G740">
        <v>1509768408.1199999</v>
      </c>
    </row>
    <row r="741" spans="1:7" x14ac:dyDescent="0.25">
      <c r="A741" t="s">
        <v>29</v>
      </c>
      <c r="B741" t="s">
        <v>30</v>
      </c>
      <c r="C741" t="s">
        <v>31</v>
      </c>
      <c r="D741" s="3">
        <v>44197</v>
      </c>
      <c r="E741" t="s">
        <v>18</v>
      </c>
      <c r="F741" t="s">
        <v>19</v>
      </c>
      <c r="G741">
        <v>7619600612.8900003</v>
      </c>
    </row>
    <row r="742" spans="1:7" x14ac:dyDescent="0.25">
      <c r="A742" t="s">
        <v>29</v>
      </c>
      <c r="B742" t="s">
        <v>30</v>
      </c>
      <c r="C742" t="s">
        <v>31</v>
      </c>
      <c r="D742" s="3">
        <v>44197</v>
      </c>
      <c r="E742" t="s">
        <v>14</v>
      </c>
      <c r="F742" t="s">
        <v>15</v>
      </c>
      <c r="G742">
        <v>49683135468.220001</v>
      </c>
    </row>
    <row r="743" spans="1:7" x14ac:dyDescent="0.25">
      <c r="A743" t="s">
        <v>29</v>
      </c>
      <c r="B743" t="s">
        <v>30</v>
      </c>
      <c r="C743" t="s">
        <v>31</v>
      </c>
      <c r="D743" s="3">
        <v>44197</v>
      </c>
      <c r="E743" t="s">
        <v>10</v>
      </c>
      <c r="F743" t="s">
        <v>11</v>
      </c>
      <c r="G743">
        <v>362618192153</v>
      </c>
    </row>
    <row r="744" spans="1:7" x14ac:dyDescent="0.25">
      <c r="A744" t="s">
        <v>29</v>
      </c>
      <c r="B744" t="s">
        <v>30</v>
      </c>
      <c r="C744" t="s">
        <v>31</v>
      </c>
      <c r="D744" s="3">
        <v>44197</v>
      </c>
      <c r="E744" t="s">
        <v>16</v>
      </c>
      <c r="F744" t="s">
        <v>17</v>
      </c>
      <c r="G744">
        <v>7619600612.8900003</v>
      </c>
    </row>
    <row r="745" spans="1:7" x14ac:dyDescent="0.25">
      <c r="A745" t="s">
        <v>29</v>
      </c>
      <c r="B745" t="s">
        <v>30</v>
      </c>
      <c r="C745" t="s">
        <v>31</v>
      </c>
      <c r="D745" s="3">
        <v>44166</v>
      </c>
      <c r="E745" t="s">
        <v>18</v>
      </c>
      <c r="F745" t="s">
        <v>19</v>
      </c>
      <c r="G745">
        <v>346683852485.34998</v>
      </c>
    </row>
    <row r="746" spans="1:7" x14ac:dyDescent="0.25">
      <c r="A746" t="s">
        <v>29</v>
      </c>
      <c r="B746" t="s">
        <v>30</v>
      </c>
      <c r="C746" t="s">
        <v>31</v>
      </c>
      <c r="D746" s="3">
        <v>44166</v>
      </c>
      <c r="E746" t="s">
        <v>16</v>
      </c>
      <c r="F746" t="s">
        <v>17</v>
      </c>
      <c r="G746">
        <v>346683921120.53003</v>
      </c>
    </row>
    <row r="747" spans="1:7" x14ac:dyDescent="0.25">
      <c r="A747" t="s">
        <v>29</v>
      </c>
      <c r="B747" t="s">
        <v>30</v>
      </c>
      <c r="C747" t="s">
        <v>31</v>
      </c>
      <c r="D747" s="3">
        <v>44166</v>
      </c>
      <c r="E747" t="s">
        <v>20</v>
      </c>
      <c r="F747" t="s">
        <v>21</v>
      </c>
      <c r="G747">
        <v>160649324.38</v>
      </c>
    </row>
    <row r="748" spans="1:7" x14ac:dyDescent="0.25">
      <c r="A748" t="s">
        <v>29</v>
      </c>
      <c r="B748" t="s">
        <v>30</v>
      </c>
      <c r="C748" t="s">
        <v>31</v>
      </c>
      <c r="D748" s="3">
        <v>44166</v>
      </c>
      <c r="E748" t="s">
        <v>14</v>
      </c>
      <c r="F748" t="s">
        <v>15</v>
      </c>
      <c r="G748">
        <v>346844570444.90997</v>
      </c>
    </row>
    <row r="749" spans="1:7" x14ac:dyDescent="0.25">
      <c r="A749" t="s">
        <v>29</v>
      </c>
      <c r="B749" t="s">
        <v>30</v>
      </c>
      <c r="C749" t="s">
        <v>31</v>
      </c>
      <c r="D749" s="3">
        <v>44166</v>
      </c>
      <c r="E749" t="s">
        <v>10</v>
      </c>
      <c r="F749" t="s">
        <v>11</v>
      </c>
      <c r="G749">
        <v>409567477446</v>
      </c>
    </row>
    <row r="750" spans="1:7" x14ac:dyDescent="0.25">
      <c r="A750" t="s">
        <v>29</v>
      </c>
      <c r="B750" t="s">
        <v>30</v>
      </c>
      <c r="C750" t="s">
        <v>31</v>
      </c>
      <c r="D750" s="3">
        <v>44136</v>
      </c>
      <c r="E750" t="s">
        <v>10</v>
      </c>
      <c r="F750" t="s">
        <v>11</v>
      </c>
      <c r="G750">
        <v>409567477446</v>
      </c>
    </row>
    <row r="751" spans="1:7" x14ac:dyDescent="0.25">
      <c r="A751" t="s">
        <v>29</v>
      </c>
      <c r="B751" t="s">
        <v>30</v>
      </c>
      <c r="C751" t="s">
        <v>31</v>
      </c>
      <c r="D751" s="3">
        <v>44136</v>
      </c>
      <c r="E751" t="s">
        <v>18</v>
      </c>
      <c r="F751" t="s">
        <v>19</v>
      </c>
      <c r="G751">
        <v>343013424503.46002</v>
      </c>
    </row>
    <row r="752" spans="1:7" x14ac:dyDescent="0.25">
      <c r="A752" t="s">
        <v>29</v>
      </c>
      <c r="B752" t="s">
        <v>30</v>
      </c>
      <c r="C752" t="s">
        <v>31</v>
      </c>
      <c r="D752" s="3">
        <v>44136</v>
      </c>
      <c r="E752" t="s">
        <v>16</v>
      </c>
      <c r="F752" t="s">
        <v>17</v>
      </c>
      <c r="G752">
        <v>343013687951.52002</v>
      </c>
    </row>
    <row r="753" spans="1:7" x14ac:dyDescent="0.25">
      <c r="A753" t="s">
        <v>29</v>
      </c>
      <c r="B753" t="s">
        <v>30</v>
      </c>
      <c r="C753" t="s">
        <v>31</v>
      </c>
      <c r="D753" s="3">
        <v>44136</v>
      </c>
      <c r="E753" t="s">
        <v>14</v>
      </c>
      <c r="F753" t="s">
        <v>15</v>
      </c>
      <c r="G753">
        <v>348203561245.46997</v>
      </c>
    </row>
    <row r="754" spans="1:7" x14ac:dyDescent="0.25">
      <c r="A754" t="s">
        <v>29</v>
      </c>
      <c r="B754" t="s">
        <v>30</v>
      </c>
      <c r="C754" t="s">
        <v>31</v>
      </c>
      <c r="D754" s="3">
        <v>44105</v>
      </c>
      <c r="E754" t="s">
        <v>18</v>
      </c>
      <c r="F754" t="s">
        <v>19</v>
      </c>
      <c r="G754">
        <v>320312966971.69</v>
      </c>
    </row>
    <row r="755" spans="1:7" x14ac:dyDescent="0.25">
      <c r="A755" t="s">
        <v>29</v>
      </c>
      <c r="B755" t="s">
        <v>30</v>
      </c>
      <c r="C755" t="s">
        <v>31</v>
      </c>
      <c r="D755" s="3">
        <v>44105</v>
      </c>
      <c r="E755" t="s">
        <v>16</v>
      </c>
      <c r="F755" t="s">
        <v>17</v>
      </c>
      <c r="G755">
        <v>320313176248.29999</v>
      </c>
    </row>
    <row r="756" spans="1:7" x14ac:dyDescent="0.25">
      <c r="A756" t="s">
        <v>29</v>
      </c>
      <c r="B756" t="s">
        <v>30</v>
      </c>
      <c r="C756" t="s">
        <v>31</v>
      </c>
      <c r="D756" s="3">
        <v>44105</v>
      </c>
      <c r="E756" t="s">
        <v>14</v>
      </c>
      <c r="F756" t="s">
        <v>15</v>
      </c>
      <c r="G756">
        <v>326460646752.32001</v>
      </c>
    </row>
    <row r="757" spans="1:7" x14ac:dyDescent="0.25">
      <c r="A757" t="s">
        <v>29</v>
      </c>
      <c r="B757" t="s">
        <v>30</v>
      </c>
      <c r="C757" t="s">
        <v>31</v>
      </c>
      <c r="D757" s="3">
        <v>44105</v>
      </c>
      <c r="E757" t="s">
        <v>10</v>
      </c>
      <c r="F757" t="s">
        <v>11</v>
      </c>
      <c r="G757">
        <v>409567477446</v>
      </c>
    </row>
    <row r="758" spans="1:7" x14ac:dyDescent="0.25">
      <c r="A758" t="s">
        <v>29</v>
      </c>
      <c r="B758" t="s">
        <v>30</v>
      </c>
      <c r="C758" t="s">
        <v>31</v>
      </c>
      <c r="D758" s="3">
        <v>44075</v>
      </c>
      <c r="E758" t="s">
        <v>18</v>
      </c>
      <c r="F758" t="s">
        <v>19</v>
      </c>
      <c r="G758">
        <v>311287875741.22998</v>
      </c>
    </row>
    <row r="759" spans="1:7" x14ac:dyDescent="0.25">
      <c r="A759" t="s">
        <v>29</v>
      </c>
      <c r="B759" t="s">
        <v>30</v>
      </c>
      <c r="C759" t="s">
        <v>31</v>
      </c>
      <c r="D759" s="3">
        <v>44075</v>
      </c>
      <c r="E759" t="s">
        <v>16</v>
      </c>
      <c r="F759" t="s">
        <v>17</v>
      </c>
      <c r="G759">
        <v>311287875741.22998</v>
      </c>
    </row>
    <row r="760" spans="1:7" x14ac:dyDescent="0.25">
      <c r="A760" t="s">
        <v>29</v>
      </c>
      <c r="B760" t="s">
        <v>30</v>
      </c>
      <c r="C760" t="s">
        <v>31</v>
      </c>
      <c r="D760" s="3">
        <v>44075</v>
      </c>
      <c r="E760" t="s">
        <v>14</v>
      </c>
      <c r="F760" t="s">
        <v>15</v>
      </c>
      <c r="G760">
        <v>318786769849.37</v>
      </c>
    </row>
    <row r="761" spans="1:7" x14ac:dyDescent="0.25">
      <c r="A761" t="s">
        <v>29</v>
      </c>
      <c r="B761" t="s">
        <v>30</v>
      </c>
      <c r="C761" t="s">
        <v>31</v>
      </c>
      <c r="D761" s="3">
        <v>44075</v>
      </c>
      <c r="E761" t="s">
        <v>10</v>
      </c>
      <c r="F761" t="s">
        <v>11</v>
      </c>
      <c r="G761">
        <v>409567477446</v>
      </c>
    </row>
    <row r="762" spans="1:7" x14ac:dyDescent="0.25">
      <c r="A762" t="s">
        <v>29</v>
      </c>
      <c r="B762" t="s">
        <v>30</v>
      </c>
      <c r="C762" t="s">
        <v>31</v>
      </c>
      <c r="D762" s="3">
        <v>44044</v>
      </c>
      <c r="E762" t="s">
        <v>14</v>
      </c>
      <c r="F762" t="s">
        <v>15</v>
      </c>
      <c r="G762">
        <v>301955192526.75</v>
      </c>
    </row>
    <row r="763" spans="1:7" x14ac:dyDescent="0.25">
      <c r="A763" t="s">
        <v>29</v>
      </c>
      <c r="B763" t="s">
        <v>30</v>
      </c>
      <c r="C763" t="s">
        <v>31</v>
      </c>
      <c r="D763" s="3">
        <v>44044</v>
      </c>
      <c r="E763" t="s">
        <v>18</v>
      </c>
      <c r="F763" t="s">
        <v>19</v>
      </c>
      <c r="G763">
        <v>284339905330.89001</v>
      </c>
    </row>
    <row r="764" spans="1:7" x14ac:dyDescent="0.25">
      <c r="A764" t="s">
        <v>29</v>
      </c>
      <c r="B764" t="s">
        <v>30</v>
      </c>
      <c r="C764" t="s">
        <v>31</v>
      </c>
      <c r="D764" s="3">
        <v>44044</v>
      </c>
      <c r="E764" t="s">
        <v>16</v>
      </c>
      <c r="F764" t="s">
        <v>17</v>
      </c>
      <c r="G764">
        <v>284339905330.89001</v>
      </c>
    </row>
    <row r="765" spans="1:7" x14ac:dyDescent="0.25">
      <c r="A765" t="s">
        <v>29</v>
      </c>
      <c r="B765" t="s">
        <v>30</v>
      </c>
      <c r="C765" t="s">
        <v>31</v>
      </c>
      <c r="D765" s="3">
        <v>44044</v>
      </c>
      <c r="E765" t="s">
        <v>10</v>
      </c>
      <c r="F765" t="s">
        <v>11</v>
      </c>
      <c r="G765">
        <v>409568014446</v>
      </c>
    </row>
    <row r="766" spans="1:7" x14ac:dyDescent="0.25">
      <c r="A766" t="s">
        <v>29</v>
      </c>
      <c r="B766" t="s">
        <v>30</v>
      </c>
      <c r="C766" t="s">
        <v>31</v>
      </c>
      <c r="D766" s="3">
        <v>44013</v>
      </c>
      <c r="E766" t="s">
        <v>18</v>
      </c>
      <c r="F766" t="s">
        <v>19</v>
      </c>
      <c r="G766">
        <v>262660004917.88</v>
      </c>
    </row>
    <row r="767" spans="1:7" x14ac:dyDescent="0.25">
      <c r="A767" t="s">
        <v>29</v>
      </c>
      <c r="B767" t="s">
        <v>30</v>
      </c>
      <c r="C767" t="s">
        <v>31</v>
      </c>
      <c r="D767" s="3">
        <v>44013</v>
      </c>
      <c r="E767" t="s">
        <v>14</v>
      </c>
      <c r="F767" t="s">
        <v>15</v>
      </c>
      <c r="G767">
        <v>280374476361.40997</v>
      </c>
    </row>
    <row r="768" spans="1:7" x14ac:dyDescent="0.25">
      <c r="A768" t="s">
        <v>29</v>
      </c>
      <c r="B768" t="s">
        <v>30</v>
      </c>
      <c r="C768" t="s">
        <v>31</v>
      </c>
      <c r="D768" s="3">
        <v>44013</v>
      </c>
      <c r="E768" t="s">
        <v>10</v>
      </c>
      <c r="F768" t="s">
        <v>11</v>
      </c>
      <c r="G768">
        <v>409567187176</v>
      </c>
    </row>
    <row r="769" spans="1:7" x14ac:dyDescent="0.25">
      <c r="A769" t="s">
        <v>29</v>
      </c>
      <c r="B769" t="s">
        <v>30</v>
      </c>
      <c r="C769" t="s">
        <v>31</v>
      </c>
      <c r="D769" s="3">
        <v>44013</v>
      </c>
      <c r="E769" t="s">
        <v>16</v>
      </c>
      <c r="F769" t="s">
        <v>17</v>
      </c>
      <c r="G769">
        <v>262660004917.88</v>
      </c>
    </row>
    <row r="770" spans="1:7" x14ac:dyDescent="0.25">
      <c r="A770" t="s">
        <v>29</v>
      </c>
      <c r="B770" t="s">
        <v>30</v>
      </c>
      <c r="C770" t="s">
        <v>31</v>
      </c>
      <c r="D770" s="3">
        <v>43983</v>
      </c>
      <c r="E770" t="s">
        <v>14</v>
      </c>
      <c r="F770" t="s">
        <v>15</v>
      </c>
      <c r="G770">
        <v>178699921183.57001</v>
      </c>
    </row>
    <row r="771" spans="1:7" x14ac:dyDescent="0.25">
      <c r="A771" t="s">
        <v>29</v>
      </c>
      <c r="B771" t="s">
        <v>30</v>
      </c>
      <c r="C771" t="s">
        <v>31</v>
      </c>
      <c r="D771" s="3">
        <v>43983</v>
      </c>
      <c r="E771" t="s">
        <v>10</v>
      </c>
      <c r="F771" t="s">
        <v>11</v>
      </c>
      <c r="G771">
        <v>409567187176</v>
      </c>
    </row>
    <row r="772" spans="1:7" x14ac:dyDescent="0.25">
      <c r="A772" t="s">
        <v>29</v>
      </c>
      <c r="B772" t="s">
        <v>30</v>
      </c>
      <c r="C772" t="s">
        <v>31</v>
      </c>
      <c r="D772" s="3">
        <v>43983</v>
      </c>
      <c r="E772" t="s">
        <v>16</v>
      </c>
      <c r="F772" t="s">
        <v>17</v>
      </c>
      <c r="G772">
        <v>160280036613.98001</v>
      </c>
    </row>
    <row r="773" spans="1:7" x14ac:dyDescent="0.25">
      <c r="A773" t="s">
        <v>29</v>
      </c>
      <c r="B773" t="s">
        <v>30</v>
      </c>
      <c r="C773" t="s">
        <v>31</v>
      </c>
      <c r="D773" s="3">
        <v>43983</v>
      </c>
      <c r="E773" t="s">
        <v>18</v>
      </c>
      <c r="F773" t="s">
        <v>19</v>
      </c>
      <c r="G773">
        <v>160280036613.98001</v>
      </c>
    </row>
    <row r="774" spans="1:7" x14ac:dyDescent="0.25">
      <c r="A774" t="s">
        <v>29</v>
      </c>
      <c r="B774" t="s">
        <v>30</v>
      </c>
      <c r="C774" t="s">
        <v>31</v>
      </c>
      <c r="D774" s="3">
        <v>43952</v>
      </c>
      <c r="E774" t="s">
        <v>18</v>
      </c>
      <c r="F774" t="s">
        <v>19</v>
      </c>
      <c r="G774">
        <v>158796507244.45999</v>
      </c>
    </row>
    <row r="775" spans="1:7" x14ac:dyDescent="0.25">
      <c r="A775" t="s">
        <v>29</v>
      </c>
      <c r="B775" t="s">
        <v>30</v>
      </c>
      <c r="C775" t="s">
        <v>31</v>
      </c>
      <c r="D775" s="3">
        <v>43952</v>
      </c>
      <c r="E775" t="s">
        <v>14</v>
      </c>
      <c r="F775" t="s">
        <v>15</v>
      </c>
      <c r="G775">
        <v>177765507402.70999</v>
      </c>
    </row>
    <row r="776" spans="1:7" x14ac:dyDescent="0.25">
      <c r="A776" t="s">
        <v>29</v>
      </c>
      <c r="B776" t="s">
        <v>30</v>
      </c>
      <c r="C776" t="s">
        <v>31</v>
      </c>
      <c r="D776" s="3">
        <v>43952</v>
      </c>
      <c r="E776" t="s">
        <v>10</v>
      </c>
      <c r="F776" t="s">
        <v>11</v>
      </c>
      <c r="G776">
        <v>409567187176</v>
      </c>
    </row>
    <row r="777" spans="1:7" x14ac:dyDescent="0.25">
      <c r="A777" t="s">
        <v>29</v>
      </c>
      <c r="B777" t="s">
        <v>30</v>
      </c>
      <c r="C777" t="s">
        <v>31</v>
      </c>
      <c r="D777" s="3">
        <v>43952</v>
      </c>
      <c r="E777" t="s">
        <v>16</v>
      </c>
      <c r="F777" t="s">
        <v>17</v>
      </c>
      <c r="G777">
        <v>158796507244.45999</v>
      </c>
    </row>
    <row r="778" spans="1:7" x14ac:dyDescent="0.25">
      <c r="A778" t="s">
        <v>29</v>
      </c>
      <c r="B778" t="s">
        <v>30</v>
      </c>
      <c r="C778" t="s">
        <v>31</v>
      </c>
      <c r="D778" s="3">
        <v>43922</v>
      </c>
      <c r="E778" t="s">
        <v>18</v>
      </c>
      <c r="F778" t="s">
        <v>19</v>
      </c>
      <c r="G778">
        <v>139638758273.95999</v>
      </c>
    </row>
    <row r="779" spans="1:7" x14ac:dyDescent="0.25">
      <c r="A779" t="s">
        <v>29</v>
      </c>
      <c r="B779" t="s">
        <v>30</v>
      </c>
      <c r="C779" t="s">
        <v>31</v>
      </c>
      <c r="D779" s="3">
        <v>43922</v>
      </c>
      <c r="E779" t="s">
        <v>16</v>
      </c>
      <c r="F779" t="s">
        <v>17</v>
      </c>
      <c r="G779">
        <v>139638758273.95999</v>
      </c>
    </row>
    <row r="780" spans="1:7" x14ac:dyDescent="0.25">
      <c r="A780" t="s">
        <v>29</v>
      </c>
      <c r="B780" t="s">
        <v>30</v>
      </c>
      <c r="C780" t="s">
        <v>31</v>
      </c>
      <c r="D780" s="3">
        <v>43922</v>
      </c>
      <c r="E780" t="s">
        <v>10</v>
      </c>
      <c r="F780" t="s">
        <v>11</v>
      </c>
      <c r="G780">
        <v>409567187176</v>
      </c>
    </row>
    <row r="781" spans="1:7" x14ac:dyDescent="0.25">
      <c r="A781" t="s">
        <v>29</v>
      </c>
      <c r="B781" t="s">
        <v>30</v>
      </c>
      <c r="C781" t="s">
        <v>31</v>
      </c>
      <c r="D781" s="3">
        <v>43922</v>
      </c>
      <c r="E781" t="s">
        <v>14</v>
      </c>
      <c r="F781" t="s">
        <v>15</v>
      </c>
      <c r="G781">
        <v>141696081984.79999</v>
      </c>
    </row>
    <row r="782" spans="1:7" x14ac:dyDescent="0.25">
      <c r="A782" t="s">
        <v>29</v>
      </c>
      <c r="B782" t="s">
        <v>30</v>
      </c>
      <c r="C782" t="s">
        <v>31</v>
      </c>
      <c r="D782" s="3">
        <v>43891</v>
      </c>
      <c r="E782" t="s">
        <v>10</v>
      </c>
      <c r="F782" t="s">
        <v>11</v>
      </c>
      <c r="G782">
        <v>409567187176</v>
      </c>
    </row>
    <row r="783" spans="1:7" x14ac:dyDescent="0.25">
      <c r="A783" t="s">
        <v>29</v>
      </c>
      <c r="B783" t="s">
        <v>30</v>
      </c>
      <c r="C783" t="s">
        <v>31</v>
      </c>
      <c r="D783" s="3">
        <v>43891</v>
      </c>
      <c r="E783" t="s">
        <v>14</v>
      </c>
      <c r="F783" t="s">
        <v>15</v>
      </c>
      <c r="G783">
        <v>140968684982.14001</v>
      </c>
    </row>
    <row r="784" spans="1:7" x14ac:dyDescent="0.25">
      <c r="A784" t="s">
        <v>29</v>
      </c>
      <c r="B784" t="s">
        <v>30</v>
      </c>
      <c r="C784" t="s">
        <v>31</v>
      </c>
      <c r="D784" s="3">
        <v>43891</v>
      </c>
      <c r="E784" t="s">
        <v>16</v>
      </c>
      <c r="F784" t="s">
        <v>17</v>
      </c>
      <c r="G784">
        <v>135123053680.56</v>
      </c>
    </row>
    <row r="785" spans="1:7" x14ac:dyDescent="0.25">
      <c r="A785" t="s">
        <v>29</v>
      </c>
      <c r="B785" t="s">
        <v>30</v>
      </c>
      <c r="C785" t="s">
        <v>31</v>
      </c>
      <c r="D785" s="3">
        <v>43891</v>
      </c>
      <c r="E785" t="s">
        <v>18</v>
      </c>
      <c r="F785" t="s">
        <v>19</v>
      </c>
      <c r="G785">
        <v>135123053680.56</v>
      </c>
    </row>
    <row r="786" spans="1:7" x14ac:dyDescent="0.25">
      <c r="A786" t="s">
        <v>29</v>
      </c>
      <c r="B786" t="s">
        <v>30</v>
      </c>
      <c r="C786" t="s">
        <v>31</v>
      </c>
      <c r="D786" s="3">
        <v>43862</v>
      </c>
      <c r="E786" t="s">
        <v>16</v>
      </c>
      <c r="F786" t="s">
        <v>17</v>
      </c>
      <c r="G786">
        <v>100534427988.75999</v>
      </c>
    </row>
    <row r="787" spans="1:7" x14ac:dyDescent="0.25">
      <c r="A787" t="s">
        <v>29</v>
      </c>
      <c r="B787" t="s">
        <v>30</v>
      </c>
      <c r="C787" t="s">
        <v>31</v>
      </c>
      <c r="D787" s="3">
        <v>43862</v>
      </c>
      <c r="E787" t="s">
        <v>14</v>
      </c>
      <c r="F787" t="s">
        <v>15</v>
      </c>
      <c r="G787">
        <v>110821260459.16</v>
      </c>
    </row>
    <row r="788" spans="1:7" x14ac:dyDescent="0.25">
      <c r="A788" t="s">
        <v>29</v>
      </c>
      <c r="B788" t="s">
        <v>30</v>
      </c>
      <c r="C788" t="s">
        <v>31</v>
      </c>
      <c r="D788" s="3">
        <v>43862</v>
      </c>
      <c r="E788" t="s">
        <v>18</v>
      </c>
      <c r="F788" t="s">
        <v>19</v>
      </c>
      <c r="G788">
        <v>100534427988.75999</v>
      </c>
    </row>
    <row r="789" spans="1:7" x14ac:dyDescent="0.25">
      <c r="A789" t="s">
        <v>29</v>
      </c>
      <c r="B789" t="s">
        <v>30</v>
      </c>
      <c r="C789" t="s">
        <v>31</v>
      </c>
      <c r="D789" s="3">
        <v>43862</v>
      </c>
      <c r="E789" t="s">
        <v>10</v>
      </c>
      <c r="F789" t="s">
        <v>11</v>
      </c>
      <c r="G789">
        <v>409567187176</v>
      </c>
    </row>
    <row r="790" spans="1:7" x14ac:dyDescent="0.25">
      <c r="A790" t="s">
        <v>29</v>
      </c>
      <c r="B790" t="s">
        <v>30</v>
      </c>
      <c r="C790" t="s">
        <v>31</v>
      </c>
      <c r="D790" s="3">
        <v>43831</v>
      </c>
      <c r="E790" t="s">
        <v>14</v>
      </c>
      <c r="F790" t="s">
        <v>15</v>
      </c>
      <c r="G790">
        <v>84426501716.419998</v>
      </c>
    </row>
    <row r="791" spans="1:7" x14ac:dyDescent="0.25">
      <c r="A791" t="s">
        <v>29</v>
      </c>
      <c r="B791" t="s">
        <v>30</v>
      </c>
      <c r="C791" t="s">
        <v>31</v>
      </c>
      <c r="D791" s="3">
        <v>43831</v>
      </c>
      <c r="E791" t="s">
        <v>10</v>
      </c>
      <c r="F791" t="s">
        <v>11</v>
      </c>
      <c r="G791">
        <v>409567187176</v>
      </c>
    </row>
    <row r="792" spans="1:7" x14ac:dyDescent="0.25">
      <c r="A792" t="s">
        <v>29</v>
      </c>
      <c r="B792" t="s">
        <v>30</v>
      </c>
      <c r="C792" t="s">
        <v>31</v>
      </c>
      <c r="D792" s="3">
        <v>43831</v>
      </c>
      <c r="E792" t="s">
        <v>16</v>
      </c>
      <c r="F792" t="s">
        <v>17</v>
      </c>
      <c r="G792">
        <v>73339172031.460007</v>
      </c>
    </row>
    <row r="793" spans="1:7" x14ac:dyDescent="0.25">
      <c r="A793" t="s">
        <v>29</v>
      </c>
      <c r="B793" t="s">
        <v>30</v>
      </c>
      <c r="C793" t="s">
        <v>31</v>
      </c>
      <c r="D793" s="3">
        <v>43831</v>
      </c>
      <c r="E793" t="s">
        <v>18</v>
      </c>
      <c r="F793" t="s">
        <v>19</v>
      </c>
      <c r="G793">
        <v>73339172031.460007</v>
      </c>
    </row>
    <row r="794" spans="1:7" x14ac:dyDescent="0.25">
      <c r="A794" t="s">
        <v>29</v>
      </c>
      <c r="B794" t="s">
        <v>30</v>
      </c>
      <c r="C794" t="s">
        <v>31</v>
      </c>
      <c r="D794" s="3">
        <v>43800</v>
      </c>
      <c r="E794" t="s">
        <v>18</v>
      </c>
      <c r="F794" t="s">
        <v>19</v>
      </c>
      <c r="G794">
        <v>285094343405.82001</v>
      </c>
    </row>
    <row r="795" spans="1:7" x14ac:dyDescent="0.25">
      <c r="A795" t="s">
        <v>29</v>
      </c>
      <c r="B795" t="s">
        <v>30</v>
      </c>
      <c r="C795" t="s">
        <v>31</v>
      </c>
      <c r="D795" s="3">
        <v>43800</v>
      </c>
      <c r="E795" t="s">
        <v>14</v>
      </c>
      <c r="F795" t="s">
        <v>15</v>
      </c>
      <c r="G795">
        <v>285231007488.21997</v>
      </c>
    </row>
    <row r="796" spans="1:7" x14ac:dyDescent="0.25">
      <c r="A796" t="s">
        <v>29</v>
      </c>
      <c r="B796" t="s">
        <v>30</v>
      </c>
      <c r="C796" t="s">
        <v>31</v>
      </c>
      <c r="D796" s="3">
        <v>43800</v>
      </c>
      <c r="E796" t="s">
        <v>20</v>
      </c>
      <c r="F796" t="s">
        <v>21</v>
      </c>
      <c r="G796">
        <v>136390469.72</v>
      </c>
    </row>
    <row r="797" spans="1:7" x14ac:dyDescent="0.25">
      <c r="A797" t="s">
        <v>29</v>
      </c>
      <c r="B797" t="s">
        <v>30</v>
      </c>
      <c r="C797" t="s">
        <v>31</v>
      </c>
      <c r="D797" s="3">
        <v>43800</v>
      </c>
      <c r="E797" t="s">
        <v>16</v>
      </c>
      <c r="F797" t="s">
        <v>17</v>
      </c>
      <c r="G797">
        <v>285094617018.5</v>
      </c>
    </row>
    <row r="798" spans="1:7" x14ac:dyDescent="0.25">
      <c r="A798" t="s">
        <v>29</v>
      </c>
      <c r="B798" t="s">
        <v>30</v>
      </c>
      <c r="C798" t="s">
        <v>31</v>
      </c>
      <c r="D798" s="3">
        <v>43800</v>
      </c>
      <c r="E798" t="s">
        <v>10</v>
      </c>
      <c r="F798" t="s">
        <v>11</v>
      </c>
      <c r="G798">
        <v>399648667332</v>
      </c>
    </row>
    <row r="799" spans="1:7" x14ac:dyDescent="0.25">
      <c r="A799" t="s">
        <v>29</v>
      </c>
      <c r="B799" t="s">
        <v>30</v>
      </c>
      <c r="C799" t="s">
        <v>31</v>
      </c>
      <c r="D799" s="3">
        <v>43770</v>
      </c>
      <c r="E799" t="s">
        <v>10</v>
      </c>
      <c r="F799" t="s">
        <v>11</v>
      </c>
      <c r="G799">
        <v>399702729761</v>
      </c>
    </row>
    <row r="800" spans="1:7" x14ac:dyDescent="0.25">
      <c r="A800" t="s">
        <v>29</v>
      </c>
      <c r="B800" t="s">
        <v>30</v>
      </c>
      <c r="C800" t="s">
        <v>31</v>
      </c>
      <c r="D800" s="3">
        <v>43770</v>
      </c>
      <c r="E800" t="s">
        <v>16</v>
      </c>
      <c r="F800" t="s">
        <v>17</v>
      </c>
      <c r="G800">
        <v>282409429223.15002</v>
      </c>
    </row>
    <row r="801" spans="1:7" x14ac:dyDescent="0.25">
      <c r="A801" t="s">
        <v>29</v>
      </c>
      <c r="B801" t="s">
        <v>30</v>
      </c>
      <c r="C801" t="s">
        <v>31</v>
      </c>
      <c r="D801" s="3">
        <v>43770</v>
      </c>
      <c r="E801" t="s">
        <v>14</v>
      </c>
      <c r="F801" t="s">
        <v>15</v>
      </c>
      <c r="G801">
        <v>286071104700.66998</v>
      </c>
    </row>
    <row r="802" spans="1:7" x14ac:dyDescent="0.25">
      <c r="A802" t="s">
        <v>29</v>
      </c>
      <c r="B802" t="s">
        <v>30</v>
      </c>
      <c r="C802" t="s">
        <v>31</v>
      </c>
      <c r="D802" s="3">
        <v>43770</v>
      </c>
      <c r="E802" t="s">
        <v>18</v>
      </c>
      <c r="F802" t="s">
        <v>19</v>
      </c>
      <c r="G802">
        <v>282409429223.15002</v>
      </c>
    </row>
    <row r="803" spans="1:7" x14ac:dyDescent="0.25">
      <c r="A803" t="s">
        <v>29</v>
      </c>
      <c r="B803" t="s">
        <v>30</v>
      </c>
      <c r="C803" t="s">
        <v>31</v>
      </c>
      <c r="D803" s="3">
        <v>43739</v>
      </c>
      <c r="E803" t="s">
        <v>10</v>
      </c>
      <c r="F803" t="s">
        <v>11</v>
      </c>
      <c r="G803">
        <v>399701449444</v>
      </c>
    </row>
    <row r="804" spans="1:7" x14ac:dyDescent="0.25">
      <c r="A804" t="s">
        <v>29</v>
      </c>
      <c r="B804" t="s">
        <v>30</v>
      </c>
      <c r="C804" t="s">
        <v>31</v>
      </c>
      <c r="D804" s="3">
        <v>43739</v>
      </c>
      <c r="E804" t="s">
        <v>16</v>
      </c>
      <c r="F804" t="s">
        <v>17</v>
      </c>
      <c r="G804">
        <v>263333197096.57001</v>
      </c>
    </row>
    <row r="805" spans="1:7" x14ac:dyDescent="0.25">
      <c r="A805" t="s">
        <v>29</v>
      </c>
      <c r="B805" t="s">
        <v>30</v>
      </c>
      <c r="C805" t="s">
        <v>31</v>
      </c>
      <c r="D805" s="3">
        <v>43739</v>
      </c>
      <c r="E805" t="s">
        <v>14</v>
      </c>
      <c r="F805" t="s">
        <v>15</v>
      </c>
      <c r="G805">
        <v>267308736026.67001</v>
      </c>
    </row>
    <row r="806" spans="1:7" x14ac:dyDescent="0.25">
      <c r="A806" t="s">
        <v>29</v>
      </c>
      <c r="B806" t="s">
        <v>30</v>
      </c>
      <c r="C806" t="s">
        <v>31</v>
      </c>
      <c r="D806" s="3">
        <v>43739</v>
      </c>
      <c r="E806" t="s">
        <v>18</v>
      </c>
      <c r="F806" t="s">
        <v>19</v>
      </c>
      <c r="G806">
        <v>263333197096.57001</v>
      </c>
    </row>
    <row r="807" spans="1:7" x14ac:dyDescent="0.25">
      <c r="A807" t="s">
        <v>29</v>
      </c>
      <c r="B807" t="s">
        <v>30</v>
      </c>
      <c r="C807" t="s">
        <v>31</v>
      </c>
      <c r="D807" s="3">
        <v>43709</v>
      </c>
      <c r="E807" t="s">
        <v>16</v>
      </c>
      <c r="F807" t="s">
        <v>17</v>
      </c>
      <c r="G807">
        <v>255481194864.26001</v>
      </c>
    </row>
    <row r="808" spans="1:7" x14ac:dyDescent="0.25">
      <c r="A808" t="s">
        <v>29</v>
      </c>
      <c r="B808" t="s">
        <v>30</v>
      </c>
      <c r="C808" t="s">
        <v>31</v>
      </c>
      <c r="D808" s="3">
        <v>43709</v>
      </c>
      <c r="E808" t="s">
        <v>18</v>
      </c>
      <c r="F808" t="s">
        <v>19</v>
      </c>
      <c r="G808">
        <v>255481194864.26001</v>
      </c>
    </row>
    <row r="809" spans="1:7" x14ac:dyDescent="0.25">
      <c r="A809" t="s">
        <v>29</v>
      </c>
      <c r="B809" t="s">
        <v>30</v>
      </c>
      <c r="C809" t="s">
        <v>31</v>
      </c>
      <c r="D809" s="3">
        <v>43709</v>
      </c>
      <c r="E809" t="s">
        <v>14</v>
      </c>
      <c r="F809" t="s">
        <v>15</v>
      </c>
      <c r="G809">
        <v>260319975626.14001</v>
      </c>
    </row>
    <row r="810" spans="1:7" x14ac:dyDescent="0.25">
      <c r="A810" t="s">
        <v>29</v>
      </c>
      <c r="B810" t="s">
        <v>30</v>
      </c>
      <c r="C810" t="s">
        <v>31</v>
      </c>
      <c r="D810" s="3">
        <v>43709</v>
      </c>
      <c r="E810" t="s">
        <v>10</v>
      </c>
      <c r="F810" t="s">
        <v>11</v>
      </c>
      <c r="G810">
        <v>378701449444</v>
      </c>
    </row>
    <row r="811" spans="1:7" x14ac:dyDescent="0.25">
      <c r="A811" t="s">
        <v>29</v>
      </c>
      <c r="B811" t="s">
        <v>30</v>
      </c>
      <c r="C811" t="s">
        <v>31</v>
      </c>
      <c r="D811" s="3">
        <v>43678</v>
      </c>
      <c r="E811" t="s">
        <v>14</v>
      </c>
      <c r="F811" t="s">
        <v>15</v>
      </c>
      <c r="G811">
        <v>259297043248.09</v>
      </c>
    </row>
    <row r="812" spans="1:7" x14ac:dyDescent="0.25">
      <c r="A812" t="s">
        <v>29</v>
      </c>
      <c r="B812" t="s">
        <v>30</v>
      </c>
      <c r="C812" t="s">
        <v>31</v>
      </c>
      <c r="D812" s="3">
        <v>43678</v>
      </c>
      <c r="E812" t="s">
        <v>10</v>
      </c>
      <c r="F812" t="s">
        <v>11</v>
      </c>
      <c r="G812">
        <v>378701749444</v>
      </c>
    </row>
    <row r="813" spans="1:7" x14ac:dyDescent="0.25">
      <c r="A813" t="s">
        <v>29</v>
      </c>
      <c r="B813" t="s">
        <v>30</v>
      </c>
      <c r="C813" t="s">
        <v>31</v>
      </c>
      <c r="D813" s="3">
        <v>43678</v>
      </c>
      <c r="E813" t="s">
        <v>16</v>
      </c>
      <c r="F813" t="s">
        <v>17</v>
      </c>
      <c r="G813">
        <v>254001980075.63</v>
      </c>
    </row>
    <row r="814" spans="1:7" x14ac:dyDescent="0.25">
      <c r="A814" t="s">
        <v>29</v>
      </c>
      <c r="B814" t="s">
        <v>30</v>
      </c>
      <c r="C814" t="s">
        <v>31</v>
      </c>
      <c r="D814" s="3">
        <v>43678</v>
      </c>
      <c r="E814" t="s">
        <v>18</v>
      </c>
      <c r="F814" t="s">
        <v>19</v>
      </c>
      <c r="G814">
        <v>254001980075.63</v>
      </c>
    </row>
    <row r="815" spans="1:7" x14ac:dyDescent="0.25">
      <c r="A815" t="s">
        <v>29</v>
      </c>
      <c r="B815" t="s">
        <v>30</v>
      </c>
      <c r="C815" t="s">
        <v>31</v>
      </c>
      <c r="D815" s="3">
        <v>43647</v>
      </c>
      <c r="E815" t="s">
        <v>18</v>
      </c>
      <c r="F815" t="s">
        <v>19</v>
      </c>
      <c r="G815">
        <v>227197512738.70001</v>
      </c>
    </row>
    <row r="816" spans="1:7" x14ac:dyDescent="0.25">
      <c r="A816" t="s">
        <v>29</v>
      </c>
      <c r="B816" t="s">
        <v>30</v>
      </c>
      <c r="C816" t="s">
        <v>31</v>
      </c>
      <c r="D816" s="3">
        <v>43647</v>
      </c>
      <c r="E816" t="s">
        <v>10</v>
      </c>
      <c r="F816" t="s">
        <v>11</v>
      </c>
      <c r="G816">
        <v>378701749444</v>
      </c>
    </row>
    <row r="817" spans="1:7" x14ac:dyDescent="0.25">
      <c r="A817" t="s">
        <v>29</v>
      </c>
      <c r="B817" t="s">
        <v>30</v>
      </c>
      <c r="C817" t="s">
        <v>31</v>
      </c>
      <c r="D817" s="3">
        <v>43647</v>
      </c>
      <c r="E817" t="s">
        <v>14</v>
      </c>
      <c r="F817" t="s">
        <v>15</v>
      </c>
      <c r="G817">
        <v>230768010524.17999</v>
      </c>
    </row>
    <row r="818" spans="1:7" x14ac:dyDescent="0.25">
      <c r="A818" t="s">
        <v>29</v>
      </c>
      <c r="B818" t="s">
        <v>30</v>
      </c>
      <c r="C818" t="s">
        <v>31</v>
      </c>
      <c r="D818" s="3">
        <v>43647</v>
      </c>
      <c r="E818" t="s">
        <v>16</v>
      </c>
      <c r="F818" t="s">
        <v>17</v>
      </c>
      <c r="G818">
        <v>227197512738.70001</v>
      </c>
    </row>
    <row r="819" spans="1:7" x14ac:dyDescent="0.25">
      <c r="A819" t="s">
        <v>29</v>
      </c>
      <c r="B819" t="s">
        <v>30</v>
      </c>
      <c r="C819" t="s">
        <v>31</v>
      </c>
      <c r="D819" s="3">
        <v>43617</v>
      </c>
      <c r="E819" t="s">
        <v>18</v>
      </c>
      <c r="F819" t="s">
        <v>19</v>
      </c>
      <c r="G819">
        <v>152795210034.53</v>
      </c>
    </row>
    <row r="820" spans="1:7" x14ac:dyDescent="0.25">
      <c r="A820" t="s">
        <v>29</v>
      </c>
      <c r="B820" t="s">
        <v>30</v>
      </c>
      <c r="C820" t="s">
        <v>31</v>
      </c>
      <c r="D820" s="3">
        <v>43617</v>
      </c>
      <c r="E820" t="s">
        <v>10</v>
      </c>
      <c r="F820" t="s">
        <v>11</v>
      </c>
      <c r="G820">
        <v>378701749444</v>
      </c>
    </row>
    <row r="821" spans="1:7" x14ac:dyDescent="0.25">
      <c r="A821" t="s">
        <v>29</v>
      </c>
      <c r="B821" t="s">
        <v>30</v>
      </c>
      <c r="C821" t="s">
        <v>31</v>
      </c>
      <c r="D821" s="3">
        <v>43617</v>
      </c>
      <c r="E821" t="s">
        <v>14</v>
      </c>
      <c r="F821" t="s">
        <v>15</v>
      </c>
      <c r="G821">
        <v>159601058801.72</v>
      </c>
    </row>
    <row r="822" spans="1:7" x14ac:dyDescent="0.25">
      <c r="A822" t="s">
        <v>29</v>
      </c>
      <c r="B822" t="s">
        <v>30</v>
      </c>
      <c r="C822" t="s">
        <v>31</v>
      </c>
      <c r="D822" s="3">
        <v>43617</v>
      </c>
      <c r="E822" t="s">
        <v>16</v>
      </c>
      <c r="F822" t="s">
        <v>17</v>
      </c>
      <c r="G822">
        <v>152795210034.53</v>
      </c>
    </row>
    <row r="823" spans="1:7" x14ac:dyDescent="0.25">
      <c r="A823" t="s">
        <v>29</v>
      </c>
      <c r="B823" t="s">
        <v>30</v>
      </c>
      <c r="C823" t="s">
        <v>31</v>
      </c>
      <c r="D823" s="3">
        <v>43586</v>
      </c>
      <c r="E823" t="s">
        <v>10</v>
      </c>
      <c r="F823" t="s">
        <v>11</v>
      </c>
      <c r="G823">
        <v>378996007187</v>
      </c>
    </row>
    <row r="824" spans="1:7" x14ac:dyDescent="0.25">
      <c r="A824" t="s">
        <v>29</v>
      </c>
      <c r="B824" t="s">
        <v>30</v>
      </c>
      <c r="C824" t="s">
        <v>31</v>
      </c>
      <c r="D824" s="3">
        <v>43586</v>
      </c>
      <c r="E824" t="s">
        <v>14</v>
      </c>
      <c r="F824" t="s">
        <v>15</v>
      </c>
      <c r="G824">
        <v>158761511845.01999</v>
      </c>
    </row>
    <row r="825" spans="1:7" x14ac:dyDescent="0.25">
      <c r="A825" t="s">
        <v>29</v>
      </c>
      <c r="B825" t="s">
        <v>30</v>
      </c>
      <c r="C825" t="s">
        <v>31</v>
      </c>
      <c r="D825" s="3">
        <v>43586</v>
      </c>
      <c r="E825" t="s">
        <v>16</v>
      </c>
      <c r="F825" t="s">
        <v>17</v>
      </c>
      <c r="G825">
        <v>151165197546.17999</v>
      </c>
    </row>
    <row r="826" spans="1:7" x14ac:dyDescent="0.25">
      <c r="A826" t="s">
        <v>29</v>
      </c>
      <c r="B826" t="s">
        <v>30</v>
      </c>
      <c r="C826" t="s">
        <v>31</v>
      </c>
      <c r="D826" s="3">
        <v>43586</v>
      </c>
      <c r="E826" t="s">
        <v>18</v>
      </c>
      <c r="F826" t="s">
        <v>19</v>
      </c>
      <c r="G826">
        <v>151165197546.17999</v>
      </c>
    </row>
    <row r="827" spans="1:7" x14ac:dyDescent="0.25">
      <c r="A827" t="s">
        <v>29</v>
      </c>
      <c r="B827" t="s">
        <v>30</v>
      </c>
      <c r="C827" t="s">
        <v>31</v>
      </c>
      <c r="D827" s="3">
        <v>43556</v>
      </c>
      <c r="E827" t="s">
        <v>18</v>
      </c>
      <c r="F827" t="s">
        <v>19</v>
      </c>
      <c r="G827">
        <v>130651520201.33</v>
      </c>
    </row>
    <row r="828" spans="1:7" x14ac:dyDescent="0.25">
      <c r="A828" t="s">
        <v>29</v>
      </c>
      <c r="B828" t="s">
        <v>30</v>
      </c>
      <c r="C828" t="s">
        <v>31</v>
      </c>
      <c r="D828" s="3">
        <v>43556</v>
      </c>
      <c r="E828" t="s">
        <v>16</v>
      </c>
      <c r="F828" t="s">
        <v>17</v>
      </c>
      <c r="G828">
        <v>130651520201.33</v>
      </c>
    </row>
    <row r="829" spans="1:7" x14ac:dyDescent="0.25">
      <c r="A829" t="s">
        <v>29</v>
      </c>
      <c r="B829" t="s">
        <v>30</v>
      </c>
      <c r="C829" t="s">
        <v>31</v>
      </c>
      <c r="D829" s="3">
        <v>43556</v>
      </c>
      <c r="E829" t="s">
        <v>14</v>
      </c>
      <c r="F829" t="s">
        <v>15</v>
      </c>
      <c r="G829">
        <v>135077040451.91</v>
      </c>
    </row>
    <row r="830" spans="1:7" x14ac:dyDescent="0.25">
      <c r="A830" t="s">
        <v>29</v>
      </c>
      <c r="B830" t="s">
        <v>30</v>
      </c>
      <c r="C830" t="s">
        <v>31</v>
      </c>
      <c r="D830" s="3">
        <v>43556</v>
      </c>
      <c r="E830" t="s">
        <v>10</v>
      </c>
      <c r="F830" t="s">
        <v>11</v>
      </c>
      <c r="G830">
        <v>378996007187</v>
      </c>
    </row>
    <row r="831" spans="1:7" x14ac:dyDescent="0.25">
      <c r="A831" t="s">
        <v>29</v>
      </c>
      <c r="B831" t="s">
        <v>30</v>
      </c>
      <c r="C831" t="s">
        <v>31</v>
      </c>
      <c r="D831" s="3">
        <v>43525</v>
      </c>
      <c r="E831" t="s">
        <v>10</v>
      </c>
      <c r="F831" t="s">
        <v>11</v>
      </c>
      <c r="G831">
        <v>378896007187</v>
      </c>
    </row>
    <row r="832" spans="1:7" x14ac:dyDescent="0.25">
      <c r="A832" t="s">
        <v>29</v>
      </c>
      <c r="B832" t="s">
        <v>30</v>
      </c>
      <c r="C832" t="s">
        <v>31</v>
      </c>
      <c r="D832" s="3">
        <v>43525</v>
      </c>
      <c r="E832" t="s">
        <v>18</v>
      </c>
      <c r="F832" t="s">
        <v>19</v>
      </c>
      <c r="G832">
        <v>117252511578.38</v>
      </c>
    </row>
    <row r="833" spans="1:7" x14ac:dyDescent="0.25">
      <c r="A833" t="s">
        <v>29</v>
      </c>
      <c r="B833" t="s">
        <v>30</v>
      </c>
      <c r="C833" t="s">
        <v>31</v>
      </c>
      <c r="D833" s="3">
        <v>43525</v>
      </c>
      <c r="E833" t="s">
        <v>16</v>
      </c>
      <c r="F833" t="s">
        <v>17</v>
      </c>
      <c r="G833">
        <v>117252511578.38</v>
      </c>
    </row>
    <row r="834" spans="1:7" x14ac:dyDescent="0.25">
      <c r="A834" t="s">
        <v>29</v>
      </c>
      <c r="B834" t="s">
        <v>30</v>
      </c>
      <c r="C834" t="s">
        <v>31</v>
      </c>
      <c r="D834" s="3">
        <v>43525</v>
      </c>
      <c r="E834" t="s">
        <v>14</v>
      </c>
      <c r="F834" t="s">
        <v>15</v>
      </c>
      <c r="G834">
        <v>124109219013.82001</v>
      </c>
    </row>
    <row r="835" spans="1:7" x14ac:dyDescent="0.25">
      <c r="A835" t="s">
        <v>29</v>
      </c>
      <c r="B835" t="s">
        <v>30</v>
      </c>
      <c r="C835" t="s">
        <v>31</v>
      </c>
      <c r="D835" s="3">
        <v>43497</v>
      </c>
      <c r="E835" t="s">
        <v>18</v>
      </c>
      <c r="F835" t="s">
        <v>19</v>
      </c>
      <c r="G835">
        <v>95717306545.960007</v>
      </c>
    </row>
    <row r="836" spans="1:7" x14ac:dyDescent="0.25">
      <c r="A836" t="s">
        <v>29</v>
      </c>
      <c r="B836" t="s">
        <v>30</v>
      </c>
      <c r="C836" t="s">
        <v>31</v>
      </c>
      <c r="D836" s="3">
        <v>43497</v>
      </c>
      <c r="E836" t="s">
        <v>10</v>
      </c>
      <c r="F836" t="s">
        <v>11</v>
      </c>
      <c r="G836">
        <v>378896007187</v>
      </c>
    </row>
    <row r="837" spans="1:7" x14ac:dyDescent="0.25">
      <c r="A837" t="s">
        <v>29</v>
      </c>
      <c r="B837" t="s">
        <v>30</v>
      </c>
      <c r="C837" t="s">
        <v>31</v>
      </c>
      <c r="D837" s="3">
        <v>43497</v>
      </c>
      <c r="E837" t="s">
        <v>14</v>
      </c>
      <c r="F837" t="s">
        <v>15</v>
      </c>
      <c r="G837">
        <v>102847589580.14999</v>
      </c>
    </row>
    <row r="838" spans="1:7" x14ac:dyDescent="0.25">
      <c r="A838" t="s">
        <v>29</v>
      </c>
      <c r="B838" t="s">
        <v>30</v>
      </c>
      <c r="C838" t="s">
        <v>31</v>
      </c>
      <c r="D838" s="3">
        <v>43497</v>
      </c>
      <c r="E838" t="s">
        <v>16</v>
      </c>
      <c r="F838" t="s">
        <v>17</v>
      </c>
      <c r="G838">
        <v>95717306545.960007</v>
      </c>
    </row>
    <row r="839" spans="1:7" x14ac:dyDescent="0.25">
      <c r="A839" t="s">
        <v>29</v>
      </c>
      <c r="B839" t="s">
        <v>30</v>
      </c>
      <c r="C839" t="s">
        <v>31</v>
      </c>
      <c r="D839" s="3">
        <v>43466</v>
      </c>
      <c r="E839" t="s">
        <v>18</v>
      </c>
      <c r="F839" t="s">
        <v>19</v>
      </c>
      <c r="G839">
        <v>71708282881.529999</v>
      </c>
    </row>
    <row r="840" spans="1:7" x14ac:dyDescent="0.25">
      <c r="A840" t="s">
        <v>29</v>
      </c>
      <c r="B840" t="s">
        <v>30</v>
      </c>
      <c r="C840" t="s">
        <v>31</v>
      </c>
      <c r="D840" s="3">
        <v>43466</v>
      </c>
      <c r="E840" t="s">
        <v>16</v>
      </c>
      <c r="F840" t="s">
        <v>17</v>
      </c>
      <c r="G840">
        <v>71708282881.529999</v>
      </c>
    </row>
    <row r="841" spans="1:7" x14ac:dyDescent="0.25">
      <c r="A841" t="s">
        <v>29</v>
      </c>
      <c r="B841" t="s">
        <v>30</v>
      </c>
      <c r="C841" t="s">
        <v>31</v>
      </c>
      <c r="D841" s="3">
        <v>43466</v>
      </c>
      <c r="E841" t="s">
        <v>14</v>
      </c>
      <c r="F841" t="s">
        <v>15</v>
      </c>
      <c r="G841">
        <v>82258413260.25</v>
      </c>
    </row>
    <row r="842" spans="1:7" x14ac:dyDescent="0.25">
      <c r="A842" t="s">
        <v>29</v>
      </c>
      <c r="B842" t="s">
        <v>30</v>
      </c>
      <c r="C842" t="s">
        <v>31</v>
      </c>
      <c r="D842" s="3">
        <v>43466</v>
      </c>
      <c r="E842" t="s">
        <v>10</v>
      </c>
      <c r="F842" t="s">
        <v>11</v>
      </c>
      <c r="G842">
        <v>378896007187</v>
      </c>
    </row>
    <row r="843" spans="1:7" x14ac:dyDescent="0.25">
      <c r="A843" t="s">
        <v>32</v>
      </c>
      <c r="B843" t="s">
        <v>33</v>
      </c>
      <c r="C843" t="s">
        <v>34</v>
      </c>
      <c r="D843" s="3">
        <v>44197</v>
      </c>
      <c r="E843" t="s">
        <v>10</v>
      </c>
      <c r="F843" t="s">
        <v>11</v>
      </c>
      <c r="G843">
        <v>11755594466</v>
      </c>
    </row>
    <row r="844" spans="1:7" x14ac:dyDescent="0.25">
      <c r="A844" t="s">
        <v>32</v>
      </c>
      <c r="B844" t="s">
        <v>33</v>
      </c>
      <c r="C844" t="s">
        <v>34</v>
      </c>
      <c r="D844" s="3">
        <v>44197</v>
      </c>
      <c r="E844" t="s">
        <v>18</v>
      </c>
      <c r="F844" t="s">
        <v>19</v>
      </c>
      <c r="G844">
        <v>68534.5</v>
      </c>
    </row>
    <row r="845" spans="1:7" x14ac:dyDescent="0.25">
      <c r="A845" t="s">
        <v>32</v>
      </c>
      <c r="B845" t="s">
        <v>33</v>
      </c>
      <c r="C845" t="s">
        <v>34</v>
      </c>
      <c r="D845" s="3">
        <v>44197</v>
      </c>
      <c r="E845" t="s">
        <v>16</v>
      </c>
      <c r="F845" t="s">
        <v>17</v>
      </c>
      <c r="G845">
        <v>18097384.16</v>
      </c>
    </row>
    <row r="846" spans="1:7" x14ac:dyDescent="0.25">
      <c r="A846" t="s">
        <v>32</v>
      </c>
      <c r="B846" t="s">
        <v>33</v>
      </c>
      <c r="C846" t="s">
        <v>34</v>
      </c>
      <c r="D846" s="3">
        <v>44197</v>
      </c>
      <c r="E846" t="s">
        <v>14</v>
      </c>
      <c r="F846" t="s">
        <v>15</v>
      </c>
      <c r="G846">
        <v>237013027.2405</v>
      </c>
    </row>
    <row r="847" spans="1:7" x14ac:dyDescent="0.25">
      <c r="A847" t="s">
        <v>32</v>
      </c>
      <c r="B847" t="s">
        <v>33</v>
      </c>
      <c r="C847" t="s">
        <v>34</v>
      </c>
      <c r="D847" s="3">
        <v>44166</v>
      </c>
      <c r="E847" t="s">
        <v>18</v>
      </c>
      <c r="F847" t="s">
        <v>19</v>
      </c>
      <c r="G847">
        <v>20966048833.278198</v>
      </c>
    </row>
    <row r="848" spans="1:7" x14ac:dyDescent="0.25">
      <c r="A848" t="s">
        <v>32</v>
      </c>
      <c r="B848" t="s">
        <v>33</v>
      </c>
      <c r="C848" t="s">
        <v>34</v>
      </c>
      <c r="D848" s="3">
        <v>44166</v>
      </c>
      <c r="E848" t="s">
        <v>20</v>
      </c>
      <c r="F848" t="s">
        <v>21</v>
      </c>
      <c r="G848">
        <v>25848106058.809601</v>
      </c>
    </row>
    <row r="849" spans="1:7" x14ac:dyDescent="0.25">
      <c r="A849" t="s">
        <v>32</v>
      </c>
      <c r="B849" t="s">
        <v>33</v>
      </c>
      <c r="C849" t="s">
        <v>34</v>
      </c>
      <c r="D849" s="3">
        <v>44166</v>
      </c>
      <c r="E849" t="s">
        <v>10</v>
      </c>
      <c r="F849" t="s">
        <v>11</v>
      </c>
      <c r="G849">
        <v>48686671056.989998</v>
      </c>
    </row>
    <row r="850" spans="1:7" x14ac:dyDescent="0.25">
      <c r="A850" t="s">
        <v>32</v>
      </c>
      <c r="B850" t="s">
        <v>33</v>
      </c>
      <c r="C850" t="s">
        <v>34</v>
      </c>
      <c r="D850" s="3">
        <v>44166</v>
      </c>
      <c r="E850" t="s">
        <v>14</v>
      </c>
      <c r="F850" t="s">
        <v>15</v>
      </c>
      <c r="G850">
        <v>47216966466.761101</v>
      </c>
    </row>
    <row r="851" spans="1:7" x14ac:dyDescent="0.25">
      <c r="A851" t="s">
        <v>32</v>
      </c>
      <c r="B851" t="s">
        <v>33</v>
      </c>
      <c r="C851" t="s">
        <v>34</v>
      </c>
      <c r="D851" s="3">
        <v>44166</v>
      </c>
      <c r="E851" t="s">
        <v>16</v>
      </c>
      <c r="F851" t="s">
        <v>17</v>
      </c>
      <c r="G851">
        <v>21368860407.9515</v>
      </c>
    </row>
    <row r="852" spans="1:7" x14ac:dyDescent="0.25">
      <c r="A852" t="s">
        <v>32</v>
      </c>
      <c r="B852" t="s">
        <v>33</v>
      </c>
      <c r="C852" t="s">
        <v>34</v>
      </c>
      <c r="D852" s="3">
        <v>44136</v>
      </c>
      <c r="E852" t="s">
        <v>14</v>
      </c>
      <c r="F852" t="s">
        <v>15</v>
      </c>
      <c r="G852">
        <v>30221070505.4123</v>
      </c>
    </row>
    <row r="853" spans="1:7" x14ac:dyDescent="0.25">
      <c r="A853" t="s">
        <v>32</v>
      </c>
      <c r="B853" t="s">
        <v>33</v>
      </c>
      <c r="C853" t="s">
        <v>34</v>
      </c>
      <c r="D853" s="3">
        <v>44136</v>
      </c>
      <c r="E853" t="s">
        <v>16</v>
      </c>
      <c r="F853" t="s">
        <v>17</v>
      </c>
      <c r="G853">
        <v>14207051204.690201</v>
      </c>
    </row>
    <row r="854" spans="1:7" x14ac:dyDescent="0.25">
      <c r="A854" t="s">
        <v>32</v>
      </c>
      <c r="B854" t="s">
        <v>33</v>
      </c>
      <c r="C854" t="s">
        <v>34</v>
      </c>
      <c r="D854" s="3">
        <v>44136</v>
      </c>
      <c r="E854" t="s">
        <v>18</v>
      </c>
      <c r="F854" t="s">
        <v>19</v>
      </c>
      <c r="G854">
        <v>13918656058.3526</v>
      </c>
    </row>
    <row r="855" spans="1:7" x14ac:dyDescent="0.25">
      <c r="A855" t="s">
        <v>32</v>
      </c>
      <c r="B855" t="s">
        <v>33</v>
      </c>
      <c r="C855" t="s">
        <v>34</v>
      </c>
      <c r="D855" s="3">
        <v>44136</v>
      </c>
      <c r="E855" t="s">
        <v>10</v>
      </c>
      <c r="F855" t="s">
        <v>11</v>
      </c>
      <c r="G855">
        <v>46284602902.989998</v>
      </c>
    </row>
    <row r="856" spans="1:7" x14ac:dyDescent="0.25">
      <c r="A856" t="s">
        <v>32</v>
      </c>
      <c r="B856" t="s">
        <v>33</v>
      </c>
      <c r="C856" t="s">
        <v>34</v>
      </c>
      <c r="D856" s="3">
        <v>44105</v>
      </c>
      <c r="E856" t="s">
        <v>10</v>
      </c>
      <c r="F856" t="s">
        <v>11</v>
      </c>
      <c r="G856">
        <v>44514135096.989998</v>
      </c>
    </row>
    <row r="857" spans="1:7" x14ac:dyDescent="0.25">
      <c r="A857" t="s">
        <v>32</v>
      </c>
      <c r="B857" t="s">
        <v>33</v>
      </c>
      <c r="C857" t="s">
        <v>34</v>
      </c>
      <c r="D857" s="3">
        <v>44105</v>
      </c>
      <c r="E857" t="s">
        <v>14</v>
      </c>
      <c r="F857" t="s">
        <v>15</v>
      </c>
      <c r="G857">
        <v>26731987578.107601</v>
      </c>
    </row>
    <row r="858" spans="1:7" x14ac:dyDescent="0.25">
      <c r="A858" t="s">
        <v>32</v>
      </c>
      <c r="B858" t="s">
        <v>33</v>
      </c>
      <c r="C858" t="s">
        <v>34</v>
      </c>
      <c r="D858" s="3">
        <v>44105</v>
      </c>
      <c r="E858" t="s">
        <v>16</v>
      </c>
      <c r="F858" t="s">
        <v>17</v>
      </c>
      <c r="G858">
        <v>12463477183.0667</v>
      </c>
    </row>
    <row r="859" spans="1:7" x14ac:dyDescent="0.25">
      <c r="A859" t="s">
        <v>32</v>
      </c>
      <c r="B859" t="s">
        <v>33</v>
      </c>
      <c r="C859" t="s">
        <v>34</v>
      </c>
      <c r="D859" s="3">
        <v>44105</v>
      </c>
      <c r="E859" t="s">
        <v>18</v>
      </c>
      <c r="F859" t="s">
        <v>19</v>
      </c>
      <c r="G859">
        <v>12072169312.0996</v>
      </c>
    </row>
    <row r="860" spans="1:7" x14ac:dyDescent="0.25">
      <c r="A860" t="s">
        <v>32</v>
      </c>
      <c r="B860" t="s">
        <v>33</v>
      </c>
      <c r="C860" t="s">
        <v>34</v>
      </c>
      <c r="D860" s="3">
        <v>44075</v>
      </c>
      <c r="E860" t="s">
        <v>18</v>
      </c>
      <c r="F860" t="s">
        <v>19</v>
      </c>
      <c r="G860">
        <v>10475970908.4023</v>
      </c>
    </row>
    <row r="861" spans="1:7" x14ac:dyDescent="0.25">
      <c r="A861" t="s">
        <v>32</v>
      </c>
      <c r="B861" t="s">
        <v>33</v>
      </c>
      <c r="C861" t="s">
        <v>34</v>
      </c>
      <c r="D861" s="3">
        <v>44075</v>
      </c>
      <c r="E861" t="s">
        <v>16</v>
      </c>
      <c r="F861" t="s">
        <v>17</v>
      </c>
      <c r="G861">
        <v>10758628154.0123</v>
      </c>
    </row>
    <row r="862" spans="1:7" x14ac:dyDescent="0.25">
      <c r="A862" t="s">
        <v>32</v>
      </c>
      <c r="B862" t="s">
        <v>33</v>
      </c>
      <c r="C862" t="s">
        <v>34</v>
      </c>
      <c r="D862" s="3">
        <v>44075</v>
      </c>
      <c r="E862" t="s">
        <v>14</v>
      </c>
      <c r="F862" t="s">
        <v>15</v>
      </c>
      <c r="G862">
        <v>25617415527.144798</v>
      </c>
    </row>
    <row r="863" spans="1:7" x14ac:dyDescent="0.25">
      <c r="A863" t="s">
        <v>32</v>
      </c>
      <c r="B863" t="s">
        <v>33</v>
      </c>
      <c r="C863" t="s">
        <v>34</v>
      </c>
      <c r="D863" s="3">
        <v>44075</v>
      </c>
      <c r="E863" t="s">
        <v>10</v>
      </c>
      <c r="F863" t="s">
        <v>11</v>
      </c>
      <c r="G863">
        <v>43680428507</v>
      </c>
    </row>
    <row r="864" spans="1:7" x14ac:dyDescent="0.25">
      <c r="A864" t="s">
        <v>32</v>
      </c>
      <c r="B864" t="s">
        <v>33</v>
      </c>
      <c r="C864" t="s">
        <v>34</v>
      </c>
      <c r="D864" s="3">
        <v>44044</v>
      </c>
      <c r="E864" t="s">
        <v>18</v>
      </c>
      <c r="F864" t="s">
        <v>19</v>
      </c>
      <c r="G864">
        <v>8629093136.2175999</v>
      </c>
    </row>
    <row r="865" spans="1:7" x14ac:dyDescent="0.25">
      <c r="A865" t="s">
        <v>32</v>
      </c>
      <c r="B865" t="s">
        <v>33</v>
      </c>
      <c r="C865" t="s">
        <v>34</v>
      </c>
      <c r="D865" s="3">
        <v>44044</v>
      </c>
      <c r="E865" t="s">
        <v>14</v>
      </c>
      <c r="F865" t="s">
        <v>15</v>
      </c>
      <c r="G865">
        <v>23890115210.847301</v>
      </c>
    </row>
    <row r="866" spans="1:7" x14ac:dyDescent="0.25">
      <c r="A866" t="s">
        <v>32</v>
      </c>
      <c r="B866" t="s">
        <v>33</v>
      </c>
      <c r="C866" t="s">
        <v>34</v>
      </c>
      <c r="D866" s="3">
        <v>44044</v>
      </c>
      <c r="E866" t="s">
        <v>16</v>
      </c>
      <c r="F866" t="s">
        <v>17</v>
      </c>
      <c r="G866">
        <v>9082777765.8476009</v>
      </c>
    </row>
    <row r="867" spans="1:7" x14ac:dyDescent="0.25">
      <c r="A867" t="s">
        <v>32</v>
      </c>
      <c r="B867" t="s">
        <v>33</v>
      </c>
      <c r="C867" t="s">
        <v>34</v>
      </c>
      <c r="D867" s="3">
        <v>44044</v>
      </c>
      <c r="E867" t="s">
        <v>10</v>
      </c>
      <c r="F867" t="s">
        <v>11</v>
      </c>
      <c r="G867">
        <v>43000703159</v>
      </c>
    </row>
    <row r="868" spans="1:7" x14ac:dyDescent="0.25">
      <c r="A868" t="s">
        <v>32</v>
      </c>
      <c r="B868" t="s">
        <v>33</v>
      </c>
      <c r="C868" t="s">
        <v>34</v>
      </c>
      <c r="D868" s="3">
        <v>44013</v>
      </c>
      <c r="E868" t="s">
        <v>14</v>
      </c>
      <c r="F868" t="s">
        <v>15</v>
      </c>
      <c r="G868">
        <v>21109773081.157902</v>
      </c>
    </row>
    <row r="869" spans="1:7" x14ac:dyDescent="0.25">
      <c r="A869" t="s">
        <v>32</v>
      </c>
      <c r="B869" t="s">
        <v>33</v>
      </c>
      <c r="C869" t="s">
        <v>34</v>
      </c>
      <c r="D869" s="3">
        <v>44013</v>
      </c>
      <c r="E869" t="s">
        <v>18</v>
      </c>
      <c r="F869" t="s">
        <v>19</v>
      </c>
      <c r="G869">
        <v>6749449215.5604</v>
      </c>
    </row>
    <row r="870" spans="1:7" x14ac:dyDescent="0.25">
      <c r="A870" t="s">
        <v>32</v>
      </c>
      <c r="B870" t="s">
        <v>33</v>
      </c>
      <c r="C870" t="s">
        <v>34</v>
      </c>
      <c r="D870" s="3">
        <v>44013</v>
      </c>
      <c r="E870" t="s">
        <v>16</v>
      </c>
      <c r="F870" t="s">
        <v>17</v>
      </c>
      <c r="G870">
        <v>7081151983.2868996</v>
      </c>
    </row>
    <row r="871" spans="1:7" x14ac:dyDescent="0.25">
      <c r="A871" t="s">
        <v>32</v>
      </c>
      <c r="B871" t="s">
        <v>33</v>
      </c>
      <c r="C871" t="s">
        <v>34</v>
      </c>
      <c r="D871" s="3">
        <v>44013</v>
      </c>
      <c r="E871" t="s">
        <v>10</v>
      </c>
      <c r="F871" t="s">
        <v>11</v>
      </c>
      <c r="G871">
        <v>42511286850</v>
      </c>
    </row>
    <row r="872" spans="1:7" x14ac:dyDescent="0.25">
      <c r="A872" t="s">
        <v>32</v>
      </c>
      <c r="B872" t="s">
        <v>33</v>
      </c>
      <c r="C872" t="s">
        <v>34</v>
      </c>
      <c r="D872" s="3">
        <v>43983</v>
      </c>
      <c r="E872" t="s">
        <v>16</v>
      </c>
      <c r="F872" t="s">
        <v>17</v>
      </c>
      <c r="G872">
        <v>5467775916.5403004</v>
      </c>
    </row>
    <row r="873" spans="1:7" x14ac:dyDescent="0.25">
      <c r="A873" t="s">
        <v>32</v>
      </c>
      <c r="B873" t="s">
        <v>33</v>
      </c>
      <c r="C873" t="s">
        <v>34</v>
      </c>
      <c r="D873" s="3">
        <v>43983</v>
      </c>
      <c r="E873" t="s">
        <v>14</v>
      </c>
      <c r="F873" t="s">
        <v>15</v>
      </c>
      <c r="G873">
        <v>18688195662.780499</v>
      </c>
    </row>
    <row r="874" spans="1:7" x14ac:dyDescent="0.25">
      <c r="A874" t="s">
        <v>32</v>
      </c>
      <c r="B874" t="s">
        <v>33</v>
      </c>
      <c r="C874" t="s">
        <v>34</v>
      </c>
      <c r="D874" s="3">
        <v>43983</v>
      </c>
      <c r="E874" t="s">
        <v>18</v>
      </c>
      <c r="F874" t="s">
        <v>19</v>
      </c>
      <c r="G874">
        <v>5152158545.8727999</v>
      </c>
    </row>
    <row r="875" spans="1:7" x14ac:dyDescent="0.25">
      <c r="A875" t="s">
        <v>32</v>
      </c>
      <c r="B875" t="s">
        <v>33</v>
      </c>
      <c r="C875" t="s">
        <v>34</v>
      </c>
      <c r="D875" s="3">
        <v>43983</v>
      </c>
      <c r="E875" t="s">
        <v>10</v>
      </c>
      <c r="F875" t="s">
        <v>11</v>
      </c>
      <c r="G875">
        <v>44369564260</v>
      </c>
    </row>
    <row r="876" spans="1:7" x14ac:dyDescent="0.25">
      <c r="A876" t="s">
        <v>32</v>
      </c>
      <c r="B876" t="s">
        <v>33</v>
      </c>
      <c r="C876" t="s">
        <v>34</v>
      </c>
      <c r="D876" s="3">
        <v>43952</v>
      </c>
      <c r="E876" t="s">
        <v>18</v>
      </c>
      <c r="F876" t="s">
        <v>19</v>
      </c>
      <c r="G876">
        <v>2932400894.0490999</v>
      </c>
    </row>
    <row r="877" spans="1:7" x14ac:dyDescent="0.25">
      <c r="A877" t="s">
        <v>32</v>
      </c>
      <c r="B877" t="s">
        <v>33</v>
      </c>
      <c r="C877" t="s">
        <v>34</v>
      </c>
      <c r="D877" s="3">
        <v>43952</v>
      </c>
      <c r="E877" t="s">
        <v>16</v>
      </c>
      <c r="F877" t="s">
        <v>17</v>
      </c>
      <c r="G877">
        <v>3020375668.0690999</v>
      </c>
    </row>
    <row r="878" spans="1:7" x14ac:dyDescent="0.25">
      <c r="A878" t="s">
        <v>32</v>
      </c>
      <c r="B878" t="s">
        <v>33</v>
      </c>
      <c r="C878" t="s">
        <v>34</v>
      </c>
      <c r="D878" s="3">
        <v>43952</v>
      </c>
      <c r="E878" t="s">
        <v>14</v>
      </c>
      <c r="F878" t="s">
        <v>15</v>
      </c>
      <c r="G878">
        <v>15094491367.0063</v>
      </c>
    </row>
    <row r="879" spans="1:7" x14ac:dyDescent="0.25">
      <c r="A879" t="s">
        <v>32</v>
      </c>
      <c r="B879" t="s">
        <v>33</v>
      </c>
      <c r="C879" t="s">
        <v>34</v>
      </c>
      <c r="D879" s="3">
        <v>43952</v>
      </c>
      <c r="E879" t="s">
        <v>10</v>
      </c>
      <c r="F879" t="s">
        <v>11</v>
      </c>
      <c r="G879">
        <v>44300462262</v>
      </c>
    </row>
    <row r="880" spans="1:7" x14ac:dyDescent="0.25">
      <c r="A880" t="s">
        <v>32</v>
      </c>
      <c r="B880" t="s">
        <v>33</v>
      </c>
      <c r="C880" t="s">
        <v>34</v>
      </c>
      <c r="D880" s="3">
        <v>43922</v>
      </c>
      <c r="E880" t="s">
        <v>10</v>
      </c>
      <c r="F880" t="s">
        <v>11</v>
      </c>
      <c r="G880">
        <v>43450109368</v>
      </c>
    </row>
    <row r="881" spans="1:7" x14ac:dyDescent="0.25">
      <c r="A881" t="s">
        <v>32</v>
      </c>
      <c r="B881" t="s">
        <v>33</v>
      </c>
      <c r="C881" t="s">
        <v>34</v>
      </c>
      <c r="D881" s="3">
        <v>43922</v>
      </c>
      <c r="E881" t="s">
        <v>14</v>
      </c>
      <c r="F881" t="s">
        <v>15</v>
      </c>
      <c r="G881">
        <v>13362695829.4727</v>
      </c>
    </row>
    <row r="882" spans="1:7" x14ac:dyDescent="0.25">
      <c r="A882" t="s">
        <v>32</v>
      </c>
      <c r="B882" t="s">
        <v>33</v>
      </c>
      <c r="C882" t="s">
        <v>34</v>
      </c>
      <c r="D882" s="3">
        <v>43922</v>
      </c>
      <c r="E882" t="s">
        <v>18</v>
      </c>
      <c r="F882" t="s">
        <v>19</v>
      </c>
      <c r="G882">
        <v>2092262723.3959</v>
      </c>
    </row>
    <row r="883" spans="1:7" x14ac:dyDescent="0.25">
      <c r="A883" t="s">
        <v>32</v>
      </c>
      <c r="B883" t="s">
        <v>33</v>
      </c>
      <c r="C883" t="s">
        <v>34</v>
      </c>
      <c r="D883" s="3">
        <v>43922</v>
      </c>
      <c r="E883" t="s">
        <v>16</v>
      </c>
      <c r="F883" t="s">
        <v>17</v>
      </c>
      <c r="G883">
        <v>2161378402.2958999</v>
      </c>
    </row>
    <row r="884" spans="1:7" x14ac:dyDescent="0.25">
      <c r="A884" t="s">
        <v>32</v>
      </c>
      <c r="B884" t="s">
        <v>33</v>
      </c>
      <c r="C884" t="s">
        <v>34</v>
      </c>
      <c r="D884" s="3">
        <v>43891</v>
      </c>
      <c r="E884" t="s">
        <v>10</v>
      </c>
      <c r="F884" t="s">
        <v>11</v>
      </c>
      <c r="G884">
        <v>41593624493</v>
      </c>
    </row>
    <row r="885" spans="1:7" x14ac:dyDescent="0.25">
      <c r="A885" t="s">
        <v>32</v>
      </c>
      <c r="B885" t="s">
        <v>33</v>
      </c>
      <c r="C885" t="s">
        <v>34</v>
      </c>
      <c r="D885" s="3">
        <v>43891</v>
      </c>
      <c r="E885" t="s">
        <v>14</v>
      </c>
      <c r="F885" t="s">
        <v>15</v>
      </c>
      <c r="G885">
        <v>4026880136.7031002</v>
      </c>
    </row>
    <row r="886" spans="1:7" x14ac:dyDescent="0.25">
      <c r="A886" t="s">
        <v>32</v>
      </c>
      <c r="B886" t="s">
        <v>33</v>
      </c>
      <c r="C886" t="s">
        <v>34</v>
      </c>
      <c r="D886" s="3">
        <v>43891</v>
      </c>
      <c r="E886" t="s">
        <v>16</v>
      </c>
      <c r="F886" t="s">
        <v>17</v>
      </c>
      <c r="G886">
        <v>1087783039.5120001</v>
      </c>
    </row>
    <row r="887" spans="1:7" x14ac:dyDescent="0.25">
      <c r="A887" t="s">
        <v>32</v>
      </c>
      <c r="B887" t="s">
        <v>33</v>
      </c>
      <c r="C887" t="s">
        <v>34</v>
      </c>
      <c r="D887" s="3">
        <v>43891</v>
      </c>
      <c r="E887" t="s">
        <v>18</v>
      </c>
      <c r="F887" t="s">
        <v>19</v>
      </c>
      <c r="G887">
        <v>1052339592.452</v>
      </c>
    </row>
    <row r="888" spans="1:7" x14ac:dyDescent="0.25">
      <c r="A888" t="s">
        <v>32</v>
      </c>
      <c r="B888" t="s">
        <v>33</v>
      </c>
      <c r="C888" t="s">
        <v>34</v>
      </c>
      <c r="D888" s="3">
        <v>43862</v>
      </c>
      <c r="E888" t="s">
        <v>16</v>
      </c>
      <c r="F888" t="s">
        <v>17</v>
      </c>
      <c r="G888">
        <v>199824057.7279</v>
      </c>
    </row>
    <row r="889" spans="1:7" x14ac:dyDescent="0.25">
      <c r="A889" t="s">
        <v>32</v>
      </c>
      <c r="B889" t="s">
        <v>33</v>
      </c>
      <c r="C889" t="s">
        <v>34</v>
      </c>
      <c r="D889" s="3">
        <v>43862</v>
      </c>
      <c r="E889" t="s">
        <v>14</v>
      </c>
      <c r="F889" t="s">
        <v>15</v>
      </c>
      <c r="G889">
        <v>2157269779.3856001</v>
      </c>
    </row>
    <row r="890" spans="1:7" x14ac:dyDescent="0.25">
      <c r="A890" t="s">
        <v>32</v>
      </c>
      <c r="B890" t="s">
        <v>33</v>
      </c>
      <c r="C890" t="s">
        <v>34</v>
      </c>
      <c r="D890" s="3">
        <v>43862</v>
      </c>
      <c r="E890" t="s">
        <v>10</v>
      </c>
      <c r="F890" t="s">
        <v>11</v>
      </c>
      <c r="G890">
        <v>41472873833</v>
      </c>
    </row>
    <row r="891" spans="1:7" x14ac:dyDescent="0.25">
      <c r="A891" t="s">
        <v>32</v>
      </c>
      <c r="B891" t="s">
        <v>33</v>
      </c>
      <c r="C891" t="s">
        <v>34</v>
      </c>
      <c r="D891" s="3">
        <v>43862</v>
      </c>
      <c r="E891" t="s">
        <v>18</v>
      </c>
      <c r="F891" t="s">
        <v>19</v>
      </c>
      <c r="G891">
        <v>171401157.09990001</v>
      </c>
    </row>
    <row r="892" spans="1:7" x14ac:dyDescent="0.25">
      <c r="A892" t="s">
        <v>32</v>
      </c>
      <c r="B892" t="s">
        <v>33</v>
      </c>
      <c r="C892" t="s">
        <v>34</v>
      </c>
      <c r="D892" s="3">
        <v>43831</v>
      </c>
      <c r="E892" t="s">
        <v>10</v>
      </c>
      <c r="F892" t="s">
        <v>11</v>
      </c>
      <c r="G892">
        <v>41465570947</v>
      </c>
    </row>
    <row r="893" spans="1:7" x14ac:dyDescent="0.25">
      <c r="A893" t="s">
        <v>32</v>
      </c>
      <c r="B893" t="s">
        <v>33</v>
      </c>
      <c r="C893" t="s">
        <v>34</v>
      </c>
      <c r="D893" s="3">
        <v>43831</v>
      </c>
      <c r="E893" t="s">
        <v>14</v>
      </c>
      <c r="F893" t="s">
        <v>15</v>
      </c>
      <c r="G893">
        <v>357971079.91469997</v>
      </c>
    </row>
    <row r="894" spans="1:7" x14ac:dyDescent="0.25">
      <c r="A894" t="s">
        <v>32</v>
      </c>
      <c r="B894" t="s">
        <v>33</v>
      </c>
      <c r="C894" t="s">
        <v>34</v>
      </c>
      <c r="D894" s="3">
        <v>43831</v>
      </c>
      <c r="E894" t="s">
        <v>16</v>
      </c>
      <c r="F894" t="s">
        <v>17</v>
      </c>
      <c r="G894">
        <v>36830371.086400002</v>
      </c>
    </row>
    <row r="895" spans="1:7" x14ac:dyDescent="0.25">
      <c r="A895" t="s">
        <v>32</v>
      </c>
      <c r="B895" t="s">
        <v>33</v>
      </c>
      <c r="C895" t="s">
        <v>34</v>
      </c>
      <c r="D895" s="3">
        <v>43831</v>
      </c>
      <c r="E895" t="s">
        <v>18</v>
      </c>
      <c r="F895" t="s">
        <v>19</v>
      </c>
      <c r="G895">
        <v>33193639.786400001</v>
      </c>
    </row>
    <row r="896" spans="1:7" x14ac:dyDescent="0.25">
      <c r="A896" t="s">
        <v>32</v>
      </c>
      <c r="B896" t="s">
        <v>33</v>
      </c>
      <c r="C896" t="s">
        <v>34</v>
      </c>
      <c r="D896" s="3">
        <v>43800</v>
      </c>
      <c r="E896" t="s">
        <v>18</v>
      </c>
      <c r="F896" t="s">
        <v>19</v>
      </c>
      <c r="G896">
        <v>16387001546.8102</v>
      </c>
    </row>
    <row r="897" spans="1:7" x14ac:dyDescent="0.25">
      <c r="A897" t="s">
        <v>32</v>
      </c>
      <c r="B897" t="s">
        <v>33</v>
      </c>
      <c r="C897" t="s">
        <v>34</v>
      </c>
      <c r="D897" s="3">
        <v>43800</v>
      </c>
      <c r="E897" t="s">
        <v>20</v>
      </c>
      <c r="F897" t="s">
        <v>21</v>
      </c>
      <c r="G897">
        <v>25869348266.889801</v>
      </c>
    </row>
    <row r="898" spans="1:7" x14ac:dyDescent="0.25">
      <c r="A898" t="s">
        <v>32</v>
      </c>
      <c r="B898" t="s">
        <v>33</v>
      </c>
      <c r="C898" t="s">
        <v>34</v>
      </c>
      <c r="D898" s="3">
        <v>43800</v>
      </c>
      <c r="E898" t="s">
        <v>14</v>
      </c>
      <c r="F898" t="s">
        <v>15</v>
      </c>
      <c r="G898">
        <v>42499157588.544601</v>
      </c>
    </row>
    <row r="899" spans="1:7" x14ac:dyDescent="0.25">
      <c r="A899" t="s">
        <v>32</v>
      </c>
      <c r="B899" t="s">
        <v>33</v>
      </c>
      <c r="C899" t="s">
        <v>34</v>
      </c>
      <c r="D899" s="3">
        <v>43800</v>
      </c>
      <c r="E899" t="s">
        <v>10</v>
      </c>
      <c r="F899" t="s">
        <v>11</v>
      </c>
      <c r="G899">
        <v>45501706917.959999</v>
      </c>
    </row>
    <row r="900" spans="1:7" x14ac:dyDescent="0.25">
      <c r="A900" t="s">
        <v>32</v>
      </c>
      <c r="B900" t="s">
        <v>33</v>
      </c>
      <c r="C900" t="s">
        <v>34</v>
      </c>
      <c r="D900" s="3">
        <v>43800</v>
      </c>
      <c r="E900" t="s">
        <v>16</v>
      </c>
      <c r="F900" t="s">
        <v>17</v>
      </c>
      <c r="G900">
        <v>16629809321.654699</v>
      </c>
    </row>
    <row r="901" spans="1:7" x14ac:dyDescent="0.25">
      <c r="A901" t="s">
        <v>32</v>
      </c>
      <c r="B901" t="s">
        <v>33</v>
      </c>
      <c r="C901" t="s">
        <v>34</v>
      </c>
      <c r="D901" s="3">
        <v>43770</v>
      </c>
      <c r="E901" t="s">
        <v>18</v>
      </c>
      <c r="F901" t="s">
        <v>19</v>
      </c>
      <c r="G901">
        <v>10584313660.213699</v>
      </c>
    </row>
    <row r="902" spans="1:7" x14ac:dyDescent="0.25">
      <c r="A902" t="s">
        <v>32</v>
      </c>
      <c r="B902" t="s">
        <v>33</v>
      </c>
      <c r="C902" t="s">
        <v>34</v>
      </c>
      <c r="D902" s="3">
        <v>43770</v>
      </c>
      <c r="E902" t="s">
        <v>14</v>
      </c>
      <c r="F902" t="s">
        <v>15</v>
      </c>
      <c r="G902">
        <v>25219836301.498901</v>
      </c>
    </row>
    <row r="903" spans="1:7" x14ac:dyDescent="0.25">
      <c r="A903" t="s">
        <v>32</v>
      </c>
      <c r="B903" t="s">
        <v>33</v>
      </c>
      <c r="C903" t="s">
        <v>34</v>
      </c>
      <c r="D903" s="3">
        <v>43770</v>
      </c>
      <c r="E903" t="s">
        <v>10</v>
      </c>
      <c r="F903" t="s">
        <v>11</v>
      </c>
      <c r="G903">
        <v>37271504419.980003</v>
      </c>
    </row>
    <row r="904" spans="1:7" x14ac:dyDescent="0.25">
      <c r="A904" t="s">
        <v>32</v>
      </c>
      <c r="B904" t="s">
        <v>33</v>
      </c>
      <c r="C904" t="s">
        <v>34</v>
      </c>
      <c r="D904" s="3">
        <v>43770</v>
      </c>
      <c r="E904" t="s">
        <v>16</v>
      </c>
      <c r="F904" t="s">
        <v>17</v>
      </c>
      <c r="G904">
        <v>10804200450.6677</v>
      </c>
    </row>
    <row r="905" spans="1:7" x14ac:dyDescent="0.25">
      <c r="A905" t="s">
        <v>32</v>
      </c>
      <c r="B905" t="s">
        <v>33</v>
      </c>
      <c r="C905" t="s">
        <v>34</v>
      </c>
      <c r="D905" s="3">
        <v>43739</v>
      </c>
      <c r="E905" t="s">
        <v>10</v>
      </c>
      <c r="F905" t="s">
        <v>11</v>
      </c>
      <c r="G905">
        <v>36171005167.989998</v>
      </c>
    </row>
    <row r="906" spans="1:7" x14ac:dyDescent="0.25">
      <c r="A906" t="s">
        <v>32</v>
      </c>
      <c r="B906" t="s">
        <v>33</v>
      </c>
      <c r="C906" t="s">
        <v>34</v>
      </c>
      <c r="D906" s="3">
        <v>43739</v>
      </c>
      <c r="E906" t="s">
        <v>18</v>
      </c>
      <c r="F906" t="s">
        <v>19</v>
      </c>
      <c r="G906">
        <v>8289507176.5078001</v>
      </c>
    </row>
    <row r="907" spans="1:7" x14ac:dyDescent="0.25">
      <c r="A907" t="s">
        <v>32</v>
      </c>
      <c r="B907" t="s">
        <v>33</v>
      </c>
      <c r="C907" t="s">
        <v>34</v>
      </c>
      <c r="D907" s="3">
        <v>43739</v>
      </c>
      <c r="E907" t="s">
        <v>16</v>
      </c>
      <c r="F907" t="s">
        <v>17</v>
      </c>
      <c r="G907">
        <v>8793671190.0473995</v>
      </c>
    </row>
    <row r="908" spans="1:7" x14ac:dyDescent="0.25">
      <c r="A908" t="s">
        <v>32</v>
      </c>
      <c r="B908" t="s">
        <v>33</v>
      </c>
      <c r="C908" t="s">
        <v>34</v>
      </c>
      <c r="D908" s="3">
        <v>43739</v>
      </c>
      <c r="E908" t="s">
        <v>14</v>
      </c>
      <c r="F908" t="s">
        <v>15</v>
      </c>
      <c r="G908">
        <v>19943912445.424</v>
      </c>
    </row>
    <row r="909" spans="1:7" x14ac:dyDescent="0.25">
      <c r="A909" t="s">
        <v>32</v>
      </c>
      <c r="B909" t="s">
        <v>33</v>
      </c>
      <c r="C909" t="s">
        <v>34</v>
      </c>
      <c r="D909" s="3">
        <v>43709</v>
      </c>
      <c r="E909" t="s">
        <v>16</v>
      </c>
      <c r="F909" t="s">
        <v>17</v>
      </c>
      <c r="G909">
        <v>7129982184.3908997</v>
      </c>
    </row>
    <row r="910" spans="1:7" x14ac:dyDescent="0.25">
      <c r="A910" t="s">
        <v>32</v>
      </c>
      <c r="B910" t="s">
        <v>33</v>
      </c>
      <c r="C910" t="s">
        <v>34</v>
      </c>
      <c r="D910" s="3">
        <v>43709</v>
      </c>
      <c r="E910" t="s">
        <v>18</v>
      </c>
      <c r="F910" t="s">
        <v>19</v>
      </c>
      <c r="G910">
        <v>6344971421.9288998</v>
      </c>
    </row>
    <row r="911" spans="1:7" x14ac:dyDescent="0.25">
      <c r="A911" t="s">
        <v>32</v>
      </c>
      <c r="B911" t="s">
        <v>33</v>
      </c>
      <c r="C911" t="s">
        <v>34</v>
      </c>
      <c r="D911" s="3">
        <v>43709</v>
      </c>
      <c r="E911" t="s">
        <v>14</v>
      </c>
      <c r="F911" t="s">
        <v>15</v>
      </c>
      <c r="G911">
        <v>18044063960.9473</v>
      </c>
    </row>
    <row r="912" spans="1:7" x14ac:dyDescent="0.25">
      <c r="A912" t="s">
        <v>32</v>
      </c>
      <c r="B912" t="s">
        <v>33</v>
      </c>
      <c r="C912" t="s">
        <v>34</v>
      </c>
      <c r="D912" s="3">
        <v>43709</v>
      </c>
      <c r="E912" t="s">
        <v>10</v>
      </c>
      <c r="F912" t="s">
        <v>11</v>
      </c>
      <c r="G912">
        <v>36318332842.989998</v>
      </c>
    </row>
    <row r="913" spans="1:7" x14ac:dyDescent="0.25">
      <c r="A913" t="s">
        <v>32</v>
      </c>
      <c r="B913" t="s">
        <v>33</v>
      </c>
      <c r="C913" t="s">
        <v>34</v>
      </c>
      <c r="D913" s="3">
        <v>43678</v>
      </c>
      <c r="E913" t="s">
        <v>10</v>
      </c>
      <c r="F913" t="s">
        <v>11</v>
      </c>
      <c r="G913">
        <v>35838134202.989998</v>
      </c>
    </row>
    <row r="914" spans="1:7" x14ac:dyDescent="0.25">
      <c r="A914" t="s">
        <v>32</v>
      </c>
      <c r="B914" t="s">
        <v>33</v>
      </c>
      <c r="C914" t="s">
        <v>34</v>
      </c>
      <c r="D914" s="3">
        <v>43678</v>
      </c>
      <c r="E914" t="s">
        <v>14</v>
      </c>
      <c r="F914" t="s">
        <v>15</v>
      </c>
      <c r="G914">
        <v>16319908660.942101</v>
      </c>
    </row>
    <row r="915" spans="1:7" x14ac:dyDescent="0.25">
      <c r="A915" t="s">
        <v>32</v>
      </c>
      <c r="B915" t="s">
        <v>33</v>
      </c>
      <c r="C915" t="s">
        <v>34</v>
      </c>
      <c r="D915" s="3">
        <v>43678</v>
      </c>
      <c r="E915" t="s">
        <v>16</v>
      </c>
      <c r="F915" t="s">
        <v>17</v>
      </c>
      <c r="G915">
        <v>5506752930.0685997</v>
      </c>
    </row>
    <row r="916" spans="1:7" x14ac:dyDescent="0.25">
      <c r="A916" t="s">
        <v>32</v>
      </c>
      <c r="B916" t="s">
        <v>33</v>
      </c>
      <c r="C916" t="s">
        <v>34</v>
      </c>
      <c r="D916" s="3">
        <v>43678</v>
      </c>
      <c r="E916" t="s">
        <v>18</v>
      </c>
      <c r="F916" t="s">
        <v>19</v>
      </c>
      <c r="G916">
        <v>4849002625.5670004</v>
      </c>
    </row>
    <row r="917" spans="1:7" x14ac:dyDescent="0.25">
      <c r="A917" t="s">
        <v>32</v>
      </c>
      <c r="B917" t="s">
        <v>33</v>
      </c>
      <c r="C917" t="s">
        <v>34</v>
      </c>
      <c r="D917" s="3">
        <v>43647</v>
      </c>
      <c r="E917" t="s">
        <v>16</v>
      </c>
      <c r="F917" t="s">
        <v>17</v>
      </c>
      <c r="G917">
        <v>4064615520.9576001</v>
      </c>
    </row>
    <row r="918" spans="1:7" x14ac:dyDescent="0.25">
      <c r="A918" t="s">
        <v>32</v>
      </c>
      <c r="B918" t="s">
        <v>33</v>
      </c>
      <c r="C918" t="s">
        <v>34</v>
      </c>
      <c r="D918" s="3">
        <v>43647</v>
      </c>
      <c r="E918" t="s">
        <v>10</v>
      </c>
      <c r="F918" t="s">
        <v>11</v>
      </c>
      <c r="G918">
        <v>35897741926</v>
      </c>
    </row>
    <row r="919" spans="1:7" x14ac:dyDescent="0.25">
      <c r="A919" t="s">
        <v>32</v>
      </c>
      <c r="B919" t="s">
        <v>33</v>
      </c>
      <c r="C919" t="s">
        <v>34</v>
      </c>
      <c r="D919" s="3">
        <v>43647</v>
      </c>
      <c r="E919" t="s">
        <v>18</v>
      </c>
      <c r="F919" t="s">
        <v>19</v>
      </c>
      <c r="G919">
        <v>3712104995.7975998</v>
      </c>
    </row>
    <row r="920" spans="1:7" x14ac:dyDescent="0.25">
      <c r="A920" t="s">
        <v>32</v>
      </c>
      <c r="B920" t="s">
        <v>33</v>
      </c>
      <c r="C920" t="s">
        <v>34</v>
      </c>
      <c r="D920" s="3">
        <v>43647</v>
      </c>
      <c r="E920" t="s">
        <v>14</v>
      </c>
      <c r="F920" t="s">
        <v>15</v>
      </c>
      <c r="G920">
        <v>14282155821.046499</v>
      </c>
    </row>
    <row r="921" spans="1:7" x14ac:dyDescent="0.25">
      <c r="A921" t="s">
        <v>32</v>
      </c>
      <c r="B921" t="s">
        <v>33</v>
      </c>
      <c r="C921" t="s">
        <v>34</v>
      </c>
      <c r="D921" s="3">
        <v>43617</v>
      </c>
      <c r="E921" t="s">
        <v>18</v>
      </c>
      <c r="F921" t="s">
        <v>19</v>
      </c>
      <c r="G921">
        <v>2587317402.7326999</v>
      </c>
    </row>
    <row r="922" spans="1:7" x14ac:dyDescent="0.25">
      <c r="A922" t="s">
        <v>32</v>
      </c>
      <c r="B922" t="s">
        <v>33</v>
      </c>
      <c r="C922" t="s">
        <v>34</v>
      </c>
      <c r="D922" s="3">
        <v>43617</v>
      </c>
      <c r="E922" t="s">
        <v>10</v>
      </c>
      <c r="F922" t="s">
        <v>11</v>
      </c>
      <c r="G922">
        <v>37087650241</v>
      </c>
    </row>
    <row r="923" spans="1:7" x14ac:dyDescent="0.25">
      <c r="A923" t="s">
        <v>32</v>
      </c>
      <c r="B923" t="s">
        <v>33</v>
      </c>
      <c r="C923" t="s">
        <v>34</v>
      </c>
      <c r="D923" s="3">
        <v>43617</v>
      </c>
      <c r="E923" t="s">
        <v>16</v>
      </c>
      <c r="F923" t="s">
        <v>17</v>
      </c>
      <c r="G923">
        <v>2830121116.4327002</v>
      </c>
    </row>
    <row r="924" spans="1:7" x14ac:dyDescent="0.25">
      <c r="A924" t="s">
        <v>32</v>
      </c>
      <c r="B924" t="s">
        <v>33</v>
      </c>
      <c r="C924" t="s">
        <v>34</v>
      </c>
      <c r="D924" s="3">
        <v>43617</v>
      </c>
      <c r="E924" t="s">
        <v>14</v>
      </c>
      <c r="F924" t="s">
        <v>15</v>
      </c>
      <c r="G924">
        <v>12367676586.785999</v>
      </c>
    </row>
    <row r="925" spans="1:7" x14ac:dyDescent="0.25">
      <c r="A925" t="s">
        <v>32</v>
      </c>
      <c r="B925" t="s">
        <v>33</v>
      </c>
      <c r="C925" t="s">
        <v>34</v>
      </c>
      <c r="D925" s="3">
        <v>43586</v>
      </c>
      <c r="E925" t="s">
        <v>18</v>
      </c>
      <c r="F925" t="s">
        <v>19</v>
      </c>
      <c r="G925">
        <v>1838306218.1112001</v>
      </c>
    </row>
    <row r="926" spans="1:7" x14ac:dyDescent="0.25">
      <c r="A926" t="s">
        <v>32</v>
      </c>
      <c r="B926" t="s">
        <v>33</v>
      </c>
      <c r="C926" t="s">
        <v>34</v>
      </c>
      <c r="D926" s="3">
        <v>43586</v>
      </c>
      <c r="E926" t="s">
        <v>10</v>
      </c>
      <c r="F926" t="s">
        <v>11</v>
      </c>
      <c r="G926">
        <v>36905245123</v>
      </c>
    </row>
    <row r="927" spans="1:7" x14ac:dyDescent="0.25">
      <c r="A927" t="s">
        <v>32</v>
      </c>
      <c r="B927" t="s">
        <v>33</v>
      </c>
      <c r="C927" t="s">
        <v>34</v>
      </c>
      <c r="D927" s="3">
        <v>43586</v>
      </c>
      <c r="E927" t="s">
        <v>14</v>
      </c>
      <c r="F927" t="s">
        <v>15</v>
      </c>
      <c r="G927">
        <v>10526859424.273701</v>
      </c>
    </row>
    <row r="928" spans="1:7" x14ac:dyDescent="0.25">
      <c r="A928" t="s">
        <v>32</v>
      </c>
      <c r="B928" t="s">
        <v>33</v>
      </c>
      <c r="C928" t="s">
        <v>34</v>
      </c>
      <c r="D928" s="3">
        <v>43586</v>
      </c>
      <c r="E928" t="s">
        <v>16</v>
      </c>
      <c r="F928" t="s">
        <v>17</v>
      </c>
      <c r="G928">
        <v>1960734362.8436999</v>
      </c>
    </row>
    <row r="929" spans="1:7" x14ac:dyDescent="0.25">
      <c r="A929" t="s">
        <v>32</v>
      </c>
      <c r="B929" t="s">
        <v>33</v>
      </c>
      <c r="C929" t="s">
        <v>34</v>
      </c>
      <c r="D929" s="3">
        <v>43556</v>
      </c>
      <c r="E929" t="s">
        <v>14</v>
      </c>
      <c r="F929" t="s">
        <v>15</v>
      </c>
      <c r="G929">
        <v>7161256479.1124001</v>
      </c>
    </row>
    <row r="930" spans="1:7" x14ac:dyDescent="0.25">
      <c r="A930" t="s">
        <v>32</v>
      </c>
      <c r="B930" t="s">
        <v>33</v>
      </c>
      <c r="C930" t="s">
        <v>34</v>
      </c>
      <c r="D930" s="3">
        <v>43556</v>
      </c>
      <c r="E930" t="s">
        <v>18</v>
      </c>
      <c r="F930" t="s">
        <v>19</v>
      </c>
      <c r="G930">
        <v>1121485503.7804999</v>
      </c>
    </row>
    <row r="931" spans="1:7" x14ac:dyDescent="0.25">
      <c r="A931" t="s">
        <v>32</v>
      </c>
      <c r="B931" t="s">
        <v>33</v>
      </c>
      <c r="C931" t="s">
        <v>34</v>
      </c>
      <c r="D931" s="3">
        <v>43556</v>
      </c>
      <c r="E931" t="s">
        <v>16</v>
      </c>
      <c r="F931" t="s">
        <v>17</v>
      </c>
      <c r="G931">
        <v>1267269915.0704999</v>
      </c>
    </row>
    <row r="932" spans="1:7" x14ac:dyDescent="0.25">
      <c r="A932" t="s">
        <v>32</v>
      </c>
      <c r="B932" t="s">
        <v>33</v>
      </c>
      <c r="C932" t="s">
        <v>34</v>
      </c>
      <c r="D932" s="3">
        <v>43556</v>
      </c>
      <c r="E932" t="s">
        <v>10</v>
      </c>
      <c r="F932" t="s">
        <v>11</v>
      </c>
      <c r="G932">
        <v>36337312407</v>
      </c>
    </row>
    <row r="933" spans="1:7" x14ac:dyDescent="0.25">
      <c r="A933" t="s">
        <v>32</v>
      </c>
      <c r="B933" t="s">
        <v>33</v>
      </c>
      <c r="C933" t="s">
        <v>34</v>
      </c>
      <c r="D933" s="3">
        <v>43525</v>
      </c>
      <c r="E933" t="s">
        <v>16</v>
      </c>
      <c r="F933" t="s">
        <v>17</v>
      </c>
      <c r="G933">
        <v>588434793.46800005</v>
      </c>
    </row>
    <row r="934" spans="1:7" x14ac:dyDescent="0.25">
      <c r="A934" t="s">
        <v>32</v>
      </c>
      <c r="B934" t="s">
        <v>33</v>
      </c>
      <c r="C934" t="s">
        <v>34</v>
      </c>
      <c r="D934" s="3">
        <v>43525</v>
      </c>
      <c r="E934" t="s">
        <v>18</v>
      </c>
      <c r="F934" t="s">
        <v>19</v>
      </c>
      <c r="G934">
        <v>496636674.708</v>
      </c>
    </row>
    <row r="935" spans="1:7" x14ac:dyDescent="0.25">
      <c r="A935" t="s">
        <v>32</v>
      </c>
      <c r="B935" t="s">
        <v>33</v>
      </c>
      <c r="C935" t="s">
        <v>34</v>
      </c>
      <c r="D935" s="3">
        <v>43525</v>
      </c>
      <c r="E935" t="s">
        <v>14</v>
      </c>
      <c r="F935" t="s">
        <v>15</v>
      </c>
      <c r="G935">
        <v>2960499343.3697</v>
      </c>
    </row>
    <row r="936" spans="1:7" x14ac:dyDescent="0.25">
      <c r="A936" t="s">
        <v>32</v>
      </c>
      <c r="B936" t="s">
        <v>33</v>
      </c>
      <c r="C936" t="s">
        <v>34</v>
      </c>
      <c r="D936" s="3">
        <v>43525</v>
      </c>
      <c r="E936" t="s">
        <v>10</v>
      </c>
      <c r="F936" t="s">
        <v>11</v>
      </c>
      <c r="G936">
        <v>36178016889</v>
      </c>
    </row>
    <row r="937" spans="1:7" x14ac:dyDescent="0.25">
      <c r="A937" t="s">
        <v>32</v>
      </c>
      <c r="B937" t="s">
        <v>33</v>
      </c>
      <c r="C937" t="s">
        <v>34</v>
      </c>
      <c r="D937" s="3">
        <v>43497</v>
      </c>
      <c r="E937" t="s">
        <v>18</v>
      </c>
      <c r="F937" t="s">
        <v>19</v>
      </c>
      <c r="G937">
        <v>34904538.712899998</v>
      </c>
    </row>
    <row r="938" spans="1:7" x14ac:dyDescent="0.25">
      <c r="A938" t="s">
        <v>32</v>
      </c>
      <c r="B938" t="s">
        <v>33</v>
      </c>
      <c r="C938" t="s">
        <v>34</v>
      </c>
      <c r="D938" s="3">
        <v>43497</v>
      </c>
      <c r="E938" t="s">
        <v>14</v>
      </c>
      <c r="F938" t="s">
        <v>15</v>
      </c>
      <c r="G938">
        <v>2211693481.9580002</v>
      </c>
    </row>
    <row r="939" spans="1:7" x14ac:dyDescent="0.25">
      <c r="A939" t="s">
        <v>32</v>
      </c>
      <c r="B939" t="s">
        <v>33</v>
      </c>
      <c r="C939" t="s">
        <v>34</v>
      </c>
      <c r="D939" s="3">
        <v>43497</v>
      </c>
      <c r="E939" t="s">
        <v>16</v>
      </c>
      <c r="F939" t="s">
        <v>17</v>
      </c>
      <c r="G939">
        <v>124580242.2929</v>
      </c>
    </row>
    <row r="940" spans="1:7" x14ac:dyDescent="0.25">
      <c r="A940" t="s">
        <v>32</v>
      </c>
      <c r="B940" t="s">
        <v>33</v>
      </c>
      <c r="C940" t="s">
        <v>34</v>
      </c>
      <c r="D940" s="3">
        <v>43497</v>
      </c>
      <c r="E940" t="s">
        <v>10</v>
      </c>
      <c r="F940" t="s">
        <v>11</v>
      </c>
      <c r="G940">
        <v>36208652952</v>
      </c>
    </row>
    <row r="941" spans="1:7" x14ac:dyDescent="0.25">
      <c r="A941" t="s">
        <v>32</v>
      </c>
      <c r="B941" t="s">
        <v>33</v>
      </c>
      <c r="C941" t="s">
        <v>34</v>
      </c>
      <c r="D941" s="3">
        <v>43466</v>
      </c>
      <c r="E941" t="s">
        <v>16</v>
      </c>
      <c r="F941" t="s">
        <v>17</v>
      </c>
      <c r="G941">
        <v>54651405.3081</v>
      </c>
    </row>
    <row r="942" spans="1:7" x14ac:dyDescent="0.25">
      <c r="A942" t="s">
        <v>32</v>
      </c>
      <c r="B942" t="s">
        <v>33</v>
      </c>
      <c r="C942" t="s">
        <v>34</v>
      </c>
      <c r="D942" s="3">
        <v>43466</v>
      </c>
      <c r="E942" t="s">
        <v>18</v>
      </c>
      <c r="F942" t="s">
        <v>19</v>
      </c>
      <c r="G942">
        <v>2142870.8180999998</v>
      </c>
    </row>
    <row r="943" spans="1:7" x14ac:dyDescent="0.25">
      <c r="A943" t="s">
        <v>32</v>
      </c>
      <c r="B943" t="s">
        <v>33</v>
      </c>
      <c r="C943" t="s">
        <v>34</v>
      </c>
      <c r="D943" s="3">
        <v>43466</v>
      </c>
      <c r="E943" t="s">
        <v>14</v>
      </c>
      <c r="F943" t="s">
        <v>15</v>
      </c>
      <c r="G943">
        <v>772596073.98469996</v>
      </c>
    </row>
    <row r="944" spans="1:7" x14ac:dyDescent="0.25">
      <c r="A944" t="s">
        <v>32</v>
      </c>
      <c r="B944" t="s">
        <v>33</v>
      </c>
      <c r="C944" t="s">
        <v>34</v>
      </c>
      <c r="D944" s="3">
        <v>43466</v>
      </c>
      <c r="E944" t="s">
        <v>10</v>
      </c>
      <c r="F944" t="s">
        <v>11</v>
      </c>
      <c r="G944">
        <v>36204773083</v>
      </c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3A171-27AA-4E3F-B4C2-DBD1D8644E3F}">
  <dimension ref="A1:D91"/>
  <sheetViews>
    <sheetView workbookViewId="0">
      <selection activeCell="C82" sqref="C82"/>
    </sheetView>
  </sheetViews>
  <sheetFormatPr defaultColWidth="8.85546875" defaultRowHeight="15" x14ac:dyDescent="0.25"/>
  <cols>
    <col min="1" max="1" width="24.85546875" bestFit="1" customWidth="1"/>
    <col min="2" max="2" width="52.42578125" bestFit="1" customWidth="1"/>
    <col min="3" max="3" width="46.42578125" bestFit="1" customWidth="1"/>
    <col min="4" max="4" width="16.28515625" bestFit="1" customWidth="1"/>
  </cols>
  <sheetData>
    <row r="1" spans="1:4" x14ac:dyDescent="0.25">
      <c r="A1" t="s">
        <v>41</v>
      </c>
      <c r="B1" t="s">
        <v>42</v>
      </c>
      <c r="C1" t="s">
        <v>43</v>
      </c>
      <c r="D1" t="s">
        <v>44</v>
      </c>
    </row>
    <row r="2" spans="1:4" x14ac:dyDescent="0.25">
      <c r="A2" t="s">
        <v>27</v>
      </c>
      <c r="B2" t="s">
        <v>45</v>
      </c>
      <c r="C2" t="s">
        <v>46</v>
      </c>
    </row>
    <row r="3" spans="1:4" x14ac:dyDescent="0.25">
      <c r="A3" t="s">
        <v>30</v>
      </c>
      <c r="B3" t="s">
        <v>47</v>
      </c>
      <c r="C3" t="s">
        <v>48</v>
      </c>
    </row>
    <row r="4" spans="1:4" x14ac:dyDescent="0.25">
      <c r="A4" t="s">
        <v>8</v>
      </c>
      <c r="B4" t="s">
        <v>49</v>
      </c>
      <c r="C4" t="s">
        <v>50</v>
      </c>
    </row>
    <row r="5" spans="1:4" x14ac:dyDescent="0.25">
      <c r="A5" t="s">
        <v>33</v>
      </c>
      <c r="B5" t="s">
        <v>51</v>
      </c>
      <c r="C5" t="s">
        <v>52</v>
      </c>
    </row>
    <row r="6" spans="1:4" x14ac:dyDescent="0.25">
      <c r="A6" t="s">
        <v>23</v>
      </c>
      <c r="B6" t="s">
        <v>53</v>
      </c>
      <c r="C6" t="s">
        <v>54</v>
      </c>
    </row>
    <row r="7" spans="1:4" x14ac:dyDescent="0.25">
      <c r="A7" t="s">
        <v>55</v>
      </c>
      <c r="B7" t="s">
        <v>56</v>
      </c>
      <c r="C7" t="s">
        <v>57</v>
      </c>
    </row>
    <row r="8" spans="1:4" x14ac:dyDescent="0.25">
      <c r="A8" t="s">
        <v>58</v>
      </c>
      <c r="B8" t="s">
        <v>59</v>
      </c>
      <c r="C8" t="s">
        <v>60</v>
      </c>
    </row>
    <row r="9" spans="1:4" x14ac:dyDescent="0.25">
      <c r="A9" t="s">
        <v>39</v>
      </c>
      <c r="B9" t="s">
        <v>61</v>
      </c>
      <c r="C9" t="s">
        <v>62</v>
      </c>
    </row>
    <row r="10" spans="1:4" x14ac:dyDescent="0.25">
      <c r="A10" t="s">
        <v>63</v>
      </c>
      <c r="B10" t="s">
        <v>64</v>
      </c>
      <c r="C10" t="s">
        <v>65</v>
      </c>
    </row>
    <row r="11" spans="1:4" x14ac:dyDescent="0.25">
      <c r="A11" t="s">
        <v>66</v>
      </c>
      <c r="B11" t="s">
        <v>67</v>
      </c>
      <c r="C11" t="s">
        <v>68</v>
      </c>
    </row>
    <row r="12" spans="1:4" x14ac:dyDescent="0.25">
      <c r="A12" t="s">
        <v>69</v>
      </c>
      <c r="B12" t="s">
        <v>70</v>
      </c>
      <c r="C12" t="s">
        <v>71</v>
      </c>
    </row>
    <row r="13" spans="1:4" x14ac:dyDescent="0.25">
      <c r="A13" t="s">
        <v>72</v>
      </c>
      <c r="B13" t="s">
        <v>73</v>
      </c>
      <c r="C13" t="s">
        <v>74</v>
      </c>
    </row>
    <row r="14" spans="1:4" x14ac:dyDescent="0.25">
      <c r="A14" t="s">
        <v>75</v>
      </c>
      <c r="B14" t="s">
        <v>76</v>
      </c>
      <c r="C14" t="s">
        <v>77</v>
      </c>
    </row>
    <row r="15" spans="1:4" x14ac:dyDescent="0.25">
      <c r="A15" t="s">
        <v>78</v>
      </c>
      <c r="B15" t="s">
        <v>79</v>
      </c>
      <c r="C15" t="s">
        <v>80</v>
      </c>
    </row>
    <row r="16" spans="1:4" x14ac:dyDescent="0.25">
      <c r="A16" t="s">
        <v>81</v>
      </c>
      <c r="B16" t="s">
        <v>82</v>
      </c>
      <c r="C16" t="s">
        <v>83</v>
      </c>
    </row>
    <row r="17" spans="1:3" x14ac:dyDescent="0.25">
      <c r="A17" t="s">
        <v>84</v>
      </c>
      <c r="B17" t="s">
        <v>85</v>
      </c>
      <c r="C17" t="s">
        <v>86</v>
      </c>
    </row>
    <row r="18" spans="1:3" x14ac:dyDescent="0.25">
      <c r="A18" t="s">
        <v>87</v>
      </c>
      <c r="B18" t="s">
        <v>88</v>
      </c>
      <c r="C18" t="s">
        <v>89</v>
      </c>
    </row>
    <row r="19" spans="1:3" x14ac:dyDescent="0.25">
      <c r="A19" t="s">
        <v>90</v>
      </c>
      <c r="B19" t="s">
        <v>91</v>
      </c>
      <c r="C19" t="s">
        <v>92</v>
      </c>
    </row>
    <row r="20" spans="1:3" x14ac:dyDescent="0.25">
      <c r="A20" t="s">
        <v>93</v>
      </c>
      <c r="B20" t="s">
        <v>94</v>
      </c>
      <c r="C20" t="s">
        <v>95</v>
      </c>
    </row>
    <row r="21" spans="1:3" x14ac:dyDescent="0.25">
      <c r="A21" t="s">
        <v>96</v>
      </c>
      <c r="B21" t="s">
        <v>97</v>
      </c>
      <c r="C21" t="s">
        <v>98</v>
      </c>
    </row>
    <row r="22" spans="1:3" x14ac:dyDescent="0.25">
      <c r="A22" t="s">
        <v>99</v>
      </c>
      <c r="B22" t="s">
        <v>100</v>
      </c>
      <c r="C22" t="s">
        <v>101</v>
      </c>
    </row>
    <row r="23" spans="1:3" x14ac:dyDescent="0.25">
      <c r="A23" t="s">
        <v>102</v>
      </c>
      <c r="B23" t="s">
        <v>103</v>
      </c>
      <c r="C23" t="s">
        <v>104</v>
      </c>
    </row>
    <row r="24" spans="1:3" x14ac:dyDescent="0.25">
      <c r="A24" t="s">
        <v>105</v>
      </c>
      <c r="B24" t="s">
        <v>106</v>
      </c>
      <c r="C24" t="s">
        <v>107</v>
      </c>
    </row>
    <row r="25" spans="1:3" x14ac:dyDescent="0.25">
      <c r="A25" t="s">
        <v>108</v>
      </c>
      <c r="B25" t="s">
        <v>109</v>
      </c>
      <c r="C25" t="s">
        <v>110</v>
      </c>
    </row>
    <row r="26" spans="1:3" x14ac:dyDescent="0.25">
      <c r="A26" t="s">
        <v>111</v>
      </c>
      <c r="B26" t="s">
        <v>112</v>
      </c>
      <c r="C26" t="s">
        <v>113</v>
      </c>
    </row>
    <row r="27" spans="1:3" x14ac:dyDescent="0.25">
      <c r="A27" t="s">
        <v>114</v>
      </c>
      <c r="B27" t="s">
        <v>115</v>
      </c>
      <c r="C27" t="s">
        <v>116</v>
      </c>
    </row>
    <row r="28" spans="1:3" x14ac:dyDescent="0.25">
      <c r="A28" t="s">
        <v>117</v>
      </c>
      <c r="B28" t="s">
        <v>118</v>
      </c>
      <c r="C28" t="s">
        <v>119</v>
      </c>
    </row>
    <row r="29" spans="1:3" x14ac:dyDescent="0.25">
      <c r="A29" t="s">
        <v>120</v>
      </c>
      <c r="B29" t="s">
        <v>121</v>
      </c>
      <c r="C29" t="s">
        <v>122</v>
      </c>
    </row>
    <row r="30" spans="1:3" x14ac:dyDescent="0.25">
      <c r="A30" t="s">
        <v>123</v>
      </c>
      <c r="B30" t="s">
        <v>124</v>
      </c>
      <c r="C30" t="s">
        <v>125</v>
      </c>
    </row>
    <row r="31" spans="1:3" x14ac:dyDescent="0.25">
      <c r="A31" t="s">
        <v>126</v>
      </c>
      <c r="B31" t="s">
        <v>127</v>
      </c>
      <c r="C31" t="s">
        <v>128</v>
      </c>
    </row>
    <row r="32" spans="1:3" x14ac:dyDescent="0.25">
      <c r="A32" t="s">
        <v>129</v>
      </c>
      <c r="B32" t="s">
        <v>130</v>
      </c>
      <c r="C32" t="s">
        <v>131</v>
      </c>
    </row>
    <row r="33" spans="1:3" x14ac:dyDescent="0.25">
      <c r="A33" t="s">
        <v>132</v>
      </c>
      <c r="B33" t="s">
        <v>133</v>
      </c>
      <c r="C33" t="s">
        <v>134</v>
      </c>
    </row>
    <row r="34" spans="1:3" x14ac:dyDescent="0.25">
      <c r="A34" t="s">
        <v>135</v>
      </c>
      <c r="B34" t="s">
        <v>136</v>
      </c>
      <c r="C34" t="s">
        <v>137</v>
      </c>
    </row>
    <row r="35" spans="1:3" x14ac:dyDescent="0.25">
      <c r="A35" t="s">
        <v>138</v>
      </c>
      <c r="B35" t="s">
        <v>139</v>
      </c>
      <c r="C35" t="s">
        <v>140</v>
      </c>
    </row>
    <row r="36" spans="1:3" x14ac:dyDescent="0.25">
      <c r="A36" t="s">
        <v>141</v>
      </c>
      <c r="B36" t="s">
        <v>142</v>
      </c>
      <c r="C36" t="s">
        <v>143</v>
      </c>
    </row>
    <row r="37" spans="1:3" x14ac:dyDescent="0.25">
      <c r="A37" t="s">
        <v>144</v>
      </c>
      <c r="B37" t="s">
        <v>145</v>
      </c>
      <c r="C37" t="s">
        <v>146</v>
      </c>
    </row>
    <row r="38" spans="1:3" x14ac:dyDescent="0.25">
      <c r="A38" t="s">
        <v>147</v>
      </c>
      <c r="B38" t="s">
        <v>148</v>
      </c>
      <c r="C38" t="s">
        <v>149</v>
      </c>
    </row>
    <row r="39" spans="1:3" x14ac:dyDescent="0.25">
      <c r="A39" t="s">
        <v>150</v>
      </c>
      <c r="B39" t="s">
        <v>151</v>
      </c>
      <c r="C39" t="s">
        <v>152</v>
      </c>
    </row>
    <row r="40" spans="1:3" x14ac:dyDescent="0.25">
      <c r="A40" t="s">
        <v>153</v>
      </c>
      <c r="B40" t="s">
        <v>154</v>
      </c>
      <c r="C40" t="s">
        <v>155</v>
      </c>
    </row>
    <row r="41" spans="1:3" x14ac:dyDescent="0.25">
      <c r="A41" t="s">
        <v>156</v>
      </c>
      <c r="B41" t="s">
        <v>157</v>
      </c>
      <c r="C41" t="s">
        <v>158</v>
      </c>
    </row>
    <row r="42" spans="1:3" x14ac:dyDescent="0.25">
      <c r="A42" t="s">
        <v>159</v>
      </c>
      <c r="B42" t="s">
        <v>160</v>
      </c>
      <c r="C42" t="s">
        <v>161</v>
      </c>
    </row>
    <row r="43" spans="1:3" x14ac:dyDescent="0.25">
      <c r="A43" t="s">
        <v>162</v>
      </c>
      <c r="B43" t="s">
        <v>163</v>
      </c>
      <c r="C43" t="s">
        <v>164</v>
      </c>
    </row>
    <row r="44" spans="1:3" x14ac:dyDescent="0.25">
      <c r="A44" t="s">
        <v>165</v>
      </c>
      <c r="B44" t="s">
        <v>166</v>
      </c>
      <c r="C44" t="s">
        <v>167</v>
      </c>
    </row>
    <row r="45" spans="1:3" x14ac:dyDescent="0.25">
      <c r="A45" t="s">
        <v>168</v>
      </c>
      <c r="B45" t="s">
        <v>169</v>
      </c>
      <c r="C45" t="s">
        <v>170</v>
      </c>
    </row>
    <row r="46" spans="1:3" x14ac:dyDescent="0.25">
      <c r="A46" t="s">
        <v>171</v>
      </c>
      <c r="B46" t="s">
        <v>172</v>
      </c>
      <c r="C46" t="s">
        <v>173</v>
      </c>
    </row>
    <row r="47" spans="1:3" x14ac:dyDescent="0.25">
      <c r="A47" t="s">
        <v>174</v>
      </c>
      <c r="B47" t="s">
        <v>175</v>
      </c>
      <c r="C47" t="s">
        <v>176</v>
      </c>
    </row>
    <row r="48" spans="1:3" x14ac:dyDescent="0.25">
      <c r="A48" t="s">
        <v>177</v>
      </c>
      <c r="B48" t="s">
        <v>178</v>
      </c>
      <c r="C48" t="s">
        <v>179</v>
      </c>
    </row>
    <row r="49" spans="1:3" x14ac:dyDescent="0.25">
      <c r="A49" t="s">
        <v>180</v>
      </c>
      <c r="B49" t="s">
        <v>181</v>
      </c>
      <c r="C49" t="s">
        <v>182</v>
      </c>
    </row>
    <row r="50" spans="1:3" x14ac:dyDescent="0.25">
      <c r="A50" t="s">
        <v>183</v>
      </c>
      <c r="B50" t="s">
        <v>184</v>
      </c>
      <c r="C50" t="s">
        <v>185</v>
      </c>
    </row>
    <row r="51" spans="1:3" x14ac:dyDescent="0.25">
      <c r="A51" t="s">
        <v>186</v>
      </c>
      <c r="B51" t="s">
        <v>187</v>
      </c>
      <c r="C51" t="s">
        <v>188</v>
      </c>
    </row>
    <row r="52" spans="1:3" x14ac:dyDescent="0.25">
      <c r="A52" t="s">
        <v>189</v>
      </c>
      <c r="B52" t="s">
        <v>190</v>
      </c>
      <c r="C52" t="s">
        <v>191</v>
      </c>
    </row>
    <row r="53" spans="1:3" x14ac:dyDescent="0.25">
      <c r="A53" t="s">
        <v>192</v>
      </c>
      <c r="B53" t="s">
        <v>193</v>
      </c>
      <c r="C53" t="s">
        <v>194</v>
      </c>
    </row>
    <row r="54" spans="1:3" x14ac:dyDescent="0.25">
      <c r="A54" t="s">
        <v>195</v>
      </c>
      <c r="B54" t="s">
        <v>196</v>
      </c>
      <c r="C54" t="s">
        <v>197</v>
      </c>
    </row>
    <row r="55" spans="1:3" x14ac:dyDescent="0.25">
      <c r="A55" t="s">
        <v>198</v>
      </c>
      <c r="B55" t="s">
        <v>199</v>
      </c>
      <c r="C55" t="s">
        <v>200</v>
      </c>
    </row>
    <row r="56" spans="1:3" x14ac:dyDescent="0.25">
      <c r="A56" t="s">
        <v>201</v>
      </c>
      <c r="B56" t="s">
        <v>202</v>
      </c>
      <c r="C56" t="s">
        <v>203</v>
      </c>
    </row>
    <row r="57" spans="1:3" x14ac:dyDescent="0.25">
      <c r="A57" t="s">
        <v>204</v>
      </c>
      <c r="B57" t="s">
        <v>205</v>
      </c>
      <c r="C57" t="s">
        <v>206</v>
      </c>
    </row>
    <row r="58" spans="1:3" x14ac:dyDescent="0.25">
      <c r="A58" t="s">
        <v>207</v>
      </c>
      <c r="B58" t="s">
        <v>208</v>
      </c>
      <c r="C58" t="s">
        <v>209</v>
      </c>
    </row>
    <row r="59" spans="1:3" x14ac:dyDescent="0.25">
      <c r="A59" t="s">
        <v>210</v>
      </c>
      <c r="B59" t="s">
        <v>211</v>
      </c>
      <c r="C59" t="s">
        <v>212</v>
      </c>
    </row>
    <row r="60" spans="1:3" x14ac:dyDescent="0.25">
      <c r="A60" t="s">
        <v>213</v>
      </c>
      <c r="B60" t="s">
        <v>214</v>
      </c>
      <c r="C60" t="s">
        <v>215</v>
      </c>
    </row>
    <row r="61" spans="1:3" x14ac:dyDescent="0.25">
      <c r="A61" t="s">
        <v>216</v>
      </c>
      <c r="B61" t="s">
        <v>217</v>
      </c>
      <c r="C61" t="s">
        <v>218</v>
      </c>
    </row>
    <row r="62" spans="1:3" x14ac:dyDescent="0.25">
      <c r="A62" t="s">
        <v>219</v>
      </c>
      <c r="B62" t="s">
        <v>220</v>
      </c>
      <c r="C62" t="s">
        <v>221</v>
      </c>
    </row>
    <row r="63" spans="1:3" x14ac:dyDescent="0.25">
      <c r="A63" t="s">
        <v>222</v>
      </c>
      <c r="B63" t="s">
        <v>223</v>
      </c>
      <c r="C63" t="s">
        <v>224</v>
      </c>
    </row>
    <row r="64" spans="1:3" x14ac:dyDescent="0.25">
      <c r="A64" t="s">
        <v>225</v>
      </c>
      <c r="B64" t="s">
        <v>226</v>
      </c>
      <c r="C64" t="s">
        <v>227</v>
      </c>
    </row>
    <row r="65" spans="1:4" x14ac:dyDescent="0.25">
      <c r="A65" t="s">
        <v>228</v>
      </c>
      <c r="B65" t="s">
        <v>229</v>
      </c>
      <c r="C65" t="s">
        <v>230</v>
      </c>
    </row>
    <row r="66" spans="1:4" x14ac:dyDescent="0.25">
      <c r="A66" t="s">
        <v>231</v>
      </c>
      <c r="B66" t="s">
        <v>232</v>
      </c>
      <c r="C66" t="s">
        <v>233</v>
      </c>
    </row>
    <row r="67" spans="1:4" x14ac:dyDescent="0.25">
      <c r="A67" t="s">
        <v>234</v>
      </c>
      <c r="B67" t="s">
        <v>235</v>
      </c>
      <c r="C67" t="s">
        <v>236</v>
      </c>
    </row>
    <row r="68" spans="1:4" x14ac:dyDescent="0.25">
      <c r="A68" t="s">
        <v>237</v>
      </c>
      <c r="B68" t="s">
        <v>238</v>
      </c>
      <c r="C68" t="s">
        <v>239</v>
      </c>
    </row>
    <row r="69" spans="1:4" x14ac:dyDescent="0.25">
      <c r="A69" t="s">
        <v>240</v>
      </c>
      <c r="B69" t="s">
        <v>241</v>
      </c>
      <c r="C69" t="s">
        <v>242</v>
      </c>
    </row>
    <row r="70" spans="1:4" x14ac:dyDescent="0.25">
      <c r="A70" t="s">
        <v>243</v>
      </c>
      <c r="B70" t="s">
        <v>244</v>
      </c>
      <c r="C70" t="s">
        <v>245</v>
      </c>
    </row>
    <row r="71" spans="1:4" x14ac:dyDescent="0.25">
      <c r="A71" t="s">
        <v>246</v>
      </c>
      <c r="B71" t="s">
        <v>247</v>
      </c>
      <c r="C71" t="s">
        <v>248</v>
      </c>
    </row>
    <row r="72" spans="1:4" x14ac:dyDescent="0.25">
      <c r="A72" t="s">
        <v>249</v>
      </c>
      <c r="B72" t="s">
        <v>250</v>
      </c>
      <c r="C72" t="s">
        <v>251</v>
      </c>
    </row>
    <row r="73" spans="1:4" x14ac:dyDescent="0.25">
      <c r="A73" t="s">
        <v>252</v>
      </c>
      <c r="B73" t="s">
        <v>253</v>
      </c>
      <c r="C73" t="s">
        <v>254</v>
      </c>
    </row>
    <row r="74" spans="1:4" x14ac:dyDescent="0.25">
      <c r="A74" t="s">
        <v>255</v>
      </c>
      <c r="B74" t="s">
        <v>256</v>
      </c>
      <c r="C74" t="s">
        <v>257</v>
      </c>
    </row>
    <row r="75" spans="1:4" x14ac:dyDescent="0.25">
      <c r="A75" t="s">
        <v>258</v>
      </c>
      <c r="B75" t="s">
        <v>259</v>
      </c>
      <c r="C75" t="s">
        <v>260</v>
      </c>
    </row>
    <row r="76" spans="1:4" x14ac:dyDescent="0.25">
      <c r="A76" t="s">
        <v>261</v>
      </c>
      <c r="B76" t="s">
        <v>262</v>
      </c>
      <c r="C76" t="s">
        <v>263</v>
      </c>
    </row>
    <row r="77" spans="1:4" x14ac:dyDescent="0.25">
      <c r="A77" t="s">
        <v>264</v>
      </c>
      <c r="B77" t="s">
        <v>265</v>
      </c>
      <c r="C77" t="s">
        <v>266</v>
      </c>
    </row>
    <row r="78" spans="1:4" x14ac:dyDescent="0.25">
      <c r="A78" t="s">
        <v>267</v>
      </c>
      <c r="B78" t="s">
        <v>268</v>
      </c>
      <c r="C78" t="s">
        <v>269</v>
      </c>
    </row>
    <row r="79" spans="1:4" x14ac:dyDescent="0.25">
      <c r="A79" t="s">
        <v>36</v>
      </c>
      <c r="B79" t="s">
        <v>270</v>
      </c>
      <c r="C79" t="s">
        <v>271</v>
      </c>
      <c r="D79">
        <v>13</v>
      </c>
    </row>
    <row r="80" spans="1:4" x14ac:dyDescent="0.25">
      <c r="A80" t="s">
        <v>10</v>
      </c>
      <c r="B80" t="s">
        <v>11</v>
      </c>
      <c r="C80" t="s">
        <v>272</v>
      </c>
      <c r="D80">
        <v>7</v>
      </c>
    </row>
    <row r="81" spans="1:4" x14ac:dyDescent="0.25">
      <c r="A81" t="s">
        <v>14</v>
      </c>
      <c r="B81" t="s">
        <v>15</v>
      </c>
      <c r="C81" t="s">
        <v>273</v>
      </c>
      <c r="D81">
        <v>8</v>
      </c>
    </row>
    <row r="82" spans="1:4" x14ac:dyDescent="0.25">
      <c r="A82" t="s">
        <v>16</v>
      </c>
      <c r="B82" t="s">
        <v>17</v>
      </c>
      <c r="C82" t="s">
        <v>274</v>
      </c>
      <c r="D82">
        <v>9</v>
      </c>
    </row>
    <row r="83" spans="1:4" x14ac:dyDescent="0.25">
      <c r="A83" t="s">
        <v>20</v>
      </c>
      <c r="B83" t="s">
        <v>21</v>
      </c>
      <c r="C83" t="s">
        <v>275</v>
      </c>
      <c r="D83">
        <v>11</v>
      </c>
    </row>
    <row r="84" spans="1:4" x14ac:dyDescent="0.25">
      <c r="A84" t="s">
        <v>18</v>
      </c>
      <c r="B84" t="s">
        <v>19</v>
      </c>
      <c r="C84" t="s">
        <v>276</v>
      </c>
      <c r="D84">
        <v>10</v>
      </c>
    </row>
    <row r="85" spans="1:4" x14ac:dyDescent="0.25">
      <c r="A85" t="s">
        <v>277</v>
      </c>
      <c r="B85" t="s">
        <v>278</v>
      </c>
      <c r="C85" t="s">
        <v>279</v>
      </c>
      <c r="D85">
        <v>12</v>
      </c>
    </row>
    <row r="86" spans="1:4" x14ac:dyDescent="0.25">
      <c r="A86" t="s">
        <v>280</v>
      </c>
      <c r="B86" t="s">
        <v>281</v>
      </c>
      <c r="C86" t="s">
        <v>282</v>
      </c>
      <c r="D86">
        <v>1</v>
      </c>
    </row>
    <row r="87" spans="1:4" x14ac:dyDescent="0.25">
      <c r="A87" t="s">
        <v>283</v>
      </c>
      <c r="B87" t="s">
        <v>284</v>
      </c>
      <c r="C87" t="s">
        <v>285</v>
      </c>
      <c r="D87">
        <v>2</v>
      </c>
    </row>
    <row r="88" spans="1:4" x14ac:dyDescent="0.25">
      <c r="A88" t="s">
        <v>286</v>
      </c>
      <c r="B88" t="s">
        <v>287</v>
      </c>
      <c r="C88" t="s">
        <v>288</v>
      </c>
      <c r="D88">
        <v>3</v>
      </c>
    </row>
    <row r="89" spans="1:4" x14ac:dyDescent="0.25">
      <c r="A89" t="s">
        <v>289</v>
      </c>
      <c r="B89" t="s">
        <v>290</v>
      </c>
      <c r="C89" t="s">
        <v>291</v>
      </c>
      <c r="D89">
        <v>4</v>
      </c>
    </row>
    <row r="90" spans="1:4" x14ac:dyDescent="0.25">
      <c r="A90" t="s">
        <v>292</v>
      </c>
      <c r="B90" t="s">
        <v>293</v>
      </c>
      <c r="C90" t="s">
        <v>294</v>
      </c>
      <c r="D90">
        <v>5</v>
      </c>
    </row>
    <row r="91" spans="1:4" x14ac:dyDescent="0.25">
      <c r="A91" t="s">
        <v>295</v>
      </c>
      <c r="B91" t="s">
        <v>296</v>
      </c>
      <c r="C91" t="s">
        <v>297</v>
      </c>
      <c r="D91"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F0315-1C22-4292-86F9-0DDD402F52CB}">
  <sheetPr codeName="Planilha3">
    <tabColor rgb="FFFFC000"/>
  </sheetPr>
  <dimension ref="A1:AF182"/>
  <sheetViews>
    <sheetView topLeftCell="A165" zoomScale="128" zoomScaleNormal="130" workbookViewId="0">
      <selection activeCell="D177" sqref="D177"/>
    </sheetView>
  </sheetViews>
  <sheetFormatPr defaultColWidth="9.140625" defaultRowHeight="11.25" x14ac:dyDescent="0.2"/>
  <cols>
    <col min="1" max="1" width="18" style="1" bestFit="1" customWidth="1"/>
    <col min="2" max="2" width="15.140625" style="2" bestFit="1" customWidth="1"/>
    <col min="3" max="3" width="23.42578125" style="2" bestFit="1" customWidth="1"/>
    <col min="4" max="4" width="21.85546875" style="2" bestFit="1" customWidth="1"/>
    <col min="5" max="5" width="15.42578125" style="2" bestFit="1" customWidth="1"/>
    <col min="6" max="6" width="24" style="2" bestFit="1" customWidth="1"/>
    <col min="7" max="7" width="22.42578125" style="2" bestFit="1" customWidth="1"/>
    <col min="8" max="8" width="18.42578125" style="2" bestFit="1" customWidth="1"/>
    <col min="9" max="9" width="26.85546875" style="2" bestFit="1" customWidth="1"/>
    <col min="10" max="10" width="25" style="2" bestFit="1" customWidth="1"/>
    <col min="11" max="11" width="18.85546875" style="2" bestFit="1" customWidth="1"/>
    <col min="12" max="12" width="27.28515625" style="2" bestFit="1" customWidth="1"/>
    <col min="13" max="13" width="25.42578125" style="2" bestFit="1" customWidth="1"/>
    <col min="14" max="14" width="18.42578125" style="2" bestFit="1" customWidth="1"/>
    <col min="15" max="15" width="20.42578125" style="2" bestFit="1" customWidth="1"/>
    <col min="16" max="16" width="24.42578125" style="2" bestFit="1" customWidth="1"/>
    <col min="17" max="17" width="19" style="1" bestFit="1" customWidth="1"/>
    <col min="18" max="18" width="26.7109375" style="1" bestFit="1" customWidth="1"/>
    <col min="19" max="19" width="24.85546875" style="1" bestFit="1" customWidth="1"/>
    <col min="20" max="20" width="14.7109375" style="1" bestFit="1" customWidth="1"/>
    <col min="21" max="21" width="23.140625" style="1" bestFit="1" customWidth="1"/>
    <col min="22" max="22" width="21.28515625" style="1" bestFit="1" customWidth="1"/>
    <col min="23" max="23" width="15.140625" style="1" bestFit="1" customWidth="1"/>
    <col min="24" max="24" width="23.42578125" style="1" bestFit="1" customWidth="1"/>
    <col min="25" max="25" width="21.85546875" style="1" bestFit="1" customWidth="1"/>
    <col min="26" max="29" width="12.140625" style="1" bestFit="1" customWidth="1"/>
    <col min="30" max="30" width="8.42578125" style="1" bestFit="1" customWidth="1"/>
    <col min="31" max="31" width="14.42578125" style="1" bestFit="1" customWidth="1"/>
    <col min="32" max="32" width="8.28515625" style="1" bestFit="1" customWidth="1"/>
    <col min="33" max="16384" width="9.140625" style="1"/>
  </cols>
  <sheetData>
    <row r="1" spans="1:32" s="4" customFormat="1" ht="23.25" x14ac:dyDescent="0.25">
      <c r="A1" s="4" t="s">
        <v>314</v>
      </c>
      <c r="B1" s="5" t="s">
        <v>299</v>
      </c>
      <c r="C1" s="5" t="s">
        <v>315</v>
      </c>
      <c r="D1" s="5" t="s">
        <v>307</v>
      </c>
      <c r="E1" s="5" t="s">
        <v>300</v>
      </c>
      <c r="F1" s="5" t="s">
        <v>316</v>
      </c>
      <c r="G1" s="5" t="s">
        <v>317</v>
      </c>
      <c r="H1" s="5" t="s">
        <v>301</v>
      </c>
      <c r="I1" s="5" t="s">
        <v>318</v>
      </c>
      <c r="J1" s="5" t="s">
        <v>308</v>
      </c>
      <c r="K1" s="5" t="s">
        <v>302</v>
      </c>
      <c r="L1" s="5" t="s">
        <v>319</v>
      </c>
      <c r="M1" s="5" t="s">
        <v>309</v>
      </c>
      <c r="N1" s="5" t="s">
        <v>303</v>
      </c>
      <c r="O1" s="5" t="s">
        <v>320</v>
      </c>
      <c r="P1" s="5" t="s">
        <v>310</v>
      </c>
      <c r="Q1" s="5" t="s">
        <v>304</v>
      </c>
      <c r="R1" s="5" t="s">
        <v>321</v>
      </c>
      <c r="S1" s="5" t="s">
        <v>311</v>
      </c>
      <c r="T1" s="7" t="s">
        <v>305</v>
      </c>
      <c r="U1" s="7" t="s">
        <v>322</v>
      </c>
      <c r="V1" s="7" t="s">
        <v>312</v>
      </c>
      <c r="W1" s="7" t="s">
        <v>306</v>
      </c>
      <c r="X1" s="7" t="s">
        <v>323</v>
      </c>
      <c r="Y1" s="7" t="s">
        <v>313</v>
      </c>
      <c r="Z1" t="s">
        <v>324</v>
      </c>
      <c r="AA1" t="s">
        <v>325</v>
      </c>
      <c r="AB1" t="s">
        <v>326</v>
      </c>
      <c r="AC1" t="s">
        <v>327</v>
      </c>
      <c r="AD1" s="4" t="s">
        <v>328</v>
      </c>
      <c r="AE1" s="4" t="s">
        <v>329</v>
      </c>
      <c r="AF1" s="4" t="s">
        <v>298</v>
      </c>
    </row>
    <row r="2" spans="1:32" ht="15" x14ac:dyDescent="0.25">
      <c r="A2" s="6">
        <v>39448</v>
      </c>
      <c r="B2" s="2">
        <v>10981602434.49</v>
      </c>
      <c r="C2" s="2">
        <f>IF(MONTH(_04___RGPS_e_RPPS[[#This Row],[Mês de Referência]])=1,_04___RGPS_e_RPPS[[#This Row],[Receitas RGPS]],_04___RGPS_e_RPPS[[#This Row],[Receitas RGPS]]-B1)</f>
        <v>10981602434.49</v>
      </c>
      <c r="D2" s="2">
        <f>SUMIFS(_04___RGPS_e_RPPS[Movimento Receitas RGPS],_04___RGPS_e_RPPS[Mês de Referência],"&gt;"&amp;EDATE(_04___RGPS_e_RPPS[[#This Row],[Mês de Referência]],-12),_04___RGPS_e_RPPS[Mês de Referência],"&lt;"&amp;EDATE(A2,1))</f>
        <v>10981602434.49</v>
      </c>
      <c r="E2" s="2">
        <v>15882435351.719999</v>
      </c>
      <c r="F2" s="2">
        <f>IF(MONTH(_04___RGPS_e_RPPS[[#This Row],[Mês de Referência]])=1,_04___RGPS_e_RPPS[[#This Row],[Despesas RGPS]],_04___RGPS_e_RPPS[[#This Row],[Despesas RGPS]]-E1)</f>
        <v>15882435351.719999</v>
      </c>
      <c r="G2" s="2">
        <f>SUMIFS(_04___RGPS_e_RPPS[Movimento Despesas RGPS],_04___RGPS_e_RPPS[Mês de Referência],"&gt;"&amp;EDATE(_04___RGPS_e_RPPS[[#This Row],[Mês de Referência]],-12),_04___RGPS_e_RPPS[Mês de Referência],"&lt;"&amp;EDATE(A2,1))</f>
        <v>15882435351.719999</v>
      </c>
      <c r="H2" s="2">
        <v>1026049068.72</v>
      </c>
      <c r="I2" s="2">
        <f>IF(MONTH(_04___RGPS_e_RPPS[[#This Row],[Mês de Referência]])=1,_04___RGPS_e_RPPS[[#This Row],[Receitas RPPS Civis]],_04___RGPS_e_RPPS[[#This Row],[Receitas RPPS Civis]]-H1)</f>
        <v>1026049068.72</v>
      </c>
      <c r="J2" s="2">
        <f>SUMIFS(_04___RGPS_e_RPPS[Movimento Receitas RPPS Civis],_04___RGPS_e_RPPS[Mês de Referência],"&gt;"&amp;EDATE(_04___RGPS_e_RPPS[[#This Row],[Mês de Referência]],-12),_04___RGPS_e_RPPS[Mês de Referência],"&lt;"&amp;EDATE(A2,1))</f>
        <v>1026049068.72</v>
      </c>
      <c r="K2" s="2">
        <v>2935704909.96</v>
      </c>
      <c r="L2" s="2">
        <f>IF(MONTH(_04___RGPS_e_RPPS[[#This Row],[Mês de Referência]])=1,_04___RGPS_e_RPPS[[#This Row],[Despesas RPPS Civis]],_04___RGPS_e_RPPS[[#This Row],[Despesas RPPS Civis]]-K1)</f>
        <v>2935704909.96</v>
      </c>
      <c r="M2" s="2">
        <f>SUMIFS(_04___RGPS_e_RPPS[Movimento Despesas RPPS Civis],_04___RGPS_e_RPPS[Mês de Referência],"&gt;"&amp;EDATE(_04___RGPS_e_RPPS[[#This Row],[Mês de Referência]],-12),_04___RGPS_e_RPPS[Mês de Referência],"&lt;"&amp;EDATE(A2,1))</f>
        <v>2935704909.96</v>
      </c>
      <c r="N2" s="2">
        <v>109713618.09999999</v>
      </c>
      <c r="O2" s="2">
        <f>IF(MONTH(_04___RGPS_e_RPPS[[#This Row],[Mês de Referência]])=1,_04___RGPS_e_RPPS[[#This Row],[Receitas - Militares]],_04___RGPS_e_RPPS[[#This Row],[Receitas - Militares]]-N1)</f>
        <v>109713618.09999999</v>
      </c>
      <c r="P2" s="2">
        <f>SUMIFS(_04___RGPS_e_RPPS[Movimento Receitas - Militares],_04___RGPS_e_RPPS[Mês de Referência],"&gt;"&amp;EDATE(_04___RGPS_e_RPPS[[#This Row],[Mês de Referência]],-12),_04___RGPS_e_RPPS[Mês de Referência],"&lt;"&amp;EDATE(A2,1))</f>
        <v>109713618.09999999</v>
      </c>
      <c r="Q2" s="2">
        <v>1332296438.3099999</v>
      </c>
      <c r="R2" s="2">
        <f>IF(MONTH(_04___RGPS_e_RPPS[[#This Row],[Mês de Referência]])=1,_04___RGPS_e_RPPS[[#This Row],[Despesas - Militares]],_04___RGPS_e_RPPS[[#This Row],[Despesas - Militares]]-Q1)</f>
        <v>1332296438.3099999</v>
      </c>
      <c r="S2" s="2">
        <f>SUMIFS(_04___RGPS_e_RPPS[Movimento Despesas Militares],_04___RGPS_e_RPPS[Mês de Referência],"&gt;"&amp;EDATE(_04___RGPS_e_RPPS[[#This Row],[Mês de Referência]],-12),_04___RGPS_e_RPPS[Mês de Referência],"&lt;"&amp;EDATE(A2,1))</f>
        <v>1332296438.3099999</v>
      </c>
      <c r="T2" s="2"/>
      <c r="U2" s="2">
        <f>IF(MONTH(_04___RGPS_e_RPPS[[#This Row],[Mês de Referência]])=1,_04___RGPS_e_RPPS[[#This Row],[Receitas FCDF]],_04___RGPS_e_RPPS[[#This Row],[Receitas FCDF]]-T1)</f>
        <v>0</v>
      </c>
      <c r="V2" s="2">
        <f>SUMIFS(_04___RGPS_e_RPPS[Movimento Receitas FCDF],_04___RGPS_e_RPPS[Mês de Referência],"&gt;"&amp;EDATE(_04___RGPS_e_RPPS[[#This Row],[Mês de Referência]],-12),_04___RGPS_e_RPPS[Mês de Referência],"&lt;"&amp;EDATE(A2,1))</f>
        <v>0</v>
      </c>
      <c r="W2" s="2"/>
      <c r="X2" s="2">
        <f>IF(MONTH(_04___RGPS_e_RPPS[[#This Row],[Mês de Referência]])=1,_04___RGPS_e_RPPS[[#This Row],[Despesas FCDF]],_04___RGPS_e_RPPS[[#This Row],[Despesas FCDF]]-W1)</f>
        <v>0</v>
      </c>
      <c r="Y2" s="2">
        <f>SUMIFS(_04___RGPS_e_RPPS[Movimento Despesas FCDF],_04___RGPS_e_RPPS[Mês de Referência],"&gt;"&amp;EDATE(_04___RGPS_e_RPPS[[#This Row],[Mês de Referência]],-12),_04___RGPS_e_RPPS[Mês de Referência],"&lt;"&amp;EDATE(A2,1))</f>
        <v>0</v>
      </c>
      <c r="Z2" s="8"/>
      <c r="AA2"/>
      <c r="AB2"/>
      <c r="AC2"/>
      <c r="AD2" s="1" t="s">
        <v>330</v>
      </c>
      <c r="AE2" s="6">
        <v>39448</v>
      </c>
      <c r="AF2" s="1">
        <v>2008</v>
      </c>
    </row>
    <row r="3" spans="1:32" ht="15" x14ac:dyDescent="0.25">
      <c r="A3" s="6">
        <v>39479</v>
      </c>
      <c r="B3" s="2">
        <v>22508015713.689999</v>
      </c>
      <c r="C3" s="2">
        <f>IF(MONTH(_04___RGPS_e_RPPS[[#This Row],[Mês de Referência]])=1,_04___RGPS_e_RPPS[[#This Row],[Receitas RGPS]],_04___RGPS_e_RPPS[[#This Row],[Receitas RGPS]]-B2)</f>
        <v>11526413279.199999</v>
      </c>
      <c r="D3" s="2">
        <f>SUMIFS(_04___RGPS_e_RPPS[Movimento Receitas RGPS],_04___RGPS_e_RPPS[Mês de Referência],"&gt;"&amp;EDATE(_04___RGPS_e_RPPS[[#This Row],[Mês de Referência]],-12),_04___RGPS_e_RPPS[Mês de Referência],"&lt;"&amp;EDATE(A3,1))</f>
        <v>22508015713.689999</v>
      </c>
      <c r="E3" s="2">
        <v>26576327631.380001</v>
      </c>
      <c r="F3" s="2">
        <f>IF(MONTH(_04___RGPS_e_RPPS[[#This Row],[Mês de Referência]])=1,_04___RGPS_e_RPPS[[#This Row],[Despesas RGPS]],_04___RGPS_e_RPPS[[#This Row],[Despesas RGPS]]-E2)</f>
        <v>10693892279.660002</v>
      </c>
      <c r="G3" s="2">
        <f>SUMIFS(_04___RGPS_e_RPPS[Movimento Despesas RGPS],_04___RGPS_e_RPPS[Mês de Referência],"&gt;"&amp;EDATE(_04___RGPS_e_RPPS[[#This Row],[Mês de Referência]],-12),_04___RGPS_e_RPPS[Mês de Referência],"&lt;"&amp;EDATE(A3,1))</f>
        <v>26576327631.380001</v>
      </c>
      <c r="H3" s="2">
        <v>2313644871.4899998</v>
      </c>
      <c r="I3" s="2">
        <f>IF(MONTH(_04___RGPS_e_RPPS[[#This Row],[Mês de Referência]])=1,_04___RGPS_e_RPPS[[#This Row],[Receitas RPPS Civis]],_04___RGPS_e_RPPS[[#This Row],[Receitas RPPS Civis]]-H2)</f>
        <v>1287595802.7699997</v>
      </c>
      <c r="J3" s="2">
        <f>SUMIFS(_04___RGPS_e_RPPS[Movimento Receitas RPPS Civis],_04___RGPS_e_RPPS[Mês de Referência],"&gt;"&amp;EDATE(_04___RGPS_e_RPPS[[#This Row],[Mês de Referência]],-12),_04___RGPS_e_RPPS[Mês de Referência],"&lt;"&amp;EDATE(A3,1))</f>
        <v>2313644871.4899998</v>
      </c>
      <c r="K3" s="2">
        <v>5575694860.3299999</v>
      </c>
      <c r="L3" s="2">
        <f>IF(MONTH(_04___RGPS_e_RPPS[[#This Row],[Mês de Referência]])=1,_04___RGPS_e_RPPS[[#This Row],[Despesas RPPS Civis]],_04___RGPS_e_RPPS[[#This Row],[Despesas RPPS Civis]]-K2)</f>
        <v>2639989950.3699999</v>
      </c>
      <c r="M3" s="2">
        <f>SUMIFS(_04___RGPS_e_RPPS[Movimento Despesas RPPS Civis],_04___RGPS_e_RPPS[Mês de Referência],"&gt;"&amp;EDATE(_04___RGPS_e_RPPS[[#This Row],[Mês de Referência]],-12),_04___RGPS_e_RPPS[Mês de Referência],"&lt;"&amp;EDATE(A3,1))</f>
        <v>5575694860.3299999</v>
      </c>
      <c r="N3" s="2">
        <v>248931668.44999999</v>
      </c>
      <c r="O3" s="2">
        <f>IF(MONTH(_04___RGPS_e_RPPS[[#This Row],[Mês de Referência]])=1,_04___RGPS_e_RPPS[[#This Row],[Receitas - Militares]],_04___RGPS_e_RPPS[[#This Row],[Receitas - Militares]]-N2)</f>
        <v>139218050.34999999</v>
      </c>
      <c r="P3" s="2">
        <f>SUMIFS(_04___RGPS_e_RPPS[Movimento Receitas - Militares],_04___RGPS_e_RPPS[Mês de Referência],"&gt;"&amp;EDATE(_04___RGPS_e_RPPS[[#This Row],[Mês de Referência]],-12),_04___RGPS_e_RPPS[Mês de Referência],"&lt;"&amp;EDATE(A3,1))</f>
        <v>248931668.44999999</v>
      </c>
      <c r="Q3" s="2">
        <v>2677650747.6900001</v>
      </c>
      <c r="R3" s="2">
        <f>IF(MONTH(_04___RGPS_e_RPPS[[#This Row],[Mês de Referência]])=1,_04___RGPS_e_RPPS[[#This Row],[Despesas - Militares]],_04___RGPS_e_RPPS[[#This Row],[Despesas - Militares]]-Q2)</f>
        <v>1345354309.3800001</v>
      </c>
      <c r="S3" s="2">
        <f>SUMIFS(_04___RGPS_e_RPPS[Movimento Despesas Militares],_04___RGPS_e_RPPS[Mês de Referência],"&gt;"&amp;EDATE(_04___RGPS_e_RPPS[[#This Row],[Mês de Referência]],-12),_04___RGPS_e_RPPS[Mês de Referência],"&lt;"&amp;EDATE(A3,1))</f>
        <v>2677650747.6900001</v>
      </c>
      <c r="T3" s="2"/>
      <c r="U3" s="2">
        <f>IF(MONTH(_04___RGPS_e_RPPS[[#This Row],[Mês de Referência]])=1,_04___RGPS_e_RPPS[[#This Row],[Receitas FCDF]],_04___RGPS_e_RPPS[[#This Row],[Receitas FCDF]]-T2)</f>
        <v>0</v>
      </c>
      <c r="V3" s="2">
        <f>SUMIFS(_04___RGPS_e_RPPS[Movimento Receitas FCDF],_04___RGPS_e_RPPS[Mês de Referência],"&gt;"&amp;EDATE(_04___RGPS_e_RPPS[[#This Row],[Mês de Referência]],-12),_04___RGPS_e_RPPS[Mês de Referência],"&lt;"&amp;EDATE(A3,1))</f>
        <v>0</v>
      </c>
      <c r="W3" s="2"/>
      <c r="X3" s="2">
        <f>IF(MONTH(_04___RGPS_e_RPPS[[#This Row],[Mês de Referência]])=1,_04___RGPS_e_RPPS[[#This Row],[Despesas FCDF]],_04___RGPS_e_RPPS[[#This Row],[Despesas FCDF]]-W2)</f>
        <v>0</v>
      </c>
      <c r="Y3" s="2">
        <f>SUMIFS(_04___RGPS_e_RPPS[Movimento Despesas FCDF],_04___RGPS_e_RPPS[Mês de Referência],"&gt;"&amp;EDATE(_04___RGPS_e_RPPS[[#This Row],[Mês de Referência]],-12),_04___RGPS_e_RPPS[Mês de Referência],"&lt;"&amp;EDATE(A3,1))</f>
        <v>0</v>
      </c>
      <c r="Z3" s="8"/>
      <c r="AA3"/>
      <c r="AB3"/>
      <c r="AC3"/>
      <c r="AD3" s="1" t="s">
        <v>331</v>
      </c>
      <c r="AE3" s="6">
        <v>39479</v>
      </c>
      <c r="AF3" s="1">
        <v>2008</v>
      </c>
    </row>
    <row r="4" spans="1:32" ht="15" x14ac:dyDescent="0.25">
      <c r="A4" s="6">
        <v>39508</v>
      </c>
      <c r="B4" s="2">
        <v>35164847800.739998</v>
      </c>
      <c r="C4" s="2">
        <f>IF(MONTH(_04___RGPS_e_RPPS[[#This Row],[Mês de Referência]])=1,_04___RGPS_e_RPPS[[#This Row],[Receitas RGPS]],_04___RGPS_e_RPPS[[#This Row],[Receitas RGPS]]-B3)</f>
        <v>12656832087.049999</v>
      </c>
      <c r="D4" s="2">
        <f>SUMIFS(_04___RGPS_e_RPPS[Movimento Receitas RGPS],_04___RGPS_e_RPPS[Mês de Referência],"&gt;"&amp;EDATE(_04___RGPS_e_RPPS[[#This Row],[Mês de Referência]],-12),_04___RGPS_e_RPPS[Mês de Referência],"&lt;"&amp;EDATE(A4,1))</f>
        <v>35164847800.739998</v>
      </c>
      <c r="E4" s="2">
        <v>44412223476.190002</v>
      </c>
      <c r="F4" s="2">
        <f>IF(MONTH(_04___RGPS_e_RPPS[[#This Row],[Mês de Referência]])=1,_04___RGPS_e_RPPS[[#This Row],[Despesas RGPS]],_04___RGPS_e_RPPS[[#This Row],[Despesas RGPS]]-E3)</f>
        <v>17835895844.810001</v>
      </c>
      <c r="G4" s="2">
        <f>SUMIFS(_04___RGPS_e_RPPS[Movimento Despesas RGPS],_04___RGPS_e_RPPS[Mês de Referência],"&gt;"&amp;EDATE(_04___RGPS_e_RPPS[[#This Row],[Mês de Referência]],-12),_04___RGPS_e_RPPS[Mês de Referência],"&lt;"&amp;EDATE(A4,1))</f>
        <v>44412223476.190002</v>
      </c>
      <c r="H4" s="2">
        <v>3386853519.1399999</v>
      </c>
      <c r="I4" s="2">
        <f>IF(MONTH(_04___RGPS_e_RPPS[[#This Row],[Mês de Referência]])=1,_04___RGPS_e_RPPS[[#This Row],[Receitas RPPS Civis]],_04___RGPS_e_RPPS[[#This Row],[Receitas RPPS Civis]]-H3)</f>
        <v>1073208647.6500001</v>
      </c>
      <c r="J4" s="2">
        <f>SUMIFS(_04___RGPS_e_RPPS[Movimento Receitas RPPS Civis],_04___RGPS_e_RPPS[Mês de Referência],"&gt;"&amp;EDATE(_04___RGPS_e_RPPS[[#This Row],[Mês de Referência]],-12),_04___RGPS_e_RPPS[Mês de Referência],"&lt;"&amp;EDATE(A4,1))</f>
        <v>3386853519.1399999</v>
      </c>
      <c r="K4" s="2">
        <v>8307793159.5500002</v>
      </c>
      <c r="L4" s="2">
        <f>IF(MONTH(_04___RGPS_e_RPPS[[#This Row],[Mês de Referência]])=1,_04___RGPS_e_RPPS[[#This Row],[Despesas RPPS Civis]],_04___RGPS_e_RPPS[[#This Row],[Despesas RPPS Civis]]-K3)</f>
        <v>2732098299.2200003</v>
      </c>
      <c r="M4" s="2">
        <f>SUMIFS(_04___RGPS_e_RPPS[Movimento Despesas RPPS Civis],_04___RGPS_e_RPPS[Mês de Referência],"&gt;"&amp;EDATE(_04___RGPS_e_RPPS[[#This Row],[Mês de Referência]],-12),_04___RGPS_e_RPPS[Mês de Referência],"&lt;"&amp;EDATE(A4,1))</f>
        <v>8307793159.5500002</v>
      </c>
      <c r="N4" s="2">
        <v>331351897.42000002</v>
      </c>
      <c r="O4" s="2">
        <f>IF(MONTH(_04___RGPS_e_RPPS[[#This Row],[Mês de Referência]])=1,_04___RGPS_e_RPPS[[#This Row],[Receitas - Militares]],_04___RGPS_e_RPPS[[#This Row],[Receitas - Militares]]-N3)</f>
        <v>82420228.970000029</v>
      </c>
      <c r="P4" s="2">
        <f>SUMIFS(_04___RGPS_e_RPPS[Movimento Receitas - Militares],_04___RGPS_e_RPPS[Mês de Referência],"&gt;"&amp;EDATE(_04___RGPS_e_RPPS[[#This Row],[Mês de Referência]],-12),_04___RGPS_e_RPPS[Mês de Referência],"&lt;"&amp;EDATE(A4,1))</f>
        <v>331351897.42000002</v>
      </c>
      <c r="Q4" s="2">
        <v>4074840704.6599998</v>
      </c>
      <c r="R4" s="2">
        <f>IF(MONTH(_04___RGPS_e_RPPS[[#This Row],[Mês de Referência]])=1,_04___RGPS_e_RPPS[[#This Row],[Despesas - Militares]],_04___RGPS_e_RPPS[[#This Row],[Despesas - Militares]]-Q3)</f>
        <v>1397189956.9699998</v>
      </c>
      <c r="S4" s="2">
        <f>SUMIFS(_04___RGPS_e_RPPS[Movimento Despesas Militares],_04___RGPS_e_RPPS[Mês de Referência],"&gt;"&amp;EDATE(_04___RGPS_e_RPPS[[#This Row],[Mês de Referência]],-12),_04___RGPS_e_RPPS[Mês de Referência],"&lt;"&amp;EDATE(A4,1))</f>
        <v>4074840704.6599998</v>
      </c>
      <c r="T4" s="2"/>
      <c r="U4" s="2">
        <f>IF(MONTH(_04___RGPS_e_RPPS[[#This Row],[Mês de Referência]])=1,_04___RGPS_e_RPPS[[#This Row],[Receitas FCDF]],_04___RGPS_e_RPPS[[#This Row],[Receitas FCDF]]-T3)</f>
        <v>0</v>
      </c>
      <c r="V4" s="2">
        <f>SUMIFS(_04___RGPS_e_RPPS[Movimento Receitas FCDF],_04___RGPS_e_RPPS[Mês de Referência],"&gt;"&amp;EDATE(_04___RGPS_e_RPPS[[#This Row],[Mês de Referência]],-12),_04___RGPS_e_RPPS[Mês de Referência],"&lt;"&amp;EDATE(A4,1))</f>
        <v>0</v>
      </c>
      <c r="W4" s="2"/>
      <c r="X4" s="2">
        <f>IF(MONTH(_04___RGPS_e_RPPS[[#This Row],[Mês de Referência]])=1,_04___RGPS_e_RPPS[[#This Row],[Despesas FCDF]],_04___RGPS_e_RPPS[[#This Row],[Despesas FCDF]]-W3)</f>
        <v>0</v>
      </c>
      <c r="Y4" s="2">
        <f>SUMIFS(_04___RGPS_e_RPPS[Movimento Despesas FCDF],_04___RGPS_e_RPPS[Mês de Referência],"&gt;"&amp;EDATE(_04___RGPS_e_RPPS[[#This Row],[Mês de Referência]],-12),_04___RGPS_e_RPPS[Mês de Referência],"&lt;"&amp;EDATE(A4,1))</f>
        <v>0</v>
      </c>
      <c r="Z4" s="8"/>
      <c r="AA4"/>
      <c r="AB4"/>
      <c r="AC4"/>
      <c r="AD4" s="1" t="s">
        <v>332</v>
      </c>
      <c r="AE4" s="6">
        <v>39508</v>
      </c>
      <c r="AF4" s="1">
        <v>2008</v>
      </c>
    </row>
    <row r="5" spans="1:32" ht="15" x14ac:dyDescent="0.25">
      <c r="A5" s="6">
        <v>39539</v>
      </c>
      <c r="B5" s="2">
        <v>47815880486.309998</v>
      </c>
      <c r="C5" s="2">
        <f>IF(MONTH(_04___RGPS_e_RPPS[[#This Row],[Mês de Referência]])=1,_04___RGPS_e_RPPS[[#This Row],[Receitas RGPS]],_04___RGPS_e_RPPS[[#This Row],[Receitas RGPS]]-B4)</f>
        <v>12651032685.57</v>
      </c>
      <c r="D5" s="2">
        <f>SUMIFS(_04___RGPS_e_RPPS[Movimento Receitas RGPS],_04___RGPS_e_RPPS[Mês de Referência],"&gt;"&amp;EDATE(_04___RGPS_e_RPPS[[#This Row],[Mês de Referência]],-12),_04___RGPS_e_RPPS[Mês de Referência],"&lt;"&amp;EDATE(A5,1))</f>
        <v>47815880486.309998</v>
      </c>
      <c r="E5" s="2">
        <v>59506346064.360001</v>
      </c>
      <c r="F5" s="2">
        <f>IF(MONTH(_04___RGPS_e_RPPS[[#This Row],[Mês de Referência]])=1,_04___RGPS_e_RPPS[[#This Row],[Despesas RGPS]],_04___RGPS_e_RPPS[[#This Row],[Despesas RGPS]]-E4)</f>
        <v>15094122588.169998</v>
      </c>
      <c r="G5" s="2">
        <f>SUMIFS(_04___RGPS_e_RPPS[Movimento Despesas RGPS],_04___RGPS_e_RPPS[Mês de Referência],"&gt;"&amp;EDATE(_04___RGPS_e_RPPS[[#This Row],[Mês de Referência]],-12),_04___RGPS_e_RPPS[Mês de Referência],"&lt;"&amp;EDATE(A5,1))</f>
        <v>59506346064.360001</v>
      </c>
      <c r="H5" s="2">
        <v>4439012765.9499998</v>
      </c>
      <c r="I5" s="2">
        <f>IF(MONTH(_04___RGPS_e_RPPS[[#This Row],[Mês de Referência]])=1,_04___RGPS_e_RPPS[[#This Row],[Receitas RPPS Civis]],_04___RGPS_e_RPPS[[#This Row],[Receitas RPPS Civis]]-H4)</f>
        <v>1052159246.8099999</v>
      </c>
      <c r="J5" s="2">
        <f>SUMIFS(_04___RGPS_e_RPPS[Movimento Receitas RPPS Civis],_04___RGPS_e_RPPS[Mês de Referência],"&gt;"&amp;EDATE(_04___RGPS_e_RPPS[[#This Row],[Mês de Referência]],-12),_04___RGPS_e_RPPS[Mês de Referência],"&lt;"&amp;EDATE(A5,1))</f>
        <v>4439012765.9499998</v>
      </c>
      <c r="K5" s="2">
        <v>11020596950.889999</v>
      </c>
      <c r="L5" s="2">
        <f>IF(MONTH(_04___RGPS_e_RPPS[[#This Row],[Mês de Referência]])=1,_04___RGPS_e_RPPS[[#This Row],[Despesas RPPS Civis]],_04___RGPS_e_RPPS[[#This Row],[Despesas RPPS Civis]]-K4)</f>
        <v>2712803791.3399992</v>
      </c>
      <c r="M5" s="2">
        <f>SUMIFS(_04___RGPS_e_RPPS[Movimento Despesas RPPS Civis],_04___RGPS_e_RPPS[Mês de Referência],"&gt;"&amp;EDATE(_04___RGPS_e_RPPS[[#This Row],[Mês de Referência]],-12),_04___RGPS_e_RPPS[Mês de Referência],"&lt;"&amp;EDATE(A5,1))</f>
        <v>11020596950.889999</v>
      </c>
      <c r="N5" s="2">
        <v>472149836.87</v>
      </c>
      <c r="O5" s="2">
        <f>IF(MONTH(_04___RGPS_e_RPPS[[#This Row],[Mês de Referência]])=1,_04___RGPS_e_RPPS[[#This Row],[Receitas - Militares]],_04___RGPS_e_RPPS[[#This Row],[Receitas - Militares]]-N4)</f>
        <v>140797939.44999999</v>
      </c>
      <c r="P5" s="2">
        <f>SUMIFS(_04___RGPS_e_RPPS[Movimento Receitas - Militares],_04___RGPS_e_RPPS[Mês de Referência],"&gt;"&amp;EDATE(_04___RGPS_e_RPPS[[#This Row],[Mês de Referência]],-12),_04___RGPS_e_RPPS[Mês de Referência],"&lt;"&amp;EDATE(A5,1))</f>
        <v>472149836.87</v>
      </c>
      <c r="Q5" s="2">
        <v>5477024424.8999996</v>
      </c>
      <c r="R5" s="2">
        <f>IF(MONTH(_04___RGPS_e_RPPS[[#This Row],[Mês de Referência]])=1,_04___RGPS_e_RPPS[[#This Row],[Despesas - Militares]],_04___RGPS_e_RPPS[[#This Row],[Despesas - Militares]]-Q4)</f>
        <v>1402183720.2399998</v>
      </c>
      <c r="S5" s="2">
        <f>SUMIFS(_04___RGPS_e_RPPS[Movimento Despesas Militares],_04___RGPS_e_RPPS[Mês de Referência],"&gt;"&amp;EDATE(_04___RGPS_e_RPPS[[#This Row],[Mês de Referência]],-12),_04___RGPS_e_RPPS[Mês de Referência],"&lt;"&amp;EDATE(A5,1))</f>
        <v>5477024424.8999996</v>
      </c>
      <c r="T5" s="2"/>
      <c r="U5" s="2">
        <f>IF(MONTH(_04___RGPS_e_RPPS[[#This Row],[Mês de Referência]])=1,_04___RGPS_e_RPPS[[#This Row],[Receitas FCDF]],_04___RGPS_e_RPPS[[#This Row],[Receitas FCDF]]-T4)</f>
        <v>0</v>
      </c>
      <c r="V5" s="2">
        <f>SUMIFS(_04___RGPS_e_RPPS[Movimento Receitas FCDF],_04___RGPS_e_RPPS[Mês de Referência],"&gt;"&amp;EDATE(_04___RGPS_e_RPPS[[#This Row],[Mês de Referência]],-12),_04___RGPS_e_RPPS[Mês de Referência],"&lt;"&amp;EDATE(A5,1))</f>
        <v>0</v>
      </c>
      <c r="W5" s="2"/>
      <c r="X5" s="2">
        <f>IF(MONTH(_04___RGPS_e_RPPS[[#This Row],[Mês de Referência]])=1,_04___RGPS_e_RPPS[[#This Row],[Despesas FCDF]],_04___RGPS_e_RPPS[[#This Row],[Despesas FCDF]]-W4)</f>
        <v>0</v>
      </c>
      <c r="Y5" s="2">
        <f>SUMIFS(_04___RGPS_e_RPPS[Movimento Despesas FCDF],_04___RGPS_e_RPPS[Mês de Referência],"&gt;"&amp;EDATE(_04___RGPS_e_RPPS[[#This Row],[Mês de Referência]],-12),_04___RGPS_e_RPPS[Mês de Referência],"&lt;"&amp;EDATE(A5,1))</f>
        <v>0</v>
      </c>
      <c r="Z5" s="8"/>
      <c r="AA5"/>
      <c r="AB5"/>
      <c r="AC5"/>
      <c r="AD5" s="1" t="s">
        <v>333</v>
      </c>
      <c r="AE5" s="6">
        <v>39539</v>
      </c>
      <c r="AF5" s="1">
        <v>2008</v>
      </c>
    </row>
    <row r="6" spans="1:32" ht="15" x14ac:dyDescent="0.25">
      <c r="A6" s="6">
        <v>39569</v>
      </c>
      <c r="B6" s="2">
        <v>60539670496.209999</v>
      </c>
      <c r="C6" s="2">
        <f>IF(MONTH(_04___RGPS_e_RPPS[[#This Row],[Mês de Referência]])=1,_04___RGPS_e_RPPS[[#This Row],[Receitas RGPS]],_04___RGPS_e_RPPS[[#This Row],[Receitas RGPS]]-B5)</f>
        <v>12723790009.900002</v>
      </c>
      <c r="D6" s="2">
        <f>SUMIFS(_04___RGPS_e_RPPS[Movimento Receitas RGPS],_04___RGPS_e_RPPS[Mês de Referência],"&gt;"&amp;EDATE(_04___RGPS_e_RPPS[[#This Row],[Mês de Referência]],-12),_04___RGPS_e_RPPS[Mês de Referência],"&lt;"&amp;EDATE(A6,1))</f>
        <v>60539670496.209999</v>
      </c>
      <c r="E6" s="2">
        <v>74714965112.800003</v>
      </c>
      <c r="F6" s="2">
        <f>IF(MONTH(_04___RGPS_e_RPPS[[#This Row],[Mês de Referência]])=1,_04___RGPS_e_RPPS[[#This Row],[Despesas RGPS]],_04___RGPS_e_RPPS[[#This Row],[Despesas RGPS]]-E5)</f>
        <v>15208619048.440002</v>
      </c>
      <c r="G6" s="2">
        <f>SUMIFS(_04___RGPS_e_RPPS[Movimento Despesas RGPS],_04___RGPS_e_RPPS[Mês de Referência],"&gt;"&amp;EDATE(_04___RGPS_e_RPPS[[#This Row],[Mês de Referência]],-12),_04___RGPS_e_RPPS[Mês de Referência],"&lt;"&amp;EDATE(A6,1))</f>
        <v>74714965112.800003</v>
      </c>
      <c r="H6" s="2">
        <v>5564704099.3900003</v>
      </c>
      <c r="I6" s="2">
        <f>IF(MONTH(_04___RGPS_e_RPPS[[#This Row],[Mês de Referência]])=1,_04___RGPS_e_RPPS[[#This Row],[Receitas RPPS Civis]],_04___RGPS_e_RPPS[[#This Row],[Receitas RPPS Civis]]-H5)</f>
        <v>1125691333.4400005</v>
      </c>
      <c r="J6" s="2">
        <f>SUMIFS(_04___RGPS_e_RPPS[Movimento Receitas RPPS Civis],_04___RGPS_e_RPPS[Mês de Referência],"&gt;"&amp;EDATE(_04___RGPS_e_RPPS[[#This Row],[Mês de Referência]],-12),_04___RGPS_e_RPPS[Mês de Referência],"&lt;"&amp;EDATE(A6,1))</f>
        <v>5564704099.3900003</v>
      </c>
      <c r="K6" s="2">
        <v>13609516823.76</v>
      </c>
      <c r="L6" s="2">
        <f>IF(MONTH(_04___RGPS_e_RPPS[[#This Row],[Mês de Referência]])=1,_04___RGPS_e_RPPS[[#This Row],[Despesas RPPS Civis]],_04___RGPS_e_RPPS[[#This Row],[Despesas RPPS Civis]]-K5)</f>
        <v>2588919872.8700008</v>
      </c>
      <c r="M6" s="2">
        <f>SUMIFS(_04___RGPS_e_RPPS[Movimento Despesas RPPS Civis],_04___RGPS_e_RPPS[Mês de Referência],"&gt;"&amp;EDATE(_04___RGPS_e_RPPS[[#This Row],[Mês de Referência]],-12),_04___RGPS_e_RPPS[Mês de Referência],"&lt;"&amp;EDATE(A6,1))</f>
        <v>13609516823.76</v>
      </c>
      <c r="N6" s="2">
        <v>596157422.89999998</v>
      </c>
      <c r="O6" s="2">
        <f>IF(MONTH(_04___RGPS_e_RPPS[[#This Row],[Mês de Referência]])=1,_04___RGPS_e_RPPS[[#This Row],[Receitas - Militares]],_04___RGPS_e_RPPS[[#This Row],[Receitas - Militares]]-N5)</f>
        <v>124007586.02999997</v>
      </c>
      <c r="P6" s="2">
        <f>SUMIFS(_04___RGPS_e_RPPS[Movimento Receitas - Militares],_04___RGPS_e_RPPS[Mês de Referência],"&gt;"&amp;EDATE(_04___RGPS_e_RPPS[[#This Row],[Mês de Referência]],-12),_04___RGPS_e_RPPS[Mês de Referência],"&lt;"&amp;EDATE(A6,1))</f>
        <v>596157422.89999998</v>
      </c>
      <c r="Q6" s="2">
        <v>7479351646.1400003</v>
      </c>
      <c r="R6" s="2">
        <f>IF(MONTH(_04___RGPS_e_RPPS[[#This Row],[Mês de Referência]])=1,_04___RGPS_e_RPPS[[#This Row],[Despesas - Militares]],_04___RGPS_e_RPPS[[#This Row],[Despesas - Militares]]-Q5)</f>
        <v>2002327221.2400007</v>
      </c>
      <c r="S6" s="2">
        <f>SUMIFS(_04___RGPS_e_RPPS[Movimento Despesas Militares],_04___RGPS_e_RPPS[Mês de Referência],"&gt;"&amp;EDATE(_04___RGPS_e_RPPS[[#This Row],[Mês de Referência]],-12),_04___RGPS_e_RPPS[Mês de Referência],"&lt;"&amp;EDATE(A6,1))</f>
        <v>7479351646.1400003</v>
      </c>
      <c r="T6" s="2"/>
      <c r="U6" s="2">
        <f>IF(MONTH(_04___RGPS_e_RPPS[[#This Row],[Mês de Referência]])=1,_04___RGPS_e_RPPS[[#This Row],[Receitas FCDF]],_04___RGPS_e_RPPS[[#This Row],[Receitas FCDF]]-T5)</f>
        <v>0</v>
      </c>
      <c r="V6" s="2">
        <f>SUMIFS(_04___RGPS_e_RPPS[Movimento Receitas FCDF],_04___RGPS_e_RPPS[Mês de Referência],"&gt;"&amp;EDATE(_04___RGPS_e_RPPS[[#This Row],[Mês de Referência]],-12),_04___RGPS_e_RPPS[Mês de Referência],"&lt;"&amp;EDATE(A6,1))</f>
        <v>0</v>
      </c>
      <c r="W6" s="2"/>
      <c r="X6" s="2">
        <f>IF(MONTH(_04___RGPS_e_RPPS[[#This Row],[Mês de Referência]])=1,_04___RGPS_e_RPPS[[#This Row],[Despesas FCDF]],_04___RGPS_e_RPPS[[#This Row],[Despesas FCDF]]-W5)</f>
        <v>0</v>
      </c>
      <c r="Y6" s="2">
        <f>SUMIFS(_04___RGPS_e_RPPS[Movimento Despesas FCDF],_04___RGPS_e_RPPS[Mês de Referência],"&gt;"&amp;EDATE(_04___RGPS_e_RPPS[[#This Row],[Mês de Referência]],-12),_04___RGPS_e_RPPS[Mês de Referência],"&lt;"&amp;EDATE(A6,1))</f>
        <v>0</v>
      </c>
      <c r="Z6" s="8"/>
      <c r="AA6"/>
      <c r="AB6"/>
      <c r="AC6"/>
      <c r="AD6" s="1" t="s">
        <v>334</v>
      </c>
      <c r="AE6" s="6">
        <v>39569</v>
      </c>
      <c r="AF6" s="1">
        <v>2008</v>
      </c>
    </row>
    <row r="7" spans="1:32" ht="15" x14ac:dyDescent="0.25">
      <c r="A7" s="6">
        <v>39600</v>
      </c>
      <c r="B7" s="2">
        <v>73494490029.440002</v>
      </c>
      <c r="C7" s="2">
        <f>IF(MONTH(_04___RGPS_e_RPPS[[#This Row],[Mês de Referência]])=1,_04___RGPS_e_RPPS[[#This Row],[Receitas RGPS]],_04___RGPS_e_RPPS[[#This Row],[Receitas RGPS]]-B6)</f>
        <v>12954819533.230003</v>
      </c>
      <c r="D7" s="2">
        <f>SUMIFS(_04___RGPS_e_RPPS[Movimento Receitas RGPS],_04___RGPS_e_RPPS[Mês de Referência],"&gt;"&amp;EDATE(_04___RGPS_e_RPPS[[#This Row],[Mês de Referência]],-12),_04___RGPS_e_RPPS[Mês de Referência],"&lt;"&amp;EDATE(A7,1))</f>
        <v>73494490029.440002</v>
      </c>
      <c r="E7" s="2">
        <v>89903446863.669998</v>
      </c>
      <c r="F7" s="2">
        <f>IF(MONTH(_04___RGPS_e_RPPS[[#This Row],[Mês de Referência]])=1,_04___RGPS_e_RPPS[[#This Row],[Despesas RGPS]],_04___RGPS_e_RPPS[[#This Row],[Despesas RGPS]]-E6)</f>
        <v>15188481750.869995</v>
      </c>
      <c r="G7" s="2">
        <f>SUMIFS(_04___RGPS_e_RPPS[Movimento Despesas RGPS],_04___RGPS_e_RPPS[Mês de Referência],"&gt;"&amp;EDATE(_04___RGPS_e_RPPS[[#This Row],[Mês de Referência]],-12),_04___RGPS_e_RPPS[Mês de Referência],"&lt;"&amp;EDATE(A7,1))</f>
        <v>89903446863.669998</v>
      </c>
      <c r="H7" s="2">
        <v>6700872434.1999998</v>
      </c>
      <c r="I7" s="2">
        <f>IF(MONTH(_04___RGPS_e_RPPS[[#This Row],[Mês de Referência]])=1,_04___RGPS_e_RPPS[[#This Row],[Receitas RPPS Civis]],_04___RGPS_e_RPPS[[#This Row],[Receitas RPPS Civis]]-H6)</f>
        <v>1136168334.8099995</v>
      </c>
      <c r="J7" s="2">
        <f>SUMIFS(_04___RGPS_e_RPPS[Movimento Receitas RPPS Civis],_04___RGPS_e_RPPS[Mês de Referência],"&gt;"&amp;EDATE(_04___RGPS_e_RPPS[[#This Row],[Mês de Referência]],-12),_04___RGPS_e_RPPS[Mês de Referência],"&lt;"&amp;EDATE(A7,1))</f>
        <v>6700872434.1999998</v>
      </c>
      <c r="K7" s="2">
        <v>17839423243.34</v>
      </c>
      <c r="L7" s="2">
        <f>IF(MONTH(_04___RGPS_e_RPPS[[#This Row],[Mês de Referência]])=1,_04___RGPS_e_RPPS[[#This Row],[Despesas RPPS Civis]],_04___RGPS_e_RPPS[[#This Row],[Despesas RPPS Civis]]-K6)</f>
        <v>4229906419.5799999</v>
      </c>
      <c r="M7" s="2">
        <f>SUMIFS(_04___RGPS_e_RPPS[Movimento Despesas RPPS Civis],_04___RGPS_e_RPPS[Mês de Referência],"&gt;"&amp;EDATE(_04___RGPS_e_RPPS[[#This Row],[Mês de Referência]],-12),_04___RGPS_e_RPPS[Mês de Referência],"&lt;"&amp;EDATE(A7,1))</f>
        <v>17839423243.34</v>
      </c>
      <c r="N7" s="2">
        <v>699778104.19000006</v>
      </c>
      <c r="O7" s="2">
        <f>IF(MONTH(_04___RGPS_e_RPPS[[#This Row],[Mês de Referência]])=1,_04___RGPS_e_RPPS[[#This Row],[Receitas - Militares]],_04___RGPS_e_RPPS[[#This Row],[Receitas - Militares]]-N6)</f>
        <v>103620681.29000008</v>
      </c>
      <c r="P7" s="2">
        <f>SUMIFS(_04___RGPS_e_RPPS[Movimento Receitas - Militares],_04___RGPS_e_RPPS[Mês de Referência],"&gt;"&amp;EDATE(_04___RGPS_e_RPPS[[#This Row],[Mês de Referência]],-12),_04___RGPS_e_RPPS[Mês de Referência],"&lt;"&amp;EDATE(A7,1))</f>
        <v>699778104.19000006</v>
      </c>
      <c r="Q7" s="2">
        <v>9693781420.3700008</v>
      </c>
      <c r="R7" s="2">
        <f>IF(MONTH(_04___RGPS_e_RPPS[[#This Row],[Mês de Referência]])=1,_04___RGPS_e_RPPS[[#This Row],[Despesas - Militares]],_04___RGPS_e_RPPS[[#This Row],[Despesas - Militares]]-Q6)</f>
        <v>2214429774.2300005</v>
      </c>
      <c r="S7" s="2">
        <f>SUMIFS(_04___RGPS_e_RPPS[Movimento Despesas Militares],_04___RGPS_e_RPPS[Mês de Referência],"&gt;"&amp;EDATE(_04___RGPS_e_RPPS[[#This Row],[Mês de Referência]],-12),_04___RGPS_e_RPPS[Mês de Referência],"&lt;"&amp;EDATE(A7,1))</f>
        <v>9693781420.3700008</v>
      </c>
      <c r="T7" s="2"/>
      <c r="U7" s="2">
        <f>IF(MONTH(_04___RGPS_e_RPPS[[#This Row],[Mês de Referência]])=1,_04___RGPS_e_RPPS[[#This Row],[Receitas FCDF]],_04___RGPS_e_RPPS[[#This Row],[Receitas FCDF]]-T6)</f>
        <v>0</v>
      </c>
      <c r="V7" s="2">
        <f>SUMIFS(_04___RGPS_e_RPPS[Movimento Receitas FCDF],_04___RGPS_e_RPPS[Mês de Referência],"&gt;"&amp;EDATE(_04___RGPS_e_RPPS[[#This Row],[Mês de Referência]],-12),_04___RGPS_e_RPPS[Mês de Referência],"&lt;"&amp;EDATE(A7,1))</f>
        <v>0</v>
      </c>
      <c r="W7" s="2"/>
      <c r="X7" s="2">
        <f>IF(MONTH(_04___RGPS_e_RPPS[[#This Row],[Mês de Referência]])=1,_04___RGPS_e_RPPS[[#This Row],[Despesas FCDF]],_04___RGPS_e_RPPS[[#This Row],[Despesas FCDF]]-W6)</f>
        <v>0</v>
      </c>
      <c r="Y7" s="2">
        <f>SUMIFS(_04___RGPS_e_RPPS[Movimento Despesas FCDF],_04___RGPS_e_RPPS[Mês de Referência],"&gt;"&amp;EDATE(_04___RGPS_e_RPPS[[#This Row],[Mês de Referência]],-12),_04___RGPS_e_RPPS[Mês de Referência],"&lt;"&amp;EDATE(A7,1))</f>
        <v>0</v>
      </c>
      <c r="Z7" s="8"/>
      <c r="AA7"/>
      <c r="AB7"/>
      <c r="AC7"/>
      <c r="AD7" s="1" t="s">
        <v>335</v>
      </c>
      <c r="AE7" s="6">
        <v>39600</v>
      </c>
      <c r="AF7" s="1">
        <v>2008</v>
      </c>
    </row>
    <row r="8" spans="1:32" ht="15" x14ac:dyDescent="0.25">
      <c r="A8" s="6">
        <v>39630</v>
      </c>
      <c r="B8" s="2">
        <v>86747258762.919998</v>
      </c>
      <c r="C8" s="2">
        <f>IF(MONTH(_04___RGPS_e_RPPS[[#This Row],[Mês de Referência]])=1,_04___RGPS_e_RPPS[[#This Row],[Receitas RGPS]],_04___RGPS_e_RPPS[[#This Row],[Receitas RGPS]]-B7)</f>
        <v>13252768733.479996</v>
      </c>
      <c r="D8" s="2">
        <f>SUMIFS(_04___RGPS_e_RPPS[Movimento Receitas RGPS],_04___RGPS_e_RPPS[Mês de Referência],"&gt;"&amp;EDATE(_04___RGPS_e_RPPS[[#This Row],[Mês de Referência]],-12),_04___RGPS_e_RPPS[Mês de Referência],"&lt;"&amp;EDATE(A8,1))</f>
        <v>86747258762.919998</v>
      </c>
      <c r="E8" s="2">
        <v>104766826467.28999</v>
      </c>
      <c r="F8" s="2">
        <f>IF(MONTH(_04___RGPS_e_RPPS[[#This Row],[Mês de Referência]])=1,_04___RGPS_e_RPPS[[#This Row],[Despesas RGPS]],_04___RGPS_e_RPPS[[#This Row],[Despesas RGPS]]-E7)</f>
        <v>14863379603.619995</v>
      </c>
      <c r="G8" s="2">
        <f>SUMIFS(_04___RGPS_e_RPPS[Movimento Despesas RGPS],_04___RGPS_e_RPPS[Mês de Referência],"&gt;"&amp;EDATE(_04___RGPS_e_RPPS[[#This Row],[Mês de Referência]],-12),_04___RGPS_e_RPPS[Mês de Referência],"&lt;"&amp;EDATE(A8,1))</f>
        <v>104766826467.28999</v>
      </c>
      <c r="H8" s="2">
        <v>7993745044.1000004</v>
      </c>
      <c r="I8" s="2">
        <f>IF(MONTH(_04___RGPS_e_RPPS[[#This Row],[Mês de Referência]])=1,_04___RGPS_e_RPPS[[#This Row],[Receitas RPPS Civis]],_04___RGPS_e_RPPS[[#This Row],[Receitas RPPS Civis]]-H7)</f>
        <v>1292872609.9000006</v>
      </c>
      <c r="J8" s="2">
        <f>SUMIFS(_04___RGPS_e_RPPS[Movimento Receitas RPPS Civis],_04___RGPS_e_RPPS[Mês de Referência],"&gt;"&amp;EDATE(_04___RGPS_e_RPPS[[#This Row],[Mês de Referência]],-12),_04___RGPS_e_RPPS[Mês de Referência],"&lt;"&amp;EDATE(A8,1))</f>
        <v>7993745044.1000004</v>
      </c>
      <c r="K8" s="2">
        <v>20787694008.330002</v>
      </c>
      <c r="L8" s="2">
        <f>IF(MONTH(_04___RGPS_e_RPPS[[#This Row],[Mês de Referência]])=1,_04___RGPS_e_RPPS[[#This Row],[Despesas RPPS Civis]],_04___RGPS_e_RPPS[[#This Row],[Despesas RPPS Civis]]-K7)</f>
        <v>2948270764.9900017</v>
      </c>
      <c r="M8" s="2">
        <f>SUMIFS(_04___RGPS_e_RPPS[Movimento Despesas RPPS Civis],_04___RGPS_e_RPPS[Mês de Referência],"&gt;"&amp;EDATE(_04___RGPS_e_RPPS[[#This Row],[Mês de Referência]],-12),_04___RGPS_e_RPPS[Mês de Referência],"&lt;"&amp;EDATE(A8,1))</f>
        <v>20787694008.330002</v>
      </c>
      <c r="N8" s="2">
        <v>889681143.57000005</v>
      </c>
      <c r="O8" s="2">
        <f>IF(MONTH(_04___RGPS_e_RPPS[[#This Row],[Mês de Referência]])=1,_04___RGPS_e_RPPS[[#This Row],[Receitas - Militares]],_04___RGPS_e_RPPS[[#This Row],[Receitas - Militares]]-N7)</f>
        <v>189903039.38</v>
      </c>
      <c r="P8" s="2">
        <f>SUMIFS(_04___RGPS_e_RPPS[Movimento Receitas - Militares],_04___RGPS_e_RPPS[Mês de Referência],"&gt;"&amp;EDATE(_04___RGPS_e_RPPS[[#This Row],[Mês de Referência]],-12),_04___RGPS_e_RPPS[Mês de Referência],"&lt;"&amp;EDATE(A8,1))</f>
        <v>889681143.57000005</v>
      </c>
      <c r="Q8" s="2">
        <v>11254030927.209999</v>
      </c>
      <c r="R8" s="2">
        <f>IF(MONTH(_04___RGPS_e_RPPS[[#This Row],[Mês de Referência]])=1,_04___RGPS_e_RPPS[[#This Row],[Despesas - Militares]],_04___RGPS_e_RPPS[[#This Row],[Despesas - Militares]]-Q7)</f>
        <v>1560249506.8399982</v>
      </c>
      <c r="S8" s="2">
        <f>SUMIFS(_04___RGPS_e_RPPS[Movimento Despesas Militares],_04___RGPS_e_RPPS[Mês de Referência],"&gt;"&amp;EDATE(_04___RGPS_e_RPPS[[#This Row],[Mês de Referência]],-12),_04___RGPS_e_RPPS[Mês de Referência],"&lt;"&amp;EDATE(A8,1))</f>
        <v>11254030927.209999</v>
      </c>
      <c r="T8" s="2"/>
      <c r="U8" s="2">
        <f>IF(MONTH(_04___RGPS_e_RPPS[[#This Row],[Mês de Referência]])=1,_04___RGPS_e_RPPS[[#This Row],[Receitas FCDF]],_04___RGPS_e_RPPS[[#This Row],[Receitas FCDF]]-T7)</f>
        <v>0</v>
      </c>
      <c r="V8" s="2">
        <f>SUMIFS(_04___RGPS_e_RPPS[Movimento Receitas FCDF],_04___RGPS_e_RPPS[Mês de Referência],"&gt;"&amp;EDATE(_04___RGPS_e_RPPS[[#This Row],[Mês de Referência]],-12),_04___RGPS_e_RPPS[Mês de Referência],"&lt;"&amp;EDATE(A8,1))</f>
        <v>0</v>
      </c>
      <c r="W8" s="2"/>
      <c r="X8" s="2">
        <f>IF(MONTH(_04___RGPS_e_RPPS[[#This Row],[Mês de Referência]])=1,_04___RGPS_e_RPPS[[#This Row],[Despesas FCDF]],_04___RGPS_e_RPPS[[#This Row],[Despesas FCDF]]-W7)</f>
        <v>0</v>
      </c>
      <c r="Y8" s="2">
        <f>SUMIFS(_04___RGPS_e_RPPS[Movimento Despesas FCDF],_04___RGPS_e_RPPS[Mês de Referência],"&gt;"&amp;EDATE(_04___RGPS_e_RPPS[[#This Row],[Mês de Referência]],-12),_04___RGPS_e_RPPS[Mês de Referência],"&lt;"&amp;EDATE(A8,1))</f>
        <v>0</v>
      </c>
      <c r="Z8" s="8"/>
      <c r="AA8"/>
      <c r="AB8"/>
      <c r="AC8"/>
      <c r="AD8" s="1" t="s">
        <v>336</v>
      </c>
      <c r="AE8" s="6">
        <v>39630</v>
      </c>
      <c r="AF8" s="1">
        <v>2008</v>
      </c>
    </row>
    <row r="9" spans="1:32" ht="15" x14ac:dyDescent="0.25">
      <c r="A9" s="6">
        <v>39661</v>
      </c>
      <c r="B9" s="2">
        <v>100018943944.13</v>
      </c>
      <c r="C9" s="2">
        <f>IF(MONTH(_04___RGPS_e_RPPS[[#This Row],[Mês de Referência]])=1,_04___RGPS_e_RPPS[[#This Row],[Receitas RGPS]],_04___RGPS_e_RPPS[[#This Row],[Receitas RGPS]]-B8)</f>
        <v>13271685181.210007</v>
      </c>
      <c r="D9" s="2">
        <f>SUMIFS(_04___RGPS_e_RPPS[Movimento Receitas RGPS],_04___RGPS_e_RPPS[Mês de Referência],"&gt;"&amp;EDATE(_04___RGPS_e_RPPS[[#This Row],[Mês de Referência]],-12),_04___RGPS_e_RPPS[Mês de Referência],"&lt;"&amp;EDATE(A9,1))</f>
        <v>100018943944.13</v>
      </c>
      <c r="E9" s="2">
        <v>130053428600.21001</v>
      </c>
      <c r="F9" s="2">
        <f>IF(MONTH(_04___RGPS_e_RPPS[[#This Row],[Mês de Referência]])=1,_04___RGPS_e_RPPS[[#This Row],[Despesas RGPS]],_04___RGPS_e_RPPS[[#This Row],[Despesas RGPS]]-E8)</f>
        <v>25286602132.920013</v>
      </c>
      <c r="G9" s="2">
        <f>SUMIFS(_04___RGPS_e_RPPS[Movimento Despesas RGPS],_04___RGPS_e_RPPS[Mês de Referência],"&gt;"&amp;EDATE(_04___RGPS_e_RPPS[[#This Row],[Mês de Referência]],-12),_04___RGPS_e_RPPS[Mês de Referência],"&lt;"&amp;EDATE(A9,1))</f>
        <v>130053428600.21001</v>
      </c>
      <c r="H9" s="2">
        <v>9168753949.3600006</v>
      </c>
      <c r="I9" s="2">
        <f>IF(MONTH(_04___RGPS_e_RPPS[[#This Row],[Mês de Referência]])=1,_04___RGPS_e_RPPS[[#This Row],[Receitas RPPS Civis]],_04___RGPS_e_RPPS[[#This Row],[Receitas RPPS Civis]]-H8)</f>
        <v>1175008905.2600002</v>
      </c>
      <c r="J9" s="2">
        <f>SUMIFS(_04___RGPS_e_RPPS[Movimento Receitas RPPS Civis],_04___RGPS_e_RPPS[Mês de Referência],"&gt;"&amp;EDATE(_04___RGPS_e_RPPS[[#This Row],[Mês de Referência]],-12),_04___RGPS_e_RPPS[Mês de Referência],"&lt;"&amp;EDATE(A9,1))</f>
        <v>9168753949.3600006</v>
      </c>
      <c r="K9" s="2">
        <v>23704651490.029999</v>
      </c>
      <c r="L9" s="2">
        <f>IF(MONTH(_04___RGPS_e_RPPS[[#This Row],[Mês de Referência]])=1,_04___RGPS_e_RPPS[[#This Row],[Despesas RPPS Civis]],_04___RGPS_e_RPPS[[#This Row],[Despesas RPPS Civis]]-K8)</f>
        <v>2916957481.6999969</v>
      </c>
      <c r="M9" s="2">
        <f>SUMIFS(_04___RGPS_e_RPPS[Movimento Despesas RPPS Civis],_04___RGPS_e_RPPS[Mês de Referência],"&gt;"&amp;EDATE(_04___RGPS_e_RPPS[[#This Row],[Mês de Referência]],-12),_04___RGPS_e_RPPS[Mês de Referência],"&lt;"&amp;EDATE(A9,1))</f>
        <v>23704651490.029999</v>
      </c>
      <c r="N9" s="2">
        <v>984636988.03999996</v>
      </c>
      <c r="O9" s="2">
        <f>IF(MONTH(_04___RGPS_e_RPPS[[#This Row],[Mês de Referência]])=1,_04___RGPS_e_RPPS[[#This Row],[Receitas - Militares]],_04___RGPS_e_RPPS[[#This Row],[Receitas - Militares]]-N8)</f>
        <v>94955844.469999909</v>
      </c>
      <c r="P9" s="2">
        <f>SUMIFS(_04___RGPS_e_RPPS[Movimento Receitas - Militares],_04___RGPS_e_RPPS[Mês de Referência],"&gt;"&amp;EDATE(_04___RGPS_e_RPPS[[#This Row],[Mês de Referência]],-12),_04___RGPS_e_RPPS[Mês de Referência],"&lt;"&amp;EDATE(A9,1))</f>
        <v>984636988.03999996</v>
      </c>
      <c r="Q9" s="2">
        <v>12806636550.34</v>
      </c>
      <c r="R9" s="2">
        <f>IF(MONTH(_04___RGPS_e_RPPS[[#This Row],[Mês de Referência]])=1,_04___RGPS_e_RPPS[[#This Row],[Despesas - Militares]],_04___RGPS_e_RPPS[[#This Row],[Despesas - Militares]]-Q8)</f>
        <v>1552605623.1300011</v>
      </c>
      <c r="S9" s="2">
        <f>SUMIFS(_04___RGPS_e_RPPS[Movimento Despesas Militares],_04___RGPS_e_RPPS[Mês de Referência],"&gt;"&amp;EDATE(_04___RGPS_e_RPPS[[#This Row],[Mês de Referência]],-12),_04___RGPS_e_RPPS[Mês de Referência],"&lt;"&amp;EDATE(A9,1))</f>
        <v>12806636550.34</v>
      </c>
      <c r="T9" s="2"/>
      <c r="U9" s="2">
        <f>IF(MONTH(_04___RGPS_e_RPPS[[#This Row],[Mês de Referência]])=1,_04___RGPS_e_RPPS[[#This Row],[Receitas FCDF]],_04___RGPS_e_RPPS[[#This Row],[Receitas FCDF]]-T8)</f>
        <v>0</v>
      </c>
      <c r="V9" s="2">
        <f>SUMIFS(_04___RGPS_e_RPPS[Movimento Receitas FCDF],_04___RGPS_e_RPPS[Mês de Referência],"&gt;"&amp;EDATE(_04___RGPS_e_RPPS[[#This Row],[Mês de Referência]],-12),_04___RGPS_e_RPPS[Mês de Referência],"&lt;"&amp;EDATE(A9,1))</f>
        <v>0</v>
      </c>
      <c r="W9" s="2"/>
      <c r="X9" s="2">
        <f>IF(MONTH(_04___RGPS_e_RPPS[[#This Row],[Mês de Referência]])=1,_04___RGPS_e_RPPS[[#This Row],[Despesas FCDF]],_04___RGPS_e_RPPS[[#This Row],[Despesas FCDF]]-W8)</f>
        <v>0</v>
      </c>
      <c r="Y9" s="2">
        <f>SUMIFS(_04___RGPS_e_RPPS[Movimento Despesas FCDF],_04___RGPS_e_RPPS[Mês de Referência],"&gt;"&amp;EDATE(_04___RGPS_e_RPPS[[#This Row],[Mês de Referência]],-12),_04___RGPS_e_RPPS[Mês de Referência],"&lt;"&amp;EDATE(A9,1))</f>
        <v>0</v>
      </c>
      <c r="Z9" s="8"/>
      <c r="AA9"/>
      <c r="AB9"/>
      <c r="AC9"/>
      <c r="AD9" s="1" t="s">
        <v>337</v>
      </c>
      <c r="AE9" s="6">
        <v>39661</v>
      </c>
      <c r="AF9" s="1">
        <v>2008</v>
      </c>
    </row>
    <row r="10" spans="1:32" ht="15" x14ac:dyDescent="0.25">
      <c r="A10" s="6">
        <v>39692</v>
      </c>
      <c r="B10" s="2">
        <v>113442274669.39</v>
      </c>
      <c r="C10" s="2">
        <f>IF(MONTH(_04___RGPS_e_RPPS[[#This Row],[Mês de Referência]])=1,_04___RGPS_e_RPPS[[#This Row],[Receitas RGPS]],_04___RGPS_e_RPPS[[#This Row],[Receitas RGPS]]-B9)</f>
        <v>13423330725.259995</v>
      </c>
      <c r="D10" s="2">
        <f>SUMIFS(_04___RGPS_e_RPPS[Movimento Receitas RGPS],_04___RGPS_e_RPPS[Mês de Referência],"&gt;"&amp;EDATE(_04___RGPS_e_RPPS[[#This Row],[Mês de Referência]],-12),_04___RGPS_e_RPPS[Mês de Referência],"&lt;"&amp;EDATE(A10,1))</f>
        <v>113442274669.39</v>
      </c>
      <c r="E10" s="2">
        <v>144491091748.38</v>
      </c>
      <c r="F10" s="2">
        <f>IF(MONTH(_04___RGPS_e_RPPS[[#This Row],[Mês de Referência]])=1,_04___RGPS_e_RPPS[[#This Row],[Despesas RGPS]],_04___RGPS_e_RPPS[[#This Row],[Despesas RGPS]]-E9)</f>
        <v>14437663148.169998</v>
      </c>
      <c r="G10" s="2">
        <f>SUMIFS(_04___RGPS_e_RPPS[Movimento Despesas RGPS],_04___RGPS_e_RPPS[Mês de Referência],"&gt;"&amp;EDATE(_04___RGPS_e_RPPS[[#This Row],[Mês de Referência]],-12),_04___RGPS_e_RPPS[Mês de Referência],"&lt;"&amp;EDATE(A10,1))</f>
        <v>144491091748.38</v>
      </c>
      <c r="H10" s="2">
        <v>10341618402.58</v>
      </c>
      <c r="I10" s="2">
        <f>IF(MONTH(_04___RGPS_e_RPPS[[#This Row],[Mês de Referência]])=1,_04___RGPS_e_RPPS[[#This Row],[Receitas RPPS Civis]],_04___RGPS_e_RPPS[[#This Row],[Receitas RPPS Civis]]-H9)</f>
        <v>1172864453.2199993</v>
      </c>
      <c r="J10" s="2">
        <f>SUMIFS(_04___RGPS_e_RPPS[Movimento Receitas RPPS Civis],_04___RGPS_e_RPPS[Mês de Referência],"&gt;"&amp;EDATE(_04___RGPS_e_RPPS[[#This Row],[Mês de Referência]],-12),_04___RGPS_e_RPPS[Mês de Referência],"&lt;"&amp;EDATE(A10,1))</f>
        <v>10341618402.58</v>
      </c>
      <c r="K10" s="2">
        <v>26822613858.73</v>
      </c>
      <c r="L10" s="2">
        <f>IF(MONTH(_04___RGPS_e_RPPS[[#This Row],[Mês de Referência]])=1,_04___RGPS_e_RPPS[[#This Row],[Despesas RPPS Civis]],_04___RGPS_e_RPPS[[#This Row],[Despesas RPPS Civis]]-K9)</f>
        <v>3117962368.7000008</v>
      </c>
      <c r="M10" s="2">
        <f>SUMIFS(_04___RGPS_e_RPPS[Movimento Despesas RPPS Civis],_04___RGPS_e_RPPS[Mês de Referência],"&gt;"&amp;EDATE(_04___RGPS_e_RPPS[[#This Row],[Mês de Referência]],-12),_04___RGPS_e_RPPS[Mês de Referência],"&lt;"&amp;EDATE(A10,1))</f>
        <v>26822613858.73</v>
      </c>
      <c r="N10" s="2">
        <v>1112477900.5799999</v>
      </c>
      <c r="O10" s="2">
        <f>IF(MONTH(_04___RGPS_e_RPPS[[#This Row],[Mês de Referência]])=1,_04___RGPS_e_RPPS[[#This Row],[Receitas - Militares]],_04___RGPS_e_RPPS[[#This Row],[Receitas - Militares]]-N9)</f>
        <v>127840912.53999996</v>
      </c>
      <c r="P10" s="2">
        <f>SUMIFS(_04___RGPS_e_RPPS[Movimento Receitas - Militares],_04___RGPS_e_RPPS[Mês de Referência],"&gt;"&amp;EDATE(_04___RGPS_e_RPPS[[#This Row],[Mês de Referência]],-12),_04___RGPS_e_RPPS[Mês de Referência],"&lt;"&amp;EDATE(A10,1))</f>
        <v>1112477900.5799999</v>
      </c>
      <c r="Q10" s="2">
        <v>14368628781.4</v>
      </c>
      <c r="R10" s="2">
        <f>IF(MONTH(_04___RGPS_e_RPPS[[#This Row],[Mês de Referência]])=1,_04___RGPS_e_RPPS[[#This Row],[Despesas - Militares]],_04___RGPS_e_RPPS[[#This Row],[Despesas - Militares]]-Q9)</f>
        <v>1561992231.0599995</v>
      </c>
      <c r="S10" s="2">
        <f>SUMIFS(_04___RGPS_e_RPPS[Movimento Despesas Militares],_04___RGPS_e_RPPS[Mês de Referência],"&gt;"&amp;EDATE(_04___RGPS_e_RPPS[[#This Row],[Mês de Referência]],-12),_04___RGPS_e_RPPS[Mês de Referência],"&lt;"&amp;EDATE(A10,1))</f>
        <v>14368628781.4</v>
      </c>
      <c r="T10" s="2"/>
      <c r="U10" s="2">
        <f>IF(MONTH(_04___RGPS_e_RPPS[[#This Row],[Mês de Referência]])=1,_04___RGPS_e_RPPS[[#This Row],[Receitas FCDF]],_04___RGPS_e_RPPS[[#This Row],[Receitas FCDF]]-T9)</f>
        <v>0</v>
      </c>
      <c r="V10" s="2">
        <f>SUMIFS(_04___RGPS_e_RPPS[Movimento Receitas FCDF],_04___RGPS_e_RPPS[Mês de Referência],"&gt;"&amp;EDATE(_04___RGPS_e_RPPS[[#This Row],[Mês de Referência]],-12),_04___RGPS_e_RPPS[Mês de Referência],"&lt;"&amp;EDATE(A10,1))</f>
        <v>0</v>
      </c>
      <c r="W10" s="2"/>
      <c r="X10" s="2">
        <f>IF(MONTH(_04___RGPS_e_RPPS[[#This Row],[Mês de Referência]])=1,_04___RGPS_e_RPPS[[#This Row],[Despesas FCDF]],_04___RGPS_e_RPPS[[#This Row],[Despesas FCDF]]-W9)</f>
        <v>0</v>
      </c>
      <c r="Y10" s="2">
        <f>SUMIFS(_04___RGPS_e_RPPS[Movimento Despesas FCDF],_04___RGPS_e_RPPS[Mês de Referência],"&gt;"&amp;EDATE(_04___RGPS_e_RPPS[[#This Row],[Mês de Referência]],-12),_04___RGPS_e_RPPS[Mês de Referência],"&lt;"&amp;EDATE(A10,1))</f>
        <v>0</v>
      </c>
      <c r="Z10" s="8"/>
      <c r="AA10"/>
      <c r="AB10"/>
      <c r="AC10"/>
      <c r="AD10" s="1" t="s">
        <v>338</v>
      </c>
      <c r="AE10" s="6">
        <v>39692</v>
      </c>
      <c r="AF10" s="1">
        <v>2008</v>
      </c>
    </row>
    <row r="11" spans="1:32" ht="15" x14ac:dyDescent="0.25">
      <c r="A11" s="6">
        <v>39722</v>
      </c>
      <c r="B11" s="2">
        <v>127095390287.77</v>
      </c>
      <c r="C11" s="2">
        <f>IF(MONTH(_04___RGPS_e_RPPS[[#This Row],[Mês de Referência]])=1,_04___RGPS_e_RPPS[[#This Row],[Receitas RGPS]],_04___RGPS_e_RPPS[[#This Row],[Receitas RGPS]]-B10)</f>
        <v>13653115618.380005</v>
      </c>
      <c r="D11" s="2">
        <f>SUMIFS(_04___RGPS_e_RPPS[Movimento Receitas RGPS],_04___RGPS_e_RPPS[Mês de Referência],"&gt;"&amp;EDATE(_04___RGPS_e_RPPS[[#This Row],[Mês de Referência]],-12),_04___RGPS_e_RPPS[Mês de Referência],"&lt;"&amp;EDATE(A11,1))</f>
        <v>127095390287.77</v>
      </c>
      <c r="E11" s="2">
        <v>160299436180.04999</v>
      </c>
      <c r="F11" s="2">
        <f>IF(MONTH(_04___RGPS_e_RPPS[[#This Row],[Mês de Referência]])=1,_04___RGPS_e_RPPS[[#This Row],[Despesas RGPS]],_04___RGPS_e_RPPS[[#This Row],[Despesas RGPS]]-E10)</f>
        <v>15808344431.669983</v>
      </c>
      <c r="G11" s="2">
        <f>SUMIFS(_04___RGPS_e_RPPS[Movimento Despesas RGPS],_04___RGPS_e_RPPS[Mês de Referência],"&gt;"&amp;EDATE(_04___RGPS_e_RPPS[[#This Row],[Mês de Referência]],-12),_04___RGPS_e_RPPS[Mês de Referência],"&lt;"&amp;EDATE(A11,1))</f>
        <v>160299436180.04999</v>
      </c>
      <c r="H11" s="2">
        <v>11791042868.719999</v>
      </c>
      <c r="I11" s="2">
        <f>IF(MONTH(_04___RGPS_e_RPPS[[#This Row],[Mês de Referência]])=1,_04___RGPS_e_RPPS[[#This Row],[Receitas RPPS Civis]],_04___RGPS_e_RPPS[[#This Row],[Receitas RPPS Civis]]-H10)</f>
        <v>1449424466.1399994</v>
      </c>
      <c r="J11" s="2">
        <f>SUMIFS(_04___RGPS_e_RPPS[Movimento Receitas RPPS Civis],_04___RGPS_e_RPPS[Mês de Referência],"&gt;"&amp;EDATE(_04___RGPS_e_RPPS[[#This Row],[Mês de Referência]],-12),_04___RGPS_e_RPPS[Mês de Referência],"&lt;"&amp;EDATE(A11,1))</f>
        <v>11791042868.719999</v>
      </c>
      <c r="K11" s="2">
        <v>29874644383.759998</v>
      </c>
      <c r="L11" s="2">
        <f>IF(MONTH(_04___RGPS_e_RPPS[[#This Row],[Mês de Referência]])=1,_04___RGPS_e_RPPS[[#This Row],[Despesas RPPS Civis]],_04___RGPS_e_RPPS[[#This Row],[Despesas RPPS Civis]]-K10)</f>
        <v>3052030525.0299988</v>
      </c>
      <c r="M11" s="2">
        <f>SUMIFS(_04___RGPS_e_RPPS[Movimento Despesas RPPS Civis],_04___RGPS_e_RPPS[Mês de Referência],"&gt;"&amp;EDATE(_04___RGPS_e_RPPS[[#This Row],[Mês de Referência]],-12),_04___RGPS_e_RPPS[Mês de Referência],"&lt;"&amp;EDATE(A11,1))</f>
        <v>29874644383.759998</v>
      </c>
      <c r="N11" s="2">
        <v>1244359493.1600001</v>
      </c>
      <c r="O11" s="2">
        <f>IF(MONTH(_04___RGPS_e_RPPS[[#This Row],[Mês de Referência]])=1,_04___RGPS_e_RPPS[[#This Row],[Receitas - Militares]],_04___RGPS_e_RPPS[[#This Row],[Receitas - Militares]]-N10)</f>
        <v>131881592.58000016</v>
      </c>
      <c r="P11" s="2">
        <f>SUMIFS(_04___RGPS_e_RPPS[Movimento Receitas - Militares],_04___RGPS_e_RPPS[Mês de Referência],"&gt;"&amp;EDATE(_04___RGPS_e_RPPS[[#This Row],[Mês de Referência]],-12),_04___RGPS_e_RPPS[Mês de Referência],"&lt;"&amp;EDATE(A11,1))</f>
        <v>1244359493.1600001</v>
      </c>
      <c r="Q11" s="2">
        <v>15994054338.379999</v>
      </c>
      <c r="R11" s="2">
        <f>IF(MONTH(_04___RGPS_e_RPPS[[#This Row],[Mês de Referência]])=1,_04___RGPS_e_RPPS[[#This Row],[Despesas - Militares]],_04___RGPS_e_RPPS[[#This Row],[Despesas - Militares]]-Q10)</f>
        <v>1625425556.9799995</v>
      </c>
      <c r="S11" s="2">
        <f>SUMIFS(_04___RGPS_e_RPPS[Movimento Despesas Militares],_04___RGPS_e_RPPS[Mês de Referência],"&gt;"&amp;EDATE(_04___RGPS_e_RPPS[[#This Row],[Mês de Referência]],-12),_04___RGPS_e_RPPS[Mês de Referência],"&lt;"&amp;EDATE(A11,1))</f>
        <v>15994054338.379999</v>
      </c>
      <c r="T11" s="2"/>
      <c r="U11" s="2">
        <f>IF(MONTH(_04___RGPS_e_RPPS[[#This Row],[Mês de Referência]])=1,_04___RGPS_e_RPPS[[#This Row],[Receitas FCDF]],_04___RGPS_e_RPPS[[#This Row],[Receitas FCDF]]-T10)</f>
        <v>0</v>
      </c>
      <c r="V11" s="2">
        <f>SUMIFS(_04___RGPS_e_RPPS[Movimento Receitas FCDF],_04___RGPS_e_RPPS[Mês de Referência],"&gt;"&amp;EDATE(_04___RGPS_e_RPPS[[#This Row],[Mês de Referência]],-12),_04___RGPS_e_RPPS[Mês de Referência],"&lt;"&amp;EDATE(A11,1))</f>
        <v>0</v>
      </c>
      <c r="W11" s="2"/>
      <c r="X11" s="2">
        <f>IF(MONTH(_04___RGPS_e_RPPS[[#This Row],[Mês de Referência]])=1,_04___RGPS_e_RPPS[[#This Row],[Despesas FCDF]],_04___RGPS_e_RPPS[[#This Row],[Despesas FCDF]]-W10)</f>
        <v>0</v>
      </c>
      <c r="Y11" s="2">
        <f>SUMIFS(_04___RGPS_e_RPPS[Movimento Despesas FCDF],_04___RGPS_e_RPPS[Mês de Referência],"&gt;"&amp;EDATE(_04___RGPS_e_RPPS[[#This Row],[Mês de Referência]],-12),_04___RGPS_e_RPPS[Mês de Referência],"&lt;"&amp;EDATE(A11,1))</f>
        <v>0</v>
      </c>
      <c r="Z11" s="8"/>
      <c r="AA11"/>
      <c r="AB11"/>
      <c r="AC11"/>
      <c r="AD11" s="1" t="s">
        <v>339</v>
      </c>
      <c r="AE11" s="6">
        <v>39722</v>
      </c>
      <c r="AF11" s="1">
        <v>2008</v>
      </c>
    </row>
    <row r="12" spans="1:32" ht="15" x14ac:dyDescent="0.25">
      <c r="A12" s="6">
        <v>39753</v>
      </c>
      <c r="B12" s="2">
        <v>140686392081.14999</v>
      </c>
      <c r="C12" s="2">
        <f>IF(MONTH(_04___RGPS_e_RPPS[[#This Row],[Mês de Referência]])=1,_04___RGPS_e_RPPS[[#This Row],[Receitas RGPS]],_04___RGPS_e_RPPS[[#This Row],[Receitas RGPS]]-B11)</f>
        <v>13591001793.37999</v>
      </c>
      <c r="D12" s="2">
        <f>SUMIFS(_04___RGPS_e_RPPS[Movimento Receitas RGPS],_04___RGPS_e_RPPS[Mês de Referência],"&gt;"&amp;EDATE(_04___RGPS_e_RPPS[[#This Row],[Mês de Referência]],-12),_04___RGPS_e_RPPS[Mês de Referência],"&lt;"&amp;EDATE(A12,1))</f>
        <v>140686392081.14999</v>
      </c>
      <c r="E12" s="2">
        <v>179791837482.10999</v>
      </c>
      <c r="F12" s="2">
        <f>IF(MONTH(_04___RGPS_e_RPPS[[#This Row],[Mês de Referência]])=1,_04___RGPS_e_RPPS[[#This Row],[Despesas RGPS]],_04___RGPS_e_RPPS[[#This Row],[Despesas RGPS]]-E11)</f>
        <v>19492401302.059998</v>
      </c>
      <c r="G12" s="2">
        <f>SUMIFS(_04___RGPS_e_RPPS[Movimento Despesas RGPS],_04___RGPS_e_RPPS[Mês de Referência],"&gt;"&amp;EDATE(_04___RGPS_e_RPPS[[#This Row],[Mês de Referência]],-12),_04___RGPS_e_RPPS[Mês de Referência],"&lt;"&amp;EDATE(A12,1))</f>
        <v>179791837482.10999</v>
      </c>
      <c r="H12" s="2">
        <v>14108082814.120001</v>
      </c>
      <c r="I12" s="2">
        <f>IF(MONTH(_04___RGPS_e_RPPS[[#This Row],[Mês de Referência]])=1,_04___RGPS_e_RPPS[[#This Row],[Receitas RPPS Civis]],_04___RGPS_e_RPPS[[#This Row],[Receitas RPPS Civis]]-H11)</f>
        <v>2317039945.4000015</v>
      </c>
      <c r="J12" s="2">
        <f>SUMIFS(_04___RGPS_e_RPPS[Movimento Receitas RPPS Civis],_04___RGPS_e_RPPS[Mês de Referência],"&gt;"&amp;EDATE(_04___RGPS_e_RPPS[[#This Row],[Mês de Referência]],-12),_04___RGPS_e_RPPS[Mês de Referência],"&lt;"&amp;EDATE(A12,1))</f>
        <v>14108082814.120001</v>
      </c>
      <c r="K12" s="2">
        <v>34515272561.860001</v>
      </c>
      <c r="L12" s="2">
        <f>IF(MONTH(_04___RGPS_e_RPPS[[#This Row],[Mês de Referência]])=1,_04___RGPS_e_RPPS[[#This Row],[Despesas RPPS Civis]],_04___RGPS_e_RPPS[[#This Row],[Despesas RPPS Civis]]-K11)</f>
        <v>4640628178.1000023</v>
      </c>
      <c r="M12" s="2">
        <f>SUMIFS(_04___RGPS_e_RPPS[Movimento Despesas RPPS Civis],_04___RGPS_e_RPPS[Mês de Referência],"&gt;"&amp;EDATE(_04___RGPS_e_RPPS[[#This Row],[Mês de Referência]],-12),_04___RGPS_e_RPPS[Mês de Referência],"&lt;"&amp;EDATE(A12,1))</f>
        <v>34515272561.860001</v>
      </c>
      <c r="N12" s="2">
        <v>1379569107.3099999</v>
      </c>
      <c r="O12" s="2">
        <f>IF(MONTH(_04___RGPS_e_RPPS[[#This Row],[Mês de Referência]])=1,_04___RGPS_e_RPPS[[#This Row],[Receitas - Militares]],_04___RGPS_e_RPPS[[#This Row],[Receitas - Militares]]-N11)</f>
        <v>135209614.14999986</v>
      </c>
      <c r="P12" s="2">
        <f>SUMIFS(_04___RGPS_e_RPPS[Movimento Receitas - Militares],_04___RGPS_e_RPPS[Mês de Referência],"&gt;"&amp;EDATE(_04___RGPS_e_RPPS[[#This Row],[Mês de Referência]],-12),_04___RGPS_e_RPPS[Mês de Referência],"&lt;"&amp;EDATE(A12,1))</f>
        <v>1379569107.3099999</v>
      </c>
      <c r="Q12" s="2">
        <v>18476181184.669998</v>
      </c>
      <c r="R12" s="2">
        <f>IF(MONTH(_04___RGPS_e_RPPS[[#This Row],[Mês de Referência]])=1,_04___RGPS_e_RPPS[[#This Row],[Despesas - Militares]],_04___RGPS_e_RPPS[[#This Row],[Despesas - Militares]]-Q11)</f>
        <v>2482126846.289999</v>
      </c>
      <c r="S12" s="2">
        <f>SUMIFS(_04___RGPS_e_RPPS[Movimento Despesas Militares],_04___RGPS_e_RPPS[Mês de Referência],"&gt;"&amp;EDATE(_04___RGPS_e_RPPS[[#This Row],[Mês de Referência]],-12),_04___RGPS_e_RPPS[Mês de Referência],"&lt;"&amp;EDATE(A12,1))</f>
        <v>18476181184.669998</v>
      </c>
      <c r="T12" s="2"/>
      <c r="U12" s="2">
        <f>IF(MONTH(_04___RGPS_e_RPPS[[#This Row],[Mês de Referência]])=1,_04___RGPS_e_RPPS[[#This Row],[Receitas FCDF]],_04___RGPS_e_RPPS[[#This Row],[Receitas FCDF]]-T11)</f>
        <v>0</v>
      </c>
      <c r="V12" s="2">
        <f>SUMIFS(_04___RGPS_e_RPPS[Movimento Receitas FCDF],_04___RGPS_e_RPPS[Mês de Referência],"&gt;"&amp;EDATE(_04___RGPS_e_RPPS[[#This Row],[Mês de Referência]],-12),_04___RGPS_e_RPPS[Mês de Referência],"&lt;"&amp;EDATE(A12,1))</f>
        <v>0</v>
      </c>
      <c r="W12" s="2"/>
      <c r="X12" s="2">
        <f>IF(MONTH(_04___RGPS_e_RPPS[[#This Row],[Mês de Referência]])=1,_04___RGPS_e_RPPS[[#This Row],[Despesas FCDF]],_04___RGPS_e_RPPS[[#This Row],[Despesas FCDF]]-W11)</f>
        <v>0</v>
      </c>
      <c r="Y12" s="2">
        <f>SUMIFS(_04___RGPS_e_RPPS[Movimento Despesas FCDF],_04___RGPS_e_RPPS[Mês de Referência],"&gt;"&amp;EDATE(_04___RGPS_e_RPPS[[#This Row],[Mês de Referência]],-12),_04___RGPS_e_RPPS[Mês de Referência],"&lt;"&amp;EDATE(A12,1))</f>
        <v>0</v>
      </c>
      <c r="Z12" s="8"/>
      <c r="AA12"/>
      <c r="AB12"/>
      <c r="AC12"/>
      <c r="AD12" s="1" t="s">
        <v>340</v>
      </c>
      <c r="AE12" s="6">
        <v>39753</v>
      </c>
      <c r="AF12" s="1">
        <v>2008</v>
      </c>
    </row>
    <row r="13" spans="1:32" ht="15" x14ac:dyDescent="0.25">
      <c r="A13" s="6">
        <v>39783</v>
      </c>
      <c r="B13" s="2">
        <v>161511380064.60001</v>
      </c>
      <c r="C13" s="2">
        <f>IF(MONTH(_04___RGPS_e_RPPS[[#This Row],[Mês de Referência]])=1,_04___RGPS_e_RPPS[[#This Row],[Receitas RGPS]],_04___RGPS_e_RPPS[[#This Row],[Receitas RGPS]]-B12)</f>
        <v>20824987983.450012</v>
      </c>
      <c r="D13" s="2">
        <f>SUMIFS(_04___RGPS_e_RPPS[Movimento Receitas RGPS],_04___RGPS_e_RPPS[Mês de Referência],"&gt;"&amp;EDATE(_04___RGPS_e_RPPS[[#This Row],[Mês de Referência]],-12),_04___RGPS_e_RPPS[Mês de Referência],"&lt;"&amp;EDATE(A13,1))</f>
        <v>161511380064.60001</v>
      </c>
      <c r="E13" s="2">
        <v>201423727955.07999</v>
      </c>
      <c r="F13" s="2">
        <f>IF(MONTH(_04___RGPS_e_RPPS[[#This Row],[Mês de Referência]])=1,_04___RGPS_e_RPPS[[#This Row],[Despesas RGPS]],_04___RGPS_e_RPPS[[#This Row],[Despesas RGPS]]-E12)</f>
        <v>21631890472.970001</v>
      </c>
      <c r="G13" s="2">
        <f>SUMIFS(_04___RGPS_e_RPPS[Movimento Despesas RGPS],_04___RGPS_e_RPPS[Mês de Referência],"&gt;"&amp;EDATE(_04___RGPS_e_RPPS[[#This Row],[Mês de Referência]],-12),_04___RGPS_e_RPPS[Mês de Referência],"&lt;"&amp;EDATE(A13,1))</f>
        <v>201423727955.07999</v>
      </c>
      <c r="H13" s="2">
        <v>16068806382.09</v>
      </c>
      <c r="I13" s="2">
        <f>IF(MONTH(_04___RGPS_e_RPPS[[#This Row],[Mês de Referência]])=1,_04___RGPS_e_RPPS[[#This Row],[Receitas RPPS Civis]],_04___RGPS_e_RPPS[[#This Row],[Receitas RPPS Civis]]-H12)</f>
        <v>1960723567.9699993</v>
      </c>
      <c r="J13" s="2">
        <f>SUMIFS(_04___RGPS_e_RPPS[Movimento Receitas RPPS Civis],_04___RGPS_e_RPPS[Mês de Referência],"&gt;"&amp;EDATE(_04___RGPS_e_RPPS[[#This Row],[Mês de Referência]],-12),_04___RGPS_e_RPPS[Mês de Referência],"&lt;"&amp;EDATE(A13,1))</f>
        <v>16068806382.09</v>
      </c>
      <c r="K13" s="2">
        <v>38512436071.540001</v>
      </c>
      <c r="L13" s="2">
        <f>IF(MONTH(_04___RGPS_e_RPPS[[#This Row],[Mês de Referência]])=1,_04___RGPS_e_RPPS[[#This Row],[Despesas RPPS Civis]],_04___RGPS_e_RPPS[[#This Row],[Despesas RPPS Civis]]-K12)</f>
        <v>3997163509.6800003</v>
      </c>
      <c r="M13" s="2">
        <f>SUMIFS(_04___RGPS_e_RPPS[Movimento Despesas RPPS Civis],_04___RGPS_e_RPPS[Mês de Referência],"&gt;"&amp;EDATE(_04___RGPS_e_RPPS[[#This Row],[Mês de Referência]],-12),_04___RGPS_e_RPPS[Mês de Referência],"&lt;"&amp;EDATE(A13,1))</f>
        <v>38512436071.540001</v>
      </c>
      <c r="N13" s="2">
        <v>1512857014.78</v>
      </c>
      <c r="O13" s="2">
        <f>IF(MONTH(_04___RGPS_e_RPPS[[#This Row],[Mês de Referência]])=1,_04___RGPS_e_RPPS[[#This Row],[Receitas - Militares]],_04___RGPS_e_RPPS[[#This Row],[Receitas - Militares]]-N12)</f>
        <v>133287907.47000003</v>
      </c>
      <c r="P13" s="2">
        <f>SUMIFS(_04___RGPS_e_RPPS[Movimento Receitas - Militares],_04___RGPS_e_RPPS[Mês de Referência],"&gt;"&amp;EDATE(_04___RGPS_e_RPPS[[#This Row],[Mês de Referência]],-12),_04___RGPS_e_RPPS[Mês de Referência],"&lt;"&amp;EDATE(A13,1))</f>
        <v>1512857014.78</v>
      </c>
      <c r="Q13" s="2">
        <v>20139624804.41</v>
      </c>
      <c r="R13" s="2">
        <f>IF(MONTH(_04___RGPS_e_RPPS[[#This Row],[Mês de Referência]])=1,_04___RGPS_e_RPPS[[#This Row],[Despesas - Militares]],_04___RGPS_e_RPPS[[#This Row],[Despesas - Militares]]-Q12)</f>
        <v>1663443619.7400017</v>
      </c>
      <c r="S13" s="2">
        <f>SUMIFS(_04___RGPS_e_RPPS[Movimento Despesas Militares],_04___RGPS_e_RPPS[Mês de Referência],"&gt;"&amp;EDATE(_04___RGPS_e_RPPS[[#This Row],[Mês de Referência]],-12),_04___RGPS_e_RPPS[Mês de Referência],"&lt;"&amp;EDATE(A13,1))</f>
        <v>20139624804.41</v>
      </c>
      <c r="T13" s="2"/>
      <c r="U13" s="2">
        <f>IF(MONTH(_04___RGPS_e_RPPS[[#This Row],[Mês de Referência]])=1,_04___RGPS_e_RPPS[[#This Row],[Receitas FCDF]],_04___RGPS_e_RPPS[[#This Row],[Receitas FCDF]]-T12)</f>
        <v>0</v>
      </c>
      <c r="V13" s="2">
        <f>SUMIFS(_04___RGPS_e_RPPS[Movimento Receitas FCDF],_04___RGPS_e_RPPS[Mês de Referência],"&gt;"&amp;EDATE(_04___RGPS_e_RPPS[[#This Row],[Mês de Referência]],-12),_04___RGPS_e_RPPS[Mês de Referência],"&lt;"&amp;EDATE(A13,1))</f>
        <v>0</v>
      </c>
      <c r="W13" s="2"/>
      <c r="X13" s="2">
        <f>IF(MONTH(_04___RGPS_e_RPPS[[#This Row],[Mês de Referência]])=1,_04___RGPS_e_RPPS[[#This Row],[Despesas FCDF]],_04___RGPS_e_RPPS[[#This Row],[Despesas FCDF]]-W12)</f>
        <v>0</v>
      </c>
      <c r="Y13" s="2">
        <f>SUMIFS(_04___RGPS_e_RPPS[Movimento Despesas FCDF],_04___RGPS_e_RPPS[Mês de Referência],"&gt;"&amp;EDATE(_04___RGPS_e_RPPS[[#This Row],[Mês de Referência]],-12),_04___RGPS_e_RPPS[Mês de Referência],"&lt;"&amp;EDATE(A13,1))</f>
        <v>0</v>
      </c>
      <c r="Z13" s="8"/>
      <c r="AA13"/>
      <c r="AB13"/>
      <c r="AC13"/>
      <c r="AD13" s="1" t="s">
        <v>341</v>
      </c>
      <c r="AE13" s="6">
        <v>39783</v>
      </c>
      <c r="AF13" s="1">
        <v>2008</v>
      </c>
    </row>
    <row r="14" spans="1:32" ht="15" x14ac:dyDescent="0.25">
      <c r="A14" s="6">
        <v>39814</v>
      </c>
      <c r="B14" s="2">
        <v>13138051100.049999</v>
      </c>
      <c r="C14" s="2">
        <f>IF(MONTH(_04___RGPS_e_RPPS[[#This Row],[Mês de Referência]])=1,_04___RGPS_e_RPPS[[#This Row],[Receitas RGPS]],_04___RGPS_e_RPPS[[#This Row],[Receitas RGPS]]-B13)</f>
        <v>13138051100.049999</v>
      </c>
      <c r="D14" s="2">
        <f>SUMIFS(_04___RGPS_e_RPPS[Movimento Receitas RGPS],_04___RGPS_e_RPPS[Mês de Referência],"&gt;"&amp;EDATE(_04___RGPS_e_RPPS[[#This Row],[Mês de Referência]],-12),_04___RGPS_e_RPPS[Mês de Referência],"&lt;"&amp;EDATE(A14,1))</f>
        <v>163667828730.15997</v>
      </c>
      <c r="E14" s="2">
        <v>18477182049.450001</v>
      </c>
      <c r="F14" s="2">
        <f>IF(MONTH(_04___RGPS_e_RPPS[[#This Row],[Mês de Referência]])=1,_04___RGPS_e_RPPS[[#This Row],[Despesas RGPS]],_04___RGPS_e_RPPS[[#This Row],[Despesas RGPS]]-E13)</f>
        <v>18477182049.450001</v>
      </c>
      <c r="G14" s="2">
        <f>SUMIFS(_04___RGPS_e_RPPS[Movimento Despesas RGPS],_04___RGPS_e_RPPS[Mês de Referência],"&gt;"&amp;EDATE(_04___RGPS_e_RPPS[[#This Row],[Mês de Referência]],-12),_04___RGPS_e_RPPS[Mês de Referência],"&lt;"&amp;EDATE(A14,1))</f>
        <v>204018474652.81</v>
      </c>
      <c r="H14" s="2">
        <v>1399379299.3099999</v>
      </c>
      <c r="I14" s="2">
        <f>IF(MONTH(_04___RGPS_e_RPPS[[#This Row],[Mês de Referência]])=1,_04___RGPS_e_RPPS[[#This Row],[Receitas RPPS Civis]],_04___RGPS_e_RPPS[[#This Row],[Receitas RPPS Civis]]-H13)</f>
        <v>1399379299.3099999</v>
      </c>
      <c r="J14" s="2">
        <f>SUMIFS(_04___RGPS_e_RPPS[Movimento Receitas RPPS Civis],_04___RGPS_e_RPPS[Mês de Referência],"&gt;"&amp;EDATE(_04___RGPS_e_RPPS[[#This Row],[Mês de Referência]],-12),_04___RGPS_e_RPPS[Mês de Referência],"&lt;"&amp;EDATE(A14,1))</f>
        <v>16442136612.68</v>
      </c>
      <c r="K14" s="2">
        <v>3885095382.98</v>
      </c>
      <c r="L14" s="2">
        <f>IF(MONTH(_04___RGPS_e_RPPS[[#This Row],[Mês de Referência]])=1,_04___RGPS_e_RPPS[[#This Row],[Despesas RPPS Civis]],_04___RGPS_e_RPPS[[#This Row],[Despesas RPPS Civis]]-K13)</f>
        <v>3885095382.98</v>
      </c>
      <c r="M14" s="2">
        <f>SUMIFS(_04___RGPS_e_RPPS[Movimento Despesas RPPS Civis],_04___RGPS_e_RPPS[Mês de Referência],"&gt;"&amp;EDATE(_04___RGPS_e_RPPS[[#This Row],[Mês de Referência]],-12),_04___RGPS_e_RPPS[Mês de Referência],"&lt;"&amp;EDATE(A14,1))</f>
        <v>39461826544.560005</v>
      </c>
      <c r="N14" s="2">
        <v>165676650.15000001</v>
      </c>
      <c r="O14" s="2">
        <f>IF(MONTH(_04___RGPS_e_RPPS[[#This Row],[Mês de Referência]])=1,_04___RGPS_e_RPPS[[#This Row],[Receitas - Militares]],_04___RGPS_e_RPPS[[#This Row],[Receitas - Militares]]-N13)</f>
        <v>165676650.15000001</v>
      </c>
      <c r="P14" s="2">
        <f>SUMIFS(_04___RGPS_e_RPPS[Movimento Receitas - Militares],_04___RGPS_e_RPPS[Mês de Referência],"&gt;"&amp;EDATE(_04___RGPS_e_RPPS[[#This Row],[Mês de Referência]],-12),_04___RGPS_e_RPPS[Mês de Referência],"&lt;"&amp;EDATE(A14,1))</f>
        <v>1568820046.8299999</v>
      </c>
      <c r="Q14" s="2">
        <v>1615749821.1600001</v>
      </c>
      <c r="R14" s="2">
        <f>IF(MONTH(_04___RGPS_e_RPPS[[#This Row],[Mês de Referência]])=1,_04___RGPS_e_RPPS[[#This Row],[Despesas - Militares]],_04___RGPS_e_RPPS[[#This Row],[Despesas - Militares]]-Q13)</f>
        <v>1615749821.1600001</v>
      </c>
      <c r="S14" s="2">
        <f>SUMIFS(_04___RGPS_e_RPPS[Movimento Despesas Militares],_04___RGPS_e_RPPS[Mês de Referência],"&gt;"&amp;EDATE(_04___RGPS_e_RPPS[[#This Row],[Mês de Referência]],-12),_04___RGPS_e_RPPS[Mês de Referência],"&lt;"&amp;EDATE(A14,1))</f>
        <v>20423078187.259998</v>
      </c>
      <c r="T14" s="2"/>
      <c r="U14" s="2">
        <f>IF(MONTH(_04___RGPS_e_RPPS[[#This Row],[Mês de Referência]])=1,_04___RGPS_e_RPPS[[#This Row],[Receitas FCDF]],_04___RGPS_e_RPPS[[#This Row],[Receitas FCDF]]-T13)</f>
        <v>0</v>
      </c>
      <c r="V14" s="2">
        <f>SUMIFS(_04___RGPS_e_RPPS[Movimento Receitas FCDF],_04___RGPS_e_RPPS[Mês de Referência],"&gt;"&amp;EDATE(_04___RGPS_e_RPPS[[#This Row],[Mês de Referência]],-12),_04___RGPS_e_RPPS[Mês de Referência],"&lt;"&amp;EDATE(A14,1))</f>
        <v>0</v>
      </c>
      <c r="W14" s="2"/>
      <c r="X14" s="2">
        <f>IF(MONTH(_04___RGPS_e_RPPS[[#This Row],[Mês de Referência]])=1,_04___RGPS_e_RPPS[[#This Row],[Despesas FCDF]],_04___RGPS_e_RPPS[[#This Row],[Despesas FCDF]]-W13)</f>
        <v>0</v>
      </c>
      <c r="Y14" s="2">
        <f>SUMIFS(_04___RGPS_e_RPPS[Movimento Despesas FCDF],_04___RGPS_e_RPPS[Mês de Referência],"&gt;"&amp;EDATE(_04___RGPS_e_RPPS[[#This Row],[Mês de Referência]],-12),_04___RGPS_e_RPPS[Mês de Referência],"&lt;"&amp;EDATE(A14,1))</f>
        <v>0</v>
      </c>
      <c r="Z14" s="8"/>
      <c r="AA14"/>
      <c r="AB14"/>
      <c r="AC14"/>
      <c r="AD14" s="1" t="s">
        <v>330</v>
      </c>
      <c r="AE14" s="6">
        <v>39814</v>
      </c>
      <c r="AF14" s="1">
        <v>2009</v>
      </c>
    </row>
    <row r="15" spans="1:32" ht="15" x14ac:dyDescent="0.25">
      <c r="A15" s="6">
        <v>39845</v>
      </c>
      <c r="B15" s="2">
        <v>26604393256.049999</v>
      </c>
      <c r="C15" s="2">
        <f>IF(MONTH(_04___RGPS_e_RPPS[[#This Row],[Mês de Referência]])=1,_04___RGPS_e_RPPS[[#This Row],[Receitas RGPS]],_04___RGPS_e_RPPS[[#This Row],[Receitas RGPS]]-B14)</f>
        <v>13466342156</v>
      </c>
      <c r="D15" s="2">
        <f>SUMIFS(_04___RGPS_e_RPPS[Movimento Receitas RGPS],_04___RGPS_e_RPPS[Mês de Referência],"&gt;"&amp;EDATE(_04___RGPS_e_RPPS[[#This Row],[Mês de Referência]],-12),_04___RGPS_e_RPPS[Mês de Referência],"&lt;"&amp;EDATE(A15,1))</f>
        <v>165607757606.95999</v>
      </c>
      <c r="E15" s="2">
        <v>35276405971.639999</v>
      </c>
      <c r="F15" s="2">
        <f>IF(MONTH(_04___RGPS_e_RPPS[[#This Row],[Mês de Referência]])=1,_04___RGPS_e_RPPS[[#This Row],[Despesas RGPS]],_04___RGPS_e_RPPS[[#This Row],[Despesas RGPS]]-E14)</f>
        <v>16799223922.189999</v>
      </c>
      <c r="G15" s="2">
        <f>SUMIFS(_04___RGPS_e_RPPS[Movimento Despesas RGPS],_04___RGPS_e_RPPS[Mês de Referência],"&gt;"&amp;EDATE(_04___RGPS_e_RPPS[[#This Row],[Mês de Referência]],-12),_04___RGPS_e_RPPS[Mês de Referência],"&lt;"&amp;EDATE(A15,1))</f>
        <v>210123806295.34</v>
      </c>
      <c r="H15" s="2">
        <v>2553869476.4899998</v>
      </c>
      <c r="I15" s="2">
        <f>IF(MONTH(_04___RGPS_e_RPPS[[#This Row],[Mês de Referência]])=1,_04___RGPS_e_RPPS[[#This Row],[Receitas RPPS Civis]],_04___RGPS_e_RPPS[[#This Row],[Receitas RPPS Civis]]-H14)</f>
        <v>1154490177.1799998</v>
      </c>
      <c r="J15" s="2">
        <f>SUMIFS(_04___RGPS_e_RPPS[Movimento Receitas RPPS Civis],_04___RGPS_e_RPPS[Mês de Referência],"&gt;"&amp;EDATE(_04___RGPS_e_RPPS[[#This Row],[Mês de Referência]],-12),_04___RGPS_e_RPPS[Mês de Referência],"&lt;"&amp;EDATE(A15,1))</f>
        <v>16309030987.09</v>
      </c>
      <c r="K15" s="2">
        <v>7049769460.0799999</v>
      </c>
      <c r="L15" s="2">
        <f>IF(MONTH(_04___RGPS_e_RPPS[[#This Row],[Mês de Referência]])=1,_04___RGPS_e_RPPS[[#This Row],[Despesas RPPS Civis]],_04___RGPS_e_RPPS[[#This Row],[Despesas RPPS Civis]]-K14)</f>
        <v>3164674077.0999999</v>
      </c>
      <c r="M15" s="2">
        <f>SUMIFS(_04___RGPS_e_RPPS[Movimento Despesas RPPS Civis],_04___RGPS_e_RPPS[Mês de Referência],"&gt;"&amp;EDATE(_04___RGPS_e_RPPS[[#This Row],[Mês de Referência]],-12),_04___RGPS_e_RPPS[Mês de Referência],"&lt;"&amp;EDATE(A15,1))</f>
        <v>39986510671.290001</v>
      </c>
      <c r="N15" s="2">
        <v>232152827.47999999</v>
      </c>
      <c r="O15" s="2">
        <f>IF(MONTH(_04___RGPS_e_RPPS[[#This Row],[Mês de Referência]])=1,_04___RGPS_e_RPPS[[#This Row],[Receitas - Militares]],_04___RGPS_e_RPPS[[#This Row],[Receitas - Militares]]-N14)</f>
        <v>66476177.329999983</v>
      </c>
      <c r="P15" s="2">
        <f>SUMIFS(_04___RGPS_e_RPPS[Movimento Receitas - Militares],_04___RGPS_e_RPPS[Mês de Referência],"&gt;"&amp;EDATE(_04___RGPS_e_RPPS[[#This Row],[Mês de Referência]],-12),_04___RGPS_e_RPPS[Mês de Referência],"&lt;"&amp;EDATE(A15,1))</f>
        <v>1496078173.8100002</v>
      </c>
      <c r="Q15" s="2">
        <v>3225242848.8299999</v>
      </c>
      <c r="R15" s="2">
        <f>IF(MONTH(_04___RGPS_e_RPPS[[#This Row],[Mês de Referência]])=1,_04___RGPS_e_RPPS[[#This Row],[Despesas - Militares]],_04___RGPS_e_RPPS[[#This Row],[Despesas - Militares]]-Q14)</f>
        <v>1609493027.6699998</v>
      </c>
      <c r="S15" s="2">
        <f>SUMIFS(_04___RGPS_e_RPPS[Movimento Despesas Militares],_04___RGPS_e_RPPS[Mês de Referência],"&gt;"&amp;EDATE(_04___RGPS_e_RPPS[[#This Row],[Mês de Referência]],-12),_04___RGPS_e_RPPS[Mês de Referência],"&lt;"&amp;EDATE(A15,1))</f>
        <v>20687216905.549999</v>
      </c>
      <c r="T15" s="2"/>
      <c r="U15" s="2">
        <f>IF(MONTH(_04___RGPS_e_RPPS[[#This Row],[Mês de Referência]])=1,_04___RGPS_e_RPPS[[#This Row],[Receitas FCDF]],_04___RGPS_e_RPPS[[#This Row],[Receitas FCDF]]-T14)</f>
        <v>0</v>
      </c>
      <c r="V15" s="2">
        <f>SUMIFS(_04___RGPS_e_RPPS[Movimento Receitas FCDF],_04___RGPS_e_RPPS[Mês de Referência],"&gt;"&amp;EDATE(_04___RGPS_e_RPPS[[#This Row],[Mês de Referência]],-12),_04___RGPS_e_RPPS[Mês de Referência],"&lt;"&amp;EDATE(A15,1))</f>
        <v>0</v>
      </c>
      <c r="W15" s="2"/>
      <c r="X15" s="2">
        <f>IF(MONTH(_04___RGPS_e_RPPS[[#This Row],[Mês de Referência]])=1,_04___RGPS_e_RPPS[[#This Row],[Despesas FCDF]],_04___RGPS_e_RPPS[[#This Row],[Despesas FCDF]]-W14)</f>
        <v>0</v>
      </c>
      <c r="Y15" s="2">
        <f>SUMIFS(_04___RGPS_e_RPPS[Movimento Despesas FCDF],_04___RGPS_e_RPPS[Mês de Referência],"&gt;"&amp;EDATE(_04___RGPS_e_RPPS[[#This Row],[Mês de Referência]],-12),_04___RGPS_e_RPPS[Mês de Referência],"&lt;"&amp;EDATE(A15,1))</f>
        <v>0</v>
      </c>
      <c r="Z15" s="8"/>
      <c r="AA15"/>
      <c r="AB15"/>
      <c r="AC15"/>
      <c r="AD15" s="1" t="s">
        <v>331</v>
      </c>
      <c r="AE15" s="6">
        <v>39845</v>
      </c>
      <c r="AF15" s="1">
        <v>2009</v>
      </c>
    </row>
    <row r="16" spans="1:32" ht="15" x14ac:dyDescent="0.25">
      <c r="A16" s="6">
        <v>39873</v>
      </c>
      <c r="B16" s="2">
        <v>40492319597.739998</v>
      </c>
      <c r="C16" s="2">
        <f>IF(MONTH(_04___RGPS_e_RPPS[[#This Row],[Mês de Referência]])=1,_04___RGPS_e_RPPS[[#This Row],[Receitas RGPS]],_04___RGPS_e_RPPS[[#This Row],[Receitas RGPS]]-B15)</f>
        <v>13887926341.689999</v>
      </c>
      <c r="D16" s="2">
        <f>SUMIFS(_04___RGPS_e_RPPS[Movimento Receitas RGPS],_04___RGPS_e_RPPS[Mês de Referência],"&gt;"&amp;EDATE(_04___RGPS_e_RPPS[[#This Row],[Mês de Referência]],-12),_04___RGPS_e_RPPS[Mês de Referência],"&lt;"&amp;EDATE(A16,1))</f>
        <v>166838851861.60001</v>
      </c>
      <c r="E16" s="2">
        <v>52511009967.889999</v>
      </c>
      <c r="F16" s="2">
        <f>IF(MONTH(_04___RGPS_e_RPPS[[#This Row],[Mês de Referência]])=1,_04___RGPS_e_RPPS[[#This Row],[Despesas RGPS]],_04___RGPS_e_RPPS[[#This Row],[Despesas RGPS]]-E15)</f>
        <v>17234603996.25</v>
      </c>
      <c r="G16" s="2">
        <f>SUMIFS(_04___RGPS_e_RPPS[Movimento Despesas RGPS],_04___RGPS_e_RPPS[Mês de Referência],"&gt;"&amp;EDATE(_04___RGPS_e_RPPS[[#This Row],[Mês de Referência]],-12),_04___RGPS_e_RPPS[Mês de Referência],"&lt;"&amp;EDATE(A16,1))</f>
        <v>209522514446.78</v>
      </c>
      <c r="H16" s="2">
        <v>4056532445.8899999</v>
      </c>
      <c r="I16" s="2">
        <f>IF(MONTH(_04___RGPS_e_RPPS[[#This Row],[Mês de Referência]])=1,_04___RGPS_e_RPPS[[#This Row],[Receitas RPPS Civis]],_04___RGPS_e_RPPS[[#This Row],[Receitas RPPS Civis]]-H15)</f>
        <v>1502662969.4000001</v>
      </c>
      <c r="J16" s="2">
        <f>SUMIFS(_04___RGPS_e_RPPS[Movimento Receitas RPPS Civis],_04___RGPS_e_RPPS[Mês de Referência],"&gt;"&amp;EDATE(_04___RGPS_e_RPPS[[#This Row],[Mês de Referência]],-12),_04___RGPS_e_RPPS[Mês de Referência],"&lt;"&amp;EDATE(A16,1))</f>
        <v>16738485308.84</v>
      </c>
      <c r="K16" s="2">
        <v>10209467196.450001</v>
      </c>
      <c r="L16" s="2">
        <f>IF(MONTH(_04___RGPS_e_RPPS[[#This Row],[Mês de Referência]])=1,_04___RGPS_e_RPPS[[#This Row],[Despesas RPPS Civis]],_04___RGPS_e_RPPS[[#This Row],[Despesas RPPS Civis]]-K15)</f>
        <v>3159697736.3700008</v>
      </c>
      <c r="M16" s="2">
        <f>SUMIFS(_04___RGPS_e_RPPS[Movimento Despesas RPPS Civis],_04___RGPS_e_RPPS[Mês de Referência],"&gt;"&amp;EDATE(_04___RGPS_e_RPPS[[#This Row],[Mês de Referência]],-12),_04___RGPS_e_RPPS[Mês de Referência],"&lt;"&amp;EDATE(A16,1))</f>
        <v>40414110108.440002</v>
      </c>
      <c r="N16" s="2">
        <v>427827314.72000003</v>
      </c>
      <c r="O16" s="2">
        <f>IF(MONTH(_04___RGPS_e_RPPS[[#This Row],[Mês de Referência]])=1,_04___RGPS_e_RPPS[[#This Row],[Receitas - Militares]],_04___RGPS_e_RPPS[[#This Row],[Receitas - Militares]]-N15)</f>
        <v>195674487.24000004</v>
      </c>
      <c r="P16" s="2">
        <f>SUMIFS(_04___RGPS_e_RPPS[Movimento Receitas - Militares],_04___RGPS_e_RPPS[Mês de Referência],"&gt;"&amp;EDATE(_04___RGPS_e_RPPS[[#This Row],[Mês de Referência]],-12),_04___RGPS_e_RPPS[Mês de Referência],"&lt;"&amp;EDATE(A16,1))</f>
        <v>1609332432.0800002</v>
      </c>
      <c r="Q16" s="2">
        <v>4887185585</v>
      </c>
      <c r="R16" s="2">
        <f>IF(MONTH(_04___RGPS_e_RPPS[[#This Row],[Mês de Referência]])=1,_04___RGPS_e_RPPS[[#This Row],[Despesas - Militares]],_04___RGPS_e_RPPS[[#This Row],[Despesas - Militares]]-Q15)</f>
        <v>1661942736.1700001</v>
      </c>
      <c r="S16" s="2">
        <f>SUMIFS(_04___RGPS_e_RPPS[Movimento Despesas Militares],_04___RGPS_e_RPPS[Mês de Referência],"&gt;"&amp;EDATE(_04___RGPS_e_RPPS[[#This Row],[Mês de Referência]],-12),_04___RGPS_e_RPPS[Mês de Referência],"&lt;"&amp;EDATE(A16,1))</f>
        <v>20951969684.75</v>
      </c>
      <c r="T16" s="2"/>
      <c r="U16" s="2">
        <f>IF(MONTH(_04___RGPS_e_RPPS[[#This Row],[Mês de Referência]])=1,_04___RGPS_e_RPPS[[#This Row],[Receitas FCDF]],_04___RGPS_e_RPPS[[#This Row],[Receitas FCDF]]-T15)</f>
        <v>0</v>
      </c>
      <c r="V16" s="2">
        <f>SUMIFS(_04___RGPS_e_RPPS[Movimento Receitas FCDF],_04___RGPS_e_RPPS[Mês de Referência],"&gt;"&amp;EDATE(_04___RGPS_e_RPPS[[#This Row],[Mês de Referência]],-12),_04___RGPS_e_RPPS[Mês de Referência],"&lt;"&amp;EDATE(A16,1))</f>
        <v>0</v>
      </c>
      <c r="W16" s="2"/>
      <c r="X16" s="2">
        <f>IF(MONTH(_04___RGPS_e_RPPS[[#This Row],[Mês de Referência]])=1,_04___RGPS_e_RPPS[[#This Row],[Despesas FCDF]],_04___RGPS_e_RPPS[[#This Row],[Despesas FCDF]]-W15)</f>
        <v>0</v>
      </c>
      <c r="Y16" s="2">
        <f>SUMIFS(_04___RGPS_e_RPPS[Movimento Despesas FCDF],_04___RGPS_e_RPPS[Mês de Referência],"&gt;"&amp;EDATE(_04___RGPS_e_RPPS[[#This Row],[Mês de Referência]],-12),_04___RGPS_e_RPPS[Mês de Referência],"&lt;"&amp;EDATE(A16,1))</f>
        <v>0</v>
      </c>
      <c r="Z16" s="8"/>
      <c r="AA16"/>
      <c r="AB16"/>
      <c r="AC16"/>
      <c r="AD16" s="1" t="s">
        <v>332</v>
      </c>
      <c r="AE16" s="6">
        <v>39873</v>
      </c>
      <c r="AF16" s="1">
        <v>2009</v>
      </c>
    </row>
    <row r="17" spans="1:32" ht="15" x14ac:dyDescent="0.25">
      <c r="A17" s="6">
        <v>39904</v>
      </c>
      <c r="B17" s="2">
        <v>54776233622.690002</v>
      </c>
      <c r="C17" s="2">
        <f>IF(MONTH(_04___RGPS_e_RPPS[[#This Row],[Mês de Referência]])=1,_04___RGPS_e_RPPS[[#This Row],[Receitas RGPS]],_04___RGPS_e_RPPS[[#This Row],[Receitas RGPS]]-B16)</f>
        <v>14283914024.950005</v>
      </c>
      <c r="D17" s="2">
        <f>SUMIFS(_04___RGPS_e_RPPS[Movimento Receitas RGPS],_04___RGPS_e_RPPS[Mês de Referência],"&gt;"&amp;EDATE(_04___RGPS_e_RPPS[[#This Row],[Mês de Referência]],-12),_04___RGPS_e_RPPS[Mês de Referência],"&lt;"&amp;EDATE(A17,1))</f>
        <v>168471733200.98004</v>
      </c>
      <c r="E17" s="2">
        <v>69721993712.490005</v>
      </c>
      <c r="F17" s="2">
        <f>IF(MONTH(_04___RGPS_e_RPPS[[#This Row],[Mês de Referência]])=1,_04___RGPS_e_RPPS[[#This Row],[Despesas RGPS]],_04___RGPS_e_RPPS[[#This Row],[Despesas RGPS]]-E16)</f>
        <v>17210983744.600006</v>
      </c>
      <c r="G17" s="2">
        <f>SUMIFS(_04___RGPS_e_RPPS[Movimento Despesas RGPS],_04___RGPS_e_RPPS[Mês de Referência],"&gt;"&amp;EDATE(_04___RGPS_e_RPPS[[#This Row],[Mês de Referência]],-12),_04___RGPS_e_RPPS[Mês de Referência],"&lt;"&amp;EDATE(A17,1))</f>
        <v>211639375603.20999</v>
      </c>
      <c r="H17" s="2">
        <v>5379610402.3400002</v>
      </c>
      <c r="I17" s="2">
        <f>IF(MONTH(_04___RGPS_e_RPPS[[#This Row],[Mês de Referência]])=1,_04___RGPS_e_RPPS[[#This Row],[Receitas RPPS Civis]],_04___RGPS_e_RPPS[[#This Row],[Receitas RPPS Civis]]-H16)</f>
        <v>1323077956.4500003</v>
      </c>
      <c r="J17" s="2">
        <f>SUMIFS(_04___RGPS_e_RPPS[Movimento Receitas RPPS Civis],_04___RGPS_e_RPPS[Mês de Referência],"&gt;"&amp;EDATE(_04___RGPS_e_RPPS[[#This Row],[Mês de Referência]],-12),_04___RGPS_e_RPPS[Mês de Referência],"&lt;"&amp;EDATE(A17,1))</f>
        <v>17009404018.480001</v>
      </c>
      <c r="K17" s="2">
        <v>13429500894.139999</v>
      </c>
      <c r="L17" s="2">
        <f>IF(MONTH(_04___RGPS_e_RPPS[[#This Row],[Mês de Referência]])=1,_04___RGPS_e_RPPS[[#This Row],[Despesas RPPS Civis]],_04___RGPS_e_RPPS[[#This Row],[Despesas RPPS Civis]]-K16)</f>
        <v>3220033697.6899986</v>
      </c>
      <c r="M17" s="2">
        <f>SUMIFS(_04___RGPS_e_RPPS[Movimento Despesas RPPS Civis],_04___RGPS_e_RPPS[Mês de Referência],"&gt;"&amp;EDATE(_04___RGPS_e_RPPS[[#This Row],[Mês de Referência]],-12),_04___RGPS_e_RPPS[Mês de Referência],"&lt;"&amp;EDATE(A17,1))</f>
        <v>40921340014.790009</v>
      </c>
      <c r="N17" s="2">
        <v>562726392.76999998</v>
      </c>
      <c r="O17" s="2">
        <f>IF(MONTH(_04___RGPS_e_RPPS[[#This Row],[Mês de Referência]])=1,_04___RGPS_e_RPPS[[#This Row],[Receitas - Militares]],_04___RGPS_e_RPPS[[#This Row],[Receitas - Militares]]-N16)</f>
        <v>134899078.04999995</v>
      </c>
      <c r="P17" s="2">
        <f>SUMIFS(_04___RGPS_e_RPPS[Movimento Receitas - Militares],_04___RGPS_e_RPPS[Mês de Referência],"&gt;"&amp;EDATE(_04___RGPS_e_RPPS[[#This Row],[Mês de Referência]],-12),_04___RGPS_e_RPPS[Mês de Referência],"&lt;"&amp;EDATE(A17,1))</f>
        <v>1603433570.6799998</v>
      </c>
      <c r="Q17" s="2">
        <v>6546971355.1099997</v>
      </c>
      <c r="R17" s="2">
        <f>IF(MONTH(_04___RGPS_e_RPPS[[#This Row],[Mês de Referência]])=1,_04___RGPS_e_RPPS[[#This Row],[Despesas - Militares]],_04___RGPS_e_RPPS[[#This Row],[Despesas - Militares]]-Q16)</f>
        <v>1659785770.1099997</v>
      </c>
      <c r="S17" s="2">
        <f>SUMIFS(_04___RGPS_e_RPPS[Movimento Despesas Militares],_04___RGPS_e_RPPS[Mês de Referência],"&gt;"&amp;EDATE(_04___RGPS_e_RPPS[[#This Row],[Mês de Referência]],-12),_04___RGPS_e_RPPS[Mês de Referência],"&lt;"&amp;EDATE(A17,1))</f>
        <v>21209571734.620003</v>
      </c>
      <c r="T17" s="2"/>
      <c r="U17" s="2">
        <f>IF(MONTH(_04___RGPS_e_RPPS[[#This Row],[Mês de Referência]])=1,_04___RGPS_e_RPPS[[#This Row],[Receitas FCDF]],_04___RGPS_e_RPPS[[#This Row],[Receitas FCDF]]-T16)</f>
        <v>0</v>
      </c>
      <c r="V17" s="2">
        <f>SUMIFS(_04___RGPS_e_RPPS[Movimento Receitas FCDF],_04___RGPS_e_RPPS[Mês de Referência],"&gt;"&amp;EDATE(_04___RGPS_e_RPPS[[#This Row],[Mês de Referência]],-12),_04___RGPS_e_RPPS[Mês de Referência],"&lt;"&amp;EDATE(A17,1))</f>
        <v>0</v>
      </c>
      <c r="W17" s="2"/>
      <c r="X17" s="2">
        <f>IF(MONTH(_04___RGPS_e_RPPS[[#This Row],[Mês de Referência]])=1,_04___RGPS_e_RPPS[[#This Row],[Despesas FCDF]],_04___RGPS_e_RPPS[[#This Row],[Despesas FCDF]]-W16)</f>
        <v>0</v>
      </c>
      <c r="Y17" s="2">
        <f>SUMIFS(_04___RGPS_e_RPPS[Movimento Despesas FCDF],_04___RGPS_e_RPPS[Mês de Referência],"&gt;"&amp;EDATE(_04___RGPS_e_RPPS[[#This Row],[Mês de Referência]],-12),_04___RGPS_e_RPPS[Mês de Referência],"&lt;"&amp;EDATE(A17,1))</f>
        <v>0</v>
      </c>
      <c r="Z17" s="8"/>
      <c r="AA17"/>
      <c r="AB17"/>
      <c r="AC17"/>
      <c r="AD17" s="1" t="s">
        <v>333</v>
      </c>
      <c r="AE17" s="6">
        <v>39904</v>
      </c>
      <c r="AF17" s="1">
        <v>2009</v>
      </c>
    </row>
    <row r="18" spans="1:32" ht="15" x14ac:dyDescent="0.25">
      <c r="A18" s="6">
        <v>39934</v>
      </c>
      <c r="B18" s="2">
        <v>69154064933.580002</v>
      </c>
      <c r="C18" s="2">
        <f>IF(MONTH(_04___RGPS_e_RPPS[[#This Row],[Mês de Referência]])=1,_04___RGPS_e_RPPS[[#This Row],[Receitas RGPS]],_04___RGPS_e_RPPS[[#This Row],[Receitas RGPS]]-B17)</f>
        <v>14377831310.889999</v>
      </c>
      <c r="D18" s="2">
        <f>SUMIFS(_04___RGPS_e_RPPS[Movimento Receitas RGPS],_04___RGPS_e_RPPS[Mês de Referência],"&gt;"&amp;EDATE(_04___RGPS_e_RPPS[[#This Row],[Mês de Referência]],-12),_04___RGPS_e_RPPS[Mês de Referência],"&lt;"&amp;EDATE(A18,1))</f>
        <v>170125774501.97003</v>
      </c>
      <c r="E18" s="2">
        <v>87027215067.050003</v>
      </c>
      <c r="F18" s="2">
        <f>IF(MONTH(_04___RGPS_e_RPPS[[#This Row],[Mês de Referência]])=1,_04___RGPS_e_RPPS[[#This Row],[Despesas RGPS]],_04___RGPS_e_RPPS[[#This Row],[Despesas RGPS]]-E17)</f>
        <v>17305221354.559998</v>
      </c>
      <c r="G18" s="2">
        <f>SUMIFS(_04___RGPS_e_RPPS[Movimento Despesas RGPS],_04___RGPS_e_RPPS[Mês de Referência],"&gt;"&amp;EDATE(_04___RGPS_e_RPPS[[#This Row],[Mês de Referência]],-12),_04___RGPS_e_RPPS[Mês de Referência],"&lt;"&amp;EDATE(A18,1))</f>
        <v>213735977909.32999</v>
      </c>
      <c r="H18" s="2">
        <v>6737958014.3999996</v>
      </c>
      <c r="I18" s="2">
        <f>IF(MONTH(_04___RGPS_e_RPPS[[#This Row],[Mês de Referência]])=1,_04___RGPS_e_RPPS[[#This Row],[Receitas RPPS Civis]],_04___RGPS_e_RPPS[[#This Row],[Receitas RPPS Civis]]-H17)</f>
        <v>1358347612.0599995</v>
      </c>
      <c r="J18" s="2">
        <f>SUMIFS(_04___RGPS_e_RPPS[Movimento Receitas RPPS Civis],_04___RGPS_e_RPPS[Mês de Referência],"&gt;"&amp;EDATE(_04___RGPS_e_RPPS[[#This Row],[Mês de Referência]],-12),_04___RGPS_e_RPPS[Mês de Referência],"&lt;"&amp;EDATE(A18,1))</f>
        <v>17242060297.099998</v>
      </c>
      <c r="K18" s="2">
        <v>16814342748.690001</v>
      </c>
      <c r="L18" s="2">
        <f>IF(MONTH(_04___RGPS_e_RPPS[[#This Row],[Mês de Referência]])=1,_04___RGPS_e_RPPS[[#This Row],[Despesas RPPS Civis]],_04___RGPS_e_RPPS[[#This Row],[Despesas RPPS Civis]]-K17)</f>
        <v>3384841854.5500011</v>
      </c>
      <c r="M18" s="2">
        <f>SUMIFS(_04___RGPS_e_RPPS[Movimento Despesas RPPS Civis],_04___RGPS_e_RPPS[Mês de Referência],"&gt;"&amp;EDATE(_04___RGPS_e_RPPS[[#This Row],[Mês de Referência]],-12),_04___RGPS_e_RPPS[Mês de Referência],"&lt;"&amp;EDATE(A18,1))</f>
        <v>41717261996.470001</v>
      </c>
      <c r="N18" s="2">
        <v>697251119.58000004</v>
      </c>
      <c r="O18" s="2">
        <f>IF(MONTH(_04___RGPS_e_RPPS[[#This Row],[Mês de Referência]])=1,_04___RGPS_e_RPPS[[#This Row],[Receitas - Militares]],_04___RGPS_e_RPPS[[#This Row],[Receitas - Militares]]-N17)</f>
        <v>134524726.81000006</v>
      </c>
      <c r="P18" s="2">
        <f>SUMIFS(_04___RGPS_e_RPPS[Movimento Receitas - Militares],_04___RGPS_e_RPPS[Mês de Referência],"&gt;"&amp;EDATE(_04___RGPS_e_RPPS[[#This Row],[Mês de Referência]],-12),_04___RGPS_e_RPPS[Mês de Referência],"&lt;"&amp;EDATE(A18,1))</f>
        <v>1613950711.46</v>
      </c>
      <c r="Q18" s="2">
        <v>8020622200.8400002</v>
      </c>
      <c r="R18" s="2">
        <f>IF(MONTH(_04___RGPS_e_RPPS[[#This Row],[Mês de Referência]])=1,_04___RGPS_e_RPPS[[#This Row],[Despesas - Militares]],_04___RGPS_e_RPPS[[#This Row],[Despesas - Militares]]-Q17)</f>
        <v>1473650845.7300005</v>
      </c>
      <c r="S18" s="2">
        <f>SUMIFS(_04___RGPS_e_RPPS[Movimento Despesas Militares],_04___RGPS_e_RPPS[Mês de Referência],"&gt;"&amp;EDATE(_04___RGPS_e_RPPS[[#This Row],[Mês de Referência]],-12),_04___RGPS_e_RPPS[Mês de Referência],"&lt;"&amp;EDATE(A18,1))</f>
        <v>20680895359.110001</v>
      </c>
      <c r="T18" s="2"/>
      <c r="U18" s="2">
        <f>IF(MONTH(_04___RGPS_e_RPPS[[#This Row],[Mês de Referência]])=1,_04___RGPS_e_RPPS[[#This Row],[Receitas FCDF]],_04___RGPS_e_RPPS[[#This Row],[Receitas FCDF]]-T17)</f>
        <v>0</v>
      </c>
      <c r="V18" s="2">
        <f>SUMIFS(_04___RGPS_e_RPPS[Movimento Receitas FCDF],_04___RGPS_e_RPPS[Mês de Referência],"&gt;"&amp;EDATE(_04___RGPS_e_RPPS[[#This Row],[Mês de Referência]],-12),_04___RGPS_e_RPPS[Mês de Referência],"&lt;"&amp;EDATE(A18,1))</f>
        <v>0</v>
      </c>
      <c r="W18" s="2"/>
      <c r="X18" s="2">
        <f>IF(MONTH(_04___RGPS_e_RPPS[[#This Row],[Mês de Referência]])=1,_04___RGPS_e_RPPS[[#This Row],[Despesas FCDF]],_04___RGPS_e_RPPS[[#This Row],[Despesas FCDF]]-W17)</f>
        <v>0</v>
      </c>
      <c r="Y18" s="2">
        <f>SUMIFS(_04___RGPS_e_RPPS[Movimento Despesas FCDF],_04___RGPS_e_RPPS[Mês de Referência],"&gt;"&amp;EDATE(_04___RGPS_e_RPPS[[#This Row],[Mês de Referência]],-12),_04___RGPS_e_RPPS[Mês de Referência],"&lt;"&amp;EDATE(A18,1))</f>
        <v>0</v>
      </c>
      <c r="Z18" s="8"/>
      <c r="AA18"/>
      <c r="AB18"/>
      <c r="AC18"/>
      <c r="AD18" s="1" t="s">
        <v>334</v>
      </c>
      <c r="AE18" s="6">
        <v>39934</v>
      </c>
      <c r="AF18" s="1">
        <v>2009</v>
      </c>
    </row>
    <row r="19" spans="1:32" ht="15" x14ac:dyDescent="0.25">
      <c r="A19" s="6">
        <v>39965</v>
      </c>
      <c r="B19" s="2">
        <v>82567075357.179993</v>
      </c>
      <c r="C19" s="2">
        <f>IF(MONTH(_04___RGPS_e_RPPS[[#This Row],[Mês de Referência]])=1,_04___RGPS_e_RPPS[[#This Row],[Receitas RGPS]],_04___RGPS_e_RPPS[[#This Row],[Receitas RGPS]]-B18)</f>
        <v>13413010423.599991</v>
      </c>
      <c r="D19" s="2">
        <f>SUMIFS(_04___RGPS_e_RPPS[Movimento Receitas RGPS],_04___RGPS_e_RPPS[Mês de Referência],"&gt;"&amp;EDATE(_04___RGPS_e_RPPS[[#This Row],[Mês de Referência]],-12),_04___RGPS_e_RPPS[Mês de Referência],"&lt;"&amp;EDATE(A19,1))</f>
        <v>170583965392.33997</v>
      </c>
      <c r="E19" s="2">
        <v>104451715251.28999</v>
      </c>
      <c r="F19" s="2">
        <f>IF(MONTH(_04___RGPS_e_RPPS[[#This Row],[Mês de Referência]])=1,_04___RGPS_e_RPPS[[#This Row],[Despesas RGPS]],_04___RGPS_e_RPPS[[#This Row],[Despesas RGPS]]-E18)</f>
        <v>17424500184.23999</v>
      </c>
      <c r="G19" s="2">
        <f>SUMIFS(_04___RGPS_e_RPPS[Movimento Despesas RGPS],_04___RGPS_e_RPPS[Mês de Referência],"&gt;"&amp;EDATE(_04___RGPS_e_RPPS[[#This Row],[Mês de Referência]],-12),_04___RGPS_e_RPPS[Mês de Referência],"&lt;"&amp;EDATE(A19,1))</f>
        <v>215971996342.69998</v>
      </c>
      <c r="H19" s="2">
        <v>8094659740.25</v>
      </c>
      <c r="I19" s="2">
        <f>IF(MONTH(_04___RGPS_e_RPPS[[#This Row],[Mês de Referência]])=1,_04___RGPS_e_RPPS[[#This Row],[Receitas RPPS Civis]],_04___RGPS_e_RPPS[[#This Row],[Receitas RPPS Civis]]-H18)</f>
        <v>1356701725.8500004</v>
      </c>
      <c r="J19" s="2">
        <f>SUMIFS(_04___RGPS_e_RPPS[Movimento Receitas RPPS Civis],_04___RGPS_e_RPPS[Mês de Referência],"&gt;"&amp;EDATE(_04___RGPS_e_RPPS[[#This Row],[Mês de Referência]],-12),_04___RGPS_e_RPPS[Mês de Referência],"&lt;"&amp;EDATE(A19,1))</f>
        <v>17462593688.139999</v>
      </c>
      <c r="K19" s="2">
        <v>21589800970.73</v>
      </c>
      <c r="L19" s="2">
        <f>IF(MONTH(_04___RGPS_e_RPPS[[#This Row],[Mês de Referência]])=1,_04___RGPS_e_RPPS[[#This Row],[Despesas RPPS Civis]],_04___RGPS_e_RPPS[[#This Row],[Despesas RPPS Civis]]-K18)</f>
        <v>4775458222.039999</v>
      </c>
      <c r="M19" s="2">
        <f>SUMIFS(_04___RGPS_e_RPPS[Movimento Despesas RPPS Civis],_04___RGPS_e_RPPS[Mês de Referência],"&gt;"&amp;EDATE(_04___RGPS_e_RPPS[[#This Row],[Mês de Referência]],-12),_04___RGPS_e_RPPS[Mês de Referência],"&lt;"&amp;EDATE(A19,1))</f>
        <v>42262813798.93</v>
      </c>
      <c r="N19" s="2">
        <v>831758920.17999995</v>
      </c>
      <c r="O19" s="2">
        <f>IF(MONTH(_04___RGPS_e_RPPS[[#This Row],[Mês de Referência]])=1,_04___RGPS_e_RPPS[[#This Row],[Receitas - Militares]],_04___RGPS_e_RPPS[[#This Row],[Receitas - Militares]]-N18)</f>
        <v>134507800.5999999</v>
      </c>
      <c r="P19" s="2">
        <f>SUMIFS(_04___RGPS_e_RPPS[Movimento Receitas - Militares],_04___RGPS_e_RPPS[Mês de Referência],"&gt;"&amp;EDATE(_04___RGPS_e_RPPS[[#This Row],[Mês de Referência]],-12),_04___RGPS_e_RPPS[Mês de Referência],"&lt;"&amp;EDATE(A19,1))</f>
        <v>1644837830.77</v>
      </c>
      <c r="Q19" s="2">
        <v>10292563731.959999</v>
      </c>
      <c r="R19" s="2">
        <f>IF(MONTH(_04___RGPS_e_RPPS[[#This Row],[Mês de Referência]])=1,_04___RGPS_e_RPPS[[#This Row],[Despesas - Militares]],_04___RGPS_e_RPPS[[#This Row],[Despesas - Militares]]-Q18)</f>
        <v>2271941531.1199989</v>
      </c>
      <c r="S19" s="2">
        <f>SUMIFS(_04___RGPS_e_RPPS[Movimento Despesas Militares],_04___RGPS_e_RPPS[Mês de Referência],"&gt;"&amp;EDATE(_04___RGPS_e_RPPS[[#This Row],[Mês de Referência]],-12),_04___RGPS_e_RPPS[Mês de Referência],"&lt;"&amp;EDATE(A19,1))</f>
        <v>20738407115.999996</v>
      </c>
      <c r="T19" s="2"/>
      <c r="U19" s="2">
        <f>IF(MONTH(_04___RGPS_e_RPPS[[#This Row],[Mês de Referência]])=1,_04___RGPS_e_RPPS[[#This Row],[Receitas FCDF]],_04___RGPS_e_RPPS[[#This Row],[Receitas FCDF]]-T18)</f>
        <v>0</v>
      </c>
      <c r="V19" s="2">
        <f>SUMIFS(_04___RGPS_e_RPPS[Movimento Receitas FCDF],_04___RGPS_e_RPPS[Mês de Referência],"&gt;"&amp;EDATE(_04___RGPS_e_RPPS[[#This Row],[Mês de Referência]],-12),_04___RGPS_e_RPPS[Mês de Referência],"&lt;"&amp;EDATE(A19,1))</f>
        <v>0</v>
      </c>
      <c r="W19" s="2"/>
      <c r="X19" s="2">
        <f>IF(MONTH(_04___RGPS_e_RPPS[[#This Row],[Mês de Referência]])=1,_04___RGPS_e_RPPS[[#This Row],[Despesas FCDF]],_04___RGPS_e_RPPS[[#This Row],[Despesas FCDF]]-W18)</f>
        <v>0</v>
      </c>
      <c r="Y19" s="2">
        <f>SUMIFS(_04___RGPS_e_RPPS[Movimento Despesas FCDF],_04___RGPS_e_RPPS[Mês de Referência],"&gt;"&amp;EDATE(_04___RGPS_e_RPPS[[#This Row],[Mês de Referência]],-12),_04___RGPS_e_RPPS[Mês de Referência],"&lt;"&amp;EDATE(A19,1))</f>
        <v>0</v>
      </c>
      <c r="Z19" s="8"/>
      <c r="AA19"/>
      <c r="AB19"/>
      <c r="AC19"/>
      <c r="AD19" s="1" t="s">
        <v>335</v>
      </c>
      <c r="AE19" s="6">
        <v>39965</v>
      </c>
      <c r="AF19" s="1">
        <v>2009</v>
      </c>
    </row>
    <row r="20" spans="1:32" ht="15" x14ac:dyDescent="0.25">
      <c r="A20" s="6">
        <v>39995</v>
      </c>
      <c r="B20" s="2">
        <v>97668545612.539993</v>
      </c>
      <c r="C20" s="2">
        <f>IF(MONTH(_04___RGPS_e_RPPS[[#This Row],[Mês de Referência]])=1,_04___RGPS_e_RPPS[[#This Row],[Receitas RGPS]],_04___RGPS_e_RPPS[[#This Row],[Receitas RGPS]]-B19)</f>
        <v>15101470255.360001</v>
      </c>
      <c r="D20" s="2">
        <f>SUMIFS(_04___RGPS_e_RPPS[Movimento Receitas RGPS],_04___RGPS_e_RPPS[Mês de Referência],"&gt;"&amp;EDATE(_04___RGPS_e_RPPS[[#This Row],[Mês de Referência]],-12),_04___RGPS_e_RPPS[Mês de Referência],"&lt;"&amp;EDATE(A20,1))</f>
        <v>172432666914.21997</v>
      </c>
      <c r="E20" s="2">
        <v>122117783760.53</v>
      </c>
      <c r="F20" s="2">
        <f>IF(MONTH(_04___RGPS_e_RPPS[[#This Row],[Mês de Referência]])=1,_04___RGPS_e_RPPS[[#This Row],[Despesas RGPS]],_04___RGPS_e_RPPS[[#This Row],[Despesas RGPS]]-E19)</f>
        <v>17666068509.240005</v>
      </c>
      <c r="G20" s="2">
        <f>SUMIFS(_04___RGPS_e_RPPS[Movimento Despesas RGPS],_04___RGPS_e_RPPS[Mês de Referência],"&gt;"&amp;EDATE(_04___RGPS_e_RPPS[[#This Row],[Mês de Referência]],-12),_04___RGPS_e_RPPS[Mês de Referência],"&lt;"&amp;EDATE(A20,1))</f>
        <v>218774685248.32001</v>
      </c>
      <c r="H20" s="2">
        <v>9499149645.3199997</v>
      </c>
      <c r="I20" s="2">
        <f>IF(MONTH(_04___RGPS_e_RPPS[[#This Row],[Mês de Referência]])=1,_04___RGPS_e_RPPS[[#This Row],[Receitas RPPS Civis]],_04___RGPS_e_RPPS[[#This Row],[Receitas RPPS Civis]]-H19)</f>
        <v>1404489905.0699997</v>
      </c>
      <c r="J20" s="2">
        <f>SUMIFS(_04___RGPS_e_RPPS[Movimento Receitas RPPS Civis],_04___RGPS_e_RPPS[Mês de Referência],"&gt;"&amp;EDATE(_04___RGPS_e_RPPS[[#This Row],[Mês de Referência]],-12),_04___RGPS_e_RPPS[Mês de Referência],"&lt;"&amp;EDATE(A20,1))</f>
        <v>17574210983.309998</v>
      </c>
      <c r="K20" s="2">
        <v>25215651912.98</v>
      </c>
      <c r="L20" s="2">
        <f>IF(MONTH(_04___RGPS_e_RPPS[[#This Row],[Mês de Referência]])=1,_04___RGPS_e_RPPS[[#This Row],[Despesas RPPS Civis]],_04___RGPS_e_RPPS[[#This Row],[Despesas RPPS Civis]]-K19)</f>
        <v>3625850942.25</v>
      </c>
      <c r="M20" s="2">
        <f>SUMIFS(_04___RGPS_e_RPPS[Movimento Despesas RPPS Civis],_04___RGPS_e_RPPS[Mês de Referência],"&gt;"&amp;EDATE(_04___RGPS_e_RPPS[[#This Row],[Mês de Referência]],-12),_04___RGPS_e_RPPS[Mês de Referência],"&lt;"&amp;EDATE(A20,1))</f>
        <v>42940393976.189995</v>
      </c>
      <c r="N20" s="2">
        <v>979106703.82000005</v>
      </c>
      <c r="O20" s="2">
        <f>IF(MONTH(_04___RGPS_e_RPPS[[#This Row],[Mês de Referência]])=1,_04___RGPS_e_RPPS[[#This Row],[Receitas - Militares]],_04___RGPS_e_RPPS[[#This Row],[Receitas - Militares]]-N19)</f>
        <v>147347783.6400001</v>
      </c>
      <c r="P20" s="2">
        <f>SUMIFS(_04___RGPS_e_RPPS[Movimento Receitas - Militares],_04___RGPS_e_RPPS[Mês de Referência],"&gt;"&amp;EDATE(_04___RGPS_e_RPPS[[#This Row],[Mês de Referência]],-12),_04___RGPS_e_RPPS[Mês de Referência],"&lt;"&amp;EDATE(A20,1))</f>
        <v>1602282575.03</v>
      </c>
      <c r="Q20" s="2">
        <v>11914928984.24</v>
      </c>
      <c r="R20" s="2">
        <f>IF(MONTH(_04___RGPS_e_RPPS[[#This Row],[Mês de Referência]])=1,_04___RGPS_e_RPPS[[#This Row],[Despesas - Militares]],_04___RGPS_e_RPPS[[#This Row],[Despesas - Militares]]-Q19)</f>
        <v>1622365252.2800007</v>
      </c>
      <c r="S20" s="2">
        <f>SUMIFS(_04___RGPS_e_RPPS[Movimento Despesas Militares],_04___RGPS_e_RPPS[Mês de Referência],"&gt;"&amp;EDATE(_04___RGPS_e_RPPS[[#This Row],[Mês de Referência]],-12),_04___RGPS_e_RPPS[Mês de Referência],"&lt;"&amp;EDATE(A20,1))</f>
        <v>20800522861.440002</v>
      </c>
      <c r="T20" s="2"/>
      <c r="U20" s="2">
        <f>IF(MONTH(_04___RGPS_e_RPPS[[#This Row],[Mês de Referência]])=1,_04___RGPS_e_RPPS[[#This Row],[Receitas FCDF]],_04___RGPS_e_RPPS[[#This Row],[Receitas FCDF]]-T19)</f>
        <v>0</v>
      </c>
      <c r="V20" s="2">
        <f>SUMIFS(_04___RGPS_e_RPPS[Movimento Receitas FCDF],_04___RGPS_e_RPPS[Mês de Referência],"&gt;"&amp;EDATE(_04___RGPS_e_RPPS[[#This Row],[Mês de Referência]],-12),_04___RGPS_e_RPPS[Mês de Referência],"&lt;"&amp;EDATE(A20,1))</f>
        <v>0</v>
      </c>
      <c r="W20" s="2"/>
      <c r="X20" s="2">
        <f>IF(MONTH(_04___RGPS_e_RPPS[[#This Row],[Mês de Referência]])=1,_04___RGPS_e_RPPS[[#This Row],[Despesas FCDF]],_04___RGPS_e_RPPS[[#This Row],[Despesas FCDF]]-W19)</f>
        <v>0</v>
      </c>
      <c r="Y20" s="2">
        <f>SUMIFS(_04___RGPS_e_RPPS[Movimento Despesas FCDF],_04___RGPS_e_RPPS[Mês de Referência],"&gt;"&amp;EDATE(_04___RGPS_e_RPPS[[#This Row],[Mês de Referência]],-12),_04___RGPS_e_RPPS[Mês de Referência],"&lt;"&amp;EDATE(A20,1))</f>
        <v>0</v>
      </c>
      <c r="Z20" s="8"/>
      <c r="AA20"/>
      <c r="AB20"/>
      <c r="AC20"/>
      <c r="AD20" s="1" t="s">
        <v>336</v>
      </c>
      <c r="AE20" s="6">
        <v>39995</v>
      </c>
      <c r="AF20" s="1">
        <v>2009</v>
      </c>
    </row>
    <row r="21" spans="1:32" ht="15" x14ac:dyDescent="0.25">
      <c r="A21" s="6">
        <v>40026</v>
      </c>
      <c r="B21" s="2">
        <v>112095841095.78999</v>
      </c>
      <c r="C21" s="2">
        <f>IF(MONTH(_04___RGPS_e_RPPS[[#This Row],[Mês de Referência]])=1,_04___RGPS_e_RPPS[[#This Row],[Receitas RGPS]],_04___RGPS_e_RPPS[[#This Row],[Receitas RGPS]]-B20)</f>
        <v>14427295483.25</v>
      </c>
      <c r="D21" s="2">
        <f>SUMIFS(_04___RGPS_e_RPPS[Movimento Receitas RGPS],_04___RGPS_e_RPPS[Mês de Referência],"&gt;"&amp;EDATE(_04___RGPS_e_RPPS[[#This Row],[Mês de Referência]],-12),_04___RGPS_e_RPPS[Mês de Referência],"&lt;"&amp;EDATE(A21,1))</f>
        <v>173588277216.26001</v>
      </c>
      <c r="E21" s="2">
        <v>136763353451.44</v>
      </c>
      <c r="F21" s="2">
        <f>IF(MONTH(_04___RGPS_e_RPPS[[#This Row],[Mês de Referência]])=1,_04___RGPS_e_RPPS[[#This Row],[Despesas RGPS]],_04___RGPS_e_RPPS[[#This Row],[Despesas RGPS]]-E20)</f>
        <v>14645569690.910004</v>
      </c>
      <c r="G21" s="2">
        <f>SUMIFS(_04___RGPS_e_RPPS[Movimento Despesas RGPS],_04___RGPS_e_RPPS[Mês de Referência],"&gt;"&amp;EDATE(_04___RGPS_e_RPPS[[#This Row],[Mês de Referência]],-12),_04___RGPS_e_RPPS[Mês de Referência],"&lt;"&amp;EDATE(A21,1))</f>
        <v>208133652806.30997</v>
      </c>
      <c r="H21" s="2">
        <v>10976957174.57</v>
      </c>
      <c r="I21" s="2">
        <f>IF(MONTH(_04___RGPS_e_RPPS[[#This Row],[Mês de Referência]])=1,_04___RGPS_e_RPPS[[#This Row],[Receitas RPPS Civis]],_04___RGPS_e_RPPS[[#This Row],[Receitas RPPS Civis]]-H20)</f>
        <v>1477807529.25</v>
      </c>
      <c r="J21" s="2">
        <f>SUMIFS(_04___RGPS_e_RPPS[Movimento Receitas RPPS Civis],_04___RGPS_e_RPPS[Mês de Referência],"&gt;"&amp;EDATE(_04___RGPS_e_RPPS[[#This Row],[Mês de Referência]],-12),_04___RGPS_e_RPPS[Mês de Referência],"&lt;"&amp;EDATE(A21,1))</f>
        <v>17877009607.299999</v>
      </c>
      <c r="K21" s="2">
        <v>28866722417.099998</v>
      </c>
      <c r="L21" s="2">
        <f>IF(MONTH(_04___RGPS_e_RPPS[[#This Row],[Mês de Referência]])=1,_04___RGPS_e_RPPS[[#This Row],[Despesas RPPS Civis]],_04___RGPS_e_RPPS[[#This Row],[Despesas RPPS Civis]]-K20)</f>
        <v>3651070504.1199989</v>
      </c>
      <c r="M21" s="2">
        <f>SUMIFS(_04___RGPS_e_RPPS[Movimento Despesas RPPS Civis],_04___RGPS_e_RPPS[Mês de Referência],"&gt;"&amp;EDATE(_04___RGPS_e_RPPS[[#This Row],[Mês de Referência]],-12),_04___RGPS_e_RPPS[Mês de Referência],"&lt;"&amp;EDATE(A21,1))</f>
        <v>43674506998.610001</v>
      </c>
      <c r="N21" s="2">
        <v>1127665399.9400001</v>
      </c>
      <c r="O21" s="2">
        <f>IF(MONTH(_04___RGPS_e_RPPS[[#This Row],[Mês de Referência]])=1,_04___RGPS_e_RPPS[[#This Row],[Receitas - Militares]],_04___RGPS_e_RPPS[[#This Row],[Receitas - Militares]]-N20)</f>
        <v>148558696.12</v>
      </c>
      <c r="P21" s="2">
        <f>SUMIFS(_04___RGPS_e_RPPS[Movimento Receitas - Militares],_04___RGPS_e_RPPS[Mês de Referência],"&gt;"&amp;EDATE(_04___RGPS_e_RPPS[[#This Row],[Mês de Referência]],-12),_04___RGPS_e_RPPS[Mês de Referência],"&lt;"&amp;EDATE(A21,1))</f>
        <v>1655885426.6800003</v>
      </c>
      <c r="Q21" s="2">
        <v>13538650894.450001</v>
      </c>
      <c r="R21" s="2">
        <f>IF(MONTH(_04___RGPS_e_RPPS[[#This Row],[Mês de Referência]])=1,_04___RGPS_e_RPPS[[#This Row],[Despesas - Militares]],_04___RGPS_e_RPPS[[#This Row],[Despesas - Militares]]-Q20)</f>
        <v>1623721910.210001</v>
      </c>
      <c r="S21" s="2">
        <f>SUMIFS(_04___RGPS_e_RPPS[Movimento Despesas Militares],_04___RGPS_e_RPPS[Mês de Referência],"&gt;"&amp;EDATE(_04___RGPS_e_RPPS[[#This Row],[Mês de Referência]],-12),_04___RGPS_e_RPPS[Mês de Referência],"&lt;"&amp;EDATE(A21,1))</f>
        <v>20871639148.519997</v>
      </c>
      <c r="T21" s="2"/>
      <c r="U21" s="2">
        <f>IF(MONTH(_04___RGPS_e_RPPS[[#This Row],[Mês de Referência]])=1,_04___RGPS_e_RPPS[[#This Row],[Receitas FCDF]],_04___RGPS_e_RPPS[[#This Row],[Receitas FCDF]]-T20)</f>
        <v>0</v>
      </c>
      <c r="V21" s="2">
        <f>SUMIFS(_04___RGPS_e_RPPS[Movimento Receitas FCDF],_04___RGPS_e_RPPS[Mês de Referência],"&gt;"&amp;EDATE(_04___RGPS_e_RPPS[[#This Row],[Mês de Referência]],-12),_04___RGPS_e_RPPS[Mês de Referência],"&lt;"&amp;EDATE(A21,1))</f>
        <v>0</v>
      </c>
      <c r="W21" s="2"/>
      <c r="X21" s="2">
        <f>IF(MONTH(_04___RGPS_e_RPPS[[#This Row],[Mês de Referência]])=1,_04___RGPS_e_RPPS[[#This Row],[Despesas FCDF]],_04___RGPS_e_RPPS[[#This Row],[Despesas FCDF]]-W20)</f>
        <v>0</v>
      </c>
      <c r="Y21" s="2">
        <f>SUMIFS(_04___RGPS_e_RPPS[Movimento Despesas FCDF],_04___RGPS_e_RPPS[Mês de Referência],"&gt;"&amp;EDATE(_04___RGPS_e_RPPS[[#This Row],[Mês de Referência]],-12),_04___RGPS_e_RPPS[Mês de Referência],"&lt;"&amp;EDATE(A21,1))</f>
        <v>0</v>
      </c>
      <c r="Z21" s="8"/>
      <c r="AA21"/>
      <c r="AB21"/>
      <c r="AC21"/>
      <c r="AD21" s="1" t="s">
        <v>337</v>
      </c>
      <c r="AE21" s="6">
        <v>40026</v>
      </c>
      <c r="AF21" s="1">
        <v>2009</v>
      </c>
    </row>
    <row r="22" spans="1:32" ht="15" x14ac:dyDescent="0.25">
      <c r="A22" s="6">
        <v>40057</v>
      </c>
      <c r="B22" s="2">
        <v>125474739296.48</v>
      </c>
      <c r="C22" s="2">
        <f>IF(MONTH(_04___RGPS_e_RPPS[[#This Row],[Mês de Referência]])=1,_04___RGPS_e_RPPS[[#This Row],[Receitas RGPS]],_04___RGPS_e_RPPS[[#This Row],[Receitas RGPS]]-B21)</f>
        <v>13378898200.690002</v>
      </c>
      <c r="D22" s="2">
        <f>SUMIFS(_04___RGPS_e_RPPS[Movimento Receitas RGPS],_04___RGPS_e_RPPS[Mês de Referência],"&gt;"&amp;EDATE(_04___RGPS_e_RPPS[[#This Row],[Mês de Referência]],-12),_04___RGPS_e_RPPS[Mês de Referência],"&lt;"&amp;EDATE(A22,1))</f>
        <v>173543844691.69</v>
      </c>
      <c r="E22" s="2">
        <v>164915333830.82999</v>
      </c>
      <c r="F22" s="2">
        <f>IF(MONTH(_04___RGPS_e_RPPS[[#This Row],[Mês de Referência]])=1,_04___RGPS_e_RPPS[[#This Row],[Despesas RGPS]],_04___RGPS_e_RPPS[[#This Row],[Despesas RGPS]]-E21)</f>
        <v>28151980379.389984</v>
      </c>
      <c r="G22" s="2">
        <f>SUMIFS(_04___RGPS_e_RPPS[Movimento Despesas RGPS],_04___RGPS_e_RPPS[Mês de Referência],"&gt;"&amp;EDATE(_04___RGPS_e_RPPS[[#This Row],[Mês de Referência]],-12),_04___RGPS_e_RPPS[Mês de Referência],"&lt;"&amp;EDATE(A22,1))</f>
        <v>221847970037.52997</v>
      </c>
      <c r="H22" s="2">
        <v>12412337854.940001</v>
      </c>
      <c r="I22" s="2">
        <f>IF(MONTH(_04___RGPS_e_RPPS[[#This Row],[Mês de Referência]])=1,_04___RGPS_e_RPPS[[#This Row],[Receitas RPPS Civis]],_04___RGPS_e_RPPS[[#This Row],[Receitas RPPS Civis]]-H21)</f>
        <v>1435380680.3700008</v>
      </c>
      <c r="J22" s="2">
        <f>SUMIFS(_04___RGPS_e_RPPS[Movimento Receitas RPPS Civis],_04___RGPS_e_RPPS[Mês de Referência],"&gt;"&amp;EDATE(_04___RGPS_e_RPPS[[#This Row],[Mês de Referência]],-12),_04___RGPS_e_RPPS[Mês de Referência],"&lt;"&amp;EDATE(A22,1))</f>
        <v>18139525834.450001</v>
      </c>
      <c r="K22" s="2">
        <v>32579682061.330002</v>
      </c>
      <c r="L22" s="2">
        <f>IF(MONTH(_04___RGPS_e_RPPS[[#This Row],[Mês de Referência]])=1,_04___RGPS_e_RPPS[[#This Row],[Despesas RPPS Civis]],_04___RGPS_e_RPPS[[#This Row],[Despesas RPPS Civis]]-K21)</f>
        <v>3712959644.2300034</v>
      </c>
      <c r="M22" s="2">
        <f>SUMIFS(_04___RGPS_e_RPPS[Movimento Despesas RPPS Civis],_04___RGPS_e_RPPS[Mês de Referência],"&gt;"&amp;EDATE(_04___RGPS_e_RPPS[[#This Row],[Mês de Referência]],-12),_04___RGPS_e_RPPS[Mês de Referência],"&lt;"&amp;EDATE(A22,1))</f>
        <v>44269504274.140007</v>
      </c>
      <c r="N22" s="2">
        <v>1239370510.1199999</v>
      </c>
      <c r="O22" s="2">
        <f>IF(MONTH(_04___RGPS_e_RPPS[[#This Row],[Mês de Referência]])=1,_04___RGPS_e_RPPS[[#This Row],[Receitas - Militares]],_04___RGPS_e_RPPS[[#This Row],[Receitas - Militares]]-N21)</f>
        <v>111705110.17999983</v>
      </c>
      <c r="P22" s="2">
        <f>SUMIFS(_04___RGPS_e_RPPS[Movimento Receitas - Militares],_04___RGPS_e_RPPS[Mês de Referência],"&gt;"&amp;EDATE(_04___RGPS_e_RPPS[[#This Row],[Mês de Referência]],-12),_04___RGPS_e_RPPS[Mês de Referência],"&lt;"&amp;EDATE(A22,1))</f>
        <v>1639749624.3200002</v>
      </c>
      <c r="Q22" s="2">
        <v>15151808874.559999</v>
      </c>
      <c r="R22" s="2">
        <f>IF(MONTH(_04___RGPS_e_RPPS[[#This Row],[Mês de Referência]])=1,_04___RGPS_e_RPPS[[#This Row],[Despesas - Militares]],_04___RGPS_e_RPPS[[#This Row],[Despesas - Militares]]-Q21)</f>
        <v>1613157980.1099987</v>
      </c>
      <c r="S22" s="2">
        <f>SUMIFS(_04___RGPS_e_RPPS[Movimento Despesas Militares],_04___RGPS_e_RPPS[Mês de Referência],"&gt;"&amp;EDATE(_04___RGPS_e_RPPS[[#This Row],[Mês de Referência]],-12),_04___RGPS_e_RPPS[Mês de Referência],"&lt;"&amp;EDATE(A22,1))</f>
        <v>20922804897.57</v>
      </c>
      <c r="T22" s="2"/>
      <c r="U22" s="2">
        <f>IF(MONTH(_04___RGPS_e_RPPS[[#This Row],[Mês de Referência]])=1,_04___RGPS_e_RPPS[[#This Row],[Receitas FCDF]],_04___RGPS_e_RPPS[[#This Row],[Receitas FCDF]]-T21)</f>
        <v>0</v>
      </c>
      <c r="V22" s="2">
        <f>SUMIFS(_04___RGPS_e_RPPS[Movimento Receitas FCDF],_04___RGPS_e_RPPS[Mês de Referência],"&gt;"&amp;EDATE(_04___RGPS_e_RPPS[[#This Row],[Mês de Referência]],-12),_04___RGPS_e_RPPS[Mês de Referência],"&lt;"&amp;EDATE(A22,1))</f>
        <v>0</v>
      </c>
      <c r="W22" s="2"/>
      <c r="X22" s="2">
        <f>IF(MONTH(_04___RGPS_e_RPPS[[#This Row],[Mês de Referência]])=1,_04___RGPS_e_RPPS[[#This Row],[Despesas FCDF]],_04___RGPS_e_RPPS[[#This Row],[Despesas FCDF]]-W21)</f>
        <v>0</v>
      </c>
      <c r="Y22" s="2">
        <f>SUMIFS(_04___RGPS_e_RPPS[Movimento Despesas FCDF],_04___RGPS_e_RPPS[Mês de Referência],"&gt;"&amp;EDATE(_04___RGPS_e_RPPS[[#This Row],[Mês de Referência]],-12),_04___RGPS_e_RPPS[Mês de Referência],"&lt;"&amp;EDATE(A22,1))</f>
        <v>0</v>
      </c>
      <c r="Z22" s="8"/>
      <c r="AA22"/>
      <c r="AB22"/>
      <c r="AC22"/>
      <c r="AD22" s="1" t="s">
        <v>338</v>
      </c>
      <c r="AE22" s="6">
        <v>40057</v>
      </c>
      <c r="AF22" s="1">
        <v>2009</v>
      </c>
    </row>
    <row r="23" spans="1:32" ht="15" x14ac:dyDescent="0.25">
      <c r="A23" s="6">
        <v>40087</v>
      </c>
      <c r="B23" s="2">
        <v>141148770460.82999</v>
      </c>
      <c r="C23" s="2">
        <f>IF(MONTH(_04___RGPS_e_RPPS[[#This Row],[Mês de Referência]])=1,_04___RGPS_e_RPPS[[#This Row],[Receitas RGPS]],_04___RGPS_e_RPPS[[#This Row],[Receitas RGPS]]-B22)</f>
        <v>15674031164.349991</v>
      </c>
      <c r="D23" s="2">
        <f>SUMIFS(_04___RGPS_e_RPPS[Movimento Receitas RGPS],_04___RGPS_e_RPPS[Mês de Referência],"&gt;"&amp;EDATE(_04___RGPS_e_RPPS[[#This Row],[Mês de Referência]],-12),_04___RGPS_e_RPPS[Mês de Referência],"&lt;"&amp;EDATE(A23,1))</f>
        <v>175564760237.65997</v>
      </c>
      <c r="E23" s="2">
        <v>182641789380.20001</v>
      </c>
      <c r="F23" s="2">
        <f>IF(MONTH(_04___RGPS_e_RPPS[[#This Row],[Mês de Referência]])=1,_04___RGPS_e_RPPS[[#This Row],[Despesas RGPS]],_04___RGPS_e_RPPS[[#This Row],[Despesas RGPS]]-E22)</f>
        <v>17726455549.370026</v>
      </c>
      <c r="G23" s="2">
        <f>SUMIFS(_04___RGPS_e_RPPS[Movimento Despesas RGPS],_04___RGPS_e_RPPS[Mês de Referência],"&gt;"&amp;EDATE(_04___RGPS_e_RPPS[[#This Row],[Mês de Referência]],-12),_04___RGPS_e_RPPS[Mês de Referência],"&lt;"&amp;EDATE(A23,1))</f>
        <v>223766081155.23001</v>
      </c>
      <c r="H23" s="2">
        <v>13891489533.59</v>
      </c>
      <c r="I23" s="2">
        <f>IF(MONTH(_04___RGPS_e_RPPS[[#This Row],[Mês de Referência]])=1,_04___RGPS_e_RPPS[[#This Row],[Receitas RPPS Civis]],_04___RGPS_e_RPPS[[#This Row],[Receitas RPPS Civis]]-H22)</f>
        <v>1479151678.6499996</v>
      </c>
      <c r="J23" s="2">
        <f>SUMIFS(_04___RGPS_e_RPPS[Movimento Receitas RPPS Civis],_04___RGPS_e_RPPS[Mês de Referência],"&gt;"&amp;EDATE(_04___RGPS_e_RPPS[[#This Row],[Mês de Referência]],-12),_04___RGPS_e_RPPS[Mês de Referência],"&lt;"&amp;EDATE(A23,1))</f>
        <v>18169253046.959999</v>
      </c>
      <c r="K23" s="2">
        <v>36274170111.660004</v>
      </c>
      <c r="L23" s="2">
        <f>IF(MONTH(_04___RGPS_e_RPPS[[#This Row],[Mês de Referência]])=1,_04___RGPS_e_RPPS[[#This Row],[Despesas RPPS Civis]],_04___RGPS_e_RPPS[[#This Row],[Despesas RPPS Civis]]-K22)</f>
        <v>3694488050.3300018</v>
      </c>
      <c r="M23" s="2">
        <f>SUMIFS(_04___RGPS_e_RPPS[Movimento Despesas RPPS Civis],_04___RGPS_e_RPPS[Mês de Referência],"&gt;"&amp;EDATE(_04___RGPS_e_RPPS[[#This Row],[Mês de Referência]],-12),_04___RGPS_e_RPPS[Mês de Referência],"&lt;"&amp;EDATE(A23,1))</f>
        <v>44911961799.44001</v>
      </c>
      <c r="N23" s="2">
        <v>1386754787.95</v>
      </c>
      <c r="O23" s="2">
        <f>IF(MONTH(_04___RGPS_e_RPPS[[#This Row],[Mês de Referência]])=1,_04___RGPS_e_RPPS[[#This Row],[Receitas - Militares]],_04___RGPS_e_RPPS[[#This Row],[Receitas - Militares]]-N22)</f>
        <v>147384277.83000016</v>
      </c>
      <c r="P23" s="2">
        <f>SUMIFS(_04___RGPS_e_RPPS[Movimento Receitas - Militares],_04___RGPS_e_RPPS[Mês de Referência],"&gt;"&amp;EDATE(_04___RGPS_e_RPPS[[#This Row],[Mês de Referência]],-12),_04___RGPS_e_RPPS[Mês de Referência],"&lt;"&amp;EDATE(A23,1))</f>
        <v>1655252309.5699999</v>
      </c>
      <c r="Q23" s="2">
        <v>16768199041.09</v>
      </c>
      <c r="R23" s="2">
        <f>IF(MONTH(_04___RGPS_e_RPPS[[#This Row],[Mês de Referência]])=1,_04___RGPS_e_RPPS[[#This Row],[Despesas - Militares]],_04___RGPS_e_RPPS[[#This Row],[Despesas - Militares]]-Q22)</f>
        <v>1616390166.5300007</v>
      </c>
      <c r="S23" s="2">
        <f>SUMIFS(_04___RGPS_e_RPPS[Movimento Despesas Militares],_04___RGPS_e_RPPS[Mês de Referência],"&gt;"&amp;EDATE(_04___RGPS_e_RPPS[[#This Row],[Mês de Referência]],-12),_04___RGPS_e_RPPS[Mês de Referência],"&lt;"&amp;EDATE(A23,1))</f>
        <v>20913769507.119995</v>
      </c>
      <c r="T23" s="2"/>
      <c r="U23" s="2">
        <f>IF(MONTH(_04___RGPS_e_RPPS[[#This Row],[Mês de Referência]])=1,_04___RGPS_e_RPPS[[#This Row],[Receitas FCDF]],_04___RGPS_e_RPPS[[#This Row],[Receitas FCDF]]-T22)</f>
        <v>0</v>
      </c>
      <c r="V23" s="2">
        <f>SUMIFS(_04___RGPS_e_RPPS[Movimento Receitas FCDF],_04___RGPS_e_RPPS[Mês de Referência],"&gt;"&amp;EDATE(_04___RGPS_e_RPPS[[#This Row],[Mês de Referência]],-12),_04___RGPS_e_RPPS[Mês de Referência],"&lt;"&amp;EDATE(A23,1))</f>
        <v>0</v>
      </c>
      <c r="W23" s="2"/>
      <c r="X23" s="2">
        <f>IF(MONTH(_04___RGPS_e_RPPS[[#This Row],[Mês de Referência]])=1,_04___RGPS_e_RPPS[[#This Row],[Despesas FCDF]],_04___RGPS_e_RPPS[[#This Row],[Despesas FCDF]]-W22)</f>
        <v>0</v>
      </c>
      <c r="Y23" s="2">
        <f>SUMIFS(_04___RGPS_e_RPPS[Movimento Despesas FCDF],_04___RGPS_e_RPPS[Mês de Referência],"&gt;"&amp;EDATE(_04___RGPS_e_RPPS[[#This Row],[Mês de Referência]],-12),_04___RGPS_e_RPPS[Mês de Referência],"&lt;"&amp;EDATE(A23,1))</f>
        <v>0</v>
      </c>
      <c r="Z23" s="8"/>
      <c r="AA23"/>
      <c r="AB23"/>
      <c r="AC23"/>
      <c r="AD23" s="1" t="s">
        <v>339</v>
      </c>
      <c r="AE23" s="6">
        <v>40087</v>
      </c>
      <c r="AF23" s="1">
        <v>2009</v>
      </c>
    </row>
    <row r="24" spans="1:32" ht="15" x14ac:dyDescent="0.25">
      <c r="A24" s="6">
        <v>40118</v>
      </c>
      <c r="B24" s="2">
        <v>157222915641.72</v>
      </c>
      <c r="C24" s="2">
        <f>IF(MONTH(_04___RGPS_e_RPPS[[#This Row],[Mês de Referência]])=1,_04___RGPS_e_RPPS[[#This Row],[Receitas RGPS]],_04___RGPS_e_RPPS[[#This Row],[Receitas RGPS]]-B23)</f>
        <v>16074145180.890015</v>
      </c>
      <c r="D24" s="2">
        <f>SUMIFS(_04___RGPS_e_RPPS[Movimento Receitas RGPS],_04___RGPS_e_RPPS[Mês de Referência],"&gt;"&amp;EDATE(_04___RGPS_e_RPPS[[#This Row],[Mês de Referência]],-12),_04___RGPS_e_RPPS[Mês de Referência],"&lt;"&amp;EDATE(A24,1))</f>
        <v>178047903625.16998</v>
      </c>
      <c r="E24" s="2">
        <v>208798169301.29999</v>
      </c>
      <c r="F24" s="2">
        <f>IF(MONTH(_04___RGPS_e_RPPS[[#This Row],[Mês de Referência]])=1,_04___RGPS_e_RPPS[[#This Row],[Despesas RGPS]],_04___RGPS_e_RPPS[[#This Row],[Despesas RGPS]]-E23)</f>
        <v>26156379921.099976</v>
      </c>
      <c r="G24" s="2">
        <f>SUMIFS(_04___RGPS_e_RPPS[Movimento Despesas RGPS],_04___RGPS_e_RPPS[Mês de Referência],"&gt;"&amp;EDATE(_04___RGPS_e_RPPS[[#This Row],[Mês de Referência]],-12),_04___RGPS_e_RPPS[Mês de Referência],"&lt;"&amp;EDATE(A24,1))</f>
        <v>230430059774.26999</v>
      </c>
      <c r="H24" s="2">
        <v>16446087413.790001</v>
      </c>
      <c r="I24" s="2">
        <f>IF(MONTH(_04___RGPS_e_RPPS[[#This Row],[Mês de Referência]])=1,_04___RGPS_e_RPPS[[#This Row],[Receitas RPPS Civis]],_04___RGPS_e_RPPS[[#This Row],[Receitas RPPS Civis]]-H23)</f>
        <v>2554597880.2000008</v>
      </c>
      <c r="J24" s="2">
        <f>SUMIFS(_04___RGPS_e_RPPS[Movimento Receitas RPPS Civis],_04___RGPS_e_RPPS[Mês de Referência],"&gt;"&amp;EDATE(_04___RGPS_e_RPPS[[#This Row],[Mês de Referência]],-12),_04___RGPS_e_RPPS[Mês de Referência],"&lt;"&amp;EDATE(A24,1))</f>
        <v>18406810981.760002</v>
      </c>
      <c r="K24" s="2">
        <v>42054842349.07</v>
      </c>
      <c r="L24" s="2">
        <f>IF(MONTH(_04___RGPS_e_RPPS[[#This Row],[Mês de Referência]])=1,_04___RGPS_e_RPPS[[#This Row],[Despesas RPPS Civis]],_04___RGPS_e_RPPS[[#This Row],[Despesas RPPS Civis]]-K23)</f>
        <v>5780672237.409996</v>
      </c>
      <c r="M24" s="2">
        <f>SUMIFS(_04___RGPS_e_RPPS[Movimento Despesas RPPS Civis],_04___RGPS_e_RPPS[Mês de Referência],"&gt;"&amp;EDATE(_04___RGPS_e_RPPS[[#This Row],[Mês de Referência]],-12),_04___RGPS_e_RPPS[Mês de Referência],"&lt;"&amp;EDATE(A24,1))</f>
        <v>46052005858.750008</v>
      </c>
      <c r="N24" s="2">
        <v>1533960443.8199999</v>
      </c>
      <c r="O24" s="2">
        <f>IF(MONTH(_04___RGPS_e_RPPS[[#This Row],[Mês de Referência]])=1,_04___RGPS_e_RPPS[[#This Row],[Receitas - Militares]],_04___RGPS_e_RPPS[[#This Row],[Receitas - Militares]]-N23)</f>
        <v>147205655.86999989</v>
      </c>
      <c r="P24" s="2">
        <f>SUMIFS(_04___RGPS_e_RPPS[Movimento Receitas - Militares],_04___RGPS_e_RPPS[Mês de Referência],"&gt;"&amp;EDATE(_04___RGPS_e_RPPS[[#This Row],[Mês de Referência]],-12),_04___RGPS_e_RPPS[Mês de Referência],"&lt;"&amp;EDATE(A24,1))</f>
        <v>1667248351.2899997</v>
      </c>
      <c r="Q24" s="2">
        <v>19265024177.580002</v>
      </c>
      <c r="R24" s="2">
        <f>IF(MONTH(_04___RGPS_e_RPPS[[#This Row],[Mês de Referência]])=1,_04___RGPS_e_RPPS[[#This Row],[Despesas - Militares]],_04___RGPS_e_RPPS[[#This Row],[Despesas - Militares]]-Q23)</f>
        <v>2496825136.4900017</v>
      </c>
      <c r="S24" s="2">
        <f>SUMIFS(_04___RGPS_e_RPPS[Movimento Despesas Militares],_04___RGPS_e_RPPS[Mês de Referência],"&gt;"&amp;EDATE(_04___RGPS_e_RPPS[[#This Row],[Mês de Referência]],-12),_04___RGPS_e_RPPS[Mês de Referência],"&lt;"&amp;EDATE(A24,1))</f>
        <v>20928467797.320004</v>
      </c>
      <c r="T24" s="2"/>
      <c r="U24" s="2">
        <f>IF(MONTH(_04___RGPS_e_RPPS[[#This Row],[Mês de Referência]])=1,_04___RGPS_e_RPPS[[#This Row],[Receitas FCDF]],_04___RGPS_e_RPPS[[#This Row],[Receitas FCDF]]-T23)</f>
        <v>0</v>
      </c>
      <c r="V24" s="2">
        <f>SUMIFS(_04___RGPS_e_RPPS[Movimento Receitas FCDF],_04___RGPS_e_RPPS[Mês de Referência],"&gt;"&amp;EDATE(_04___RGPS_e_RPPS[[#This Row],[Mês de Referência]],-12),_04___RGPS_e_RPPS[Mês de Referência],"&lt;"&amp;EDATE(A24,1))</f>
        <v>0</v>
      </c>
      <c r="W24" s="2"/>
      <c r="X24" s="2">
        <f>IF(MONTH(_04___RGPS_e_RPPS[[#This Row],[Mês de Referência]])=1,_04___RGPS_e_RPPS[[#This Row],[Despesas FCDF]],_04___RGPS_e_RPPS[[#This Row],[Despesas FCDF]]-W23)</f>
        <v>0</v>
      </c>
      <c r="Y24" s="2">
        <f>SUMIFS(_04___RGPS_e_RPPS[Movimento Despesas FCDF],_04___RGPS_e_RPPS[Mês de Referência],"&gt;"&amp;EDATE(_04___RGPS_e_RPPS[[#This Row],[Mês de Referência]],-12),_04___RGPS_e_RPPS[Mês de Referência],"&lt;"&amp;EDATE(A24,1))</f>
        <v>0</v>
      </c>
      <c r="Z24" s="8"/>
      <c r="AA24"/>
      <c r="AB24"/>
      <c r="AC24"/>
      <c r="AD24" s="1" t="s">
        <v>340</v>
      </c>
      <c r="AE24" s="6">
        <v>40118</v>
      </c>
      <c r="AF24" s="1">
        <v>2009</v>
      </c>
    </row>
    <row r="25" spans="1:32" ht="15" x14ac:dyDescent="0.25">
      <c r="A25" s="6">
        <v>40148</v>
      </c>
      <c r="B25" s="2">
        <v>181630290589.32999</v>
      </c>
      <c r="C25" s="2">
        <f>IF(MONTH(_04___RGPS_e_RPPS[[#This Row],[Mês de Referência]])=1,_04___RGPS_e_RPPS[[#This Row],[Receitas RGPS]],_04___RGPS_e_RPPS[[#This Row],[Receitas RGPS]]-B24)</f>
        <v>24407374947.609985</v>
      </c>
      <c r="D25" s="2">
        <f>SUMIFS(_04___RGPS_e_RPPS[Movimento Receitas RGPS],_04___RGPS_e_RPPS[Mês de Referência],"&gt;"&amp;EDATE(_04___RGPS_e_RPPS[[#This Row],[Mês de Referência]],-12),_04___RGPS_e_RPPS[Mês de Referência],"&lt;"&amp;EDATE(A25,1))</f>
        <v>181630290589.32999</v>
      </c>
      <c r="E25" s="2">
        <v>226312495101.54001</v>
      </c>
      <c r="F25" s="2">
        <f>IF(MONTH(_04___RGPS_e_RPPS[[#This Row],[Mês de Referência]])=1,_04___RGPS_e_RPPS[[#This Row],[Despesas RGPS]],_04___RGPS_e_RPPS[[#This Row],[Despesas RGPS]]-E24)</f>
        <v>17514325800.240021</v>
      </c>
      <c r="G25" s="2">
        <f>SUMIFS(_04___RGPS_e_RPPS[Movimento Despesas RGPS],_04___RGPS_e_RPPS[Mês de Referência],"&gt;"&amp;EDATE(_04___RGPS_e_RPPS[[#This Row],[Mês de Referência]],-12),_04___RGPS_e_RPPS[Mês de Referência],"&lt;"&amp;EDATE(A25,1))</f>
        <v>226312495101.54001</v>
      </c>
      <c r="H25" s="2">
        <v>18510842510.380001</v>
      </c>
      <c r="I25" s="2">
        <f>IF(MONTH(_04___RGPS_e_RPPS[[#This Row],[Mês de Referência]])=1,_04___RGPS_e_RPPS[[#This Row],[Receitas RPPS Civis]],_04___RGPS_e_RPPS[[#This Row],[Receitas RPPS Civis]]-H24)</f>
        <v>2064755096.5900002</v>
      </c>
      <c r="J25" s="2">
        <f>SUMIFS(_04___RGPS_e_RPPS[Movimento Receitas RPPS Civis],_04___RGPS_e_RPPS[Mês de Referência],"&gt;"&amp;EDATE(_04___RGPS_e_RPPS[[#This Row],[Mês de Referência]],-12),_04___RGPS_e_RPPS[Mês de Referência],"&lt;"&amp;EDATE(A25,1))</f>
        <v>18510842510.380001</v>
      </c>
      <c r="K25" s="2">
        <v>46393679910.330002</v>
      </c>
      <c r="L25" s="2">
        <f>IF(MONTH(_04___RGPS_e_RPPS[[#This Row],[Mês de Referência]])=1,_04___RGPS_e_RPPS[[#This Row],[Despesas RPPS Civis]],_04___RGPS_e_RPPS[[#This Row],[Despesas RPPS Civis]]-K24)</f>
        <v>4338837561.2600021</v>
      </c>
      <c r="M25" s="2">
        <f>SUMIFS(_04___RGPS_e_RPPS[Movimento Despesas RPPS Civis],_04___RGPS_e_RPPS[Mês de Referência],"&gt;"&amp;EDATE(_04___RGPS_e_RPPS[[#This Row],[Mês de Referência]],-12),_04___RGPS_e_RPPS[Mês de Referência],"&lt;"&amp;EDATE(A25,1))</f>
        <v>46393679910.330002</v>
      </c>
      <c r="N25" s="2">
        <v>1681260718.4400001</v>
      </c>
      <c r="O25" s="2">
        <f>IF(MONTH(_04___RGPS_e_RPPS[[#This Row],[Mês de Referência]])=1,_04___RGPS_e_RPPS[[#This Row],[Receitas - Militares]],_04___RGPS_e_RPPS[[#This Row],[Receitas - Militares]]-N24)</f>
        <v>147300274.62000012</v>
      </c>
      <c r="P25" s="2">
        <f>SUMIFS(_04___RGPS_e_RPPS[Movimento Receitas - Militares],_04___RGPS_e_RPPS[Mês de Referência],"&gt;"&amp;EDATE(_04___RGPS_e_RPPS[[#This Row],[Mês de Referência]],-12),_04___RGPS_e_RPPS[Mês de Referência],"&lt;"&amp;EDATE(A25,1))</f>
        <v>1681260718.4400001</v>
      </c>
      <c r="Q25" s="2">
        <v>20813316920</v>
      </c>
      <c r="R25" s="2">
        <f>IF(MONTH(_04___RGPS_e_RPPS[[#This Row],[Mês de Referência]])=1,_04___RGPS_e_RPPS[[#This Row],[Despesas - Militares]],_04___RGPS_e_RPPS[[#This Row],[Despesas - Militares]]-Q24)</f>
        <v>1548292742.4199982</v>
      </c>
      <c r="S25" s="2">
        <f>SUMIFS(_04___RGPS_e_RPPS[Movimento Despesas Militares],_04___RGPS_e_RPPS[Mês de Referência],"&gt;"&amp;EDATE(_04___RGPS_e_RPPS[[#This Row],[Mês de Referência]],-12),_04___RGPS_e_RPPS[Mês de Referência],"&lt;"&amp;EDATE(A25,1))</f>
        <v>20813316920</v>
      </c>
      <c r="T25" s="2"/>
      <c r="U25" s="2">
        <f>IF(MONTH(_04___RGPS_e_RPPS[[#This Row],[Mês de Referência]])=1,_04___RGPS_e_RPPS[[#This Row],[Receitas FCDF]],_04___RGPS_e_RPPS[[#This Row],[Receitas FCDF]]-T24)</f>
        <v>0</v>
      </c>
      <c r="V25" s="2">
        <f>SUMIFS(_04___RGPS_e_RPPS[Movimento Receitas FCDF],_04___RGPS_e_RPPS[Mês de Referência],"&gt;"&amp;EDATE(_04___RGPS_e_RPPS[[#This Row],[Mês de Referência]],-12),_04___RGPS_e_RPPS[Mês de Referência],"&lt;"&amp;EDATE(A25,1))</f>
        <v>0</v>
      </c>
      <c r="W25" s="2"/>
      <c r="X25" s="2">
        <f>IF(MONTH(_04___RGPS_e_RPPS[[#This Row],[Mês de Referência]])=1,_04___RGPS_e_RPPS[[#This Row],[Despesas FCDF]],_04___RGPS_e_RPPS[[#This Row],[Despesas FCDF]]-W24)</f>
        <v>0</v>
      </c>
      <c r="Y25" s="2">
        <f>SUMIFS(_04___RGPS_e_RPPS[Movimento Despesas FCDF],_04___RGPS_e_RPPS[Mês de Referência],"&gt;"&amp;EDATE(_04___RGPS_e_RPPS[[#This Row],[Mês de Referência]],-12),_04___RGPS_e_RPPS[Mês de Referência],"&lt;"&amp;EDATE(A25,1))</f>
        <v>0</v>
      </c>
      <c r="Z25" s="8"/>
      <c r="AA25"/>
      <c r="AB25"/>
      <c r="AC25"/>
      <c r="AD25" s="1" t="s">
        <v>341</v>
      </c>
      <c r="AE25" s="6">
        <v>40148</v>
      </c>
      <c r="AF25" s="1">
        <v>2009</v>
      </c>
    </row>
    <row r="26" spans="1:32" ht="15" x14ac:dyDescent="0.25">
      <c r="A26" s="6">
        <v>40179</v>
      </c>
      <c r="B26" s="2">
        <v>15946382635.790001</v>
      </c>
      <c r="C26" s="2">
        <f>IF(MONTH(_04___RGPS_e_RPPS[[#This Row],[Mês de Referência]])=1,_04___RGPS_e_RPPS[[#This Row],[Receitas RGPS]],_04___RGPS_e_RPPS[[#This Row],[Receitas RGPS]]-B25)</f>
        <v>15946382635.790001</v>
      </c>
      <c r="D26" s="2">
        <f>SUMIFS(_04___RGPS_e_RPPS[Movimento Receitas RGPS],_04___RGPS_e_RPPS[Mês de Referência],"&gt;"&amp;EDATE(_04___RGPS_e_RPPS[[#This Row],[Mês de Referência]],-12),_04___RGPS_e_RPPS[Mês de Referência],"&lt;"&amp;EDATE(A26,1))</f>
        <v>184438622125.06998</v>
      </c>
      <c r="E26" s="2">
        <v>18822738534.779999</v>
      </c>
      <c r="F26" s="2">
        <f>IF(MONTH(_04___RGPS_e_RPPS[[#This Row],[Mês de Referência]])=1,_04___RGPS_e_RPPS[[#This Row],[Despesas RGPS]],_04___RGPS_e_RPPS[[#This Row],[Despesas RGPS]]-E25)</f>
        <v>18822738534.779999</v>
      </c>
      <c r="G26" s="2">
        <f>SUMIFS(_04___RGPS_e_RPPS[Movimento Despesas RGPS],_04___RGPS_e_RPPS[Mês de Referência],"&gt;"&amp;EDATE(_04___RGPS_e_RPPS[[#This Row],[Mês de Referência]],-12),_04___RGPS_e_RPPS[Mês de Referência],"&lt;"&amp;EDATE(A26,1))</f>
        <v>226658051586.87003</v>
      </c>
      <c r="H26" s="2">
        <v>1469087641.8099999</v>
      </c>
      <c r="I26" s="2">
        <f>IF(MONTH(_04___RGPS_e_RPPS[[#This Row],[Mês de Referência]])=1,_04___RGPS_e_RPPS[[#This Row],[Receitas RPPS Civis]],_04___RGPS_e_RPPS[[#This Row],[Receitas RPPS Civis]]-H25)</f>
        <v>1469087641.8099999</v>
      </c>
      <c r="J26" s="2">
        <f>SUMIFS(_04___RGPS_e_RPPS[Movimento Receitas RPPS Civis],_04___RGPS_e_RPPS[Mês de Referência],"&gt;"&amp;EDATE(_04___RGPS_e_RPPS[[#This Row],[Mês de Referência]],-12),_04___RGPS_e_RPPS[Mês de Referência],"&lt;"&amp;EDATE(A26,1))</f>
        <v>18580550852.880001</v>
      </c>
      <c r="K26" s="2">
        <v>3879005222.6300001</v>
      </c>
      <c r="L26" s="2">
        <f>IF(MONTH(_04___RGPS_e_RPPS[[#This Row],[Mês de Referência]])=1,_04___RGPS_e_RPPS[[#This Row],[Despesas RPPS Civis]],_04___RGPS_e_RPPS[[#This Row],[Despesas RPPS Civis]]-K25)</f>
        <v>3879005222.6300001</v>
      </c>
      <c r="M26" s="2">
        <f>SUMIFS(_04___RGPS_e_RPPS[Movimento Despesas RPPS Civis],_04___RGPS_e_RPPS[Mês de Referência],"&gt;"&amp;EDATE(_04___RGPS_e_RPPS[[#This Row],[Mês de Referência]],-12),_04___RGPS_e_RPPS[Mês de Referência],"&lt;"&amp;EDATE(A26,1))</f>
        <v>46387589749.979996</v>
      </c>
      <c r="N26" s="2">
        <v>148376813.22999999</v>
      </c>
      <c r="O26" s="2">
        <f>IF(MONTH(_04___RGPS_e_RPPS[[#This Row],[Mês de Referência]])=1,_04___RGPS_e_RPPS[[#This Row],[Receitas - Militares]],_04___RGPS_e_RPPS[[#This Row],[Receitas - Militares]]-N25)</f>
        <v>148376813.22999999</v>
      </c>
      <c r="P26" s="2">
        <f>SUMIFS(_04___RGPS_e_RPPS[Movimento Receitas - Militares],_04___RGPS_e_RPPS[Mês de Referência],"&gt;"&amp;EDATE(_04___RGPS_e_RPPS[[#This Row],[Mês de Referência]],-12),_04___RGPS_e_RPPS[Mês de Referência],"&lt;"&amp;EDATE(A26,1))</f>
        <v>1663960881.5200002</v>
      </c>
      <c r="Q26" s="2">
        <v>1529358612.27</v>
      </c>
      <c r="R26" s="2">
        <f>IF(MONTH(_04___RGPS_e_RPPS[[#This Row],[Mês de Referência]])=1,_04___RGPS_e_RPPS[[#This Row],[Despesas - Militares]],_04___RGPS_e_RPPS[[#This Row],[Despesas - Militares]]-Q25)</f>
        <v>1529358612.27</v>
      </c>
      <c r="S26" s="2">
        <f>SUMIFS(_04___RGPS_e_RPPS[Movimento Despesas Militares],_04___RGPS_e_RPPS[Mês de Referência],"&gt;"&amp;EDATE(_04___RGPS_e_RPPS[[#This Row],[Mês de Referência]],-12),_04___RGPS_e_RPPS[Mês de Referência],"&lt;"&amp;EDATE(A26,1))</f>
        <v>20726925711.110001</v>
      </c>
      <c r="T26" s="2"/>
      <c r="U26" s="2">
        <f>IF(MONTH(_04___RGPS_e_RPPS[[#This Row],[Mês de Referência]])=1,_04___RGPS_e_RPPS[[#This Row],[Receitas FCDF]],_04___RGPS_e_RPPS[[#This Row],[Receitas FCDF]]-T25)</f>
        <v>0</v>
      </c>
      <c r="V26" s="2">
        <f>SUMIFS(_04___RGPS_e_RPPS[Movimento Receitas FCDF],_04___RGPS_e_RPPS[Mês de Referência],"&gt;"&amp;EDATE(_04___RGPS_e_RPPS[[#This Row],[Mês de Referência]],-12),_04___RGPS_e_RPPS[Mês de Referência],"&lt;"&amp;EDATE(A26,1))</f>
        <v>0</v>
      </c>
      <c r="W26" s="2"/>
      <c r="X26" s="2">
        <f>IF(MONTH(_04___RGPS_e_RPPS[[#This Row],[Mês de Referência]])=1,_04___RGPS_e_RPPS[[#This Row],[Despesas FCDF]],_04___RGPS_e_RPPS[[#This Row],[Despesas FCDF]]-W25)</f>
        <v>0</v>
      </c>
      <c r="Y26" s="2">
        <f>SUMIFS(_04___RGPS_e_RPPS[Movimento Despesas FCDF],_04___RGPS_e_RPPS[Mês de Referência],"&gt;"&amp;EDATE(_04___RGPS_e_RPPS[[#This Row],[Mês de Referência]],-12),_04___RGPS_e_RPPS[Mês de Referência],"&lt;"&amp;EDATE(A26,1))</f>
        <v>0</v>
      </c>
      <c r="Z26" s="8"/>
      <c r="AA26"/>
      <c r="AB26"/>
      <c r="AC26"/>
      <c r="AD26" s="1" t="s">
        <v>330</v>
      </c>
      <c r="AE26" s="6">
        <v>40179</v>
      </c>
      <c r="AF26" s="1">
        <v>2010</v>
      </c>
    </row>
    <row r="27" spans="1:32" ht="15" x14ac:dyDescent="0.25">
      <c r="A27" s="6">
        <v>40210</v>
      </c>
      <c r="B27" s="2">
        <v>30711437684.119999</v>
      </c>
      <c r="C27" s="2">
        <f>IF(MONTH(_04___RGPS_e_RPPS[[#This Row],[Mês de Referência]])=1,_04___RGPS_e_RPPS[[#This Row],[Receitas RGPS]],_04___RGPS_e_RPPS[[#This Row],[Receitas RGPS]]-B26)</f>
        <v>14765055048.329998</v>
      </c>
      <c r="D27" s="2">
        <f>SUMIFS(_04___RGPS_e_RPPS[Movimento Receitas RGPS],_04___RGPS_e_RPPS[Mês de Referência],"&gt;"&amp;EDATE(_04___RGPS_e_RPPS[[#This Row],[Mês de Referência]],-12),_04___RGPS_e_RPPS[Mês de Referência],"&lt;"&amp;EDATE(A27,1))</f>
        <v>185737335017.39996</v>
      </c>
      <c r="E27" s="2">
        <v>38009229601.870003</v>
      </c>
      <c r="F27" s="2">
        <f>IF(MONTH(_04___RGPS_e_RPPS[[#This Row],[Mês de Referência]])=1,_04___RGPS_e_RPPS[[#This Row],[Despesas RGPS]],_04___RGPS_e_RPPS[[#This Row],[Despesas RGPS]]-E26)</f>
        <v>19186491067.090004</v>
      </c>
      <c r="G27" s="2">
        <f>SUMIFS(_04___RGPS_e_RPPS[Movimento Despesas RGPS],_04___RGPS_e_RPPS[Mês de Referência],"&gt;"&amp;EDATE(_04___RGPS_e_RPPS[[#This Row],[Mês de Referência]],-12),_04___RGPS_e_RPPS[Mês de Referência],"&lt;"&amp;EDATE(A27,1))</f>
        <v>229045318731.76999</v>
      </c>
      <c r="H27" s="2">
        <v>3009845319.6900001</v>
      </c>
      <c r="I27" s="2">
        <f>IF(MONTH(_04___RGPS_e_RPPS[[#This Row],[Mês de Referência]])=1,_04___RGPS_e_RPPS[[#This Row],[Receitas RPPS Civis]],_04___RGPS_e_RPPS[[#This Row],[Receitas RPPS Civis]]-H26)</f>
        <v>1540757677.8800001</v>
      </c>
      <c r="J27" s="2">
        <f>SUMIFS(_04___RGPS_e_RPPS[Movimento Receitas RPPS Civis],_04___RGPS_e_RPPS[Mês de Referência],"&gt;"&amp;EDATE(_04___RGPS_e_RPPS[[#This Row],[Mês de Referência]],-12),_04___RGPS_e_RPPS[Mês de Referência],"&lt;"&amp;EDATE(A27,1))</f>
        <v>18966818353.580002</v>
      </c>
      <c r="K27" s="2">
        <v>7665519273.3800001</v>
      </c>
      <c r="L27" s="2">
        <f>IF(MONTH(_04___RGPS_e_RPPS[[#This Row],[Mês de Referência]])=1,_04___RGPS_e_RPPS[[#This Row],[Despesas RPPS Civis]],_04___RGPS_e_RPPS[[#This Row],[Despesas RPPS Civis]]-K26)</f>
        <v>3786514050.75</v>
      </c>
      <c r="M27" s="2">
        <f>SUMIFS(_04___RGPS_e_RPPS[Movimento Despesas RPPS Civis],_04___RGPS_e_RPPS[Mês de Referência],"&gt;"&amp;EDATE(_04___RGPS_e_RPPS[[#This Row],[Mês de Referência]],-12),_04___RGPS_e_RPPS[Mês de Referência],"&lt;"&amp;EDATE(A27,1))</f>
        <v>47009429723.630005</v>
      </c>
      <c r="N27" s="2">
        <v>296730429.93000001</v>
      </c>
      <c r="O27" s="2">
        <f>IF(MONTH(_04___RGPS_e_RPPS[[#This Row],[Mês de Referência]])=1,_04___RGPS_e_RPPS[[#This Row],[Receitas - Militares]],_04___RGPS_e_RPPS[[#This Row],[Receitas - Militares]]-N26)</f>
        <v>148353616.70000002</v>
      </c>
      <c r="P27" s="2">
        <f>SUMIFS(_04___RGPS_e_RPPS[Movimento Receitas - Militares],_04___RGPS_e_RPPS[Mês de Referência],"&gt;"&amp;EDATE(_04___RGPS_e_RPPS[[#This Row],[Mês de Referência]],-12),_04___RGPS_e_RPPS[Mês de Referência],"&lt;"&amp;EDATE(A27,1))</f>
        <v>1745838320.8900001</v>
      </c>
      <c r="Q27" s="2">
        <v>3068806573.5500002</v>
      </c>
      <c r="R27" s="2">
        <f>IF(MONTH(_04___RGPS_e_RPPS[[#This Row],[Mês de Referência]])=1,_04___RGPS_e_RPPS[[#This Row],[Despesas - Militares]],_04___RGPS_e_RPPS[[#This Row],[Despesas - Militares]]-Q26)</f>
        <v>1539447961.2800002</v>
      </c>
      <c r="S27" s="2">
        <f>SUMIFS(_04___RGPS_e_RPPS[Movimento Despesas Militares],_04___RGPS_e_RPPS[Mês de Referência],"&gt;"&amp;EDATE(_04___RGPS_e_RPPS[[#This Row],[Mês de Referência]],-12),_04___RGPS_e_RPPS[Mês de Referência],"&lt;"&amp;EDATE(A27,1))</f>
        <v>20656880644.719997</v>
      </c>
      <c r="T27" s="2"/>
      <c r="U27" s="2">
        <f>IF(MONTH(_04___RGPS_e_RPPS[[#This Row],[Mês de Referência]])=1,_04___RGPS_e_RPPS[[#This Row],[Receitas FCDF]],_04___RGPS_e_RPPS[[#This Row],[Receitas FCDF]]-T26)</f>
        <v>0</v>
      </c>
      <c r="V27" s="2">
        <f>SUMIFS(_04___RGPS_e_RPPS[Movimento Receitas FCDF],_04___RGPS_e_RPPS[Mês de Referência],"&gt;"&amp;EDATE(_04___RGPS_e_RPPS[[#This Row],[Mês de Referência]],-12),_04___RGPS_e_RPPS[Mês de Referência],"&lt;"&amp;EDATE(A27,1))</f>
        <v>0</v>
      </c>
      <c r="W27" s="2"/>
      <c r="X27" s="2">
        <f>IF(MONTH(_04___RGPS_e_RPPS[[#This Row],[Mês de Referência]])=1,_04___RGPS_e_RPPS[[#This Row],[Despesas FCDF]],_04___RGPS_e_RPPS[[#This Row],[Despesas FCDF]]-W26)</f>
        <v>0</v>
      </c>
      <c r="Y27" s="2">
        <f>SUMIFS(_04___RGPS_e_RPPS[Movimento Despesas FCDF],_04___RGPS_e_RPPS[Mês de Referência],"&gt;"&amp;EDATE(_04___RGPS_e_RPPS[[#This Row],[Mês de Referência]],-12),_04___RGPS_e_RPPS[Mês de Referência],"&lt;"&amp;EDATE(A27,1))</f>
        <v>0</v>
      </c>
      <c r="Z27" s="8"/>
      <c r="AA27"/>
      <c r="AB27"/>
      <c r="AC27"/>
      <c r="AD27" s="1" t="s">
        <v>331</v>
      </c>
      <c r="AE27" s="6">
        <v>40210</v>
      </c>
      <c r="AF27" s="1">
        <v>2010</v>
      </c>
    </row>
    <row r="28" spans="1:32" ht="15" x14ac:dyDescent="0.25">
      <c r="A28" s="6">
        <v>40238</v>
      </c>
      <c r="B28" s="2">
        <v>47020133758.220001</v>
      </c>
      <c r="C28" s="2">
        <f>IF(MONTH(_04___RGPS_e_RPPS[[#This Row],[Mês de Referência]])=1,_04___RGPS_e_RPPS[[#This Row],[Receitas RGPS]],_04___RGPS_e_RPPS[[#This Row],[Receitas RGPS]]-B27)</f>
        <v>16308696074.100002</v>
      </c>
      <c r="D28" s="2">
        <f>SUMIFS(_04___RGPS_e_RPPS[Movimento Receitas RGPS],_04___RGPS_e_RPPS[Mês de Referência],"&gt;"&amp;EDATE(_04___RGPS_e_RPPS[[#This Row],[Mês de Referência]],-12),_04___RGPS_e_RPPS[Mês de Referência],"&lt;"&amp;EDATE(A28,1))</f>
        <v>188158104749.80997</v>
      </c>
      <c r="E28" s="2">
        <v>60482853077.25</v>
      </c>
      <c r="F28" s="2">
        <f>IF(MONTH(_04___RGPS_e_RPPS[[#This Row],[Mês de Referência]])=1,_04___RGPS_e_RPPS[[#This Row],[Despesas RGPS]],_04___RGPS_e_RPPS[[#This Row],[Despesas RGPS]]-E27)</f>
        <v>22473623475.379997</v>
      </c>
      <c r="G28" s="2">
        <f>SUMIFS(_04___RGPS_e_RPPS[Movimento Despesas RGPS],_04___RGPS_e_RPPS[Mês de Referência],"&gt;"&amp;EDATE(_04___RGPS_e_RPPS[[#This Row],[Mês de Referência]],-12),_04___RGPS_e_RPPS[Mês de Referência],"&lt;"&amp;EDATE(A28,1))</f>
        <v>234284338210.89999</v>
      </c>
      <c r="H28" s="2">
        <v>4469950325.8800001</v>
      </c>
      <c r="I28" s="2">
        <f>IF(MONTH(_04___RGPS_e_RPPS[[#This Row],[Mês de Referência]])=1,_04___RGPS_e_RPPS[[#This Row],[Receitas RPPS Civis]],_04___RGPS_e_RPPS[[#This Row],[Receitas RPPS Civis]]-H27)</f>
        <v>1460105006.1900001</v>
      </c>
      <c r="J28" s="2">
        <f>SUMIFS(_04___RGPS_e_RPPS[Movimento Receitas RPPS Civis],_04___RGPS_e_RPPS[Mês de Referência],"&gt;"&amp;EDATE(_04___RGPS_e_RPPS[[#This Row],[Mês de Referência]],-12),_04___RGPS_e_RPPS[Mês de Referência],"&lt;"&amp;EDATE(A28,1))</f>
        <v>18924260390.369999</v>
      </c>
      <c r="K28" s="2">
        <v>11800850385.299999</v>
      </c>
      <c r="L28" s="2">
        <f>IF(MONTH(_04___RGPS_e_RPPS[[#This Row],[Mês de Referência]])=1,_04___RGPS_e_RPPS[[#This Row],[Despesas RPPS Civis]],_04___RGPS_e_RPPS[[#This Row],[Despesas RPPS Civis]]-K27)</f>
        <v>4135331111.9199991</v>
      </c>
      <c r="M28" s="2">
        <f>SUMIFS(_04___RGPS_e_RPPS[Movimento Despesas RPPS Civis],_04___RGPS_e_RPPS[Mês de Referência],"&gt;"&amp;EDATE(_04___RGPS_e_RPPS[[#This Row],[Mês de Referência]],-12),_04___RGPS_e_RPPS[Mês de Referência],"&lt;"&amp;EDATE(A28,1))</f>
        <v>47985063099.18</v>
      </c>
      <c r="N28" s="2">
        <v>444869991.42000002</v>
      </c>
      <c r="O28" s="2">
        <f>IF(MONTH(_04___RGPS_e_RPPS[[#This Row],[Mês de Referência]])=1,_04___RGPS_e_RPPS[[#This Row],[Receitas - Militares]],_04___RGPS_e_RPPS[[#This Row],[Receitas - Militares]]-N27)</f>
        <v>148139561.49000001</v>
      </c>
      <c r="P28" s="2">
        <f>SUMIFS(_04___RGPS_e_RPPS[Movimento Receitas - Militares],_04___RGPS_e_RPPS[Mês de Referência],"&gt;"&amp;EDATE(_04___RGPS_e_RPPS[[#This Row],[Mês de Referência]],-12),_04___RGPS_e_RPPS[Mês de Referência],"&lt;"&amp;EDATE(A28,1))</f>
        <v>1698303395.1400001</v>
      </c>
      <c r="Q28" s="2">
        <v>4633449342.9099998</v>
      </c>
      <c r="R28" s="2">
        <f>IF(MONTH(_04___RGPS_e_RPPS[[#This Row],[Mês de Referência]])=1,_04___RGPS_e_RPPS[[#This Row],[Despesas - Militares]],_04___RGPS_e_RPPS[[#This Row],[Despesas - Militares]]-Q27)</f>
        <v>1564642769.3599997</v>
      </c>
      <c r="S28" s="2">
        <f>SUMIFS(_04___RGPS_e_RPPS[Movimento Despesas Militares],_04___RGPS_e_RPPS[Mês de Referência],"&gt;"&amp;EDATE(_04___RGPS_e_RPPS[[#This Row],[Mês de Referência]],-12),_04___RGPS_e_RPPS[Mês de Referência],"&lt;"&amp;EDATE(A28,1))</f>
        <v>20559580677.91</v>
      </c>
      <c r="T28" s="2"/>
      <c r="U28" s="2">
        <f>IF(MONTH(_04___RGPS_e_RPPS[[#This Row],[Mês de Referência]])=1,_04___RGPS_e_RPPS[[#This Row],[Receitas FCDF]],_04___RGPS_e_RPPS[[#This Row],[Receitas FCDF]]-T27)</f>
        <v>0</v>
      </c>
      <c r="V28" s="2">
        <f>SUMIFS(_04___RGPS_e_RPPS[Movimento Receitas FCDF],_04___RGPS_e_RPPS[Mês de Referência],"&gt;"&amp;EDATE(_04___RGPS_e_RPPS[[#This Row],[Mês de Referência]],-12),_04___RGPS_e_RPPS[Mês de Referência],"&lt;"&amp;EDATE(A28,1))</f>
        <v>0</v>
      </c>
      <c r="W28" s="2"/>
      <c r="X28" s="2">
        <f>IF(MONTH(_04___RGPS_e_RPPS[[#This Row],[Mês de Referência]])=1,_04___RGPS_e_RPPS[[#This Row],[Despesas FCDF]],_04___RGPS_e_RPPS[[#This Row],[Despesas FCDF]]-W27)</f>
        <v>0</v>
      </c>
      <c r="Y28" s="2">
        <f>SUMIFS(_04___RGPS_e_RPPS[Movimento Despesas FCDF],_04___RGPS_e_RPPS[Mês de Referência],"&gt;"&amp;EDATE(_04___RGPS_e_RPPS[[#This Row],[Mês de Referência]],-12),_04___RGPS_e_RPPS[Mês de Referência],"&lt;"&amp;EDATE(A28,1))</f>
        <v>0</v>
      </c>
      <c r="Z28" s="8"/>
      <c r="AA28"/>
      <c r="AB28"/>
      <c r="AC28"/>
      <c r="AD28" s="1" t="s">
        <v>332</v>
      </c>
      <c r="AE28" s="6">
        <v>40238</v>
      </c>
      <c r="AF28" s="1">
        <v>2010</v>
      </c>
    </row>
    <row r="29" spans="1:32" ht="15" x14ac:dyDescent="0.25">
      <c r="A29" s="6">
        <v>40269</v>
      </c>
      <c r="B29" s="2">
        <v>63836374924.150002</v>
      </c>
      <c r="C29" s="2">
        <f>IF(MONTH(_04___RGPS_e_RPPS[[#This Row],[Mês de Referência]])=1,_04___RGPS_e_RPPS[[#This Row],[Receitas RGPS]],_04___RGPS_e_RPPS[[#This Row],[Receitas RGPS]]-B28)</f>
        <v>16816241165.93</v>
      </c>
      <c r="D29" s="2">
        <f>SUMIFS(_04___RGPS_e_RPPS[Movimento Receitas RGPS],_04___RGPS_e_RPPS[Mês de Referência],"&gt;"&amp;EDATE(_04___RGPS_e_RPPS[[#This Row],[Mês de Referência]],-12),_04___RGPS_e_RPPS[Mês de Referência],"&lt;"&amp;EDATE(A29,1))</f>
        <v>190690431890.78998</v>
      </c>
      <c r="E29" s="2">
        <v>79877775282.360001</v>
      </c>
      <c r="F29" s="2">
        <f>IF(MONTH(_04___RGPS_e_RPPS[[#This Row],[Mês de Referência]])=1,_04___RGPS_e_RPPS[[#This Row],[Despesas RGPS]],_04___RGPS_e_RPPS[[#This Row],[Despesas RGPS]]-E28)</f>
        <v>19394922205.110001</v>
      </c>
      <c r="G29" s="2">
        <f>SUMIFS(_04___RGPS_e_RPPS[Movimento Despesas RGPS],_04___RGPS_e_RPPS[Mês de Referência],"&gt;"&amp;EDATE(_04___RGPS_e_RPPS[[#This Row],[Mês de Referência]],-12),_04___RGPS_e_RPPS[Mês de Referência],"&lt;"&amp;EDATE(A29,1))</f>
        <v>236468276671.41003</v>
      </c>
      <c r="H29" s="2">
        <v>6025094376.6400003</v>
      </c>
      <c r="I29" s="2">
        <f>IF(MONTH(_04___RGPS_e_RPPS[[#This Row],[Mês de Referência]])=1,_04___RGPS_e_RPPS[[#This Row],[Receitas RPPS Civis]],_04___RGPS_e_RPPS[[#This Row],[Receitas RPPS Civis]]-H28)</f>
        <v>1555144050.7600002</v>
      </c>
      <c r="J29" s="2">
        <f>SUMIFS(_04___RGPS_e_RPPS[Movimento Receitas RPPS Civis],_04___RGPS_e_RPPS[Mês de Referência],"&gt;"&amp;EDATE(_04___RGPS_e_RPPS[[#This Row],[Mês de Referência]],-12),_04___RGPS_e_RPPS[Mês de Referência],"&lt;"&amp;EDATE(A29,1))</f>
        <v>19156326484.68</v>
      </c>
      <c r="K29" s="2">
        <v>15642440660.16</v>
      </c>
      <c r="L29" s="2">
        <f>IF(MONTH(_04___RGPS_e_RPPS[[#This Row],[Mês de Referência]])=1,_04___RGPS_e_RPPS[[#This Row],[Despesas RPPS Civis]],_04___RGPS_e_RPPS[[#This Row],[Despesas RPPS Civis]]-K28)</f>
        <v>3841590274.8600006</v>
      </c>
      <c r="M29" s="2">
        <f>SUMIFS(_04___RGPS_e_RPPS[Movimento Despesas RPPS Civis],_04___RGPS_e_RPPS[Mês de Referência],"&gt;"&amp;EDATE(_04___RGPS_e_RPPS[[#This Row],[Mês de Referência]],-12),_04___RGPS_e_RPPS[Mês de Referência],"&lt;"&amp;EDATE(A29,1))</f>
        <v>48606619676.349998</v>
      </c>
      <c r="N29" s="2">
        <v>594133925.76999998</v>
      </c>
      <c r="O29" s="2">
        <f>IF(MONTH(_04___RGPS_e_RPPS[[#This Row],[Mês de Referência]])=1,_04___RGPS_e_RPPS[[#This Row],[Receitas - Militares]],_04___RGPS_e_RPPS[[#This Row],[Receitas - Militares]]-N28)</f>
        <v>149263934.34999996</v>
      </c>
      <c r="P29" s="2">
        <f>SUMIFS(_04___RGPS_e_RPPS[Movimento Receitas - Militares],_04___RGPS_e_RPPS[Mês de Referência],"&gt;"&amp;EDATE(_04___RGPS_e_RPPS[[#This Row],[Mês de Referência]],-12),_04___RGPS_e_RPPS[Mês de Referência],"&lt;"&amp;EDATE(A29,1))</f>
        <v>1712668251.4400001</v>
      </c>
      <c r="Q29" s="2">
        <v>6247735917.3100004</v>
      </c>
      <c r="R29" s="2">
        <f>IF(MONTH(_04___RGPS_e_RPPS[[#This Row],[Mês de Referência]])=1,_04___RGPS_e_RPPS[[#This Row],[Despesas - Militares]],_04___RGPS_e_RPPS[[#This Row],[Despesas - Militares]]-Q28)</f>
        <v>1614286574.4000006</v>
      </c>
      <c r="S29" s="2">
        <f>SUMIFS(_04___RGPS_e_RPPS[Movimento Despesas Militares],_04___RGPS_e_RPPS[Mês de Referência],"&gt;"&amp;EDATE(_04___RGPS_e_RPPS[[#This Row],[Mês de Referência]],-12),_04___RGPS_e_RPPS[Mês de Referência],"&lt;"&amp;EDATE(A29,1))</f>
        <v>20514081482.200005</v>
      </c>
      <c r="T29" s="2"/>
      <c r="U29" s="2">
        <f>IF(MONTH(_04___RGPS_e_RPPS[[#This Row],[Mês de Referência]])=1,_04___RGPS_e_RPPS[[#This Row],[Receitas FCDF]],_04___RGPS_e_RPPS[[#This Row],[Receitas FCDF]]-T28)</f>
        <v>0</v>
      </c>
      <c r="V29" s="2">
        <f>SUMIFS(_04___RGPS_e_RPPS[Movimento Receitas FCDF],_04___RGPS_e_RPPS[Mês de Referência],"&gt;"&amp;EDATE(_04___RGPS_e_RPPS[[#This Row],[Mês de Referência]],-12),_04___RGPS_e_RPPS[Mês de Referência],"&lt;"&amp;EDATE(A29,1))</f>
        <v>0</v>
      </c>
      <c r="W29" s="2"/>
      <c r="X29" s="2">
        <f>IF(MONTH(_04___RGPS_e_RPPS[[#This Row],[Mês de Referência]])=1,_04___RGPS_e_RPPS[[#This Row],[Despesas FCDF]],_04___RGPS_e_RPPS[[#This Row],[Despesas FCDF]]-W28)</f>
        <v>0</v>
      </c>
      <c r="Y29" s="2">
        <f>SUMIFS(_04___RGPS_e_RPPS[Movimento Despesas FCDF],_04___RGPS_e_RPPS[Mês de Referência],"&gt;"&amp;EDATE(_04___RGPS_e_RPPS[[#This Row],[Mês de Referência]],-12),_04___RGPS_e_RPPS[Mês de Referência],"&lt;"&amp;EDATE(A29,1))</f>
        <v>0</v>
      </c>
      <c r="Z29" s="8"/>
      <c r="AA29"/>
      <c r="AB29"/>
      <c r="AC29"/>
      <c r="AD29" s="1" t="s">
        <v>333</v>
      </c>
      <c r="AE29" s="6">
        <v>40269</v>
      </c>
      <c r="AF29" s="1">
        <v>2010</v>
      </c>
    </row>
    <row r="30" spans="1:32" ht="15" x14ac:dyDescent="0.25">
      <c r="A30" s="6">
        <v>40299</v>
      </c>
      <c r="B30" s="2">
        <v>80221512306.699997</v>
      </c>
      <c r="C30" s="2">
        <f>IF(MONTH(_04___RGPS_e_RPPS[[#This Row],[Mês de Referência]])=1,_04___RGPS_e_RPPS[[#This Row],[Receitas RGPS]],_04___RGPS_e_RPPS[[#This Row],[Receitas RGPS]]-B29)</f>
        <v>16385137382.549995</v>
      </c>
      <c r="D30" s="2">
        <f>SUMIFS(_04___RGPS_e_RPPS[Movimento Receitas RGPS],_04___RGPS_e_RPPS[Mês de Referência],"&gt;"&amp;EDATE(_04___RGPS_e_RPPS[[#This Row],[Mês de Referência]],-12),_04___RGPS_e_RPPS[Mês de Referência],"&lt;"&amp;EDATE(A30,1))</f>
        <v>192697737962.44995</v>
      </c>
      <c r="E30" s="2">
        <v>99408668462.830002</v>
      </c>
      <c r="F30" s="2">
        <f>IF(MONTH(_04___RGPS_e_RPPS[[#This Row],[Mês de Referência]])=1,_04___RGPS_e_RPPS[[#This Row],[Despesas RGPS]],_04___RGPS_e_RPPS[[#This Row],[Despesas RGPS]]-E29)</f>
        <v>19530893180.470001</v>
      </c>
      <c r="G30" s="2">
        <f>SUMIFS(_04___RGPS_e_RPPS[Movimento Despesas RGPS],_04___RGPS_e_RPPS[Mês de Referência],"&gt;"&amp;EDATE(_04___RGPS_e_RPPS[[#This Row],[Mês de Referência]],-12),_04___RGPS_e_RPPS[Mês de Referência],"&lt;"&amp;EDATE(A30,1))</f>
        <v>238693948497.31998</v>
      </c>
      <c r="H30" s="2">
        <v>7546097769.5100002</v>
      </c>
      <c r="I30" s="2">
        <f>IF(MONTH(_04___RGPS_e_RPPS[[#This Row],[Mês de Referência]])=1,_04___RGPS_e_RPPS[[#This Row],[Receitas RPPS Civis]],_04___RGPS_e_RPPS[[#This Row],[Receitas RPPS Civis]]-H29)</f>
        <v>1521003392.8699999</v>
      </c>
      <c r="J30" s="2">
        <f>SUMIFS(_04___RGPS_e_RPPS[Movimento Receitas RPPS Civis],_04___RGPS_e_RPPS[Mês de Referência],"&gt;"&amp;EDATE(_04___RGPS_e_RPPS[[#This Row],[Mês de Referência]],-12),_04___RGPS_e_RPPS[Mês de Referência],"&lt;"&amp;EDATE(A30,1))</f>
        <v>19318982265.490002</v>
      </c>
      <c r="K30" s="2">
        <v>19632816082.150002</v>
      </c>
      <c r="L30" s="2">
        <f>IF(MONTH(_04___RGPS_e_RPPS[[#This Row],[Mês de Referência]])=1,_04___RGPS_e_RPPS[[#This Row],[Despesas RPPS Civis]],_04___RGPS_e_RPPS[[#This Row],[Despesas RPPS Civis]]-K29)</f>
        <v>3990375421.9900017</v>
      </c>
      <c r="M30" s="2">
        <f>SUMIFS(_04___RGPS_e_RPPS[Movimento Despesas RPPS Civis],_04___RGPS_e_RPPS[Mês de Referência],"&gt;"&amp;EDATE(_04___RGPS_e_RPPS[[#This Row],[Mês de Referência]],-12),_04___RGPS_e_RPPS[Mês de Referência],"&lt;"&amp;EDATE(A30,1))</f>
        <v>49212153243.790009</v>
      </c>
      <c r="N30" s="2">
        <v>743031776.44000006</v>
      </c>
      <c r="O30" s="2">
        <f>IF(MONTH(_04___RGPS_e_RPPS[[#This Row],[Mês de Referência]])=1,_04___RGPS_e_RPPS[[#This Row],[Receitas - Militares]],_04___RGPS_e_RPPS[[#This Row],[Receitas - Militares]]-N29)</f>
        <v>148897850.67000008</v>
      </c>
      <c r="P30" s="2">
        <f>SUMIFS(_04___RGPS_e_RPPS[Movimento Receitas - Militares],_04___RGPS_e_RPPS[Mês de Referência],"&gt;"&amp;EDATE(_04___RGPS_e_RPPS[[#This Row],[Mês de Referência]],-12),_04___RGPS_e_RPPS[Mês de Referência],"&lt;"&amp;EDATE(A30,1))</f>
        <v>1727041375.3</v>
      </c>
      <c r="Q30" s="2">
        <v>7797136313.29</v>
      </c>
      <c r="R30" s="2">
        <f>IF(MONTH(_04___RGPS_e_RPPS[[#This Row],[Mês de Referência]])=1,_04___RGPS_e_RPPS[[#This Row],[Despesas - Militares]],_04___RGPS_e_RPPS[[#This Row],[Despesas - Militares]]-Q29)</f>
        <v>1549400395.9799995</v>
      </c>
      <c r="S30" s="2">
        <f>SUMIFS(_04___RGPS_e_RPPS[Movimento Despesas Militares],_04___RGPS_e_RPPS[Mês de Referência],"&gt;"&amp;EDATE(_04___RGPS_e_RPPS[[#This Row],[Mês de Referência]],-12),_04___RGPS_e_RPPS[Mês de Referência],"&lt;"&amp;EDATE(A30,1))</f>
        <v>20589831032.450001</v>
      </c>
      <c r="T30" s="2"/>
      <c r="U30" s="2">
        <f>IF(MONTH(_04___RGPS_e_RPPS[[#This Row],[Mês de Referência]])=1,_04___RGPS_e_RPPS[[#This Row],[Receitas FCDF]],_04___RGPS_e_RPPS[[#This Row],[Receitas FCDF]]-T29)</f>
        <v>0</v>
      </c>
      <c r="V30" s="2">
        <f>SUMIFS(_04___RGPS_e_RPPS[Movimento Receitas FCDF],_04___RGPS_e_RPPS[Mês de Referência],"&gt;"&amp;EDATE(_04___RGPS_e_RPPS[[#This Row],[Mês de Referência]],-12),_04___RGPS_e_RPPS[Mês de Referência],"&lt;"&amp;EDATE(A30,1))</f>
        <v>0</v>
      </c>
      <c r="W30" s="2"/>
      <c r="X30" s="2">
        <f>IF(MONTH(_04___RGPS_e_RPPS[[#This Row],[Mês de Referência]])=1,_04___RGPS_e_RPPS[[#This Row],[Despesas FCDF]],_04___RGPS_e_RPPS[[#This Row],[Despesas FCDF]]-W29)</f>
        <v>0</v>
      </c>
      <c r="Y30" s="2">
        <f>SUMIFS(_04___RGPS_e_RPPS[Movimento Despesas FCDF],_04___RGPS_e_RPPS[Mês de Referência],"&gt;"&amp;EDATE(_04___RGPS_e_RPPS[[#This Row],[Mês de Referência]],-12),_04___RGPS_e_RPPS[Mês de Referência],"&lt;"&amp;EDATE(A30,1))</f>
        <v>0</v>
      </c>
      <c r="Z30" s="8"/>
      <c r="AA30"/>
      <c r="AB30"/>
      <c r="AC30"/>
      <c r="AD30" s="1" t="s">
        <v>334</v>
      </c>
      <c r="AE30" s="6">
        <v>40299</v>
      </c>
      <c r="AF30" s="1">
        <v>2010</v>
      </c>
    </row>
    <row r="31" spans="1:32" ht="15" x14ac:dyDescent="0.25">
      <c r="A31" s="6">
        <v>40330</v>
      </c>
      <c r="B31" s="2">
        <v>95749591960.880005</v>
      </c>
      <c r="C31" s="2">
        <f>IF(MONTH(_04___RGPS_e_RPPS[[#This Row],[Mês de Referência]])=1,_04___RGPS_e_RPPS[[#This Row],[Receitas RGPS]],_04___RGPS_e_RPPS[[#This Row],[Receitas RGPS]]-B30)</f>
        <v>15528079654.180008</v>
      </c>
      <c r="D31" s="2">
        <f>SUMIFS(_04___RGPS_e_RPPS[Movimento Receitas RGPS],_04___RGPS_e_RPPS[Mês de Referência],"&gt;"&amp;EDATE(_04___RGPS_e_RPPS[[#This Row],[Mês de Referência]],-12),_04___RGPS_e_RPPS[Mês de Referência],"&lt;"&amp;EDATE(A31,1))</f>
        <v>194812807193.02997</v>
      </c>
      <c r="E31" s="2">
        <v>118871776895.81</v>
      </c>
      <c r="F31" s="2">
        <f>IF(MONTH(_04___RGPS_e_RPPS[[#This Row],[Mês de Referência]])=1,_04___RGPS_e_RPPS[[#This Row],[Despesas RGPS]],_04___RGPS_e_RPPS[[#This Row],[Despesas RGPS]]-E30)</f>
        <v>19463108432.979996</v>
      </c>
      <c r="G31" s="2">
        <f>SUMIFS(_04___RGPS_e_RPPS[Movimento Despesas RGPS],_04___RGPS_e_RPPS[Mês de Referência],"&gt;"&amp;EDATE(_04___RGPS_e_RPPS[[#This Row],[Mês de Referência]],-12),_04___RGPS_e_RPPS[Mês de Referência],"&lt;"&amp;EDATE(A31,1))</f>
        <v>240732556746.06006</v>
      </c>
      <c r="H31" s="2">
        <v>9050086696.3099995</v>
      </c>
      <c r="I31" s="2">
        <f>IF(MONTH(_04___RGPS_e_RPPS[[#This Row],[Mês de Referência]])=1,_04___RGPS_e_RPPS[[#This Row],[Receitas RPPS Civis]],_04___RGPS_e_RPPS[[#This Row],[Receitas RPPS Civis]]-H30)</f>
        <v>1503988926.7999992</v>
      </c>
      <c r="J31" s="2">
        <f>SUMIFS(_04___RGPS_e_RPPS[Movimento Receitas RPPS Civis],_04___RGPS_e_RPPS[Mês de Referência],"&gt;"&amp;EDATE(_04___RGPS_e_RPPS[[#This Row],[Mês de Referência]],-12),_04___RGPS_e_RPPS[Mês de Referência],"&lt;"&amp;EDATE(A31,1))</f>
        <v>19466269466.439999</v>
      </c>
      <c r="K31" s="2">
        <v>24865674391.41</v>
      </c>
      <c r="L31" s="2">
        <f>IF(MONTH(_04___RGPS_e_RPPS[[#This Row],[Mês de Referência]])=1,_04___RGPS_e_RPPS[[#This Row],[Despesas RPPS Civis]],_04___RGPS_e_RPPS[[#This Row],[Despesas RPPS Civis]]-K30)</f>
        <v>5232858309.2599983</v>
      </c>
      <c r="M31" s="2">
        <f>SUMIFS(_04___RGPS_e_RPPS[Movimento Despesas RPPS Civis],_04___RGPS_e_RPPS[Mês de Referência],"&gt;"&amp;EDATE(_04___RGPS_e_RPPS[[#This Row],[Mês de Referência]],-12),_04___RGPS_e_RPPS[Mês de Referência],"&lt;"&amp;EDATE(A31,1))</f>
        <v>49669553331.009995</v>
      </c>
      <c r="N31" s="2">
        <v>892070333.64999998</v>
      </c>
      <c r="O31" s="2">
        <f>IF(MONTH(_04___RGPS_e_RPPS[[#This Row],[Mês de Referência]])=1,_04___RGPS_e_RPPS[[#This Row],[Receitas - Militares]],_04___RGPS_e_RPPS[[#This Row],[Receitas - Militares]]-N30)</f>
        <v>149038557.20999992</v>
      </c>
      <c r="P31" s="2">
        <f>SUMIFS(_04___RGPS_e_RPPS[Movimento Receitas - Militares],_04___RGPS_e_RPPS[Mês de Referência],"&gt;"&amp;EDATE(_04___RGPS_e_RPPS[[#This Row],[Mês de Referência]],-12),_04___RGPS_e_RPPS[Mês de Referência],"&lt;"&amp;EDATE(A31,1))</f>
        <v>1741572131.9099998</v>
      </c>
      <c r="Q31" s="2">
        <v>10224419404.51</v>
      </c>
      <c r="R31" s="2">
        <f>IF(MONTH(_04___RGPS_e_RPPS[[#This Row],[Mês de Referência]])=1,_04___RGPS_e_RPPS[[#This Row],[Despesas - Militares]],_04___RGPS_e_RPPS[[#This Row],[Despesas - Militares]]-Q30)</f>
        <v>2427283091.2200003</v>
      </c>
      <c r="S31" s="2">
        <f>SUMIFS(_04___RGPS_e_RPPS[Movimento Despesas Militares],_04___RGPS_e_RPPS[Mês de Referência],"&gt;"&amp;EDATE(_04___RGPS_e_RPPS[[#This Row],[Mês de Referência]],-12),_04___RGPS_e_RPPS[Mês de Referência],"&lt;"&amp;EDATE(A31,1))</f>
        <v>20745172592.550003</v>
      </c>
      <c r="T31" s="2"/>
      <c r="U31" s="2">
        <f>IF(MONTH(_04___RGPS_e_RPPS[[#This Row],[Mês de Referência]])=1,_04___RGPS_e_RPPS[[#This Row],[Receitas FCDF]],_04___RGPS_e_RPPS[[#This Row],[Receitas FCDF]]-T30)</f>
        <v>0</v>
      </c>
      <c r="V31" s="2">
        <f>SUMIFS(_04___RGPS_e_RPPS[Movimento Receitas FCDF],_04___RGPS_e_RPPS[Mês de Referência],"&gt;"&amp;EDATE(_04___RGPS_e_RPPS[[#This Row],[Mês de Referência]],-12),_04___RGPS_e_RPPS[Mês de Referência],"&lt;"&amp;EDATE(A31,1))</f>
        <v>0</v>
      </c>
      <c r="W31" s="2"/>
      <c r="X31" s="2">
        <f>IF(MONTH(_04___RGPS_e_RPPS[[#This Row],[Mês de Referência]])=1,_04___RGPS_e_RPPS[[#This Row],[Despesas FCDF]],_04___RGPS_e_RPPS[[#This Row],[Despesas FCDF]]-W30)</f>
        <v>0</v>
      </c>
      <c r="Y31" s="2">
        <f>SUMIFS(_04___RGPS_e_RPPS[Movimento Despesas FCDF],_04___RGPS_e_RPPS[Mês de Referência],"&gt;"&amp;EDATE(_04___RGPS_e_RPPS[[#This Row],[Mês de Referência]],-12),_04___RGPS_e_RPPS[Mês de Referência],"&lt;"&amp;EDATE(A31,1))</f>
        <v>0</v>
      </c>
      <c r="Z31" s="8"/>
      <c r="AA31"/>
      <c r="AB31"/>
      <c r="AC31"/>
      <c r="AD31" s="1" t="s">
        <v>335</v>
      </c>
      <c r="AE31" s="6">
        <v>40330</v>
      </c>
      <c r="AF31" s="1">
        <v>2010</v>
      </c>
    </row>
    <row r="32" spans="1:32" ht="15" x14ac:dyDescent="0.25">
      <c r="A32" s="6">
        <v>40360</v>
      </c>
      <c r="B32" s="2">
        <v>113611416316.25</v>
      </c>
      <c r="C32" s="2">
        <f>IF(MONTH(_04___RGPS_e_RPPS[[#This Row],[Mês de Referência]])=1,_04___RGPS_e_RPPS[[#This Row],[Receitas RGPS]],_04___RGPS_e_RPPS[[#This Row],[Receitas RGPS]]-B31)</f>
        <v>17861824355.369995</v>
      </c>
      <c r="D32" s="2">
        <f>SUMIFS(_04___RGPS_e_RPPS[Movimento Receitas RGPS],_04___RGPS_e_RPPS[Mês de Referência],"&gt;"&amp;EDATE(_04___RGPS_e_RPPS[[#This Row],[Mês de Referência]],-12),_04___RGPS_e_RPPS[Mês de Referência],"&lt;"&amp;EDATE(A32,1))</f>
        <v>197573161293.03998</v>
      </c>
      <c r="E32" s="2">
        <v>139583153409.17999</v>
      </c>
      <c r="F32" s="2">
        <f>IF(MONTH(_04___RGPS_e_RPPS[[#This Row],[Mês de Referência]])=1,_04___RGPS_e_RPPS[[#This Row],[Despesas RGPS]],_04___RGPS_e_RPPS[[#This Row],[Despesas RGPS]]-E31)</f>
        <v>20711376513.369995</v>
      </c>
      <c r="G32" s="2">
        <f>SUMIFS(_04___RGPS_e_RPPS[Movimento Despesas RGPS],_04___RGPS_e_RPPS[Mês de Referência],"&gt;"&amp;EDATE(_04___RGPS_e_RPPS[[#This Row],[Mês de Referência]],-12),_04___RGPS_e_RPPS[Mês de Referência],"&lt;"&amp;EDATE(A32,1))</f>
        <v>243777864750.19</v>
      </c>
      <c r="H32" s="2">
        <v>10690015097.93</v>
      </c>
      <c r="I32" s="2">
        <f>IF(MONTH(_04___RGPS_e_RPPS[[#This Row],[Mês de Referência]])=1,_04___RGPS_e_RPPS[[#This Row],[Receitas RPPS Civis]],_04___RGPS_e_RPPS[[#This Row],[Receitas RPPS Civis]]-H31)</f>
        <v>1639928401.6200008</v>
      </c>
      <c r="J32" s="2">
        <f>SUMIFS(_04___RGPS_e_RPPS[Movimento Receitas RPPS Civis],_04___RGPS_e_RPPS[Mês de Referência],"&gt;"&amp;EDATE(_04___RGPS_e_RPPS[[#This Row],[Mês de Referência]],-12),_04___RGPS_e_RPPS[Mês de Referência],"&lt;"&amp;EDATE(A32,1))</f>
        <v>19701707962.989998</v>
      </c>
      <c r="K32" s="2">
        <v>29066852376.060001</v>
      </c>
      <c r="L32" s="2">
        <f>IF(MONTH(_04___RGPS_e_RPPS[[#This Row],[Mês de Referência]])=1,_04___RGPS_e_RPPS[[#This Row],[Despesas RPPS Civis]],_04___RGPS_e_RPPS[[#This Row],[Despesas RPPS Civis]]-K31)</f>
        <v>4201177984.6500015</v>
      </c>
      <c r="M32" s="2">
        <f>SUMIFS(_04___RGPS_e_RPPS[Movimento Despesas RPPS Civis],_04___RGPS_e_RPPS[Mês de Referência],"&gt;"&amp;EDATE(_04___RGPS_e_RPPS[[#This Row],[Mês de Referência]],-12),_04___RGPS_e_RPPS[Mês de Referência],"&lt;"&amp;EDATE(A32,1))</f>
        <v>50244880373.409996</v>
      </c>
      <c r="N32" s="2">
        <v>1051310260.97</v>
      </c>
      <c r="O32" s="2">
        <f>IF(MONTH(_04___RGPS_e_RPPS[[#This Row],[Mês de Referência]])=1,_04___RGPS_e_RPPS[[#This Row],[Receitas - Militares]],_04___RGPS_e_RPPS[[#This Row],[Receitas - Militares]]-N31)</f>
        <v>159239927.32000005</v>
      </c>
      <c r="P32" s="2">
        <f>SUMIFS(_04___RGPS_e_RPPS[Movimento Receitas - Militares],_04___RGPS_e_RPPS[Mês de Referência],"&gt;"&amp;EDATE(_04___RGPS_e_RPPS[[#This Row],[Mês de Referência]],-12),_04___RGPS_e_RPPS[Mês de Referência],"&lt;"&amp;EDATE(A32,1))</f>
        <v>1753464275.5900002</v>
      </c>
      <c r="Q32" s="2">
        <v>11927126635.379999</v>
      </c>
      <c r="R32" s="2">
        <f>IF(MONTH(_04___RGPS_e_RPPS[[#This Row],[Mês de Referência]])=1,_04___RGPS_e_RPPS[[#This Row],[Despesas - Militares]],_04___RGPS_e_RPPS[[#This Row],[Despesas - Militares]]-Q31)</f>
        <v>1702707230.8699989</v>
      </c>
      <c r="S32" s="2">
        <f>SUMIFS(_04___RGPS_e_RPPS[Movimento Despesas Militares],_04___RGPS_e_RPPS[Mês de Referência],"&gt;"&amp;EDATE(_04___RGPS_e_RPPS[[#This Row],[Mês de Referência]],-12),_04___RGPS_e_RPPS[Mês de Referência],"&lt;"&amp;EDATE(A32,1))</f>
        <v>20825514571.140003</v>
      </c>
      <c r="T32" s="2"/>
      <c r="U32" s="2">
        <f>IF(MONTH(_04___RGPS_e_RPPS[[#This Row],[Mês de Referência]])=1,_04___RGPS_e_RPPS[[#This Row],[Receitas FCDF]],_04___RGPS_e_RPPS[[#This Row],[Receitas FCDF]]-T31)</f>
        <v>0</v>
      </c>
      <c r="V32" s="2">
        <f>SUMIFS(_04___RGPS_e_RPPS[Movimento Receitas FCDF],_04___RGPS_e_RPPS[Mês de Referência],"&gt;"&amp;EDATE(_04___RGPS_e_RPPS[[#This Row],[Mês de Referência]],-12),_04___RGPS_e_RPPS[Mês de Referência],"&lt;"&amp;EDATE(A32,1))</f>
        <v>0</v>
      </c>
      <c r="W32" s="2"/>
      <c r="X32" s="2">
        <f>IF(MONTH(_04___RGPS_e_RPPS[[#This Row],[Mês de Referência]])=1,_04___RGPS_e_RPPS[[#This Row],[Despesas FCDF]],_04___RGPS_e_RPPS[[#This Row],[Despesas FCDF]]-W31)</f>
        <v>0</v>
      </c>
      <c r="Y32" s="2">
        <f>SUMIFS(_04___RGPS_e_RPPS[Movimento Despesas FCDF],_04___RGPS_e_RPPS[Mês de Referência],"&gt;"&amp;EDATE(_04___RGPS_e_RPPS[[#This Row],[Mês de Referência]],-12),_04___RGPS_e_RPPS[Mês de Referência],"&lt;"&amp;EDATE(A32,1))</f>
        <v>0</v>
      </c>
      <c r="Z32" s="8"/>
      <c r="AA32"/>
      <c r="AB32"/>
      <c r="AC32"/>
      <c r="AD32" s="1" t="s">
        <v>336</v>
      </c>
      <c r="AE32" s="6">
        <v>40360</v>
      </c>
      <c r="AF32" s="1">
        <v>2010</v>
      </c>
    </row>
    <row r="33" spans="1:32" ht="15" x14ac:dyDescent="0.25">
      <c r="A33" s="6">
        <v>40391</v>
      </c>
      <c r="B33" s="2">
        <v>130840407018.97</v>
      </c>
      <c r="C33" s="2">
        <f>IF(MONTH(_04___RGPS_e_RPPS[[#This Row],[Mês de Referência]])=1,_04___RGPS_e_RPPS[[#This Row],[Receitas RGPS]],_04___RGPS_e_RPPS[[#This Row],[Receitas RGPS]]-B32)</f>
        <v>17228990702.720001</v>
      </c>
      <c r="D33" s="2">
        <f>SUMIFS(_04___RGPS_e_RPPS[Movimento Receitas RGPS],_04___RGPS_e_RPPS[Mês de Referência],"&gt;"&amp;EDATE(_04___RGPS_e_RPPS[[#This Row],[Mês de Referência]],-12),_04___RGPS_e_RPPS[Mês de Referência],"&lt;"&amp;EDATE(A33,1))</f>
        <v>200374856512.50998</v>
      </c>
      <c r="E33" s="2">
        <v>168219834249.44</v>
      </c>
      <c r="F33" s="2">
        <f>IF(MONTH(_04___RGPS_e_RPPS[[#This Row],[Mês de Referência]])=1,_04___RGPS_e_RPPS[[#This Row],[Despesas RGPS]],_04___RGPS_e_RPPS[[#This Row],[Despesas RGPS]]-E32)</f>
        <v>28636680840.26001</v>
      </c>
      <c r="G33" s="2">
        <f>SUMIFS(_04___RGPS_e_RPPS[Movimento Despesas RGPS],_04___RGPS_e_RPPS[Mês de Referência],"&gt;"&amp;EDATE(_04___RGPS_e_RPPS[[#This Row],[Mês de Referência]],-12),_04___RGPS_e_RPPS[Mês de Referência],"&lt;"&amp;EDATE(A33,1))</f>
        <v>257768975899.54004</v>
      </c>
      <c r="H33" s="2">
        <v>12330842925.309999</v>
      </c>
      <c r="I33" s="2">
        <f>IF(MONTH(_04___RGPS_e_RPPS[[#This Row],[Mês de Referência]])=1,_04___RGPS_e_RPPS[[#This Row],[Receitas RPPS Civis]],_04___RGPS_e_RPPS[[#This Row],[Receitas RPPS Civis]]-H32)</f>
        <v>1640827827.3799992</v>
      </c>
      <c r="J33" s="2">
        <f>SUMIFS(_04___RGPS_e_RPPS[Movimento Receitas RPPS Civis],_04___RGPS_e_RPPS[Mês de Referência],"&gt;"&amp;EDATE(_04___RGPS_e_RPPS[[#This Row],[Mês de Referência]],-12),_04___RGPS_e_RPPS[Mês de Referência],"&lt;"&amp;EDATE(A33,1))</f>
        <v>19864728261.119995</v>
      </c>
      <c r="K33" s="2">
        <v>33243423704.009998</v>
      </c>
      <c r="L33" s="2">
        <f>IF(MONTH(_04___RGPS_e_RPPS[[#This Row],[Mês de Referência]])=1,_04___RGPS_e_RPPS[[#This Row],[Despesas RPPS Civis]],_04___RGPS_e_RPPS[[#This Row],[Despesas RPPS Civis]]-K32)</f>
        <v>4176571327.9499969</v>
      </c>
      <c r="M33" s="2">
        <f>SUMIFS(_04___RGPS_e_RPPS[Movimento Despesas RPPS Civis],_04___RGPS_e_RPPS[Mês de Referência],"&gt;"&amp;EDATE(_04___RGPS_e_RPPS[[#This Row],[Mês de Referência]],-12),_04___RGPS_e_RPPS[Mês de Referência],"&lt;"&amp;EDATE(A33,1))</f>
        <v>50770381197.239998</v>
      </c>
      <c r="N33" s="2">
        <v>1214106825.8499999</v>
      </c>
      <c r="O33" s="2">
        <f>IF(MONTH(_04___RGPS_e_RPPS[[#This Row],[Mês de Referência]])=1,_04___RGPS_e_RPPS[[#This Row],[Receitas - Militares]],_04___RGPS_e_RPPS[[#This Row],[Receitas - Militares]]-N32)</f>
        <v>162796564.87999988</v>
      </c>
      <c r="P33" s="2">
        <f>SUMIFS(_04___RGPS_e_RPPS[Movimento Receitas - Militares],_04___RGPS_e_RPPS[Mês de Referência],"&gt;"&amp;EDATE(_04___RGPS_e_RPPS[[#This Row],[Mês de Referência]],-12),_04___RGPS_e_RPPS[Mês de Referência],"&lt;"&amp;EDATE(A33,1))</f>
        <v>1767702144.3500001</v>
      </c>
      <c r="Q33" s="2">
        <v>13640777045.68</v>
      </c>
      <c r="R33" s="2">
        <f>IF(MONTH(_04___RGPS_e_RPPS[[#This Row],[Mês de Referência]])=1,_04___RGPS_e_RPPS[[#This Row],[Despesas - Militares]],_04___RGPS_e_RPPS[[#This Row],[Despesas - Militares]]-Q32)</f>
        <v>1713650410.3000011</v>
      </c>
      <c r="S33" s="2">
        <f>SUMIFS(_04___RGPS_e_RPPS[Movimento Despesas Militares],_04___RGPS_e_RPPS[Mês de Referência],"&gt;"&amp;EDATE(_04___RGPS_e_RPPS[[#This Row],[Mês de Referência]],-12),_04___RGPS_e_RPPS[Mês de Referência],"&lt;"&amp;EDATE(A33,1))</f>
        <v>20915443071.230003</v>
      </c>
      <c r="T33" s="2"/>
      <c r="U33" s="2">
        <f>IF(MONTH(_04___RGPS_e_RPPS[[#This Row],[Mês de Referência]])=1,_04___RGPS_e_RPPS[[#This Row],[Receitas FCDF]],_04___RGPS_e_RPPS[[#This Row],[Receitas FCDF]]-T32)</f>
        <v>0</v>
      </c>
      <c r="V33" s="2">
        <f>SUMIFS(_04___RGPS_e_RPPS[Movimento Receitas FCDF],_04___RGPS_e_RPPS[Mês de Referência],"&gt;"&amp;EDATE(_04___RGPS_e_RPPS[[#This Row],[Mês de Referência]],-12),_04___RGPS_e_RPPS[Mês de Referência],"&lt;"&amp;EDATE(A33,1))</f>
        <v>0</v>
      </c>
      <c r="W33" s="2"/>
      <c r="X33" s="2">
        <f>IF(MONTH(_04___RGPS_e_RPPS[[#This Row],[Mês de Referência]])=1,_04___RGPS_e_RPPS[[#This Row],[Despesas FCDF]],_04___RGPS_e_RPPS[[#This Row],[Despesas FCDF]]-W32)</f>
        <v>0</v>
      </c>
      <c r="Y33" s="2">
        <f>SUMIFS(_04___RGPS_e_RPPS[Movimento Despesas FCDF],_04___RGPS_e_RPPS[Mês de Referência],"&gt;"&amp;EDATE(_04___RGPS_e_RPPS[[#This Row],[Mês de Referência]],-12),_04___RGPS_e_RPPS[Mês de Referência],"&lt;"&amp;EDATE(A33,1))</f>
        <v>0</v>
      </c>
      <c r="Z33" s="8"/>
      <c r="AA33"/>
      <c r="AB33"/>
      <c r="AC33"/>
      <c r="AD33" s="1" t="s">
        <v>337</v>
      </c>
      <c r="AE33" s="6">
        <v>40391</v>
      </c>
      <c r="AF33" s="1">
        <v>2010</v>
      </c>
    </row>
    <row r="34" spans="1:32" ht="15" x14ac:dyDescent="0.25">
      <c r="A34" s="6">
        <v>40422</v>
      </c>
      <c r="B34" s="2">
        <v>147913072257.22</v>
      </c>
      <c r="C34" s="2">
        <f>IF(MONTH(_04___RGPS_e_RPPS[[#This Row],[Mês de Referência]])=1,_04___RGPS_e_RPPS[[#This Row],[Receitas RGPS]],_04___RGPS_e_RPPS[[#This Row],[Receitas RGPS]]-B33)</f>
        <v>17072665238.25</v>
      </c>
      <c r="D34" s="2">
        <f>SUMIFS(_04___RGPS_e_RPPS[Movimento Receitas RGPS],_04___RGPS_e_RPPS[Mês de Referência],"&gt;"&amp;EDATE(_04___RGPS_e_RPPS[[#This Row],[Mês de Referência]],-12),_04___RGPS_e_RPPS[Mês de Referência],"&lt;"&amp;EDATE(A34,1))</f>
        <v>204068623550.06998</v>
      </c>
      <c r="E34" s="2">
        <v>187459510584.51001</v>
      </c>
      <c r="F34" s="2">
        <f>IF(MONTH(_04___RGPS_e_RPPS[[#This Row],[Mês de Referência]])=1,_04___RGPS_e_RPPS[[#This Row],[Despesas RGPS]],_04___RGPS_e_RPPS[[#This Row],[Despesas RGPS]]-E33)</f>
        <v>19239676335.070007</v>
      </c>
      <c r="G34" s="2">
        <f>SUMIFS(_04___RGPS_e_RPPS[Movimento Despesas RGPS],_04___RGPS_e_RPPS[Mês de Referência],"&gt;"&amp;EDATE(_04___RGPS_e_RPPS[[#This Row],[Mês de Referência]],-12),_04___RGPS_e_RPPS[Mês de Referência],"&lt;"&amp;EDATE(A34,1))</f>
        <v>248856671855.22003</v>
      </c>
      <c r="H34" s="2">
        <v>13996491195.77</v>
      </c>
      <c r="I34" s="2">
        <f>IF(MONTH(_04___RGPS_e_RPPS[[#This Row],[Mês de Referência]])=1,_04___RGPS_e_RPPS[[#This Row],[Receitas RPPS Civis]],_04___RGPS_e_RPPS[[#This Row],[Receitas RPPS Civis]]-H33)</f>
        <v>1665648270.460001</v>
      </c>
      <c r="J34" s="2">
        <f>SUMIFS(_04___RGPS_e_RPPS[Movimento Receitas RPPS Civis],_04___RGPS_e_RPPS[Mês de Referência],"&gt;"&amp;EDATE(_04___RGPS_e_RPPS[[#This Row],[Mês de Referência]],-12),_04___RGPS_e_RPPS[Mês de Referência],"&lt;"&amp;EDATE(A34,1))</f>
        <v>20094995851.209999</v>
      </c>
      <c r="K34" s="2">
        <v>37395403771.57</v>
      </c>
      <c r="L34" s="2">
        <f>IF(MONTH(_04___RGPS_e_RPPS[[#This Row],[Mês de Referência]])=1,_04___RGPS_e_RPPS[[#This Row],[Despesas RPPS Civis]],_04___RGPS_e_RPPS[[#This Row],[Despesas RPPS Civis]]-K33)</f>
        <v>4151980067.5600014</v>
      </c>
      <c r="M34" s="2">
        <f>SUMIFS(_04___RGPS_e_RPPS[Movimento Despesas RPPS Civis],_04___RGPS_e_RPPS[Mês de Referência],"&gt;"&amp;EDATE(_04___RGPS_e_RPPS[[#This Row],[Mês de Referência]],-12),_04___RGPS_e_RPPS[Mês de Referência],"&lt;"&amp;EDATE(A34,1))</f>
        <v>51209401620.570007</v>
      </c>
      <c r="N34" s="2">
        <v>1377457349.8800001</v>
      </c>
      <c r="O34" s="2">
        <f>IF(MONTH(_04___RGPS_e_RPPS[[#This Row],[Mês de Referência]])=1,_04___RGPS_e_RPPS[[#This Row],[Receitas - Militares]],_04___RGPS_e_RPPS[[#This Row],[Receitas - Militares]]-N33)</f>
        <v>163350524.03000021</v>
      </c>
      <c r="P34" s="2">
        <f>SUMIFS(_04___RGPS_e_RPPS[Movimento Receitas - Militares],_04___RGPS_e_RPPS[Mês de Referência],"&gt;"&amp;EDATE(_04___RGPS_e_RPPS[[#This Row],[Mês de Referência]],-12),_04___RGPS_e_RPPS[Mês de Referência],"&lt;"&amp;EDATE(A34,1))</f>
        <v>1819347558.2000005</v>
      </c>
      <c r="Q34" s="2">
        <v>15359789480.66</v>
      </c>
      <c r="R34" s="2">
        <f>IF(MONTH(_04___RGPS_e_RPPS[[#This Row],[Mês de Referência]])=1,_04___RGPS_e_RPPS[[#This Row],[Despesas - Militares]],_04___RGPS_e_RPPS[[#This Row],[Despesas - Militares]]-Q33)</f>
        <v>1719012434.9799995</v>
      </c>
      <c r="S34" s="2">
        <f>SUMIFS(_04___RGPS_e_RPPS[Movimento Despesas Militares],_04___RGPS_e_RPPS[Mês de Referência],"&gt;"&amp;EDATE(_04___RGPS_e_RPPS[[#This Row],[Mês de Referência]],-12),_04___RGPS_e_RPPS[Mês de Referência],"&lt;"&amp;EDATE(A34,1))</f>
        <v>21021297526.100002</v>
      </c>
      <c r="T34" s="2"/>
      <c r="U34" s="2">
        <f>IF(MONTH(_04___RGPS_e_RPPS[[#This Row],[Mês de Referência]])=1,_04___RGPS_e_RPPS[[#This Row],[Receitas FCDF]],_04___RGPS_e_RPPS[[#This Row],[Receitas FCDF]]-T33)</f>
        <v>0</v>
      </c>
      <c r="V34" s="2">
        <f>SUMIFS(_04___RGPS_e_RPPS[Movimento Receitas FCDF],_04___RGPS_e_RPPS[Mês de Referência],"&gt;"&amp;EDATE(_04___RGPS_e_RPPS[[#This Row],[Mês de Referência]],-12),_04___RGPS_e_RPPS[Mês de Referência],"&lt;"&amp;EDATE(A34,1))</f>
        <v>0</v>
      </c>
      <c r="W34" s="2"/>
      <c r="X34" s="2">
        <f>IF(MONTH(_04___RGPS_e_RPPS[[#This Row],[Mês de Referência]])=1,_04___RGPS_e_RPPS[[#This Row],[Despesas FCDF]],_04___RGPS_e_RPPS[[#This Row],[Despesas FCDF]]-W33)</f>
        <v>0</v>
      </c>
      <c r="Y34" s="2">
        <f>SUMIFS(_04___RGPS_e_RPPS[Movimento Despesas FCDF],_04___RGPS_e_RPPS[Mês de Referência],"&gt;"&amp;EDATE(_04___RGPS_e_RPPS[[#This Row],[Mês de Referência]],-12),_04___RGPS_e_RPPS[Mês de Referência],"&lt;"&amp;EDATE(A34,1))</f>
        <v>0</v>
      </c>
      <c r="Z34" s="8"/>
      <c r="AA34"/>
      <c r="AB34"/>
      <c r="AC34"/>
      <c r="AD34" s="1" t="s">
        <v>338</v>
      </c>
      <c r="AE34" s="6">
        <v>40422</v>
      </c>
      <c r="AF34" s="1">
        <v>2010</v>
      </c>
    </row>
    <row r="35" spans="1:32" ht="15" x14ac:dyDescent="0.25">
      <c r="A35" s="6">
        <v>40452</v>
      </c>
      <c r="B35" s="2">
        <v>165526195305.51999</v>
      </c>
      <c r="C35" s="2">
        <f>IF(MONTH(_04___RGPS_e_RPPS[[#This Row],[Mês de Referência]])=1,_04___RGPS_e_RPPS[[#This Row],[Receitas RGPS]],_04___RGPS_e_RPPS[[#This Row],[Receitas RGPS]]-B34)</f>
        <v>17613123048.299988</v>
      </c>
      <c r="D35" s="2">
        <f>SUMIFS(_04___RGPS_e_RPPS[Movimento Receitas RGPS],_04___RGPS_e_RPPS[Mês de Referência],"&gt;"&amp;EDATE(_04___RGPS_e_RPPS[[#This Row],[Mês de Referência]],-12),_04___RGPS_e_RPPS[Mês de Referência],"&lt;"&amp;EDATE(A35,1))</f>
        <v>206007715434.01999</v>
      </c>
      <c r="E35" s="2">
        <v>207379096565.41</v>
      </c>
      <c r="F35" s="2">
        <f>IF(MONTH(_04___RGPS_e_RPPS[[#This Row],[Mês de Referência]])=1,_04___RGPS_e_RPPS[[#This Row],[Despesas RGPS]],_04___RGPS_e_RPPS[[#This Row],[Despesas RGPS]]-E34)</f>
        <v>19919585980.899994</v>
      </c>
      <c r="G35" s="2">
        <f>SUMIFS(_04___RGPS_e_RPPS[Movimento Despesas RGPS],_04___RGPS_e_RPPS[Mês de Referência],"&gt;"&amp;EDATE(_04___RGPS_e_RPPS[[#This Row],[Mês de Referência]],-12),_04___RGPS_e_RPPS[Mês de Referência],"&lt;"&amp;EDATE(A35,1))</f>
        <v>251049802286.74997</v>
      </c>
      <c r="H35" s="2">
        <v>15644886016.09</v>
      </c>
      <c r="I35" s="2">
        <f>IF(MONTH(_04___RGPS_e_RPPS[[#This Row],[Mês de Referência]])=1,_04___RGPS_e_RPPS[[#This Row],[Receitas RPPS Civis]],_04___RGPS_e_RPPS[[#This Row],[Receitas RPPS Civis]]-H34)</f>
        <v>1648394820.3199997</v>
      </c>
      <c r="J35" s="2">
        <f>SUMIFS(_04___RGPS_e_RPPS[Movimento Receitas RPPS Civis],_04___RGPS_e_RPPS[Mês de Referência],"&gt;"&amp;EDATE(_04___RGPS_e_RPPS[[#This Row],[Mês de Referência]],-12),_04___RGPS_e_RPPS[Mês de Referência],"&lt;"&amp;EDATE(A35,1))</f>
        <v>20264238992.879997</v>
      </c>
      <c r="K35" s="2">
        <v>41562517827.699997</v>
      </c>
      <c r="L35" s="2">
        <f>IF(MONTH(_04___RGPS_e_RPPS[[#This Row],[Mês de Referência]])=1,_04___RGPS_e_RPPS[[#This Row],[Despesas RPPS Civis]],_04___RGPS_e_RPPS[[#This Row],[Despesas RPPS Civis]]-K34)</f>
        <v>4167114056.1299973</v>
      </c>
      <c r="M35" s="2">
        <f>SUMIFS(_04___RGPS_e_RPPS[Movimento Despesas RPPS Civis],_04___RGPS_e_RPPS[Mês de Referência],"&gt;"&amp;EDATE(_04___RGPS_e_RPPS[[#This Row],[Mês de Referência]],-12),_04___RGPS_e_RPPS[Mês de Referência],"&lt;"&amp;EDATE(A35,1))</f>
        <v>51682027626.370003</v>
      </c>
      <c r="N35" s="2">
        <v>1540742751.7</v>
      </c>
      <c r="O35" s="2">
        <f>IF(MONTH(_04___RGPS_e_RPPS[[#This Row],[Mês de Referência]])=1,_04___RGPS_e_RPPS[[#This Row],[Receitas - Militares]],_04___RGPS_e_RPPS[[#This Row],[Receitas - Militares]]-N34)</f>
        <v>163285401.81999993</v>
      </c>
      <c r="P35" s="2">
        <f>SUMIFS(_04___RGPS_e_RPPS[Movimento Receitas - Militares],_04___RGPS_e_RPPS[Mês de Referência],"&gt;"&amp;EDATE(_04___RGPS_e_RPPS[[#This Row],[Mês de Referência]],-12),_04___RGPS_e_RPPS[Mês de Referência],"&lt;"&amp;EDATE(A35,1))</f>
        <v>1835248682.1900001</v>
      </c>
      <c r="Q35" s="2">
        <v>17068297229.25</v>
      </c>
      <c r="R35" s="2">
        <f>IF(MONTH(_04___RGPS_e_RPPS[[#This Row],[Mês de Referência]])=1,_04___RGPS_e_RPPS[[#This Row],[Despesas - Militares]],_04___RGPS_e_RPPS[[#This Row],[Despesas - Militares]]-Q34)</f>
        <v>1708507748.5900002</v>
      </c>
      <c r="S35" s="2">
        <f>SUMIFS(_04___RGPS_e_RPPS[Movimento Despesas Militares],_04___RGPS_e_RPPS[Mês de Referência],"&gt;"&amp;EDATE(_04___RGPS_e_RPPS[[#This Row],[Mês de Referência]],-12),_04___RGPS_e_RPPS[Mês de Referência],"&lt;"&amp;EDATE(A35,1))</f>
        <v>21113415108.160004</v>
      </c>
      <c r="T35" s="2"/>
      <c r="U35" s="2">
        <f>IF(MONTH(_04___RGPS_e_RPPS[[#This Row],[Mês de Referência]])=1,_04___RGPS_e_RPPS[[#This Row],[Receitas FCDF]],_04___RGPS_e_RPPS[[#This Row],[Receitas FCDF]]-T34)</f>
        <v>0</v>
      </c>
      <c r="V35" s="2">
        <f>SUMIFS(_04___RGPS_e_RPPS[Movimento Receitas FCDF],_04___RGPS_e_RPPS[Mês de Referência],"&gt;"&amp;EDATE(_04___RGPS_e_RPPS[[#This Row],[Mês de Referência]],-12),_04___RGPS_e_RPPS[Mês de Referência],"&lt;"&amp;EDATE(A35,1))</f>
        <v>0</v>
      </c>
      <c r="W35" s="2"/>
      <c r="X35" s="2">
        <f>IF(MONTH(_04___RGPS_e_RPPS[[#This Row],[Mês de Referência]])=1,_04___RGPS_e_RPPS[[#This Row],[Despesas FCDF]],_04___RGPS_e_RPPS[[#This Row],[Despesas FCDF]]-W34)</f>
        <v>0</v>
      </c>
      <c r="Y35" s="2">
        <f>SUMIFS(_04___RGPS_e_RPPS[Movimento Despesas FCDF],_04___RGPS_e_RPPS[Mês de Referência],"&gt;"&amp;EDATE(_04___RGPS_e_RPPS[[#This Row],[Mês de Referência]],-12),_04___RGPS_e_RPPS[Mês de Referência],"&lt;"&amp;EDATE(A35,1))</f>
        <v>0</v>
      </c>
      <c r="Z35" s="8"/>
      <c r="AA35"/>
      <c r="AB35"/>
      <c r="AC35"/>
      <c r="AD35" s="1" t="s">
        <v>339</v>
      </c>
      <c r="AE35" s="6">
        <v>40452</v>
      </c>
      <c r="AF35" s="1">
        <v>2010</v>
      </c>
    </row>
    <row r="36" spans="1:32" ht="15" x14ac:dyDescent="0.25">
      <c r="A36" s="6">
        <v>40483</v>
      </c>
      <c r="B36" s="2">
        <v>182342055041.23001</v>
      </c>
      <c r="C36" s="2">
        <f>IF(MONTH(_04___RGPS_e_RPPS[[#This Row],[Mês de Referência]])=1,_04___RGPS_e_RPPS[[#This Row],[Receitas RGPS]],_04___RGPS_e_RPPS[[#This Row],[Receitas RGPS]]-B35)</f>
        <v>16815859735.710022</v>
      </c>
      <c r="D36" s="2">
        <f>SUMIFS(_04___RGPS_e_RPPS[Movimento Receitas RGPS],_04___RGPS_e_RPPS[Mês de Referência],"&gt;"&amp;EDATE(_04___RGPS_e_RPPS[[#This Row],[Mês de Referência]],-12),_04___RGPS_e_RPPS[Mês de Referência],"&lt;"&amp;EDATE(A36,1))</f>
        <v>206749429988.84</v>
      </c>
      <c r="E36" s="2">
        <v>236405125510.48001</v>
      </c>
      <c r="F36" s="2">
        <f>IF(MONTH(_04___RGPS_e_RPPS[[#This Row],[Mês de Referência]])=1,_04___RGPS_e_RPPS[[#This Row],[Despesas RGPS]],_04___RGPS_e_RPPS[[#This Row],[Despesas RGPS]]-E35)</f>
        <v>29026028945.070007</v>
      </c>
      <c r="G36" s="2">
        <f>SUMIFS(_04___RGPS_e_RPPS[Movimento Despesas RGPS],_04___RGPS_e_RPPS[Mês de Referência],"&gt;"&amp;EDATE(_04___RGPS_e_RPPS[[#This Row],[Mês de Referência]],-12),_04___RGPS_e_RPPS[Mês de Referência],"&lt;"&amp;EDATE(A36,1))</f>
        <v>253919451310.72003</v>
      </c>
      <c r="H36" s="2">
        <v>18447452691.200001</v>
      </c>
      <c r="I36" s="2">
        <f>IF(MONTH(_04___RGPS_e_RPPS[[#This Row],[Mês de Referência]])=1,_04___RGPS_e_RPPS[[#This Row],[Receitas RPPS Civis]],_04___RGPS_e_RPPS[[#This Row],[Receitas RPPS Civis]]-H35)</f>
        <v>2802566675.1100006</v>
      </c>
      <c r="J36" s="2">
        <f>SUMIFS(_04___RGPS_e_RPPS[Movimento Receitas RPPS Civis],_04___RGPS_e_RPPS[Mês de Referência],"&gt;"&amp;EDATE(_04___RGPS_e_RPPS[[#This Row],[Mês de Referência]],-12),_04___RGPS_e_RPPS[Mês de Referência],"&lt;"&amp;EDATE(A36,1))</f>
        <v>20512207787.790001</v>
      </c>
      <c r="K36" s="2">
        <v>47608030358.760002</v>
      </c>
      <c r="L36" s="2">
        <f>IF(MONTH(_04___RGPS_e_RPPS[[#This Row],[Mês de Referência]])=1,_04___RGPS_e_RPPS[[#This Row],[Despesas RPPS Civis]],_04___RGPS_e_RPPS[[#This Row],[Despesas RPPS Civis]]-K35)</f>
        <v>6045512531.0600052</v>
      </c>
      <c r="M36" s="2">
        <f>SUMIFS(_04___RGPS_e_RPPS[Movimento Despesas RPPS Civis],_04___RGPS_e_RPPS[Mês de Referência],"&gt;"&amp;EDATE(_04___RGPS_e_RPPS[[#This Row],[Mês de Referência]],-12),_04___RGPS_e_RPPS[Mês de Referência],"&lt;"&amp;EDATE(A36,1))</f>
        <v>51946867920.020004</v>
      </c>
      <c r="N36" s="2">
        <v>1745526760.1400001</v>
      </c>
      <c r="O36" s="2">
        <f>IF(MONTH(_04___RGPS_e_RPPS[[#This Row],[Mês de Referência]])=1,_04___RGPS_e_RPPS[[#This Row],[Receitas - Militares]],_04___RGPS_e_RPPS[[#This Row],[Receitas - Militares]]-N35)</f>
        <v>204784008.44000006</v>
      </c>
      <c r="P36" s="2">
        <f>SUMIFS(_04___RGPS_e_RPPS[Movimento Receitas - Militares],_04___RGPS_e_RPPS[Mês de Referência],"&gt;"&amp;EDATE(_04___RGPS_e_RPPS[[#This Row],[Mês de Referência]],-12),_04___RGPS_e_RPPS[Mês de Referência],"&lt;"&amp;EDATE(A36,1))</f>
        <v>1892827034.7600002</v>
      </c>
      <c r="Q36" s="2">
        <v>19857468300.779999</v>
      </c>
      <c r="R36" s="2">
        <f>IF(MONTH(_04___RGPS_e_RPPS[[#This Row],[Mês de Referência]])=1,_04___RGPS_e_RPPS[[#This Row],[Despesas - Militares]],_04___RGPS_e_RPPS[[#This Row],[Despesas - Militares]]-Q35)</f>
        <v>2789171071.5299988</v>
      </c>
      <c r="S36" s="2">
        <f>SUMIFS(_04___RGPS_e_RPPS[Movimento Despesas Militares],_04___RGPS_e_RPPS[Mês de Referência],"&gt;"&amp;EDATE(_04___RGPS_e_RPPS[[#This Row],[Mês de Referência]],-12),_04___RGPS_e_RPPS[Mês de Referência],"&lt;"&amp;EDATE(A36,1))</f>
        <v>21405761043.199997</v>
      </c>
      <c r="T36" s="2"/>
      <c r="U36" s="2">
        <f>IF(MONTH(_04___RGPS_e_RPPS[[#This Row],[Mês de Referência]])=1,_04___RGPS_e_RPPS[[#This Row],[Receitas FCDF]],_04___RGPS_e_RPPS[[#This Row],[Receitas FCDF]]-T35)</f>
        <v>0</v>
      </c>
      <c r="V36" s="2">
        <f>SUMIFS(_04___RGPS_e_RPPS[Movimento Receitas FCDF],_04___RGPS_e_RPPS[Mês de Referência],"&gt;"&amp;EDATE(_04___RGPS_e_RPPS[[#This Row],[Mês de Referência]],-12),_04___RGPS_e_RPPS[Mês de Referência],"&lt;"&amp;EDATE(A36,1))</f>
        <v>0</v>
      </c>
      <c r="W36" s="2"/>
      <c r="X36" s="2">
        <f>IF(MONTH(_04___RGPS_e_RPPS[[#This Row],[Mês de Referência]])=1,_04___RGPS_e_RPPS[[#This Row],[Despesas FCDF]],_04___RGPS_e_RPPS[[#This Row],[Despesas FCDF]]-W35)</f>
        <v>0</v>
      </c>
      <c r="Y36" s="2">
        <f>SUMIFS(_04___RGPS_e_RPPS[Movimento Despesas FCDF],_04___RGPS_e_RPPS[Mês de Referência],"&gt;"&amp;EDATE(_04___RGPS_e_RPPS[[#This Row],[Mês de Referência]],-12),_04___RGPS_e_RPPS[Mês de Referência],"&lt;"&amp;EDATE(A36,1))</f>
        <v>0</v>
      </c>
      <c r="Z36" s="8"/>
      <c r="AA36"/>
      <c r="AB36"/>
      <c r="AC36"/>
      <c r="AD36" s="1" t="s">
        <v>340</v>
      </c>
      <c r="AE36" s="6">
        <v>40483</v>
      </c>
      <c r="AF36" s="1">
        <v>2010</v>
      </c>
    </row>
    <row r="37" spans="1:32" ht="15" x14ac:dyDescent="0.25">
      <c r="A37" s="6">
        <v>40513</v>
      </c>
      <c r="B37" s="2">
        <v>212402450608.88</v>
      </c>
      <c r="C37" s="2">
        <f>IF(MONTH(_04___RGPS_e_RPPS[[#This Row],[Mês de Referência]])=1,_04___RGPS_e_RPPS[[#This Row],[Receitas RGPS]],_04___RGPS_e_RPPS[[#This Row],[Receitas RGPS]]-B36)</f>
        <v>30060395567.649994</v>
      </c>
      <c r="D37" s="2">
        <f>SUMIFS(_04___RGPS_e_RPPS[Movimento Receitas RGPS],_04___RGPS_e_RPPS[Mês de Referência],"&gt;"&amp;EDATE(_04___RGPS_e_RPPS[[#This Row],[Mês de Referência]],-12),_04___RGPS_e_RPPS[Mês de Referência],"&lt;"&amp;EDATE(A37,1))</f>
        <v>212402450608.88</v>
      </c>
      <c r="E37" s="2">
        <v>254819860904.04001</v>
      </c>
      <c r="F37" s="2">
        <f>IF(MONTH(_04___RGPS_e_RPPS[[#This Row],[Mês de Referência]])=1,_04___RGPS_e_RPPS[[#This Row],[Despesas RGPS]],_04___RGPS_e_RPPS[[#This Row],[Despesas RGPS]]-E36)</f>
        <v>18414735393.559998</v>
      </c>
      <c r="G37" s="2">
        <f>SUMIFS(_04___RGPS_e_RPPS[Movimento Despesas RGPS],_04___RGPS_e_RPPS[Mês de Referência],"&gt;"&amp;EDATE(_04___RGPS_e_RPPS[[#This Row],[Mês de Referência]],-12),_04___RGPS_e_RPPS[Mês de Referência],"&lt;"&amp;EDATE(A37,1))</f>
        <v>254819860904.04001</v>
      </c>
      <c r="H37" s="2">
        <v>20807681025.599998</v>
      </c>
      <c r="I37" s="2">
        <f>IF(MONTH(_04___RGPS_e_RPPS[[#This Row],[Mês de Referência]])=1,_04___RGPS_e_RPPS[[#This Row],[Receitas RPPS Civis]],_04___RGPS_e_RPPS[[#This Row],[Receitas RPPS Civis]]-H36)</f>
        <v>2360228334.3999977</v>
      </c>
      <c r="J37" s="2">
        <f>SUMIFS(_04___RGPS_e_RPPS[Movimento Receitas RPPS Civis],_04___RGPS_e_RPPS[Mês de Referência],"&gt;"&amp;EDATE(_04___RGPS_e_RPPS[[#This Row],[Mês de Referência]],-12),_04___RGPS_e_RPPS[Mês de Referência],"&lt;"&amp;EDATE(A37,1))</f>
        <v>20807681025.599998</v>
      </c>
      <c r="K37" s="2">
        <v>52344421395.809998</v>
      </c>
      <c r="L37" s="2">
        <f>IF(MONTH(_04___RGPS_e_RPPS[[#This Row],[Mês de Referência]])=1,_04___RGPS_e_RPPS[[#This Row],[Despesas RPPS Civis]],_04___RGPS_e_RPPS[[#This Row],[Despesas RPPS Civis]]-K36)</f>
        <v>4736391037.0499954</v>
      </c>
      <c r="M37" s="2">
        <f>SUMIFS(_04___RGPS_e_RPPS[Movimento Despesas RPPS Civis],_04___RGPS_e_RPPS[Mês de Referência],"&gt;"&amp;EDATE(_04___RGPS_e_RPPS[[#This Row],[Mês de Referência]],-12),_04___RGPS_e_RPPS[Mês de Referência],"&lt;"&amp;EDATE(A37,1))</f>
        <v>52344421395.809998</v>
      </c>
      <c r="N37" s="2">
        <v>1869020969.0999999</v>
      </c>
      <c r="O37" s="2">
        <f>IF(MONTH(_04___RGPS_e_RPPS[[#This Row],[Mês de Referência]])=1,_04___RGPS_e_RPPS[[#This Row],[Receitas - Militares]],_04___RGPS_e_RPPS[[#This Row],[Receitas - Militares]]-N36)</f>
        <v>123494208.9599998</v>
      </c>
      <c r="P37" s="2">
        <f>SUMIFS(_04___RGPS_e_RPPS[Movimento Receitas - Militares],_04___RGPS_e_RPPS[Mês de Referência],"&gt;"&amp;EDATE(_04___RGPS_e_RPPS[[#This Row],[Mês de Referência]],-12),_04___RGPS_e_RPPS[Mês de Referência],"&lt;"&amp;EDATE(A37,1))</f>
        <v>1869020969.0999999</v>
      </c>
      <c r="Q37" s="2">
        <v>21578051847.290001</v>
      </c>
      <c r="R37" s="2">
        <f>IF(MONTH(_04___RGPS_e_RPPS[[#This Row],[Mês de Referência]])=1,_04___RGPS_e_RPPS[[#This Row],[Despesas - Militares]],_04___RGPS_e_RPPS[[#This Row],[Despesas - Militares]]-Q36)</f>
        <v>1720583546.5100021</v>
      </c>
      <c r="S37" s="2">
        <f>SUMIFS(_04___RGPS_e_RPPS[Movimento Despesas Militares],_04___RGPS_e_RPPS[Mês de Referência],"&gt;"&amp;EDATE(_04___RGPS_e_RPPS[[#This Row],[Mês de Referência]],-12),_04___RGPS_e_RPPS[Mês de Referência],"&lt;"&amp;EDATE(A37,1))</f>
        <v>21578051847.290001</v>
      </c>
      <c r="T37" s="2"/>
      <c r="U37" s="2">
        <f>IF(MONTH(_04___RGPS_e_RPPS[[#This Row],[Mês de Referência]])=1,_04___RGPS_e_RPPS[[#This Row],[Receitas FCDF]],_04___RGPS_e_RPPS[[#This Row],[Receitas FCDF]]-T36)</f>
        <v>0</v>
      </c>
      <c r="V37" s="2">
        <f>SUMIFS(_04___RGPS_e_RPPS[Movimento Receitas FCDF],_04___RGPS_e_RPPS[Mês de Referência],"&gt;"&amp;EDATE(_04___RGPS_e_RPPS[[#This Row],[Mês de Referência]],-12),_04___RGPS_e_RPPS[Mês de Referência],"&lt;"&amp;EDATE(A37,1))</f>
        <v>0</v>
      </c>
      <c r="W37" s="2"/>
      <c r="X37" s="2">
        <f>IF(MONTH(_04___RGPS_e_RPPS[[#This Row],[Mês de Referência]])=1,_04___RGPS_e_RPPS[[#This Row],[Despesas FCDF]],_04___RGPS_e_RPPS[[#This Row],[Despesas FCDF]]-W36)</f>
        <v>0</v>
      </c>
      <c r="Y37" s="2">
        <f>SUMIFS(_04___RGPS_e_RPPS[Movimento Despesas FCDF],_04___RGPS_e_RPPS[Mês de Referência],"&gt;"&amp;EDATE(_04___RGPS_e_RPPS[[#This Row],[Mês de Referência]],-12),_04___RGPS_e_RPPS[Mês de Referência],"&lt;"&amp;EDATE(A37,1))</f>
        <v>0</v>
      </c>
      <c r="Z37" s="8"/>
      <c r="AA37"/>
      <c r="AB37"/>
      <c r="AC37"/>
      <c r="AD37" s="1" t="s">
        <v>341</v>
      </c>
      <c r="AE37" s="6">
        <v>40513</v>
      </c>
      <c r="AF37" s="1">
        <v>2010</v>
      </c>
    </row>
    <row r="38" spans="1:32" ht="15" x14ac:dyDescent="0.25">
      <c r="A38" s="6">
        <v>40544</v>
      </c>
      <c r="B38" s="2">
        <v>18554896485.84</v>
      </c>
      <c r="C38" s="2">
        <f>IF(MONTH(_04___RGPS_e_RPPS[[#This Row],[Mês de Referência]])=1,_04___RGPS_e_RPPS[[#This Row],[Receitas RGPS]],_04___RGPS_e_RPPS[[#This Row],[Receitas RGPS]]-B37)</f>
        <v>18554896485.84</v>
      </c>
      <c r="D38" s="2">
        <f>SUMIFS(_04___RGPS_e_RPPS[Movimento Receitas RGPS],_04___RGPS_e_RPPS[Mês de Referência],"&gt;"&amp;EDATE(_04___RGPS_e_RPPS[[#This Row],[Mês de Referência]],-12),_04___RGPS_e_RPPS[Mês de Referência],"&lt;"&amp;EDATE(A38,1))</f>
        <v>215010964458.92999</v>
      </c>
      <c r="E38" s="2">
        <v>23176670139.48</v>
      </c>
      <c r="F38" s="2">
        <f>IF(MONTH(_04___RGPS_e_RPPS[[#This Row],[Mês de Referência]])=1,_04___RGPS_e_RPPS[[#This Row],[Despesas RGPS]],_04___RGPS_e_RPPS[[#This Row],[Despesas RGPS]]-E37)</f>
        <v>23176670139.48</v>
      </c>
      <c r="G38" s="2">
        <f>SUMIFS(_04___RGPS_e_RPPS[Movimento Despesas RGPS],_04___RGPS_e_RPPS[Mês de Referência],"&gt;"&amp;EDATE(_04___RGPS_e_RPPS[[#This Row],[Mês de Referência]],-12),_04___RGPS_e_RPPS[Mês de Referência],"&lt;"&amp;EDATE(A38,1))</f>
        <v>259173792508.74002</v>
      </c>
      <c r="H38" s="2">
        <v>1727172838.05</v>
      </c>
      <c r="I38" s="2">
        <f>IF(MONTH(_04___RGPS_e_RPPS[[#This Row],[Mês de Referência]])=1,_04___RGPS_e_RPPS[[#This Row],[Receitas RPPS Civis]],_04___RGPS_e_RPPS[[#This Row],[Receitas RPPS Civis]]-H37)</f>
        <v>1727172838.05</v>
      </c>
      <c r="J38" s="2">
        <f>SUMIFS(_04___RGPS_e_RPPS[Movimento Receitas RPPS Civis],_04___RGPS_e_RPPS[Mês de Referência],"&gt;"&amp;EDATE(_04___RGPS_e_RPPS[[#This Row],[Mês de Referência]],-12),_04___RGPS_e_RPPS[Mês de Referência],"&lt;"&amp;EDATE(A38,1))</f>
        <v>21065766221.839996</v>
      </c>
      <c r="K38" s="2">
        <v>4342370913.9899998</v>
      </c>
      <c r="L38" s="2">
        <f>IF(MONTH(_04___RGPS_e_RPPS[[#This Row],[Mês de Referência]])=1,_04___RGPS_e_RPPS[[#This Row],[Despesas RPPS Civis]],_04___RGPS_e_RPPS[[#This Row],[Despesas RPPS Civis]]-K37)</f>
        <v>4342370913.9899998</v>
      </c>
      <c r="M38" s="2">
        <f>SUMIFS(_04___RGPS_e_RPPS[Movimento Despesas RPPS Civis],_04___RGPS_e_RPPS[Mês de Referência],"&gt;"&amp;EDATE(_04___RGPS_e_RPPS[[#This Row],[Mês de Referência]],-12),_04___RGPS_e_RPPS[Mês de Referência],"&lt;"&amp;EDATE(A38,1))</f>
        <v>52807787087.169991</v>
      </c>
      <c r="N38" s="2">
        <v>164613828.13999999</v>
      </c>
      <c r="O38" s="2">
        <f>IF(MONTH(_04___RGPS_e_RPPS[[#This Row],[Mês de Referência]])=1,_04___RGPS_e_RPPS[[#This Row],[Receitas - Militares]],_04___RGPS_e_RPPS[[#This Row],[Receitas - Militares]]-N37)</f>
        <v>164613828.13999999</v>
      </c>
      <c r="P38" s="2">
        <f>SUMIFS(_04___RGPS_e_RPPS[Movimento Receitas - Militares],_04___RGPS_e_RPPS[Mês de Referência],"&gt;"&amp;EDATE(_04___RGPS_e_RPPS[[#This Row],[Mês de Referência]],-12),_04___RGPS_e_RPPS[Mês de Referência],"&lt;"&amp;EDATE(A38,1))</f>
        <v>1885257984.0099998</v>
      </c>
      <c r="Q38" s="2">
        <v>1679196172.52</v>
      </c>
      <c r="R38" s="2">
        <f>IF(MONTH(_04___RGPS_e_RPPS[[#This Row],[Mês de Referência]])=1,_04___RGPS_e_RPPS[[#This Row],[Despesas - Militares]],_04___RGPS_e_RPPS[[#This Row],[Despesas - Militares]]-Q37)</f>
        <v>1679196172.52</v>
      </c>
      <c r="S38" s="2">
        <f>SUMIFS(_04___RGPS_e_RPPS[Movimento Despesas Militares],_04___RGPS_e_RPPS[Mês de Referência],"&gt;"&amp;EDATE(_04___RGPS_e_RPPS[[#This Row],[Mês de Referência]],-12),_04___RGPS_e_RPPS[Mês de Referência],"&lt;"&amp;EDATE(A38,1))</f>
        <v>21727889407.540005</v>
      </c>
      <c r="T38" s="2"/>
      <c r="U38" s="2">
        <f>IF(MONTH(_04___RGPS_e_RPPS[[#This Row],[Mês de Referência]])=1,_04___RGPS_e_RPPS[[#This Row],[Receitas FCDF]],_04___RGPS_e_RPPS[[#This Row],[Receitas FCDF]]-T37)</f>
        <v>0</v>
      </c>
      <c r="V38" s="2">
        <f>SUMIFS(_04___RGPS_e_RPPS[Movimento Receitas FCDF],_04___RGPS_e_RPPS[Mês de Referência],"&gt;"&amp;EDATE(_04___RGPS_e_RPPS[[#This Row],[Mês de Referência]],-12),_04___RGPS_e_RPPS[Mês de Referência],"&lt;"&amp;EDATE(A38,1))</f>
        <v>0</v>
      </c>
      <c r="W38" s="2"/>
      <c r="X38" s="2">
        <f>IF(MONTH(_04___RGPS_e_RPPS[[#This Row],[Mês de Referência]])=1,_04___RGPS_e_RPPS[[#This Row],[Despesas FCDF]],_04___RGPS_e_RPPS[[#This Row],[Despesas FCDF]]-W37)</f>
        <v>0</v>
      </c>
      <c r="Y38" s="2">
        <f>SUMIFS(_04___RGPS_e_RPPS[Movimento Despesas FCDF],_04___RGPS_e_RPPS[Mês de Referência],"&gt;"&amp;EDATE(_04___RGPS_e_RPPS[[#This Row],[Mês de Referência]],-12),_04___RGPS_e_RPPS[Mês de Referência],"&lt;"&amp;EDATE(A38,1))</f>
        <v>0</v>
      </c>
      <c r="Z38" s="8"/>
      <c r="AA38"/>
      <c r="AB38"/>
      <c r="AC38"/>
      <c r="AD38" s="1" t="s">
        <v>330</v>
      </c>
      <c r="AE38" s="6">
        <v>40544</v>
      </c>
      <c r="AF38" s="1">
        <v>2011</v>
      </c>
    </row>
    <row r="39" spans="1:32" ht="15" x14ac:dyDescent="0.25">
      <c r="A39" s="6">
        <v>40575</v>
      </c>
      <c r="B39" s="2">
        <v>35601021488.989998</v>
      </c>
      <c r="C39" s="2">
        <f>IF(MONTH(_04___RGPS_e_RPPS[[#This Row],[Mês de Referência]])=1,_04___RGPS_e_RPPS[[#This Row],[Receitas RGPS]],_04___RGPS_e_RPPS[[#This Row],[Receitas RGPS]]-B38)</f>
        <v>17046125003.149998</v>
      </c>
      <c r="D39" s="2">
        <f>SUMIFS(_04___RGPS_e_RPPS[Movimento Receitas RGPS],_04___RGPS_e_RPPS[Mês de Referência],"&gt;"&amp;EDATE(_04___RGPS_e_RPPS[[#This Row],[Mês de Referência]],-12),_04___RGPS_e_RPPS[Mês de Referência],"&lt;"&amp;EDATE(A39,1))</f>
        <v>217292034413.75</v>
      </c>
      <c r="E39" s="2">
        <v>44309134616.260002</v>
      </c>
      <c r="F39" s="2">
        <f>IF(MONTH(_04___RGPS_e_RPPS[[#This Row],[Mês de Referência]])=1,_04___RGPS_e_RPPS[[#This Row],[Despesas RGPS]],_04___RGPS_e_RPPS[[#This Row],[Despesas RGPS]]-E38)</f>
        <v>21132464476.780003</v>
      </c>
      <c r="G39" s="2">
        <f>SUMIFS(_04___RGPS_e_RPPS[Movimento Despesas RGPS],_04___RGPS_e_RPPS[Mês de Referência],"&gt;"&amp;EDATE(_04___RGPS_e_RPPS[[#This Row],[Mês de Referência]],-12),_04___RGPS_e_RPPS[Mês de Referência],"&lt;"&amp;EDATE(A39,1))</f>
        <v>261119765918.43002</v>
      </c>
      <c r="H39" s="2">
        <v>3412839879.8200002</v>
      </c>
      <c r="I39" s="2">
        <f>IF(MONTH(_04___RGPS_e_RPPS[[#This Row],[Mês de Referência]])=1,_04___RGPS_e_RPPS[[#This Row],[Receitas RPPS Civis]],_04___RGPS_e_RPPS[[#This Row],[Receitas RPPS Civis]]-H38)</f>
        <v>1685667041.7700002</v>
      </c>
      <c r="J39" s="2">
        <f>SUMIFS(_04___RGPS_e_RPPS[Movimento Receitas RPPS Civis],_04___RGPS_e_RPPS[Mês de Referência],"&gt;"&amp;EDATE(_04___RGPS_e_RPPS[[#This Row],[Mês de Referência]],-12),_04___RGPS_e_RPPS[Mês de Referência],"&lt;"&amp;EDATE(A39,1))</f>
        <v>21210675585.729996</v>
      </c>
      <c r="K39" s="2">
        <v>8640227823.1599998</v>
      </c>
      <c r="L39" s="2">
        <f>IF(MONTH(_04___RGPS_e_RPPS[[#This Row],[Mês de Referência]])=1,_04___RGPS_e_RPPS[[#This Row],[Despesas RPPS Civis]],_04___RGPS_e_RPPS[[#This Row],[Despesas RPPS Civis]]-K38)</f>
        <v>4297856909.1700001</v>
      </c>
      <c r="M39" s="2">
        <f>SUMIFS(_04___RGPS_e_RPPS[Movimento Despesas RPPS Civis],_04___RGPS_e_RPPS[Mês de Referência],"&gt;"&amp;EDATE(_04___RGPS_e_RPPS[[#This Row],[Mês de Referência]],-12),_04___RGPS_e_RPPS[Mês de Referência],"&lt;"&amp;EDATE(A39,1))</f>
        <v>53319129945.589996</v>
      </c>
      <c r="N39" s="2">
        <v>329608830.13999999</v>
      </c>
      <c r="O39" s="2">
        <f>IF(MONTH(_04___RGPS_e_RPPS[[#This Row],[Mês de Referência]])=1,_04___RGPS_e_RPPS[[#This Row],[Receitas - Militares]],_04___RGPS_e_RPPS[[#This Row],[Receitas - Militares]]-N38)</f>
        <v>164995002</v>
      </c>
      <c r="P39" s="2">
        <f>SUMIFS(_04___RGPS_e_RPPS[Movimento Receitas - Militares],_04___RGPS_e_RPPS[Mês de Referência],"&gt;"&amp;EDATE(_04___RGPS_e_RPPS[[#This Row],[Mês de Referência]],-12),_04___RGPS_e_RPPS[Mês de Referência],"&lt;"&amp;EDATE(A39,1))</f>
        <v>1901899369.3099999</v>
      </c>
      <c r="Q39" s="2">
        <v>3339983605.7600002</v>
      </c>
      <c r="R39" s="2">
        <f>IF(MONTH(_04___RGPS_e_RPPS[[#This Row],[Mês de Referência]])=1,_04___RGPS_e_RPPS[[#This Row],[Despesas - Militares]],_04___RGPS_e_RPPS[[#This Row],[Despesas - Militares]]-Q38)</f>
        <v>1660787433.2400002</v>
      </c>
      <c r="S39" s="2">
        <f>SUMIFS(_04___RGPS_e_RPPS[Movimento Despesas Militares],_04___RGPS_e_RPPS[Mês de Referência],"&gt;"&amp;EDATE(_04___RGPS_e_RPPS[[#This Row],[Mês de Referência]],-12),_04___RGPS_e_RPPS[Mês de Referência],"&lt;"&amp;EDATE(A39,1))</f>
        <v>21849228879.5</v>
      </c>
      <c r="T39" s="2"/>
      <c r="U39" s="2">
        <f>IF(MONTH(_04___RGPS_e_RPPS[[#This Row],[Mês de Referência]])=1,_04___RGPS_e_RPPS[[#This Row],[Receitas FCDF]],_04___RGPS_e_RPPS[[#This Row],[Receitas FCDF]]-T38)</f>
        <v>0</v>
      </c>
      <c r="V39" s="2">
        <f>SUMIFS(_04___RGPS_e_RPPS[Movimento Receitas FCDF],_04___RGPS_e_RPPS[Mês de Referência],"&gt;"&amp;EDATE(_04___RGPS_e_RPPS[[#This Row],[Mês de Referência]],-12),_04___RGPS_e_RPPS[Mês de Referência],"&lt;"&amp;EDATE(A39,1))</f>
        <v>0</v>
      </c>
      <c r="W39" s="2"/>
      <c r="X39" s="2">
        <f>IF(MONTH(_04___RGPS_e_RPPS[[#This Row],[Mês de Referência]])=1,_04___RGPS_e_RPPS[[#This Row],[Despesas FCDF]],_04___RGPS_e_RPPS[[#This Row],[Despesas FCDF]]-W38)</f>
        <v>0</v>
      </c>
      <c r="Y39" s="2">
        <f>SUMIFS(_04___RGPS_e_RPPS[Movimento Despesas FCDF],_04___RGPS_e_RPPS[Mês de Referência],"&gt;"&amp;EDATE(_04___RGPS_e_RPPS[[#This Row],[Mês de Referência]],-12),_04___RGPS_e_RPPS[Mês de Referência],"&lt;"&amp;EDATE(A39,1))</f>
        <v>0</v>
      </c>
      <c r="Z39" s="8"/>
      <c r="AA39"/>
      <c r="AB39"/>
      <c r="AC39"/>
      <c r="AD39" s="1" t="s">
        <v>331</v>
      </c>
      <c r="AE39" s="6">
        <v>40575</v>
      </c>
      <c r="AF39" s="1">
        <v>2011</v>
      </c>
    </row>
    <row r="40" spans="1:32" ht="15" x14ac:dyDescent="0.25">
      <c r="A40" s="6">
        <v>40603</v>
      </c>
      <c r="B40" s="2">
        <v>53545224365.230003</v>
      </c>
      <c r="C40" s="2">
        <f>IF(MONTH(_04___RGPS_e_RPPS[[#This Row],[Mês de Referência]])=1,_04___RGPS_e_RPPS[[#This Row],[Receitas RGPS]],_04___RGPS_e_RPPS[[#This Row],[Receitas RGPS]]-B39)</f>
        <v>17944202876.240005</v>
      </c>
      <c r="D40" s="2">
        <f>SUMIFS(_04___RGPS_e_RPPS[Movimento Receitas RGPS],_04___RGPS_e_RPPS[Mês de Referência],"&gt;"&amp;EDATE(_04___RGPS_e_RPPS[[#This Row],[Mês de Referência]],-12),_04___RGPS_e_RPPS[Mês de Referência],"&lt;"&amp;EDATE(A40,1))</f>
        <v>218927541215.89001</v>
      </c>
      <c r="E40" s="2">
        <v>65554279343.360001</v>
      </c>
      <c r="F40" s="2">
        <f>IF(MONTH(_04___RGPS_e_RPPS[[#This Row],[Mês de Referência]])=1,_04___RGPS_e_RPPS[[#This Row],[Despesas RGPS]],_04___RGPS_e_RPPS[[#This Row],[Despesas RGPS]]-E39)</f>
        <v>21245144727.099998</v>
      </c>
      <c r="G40" s="2">
        <f>SUMIFS(_04___RGPS_e_RPPS[Movimento Despesas RGPS],_04___RGPS_e_RPPS[Mês de Referência],"&gt;"&amp;EDATE(_04___RGPS_e_RPPS[[#This Row],[Mês de Referência]],-12),_04___RGPS_e_RPPS[Mês de Referência],"&lt;"&amp;EDATE(A40,1))</f>
        <v>259891287170.15002</v>
      </c>
      <c r="H40" s="2">
        <v>5135531661.6199999</v>
      </c>
      <c r="I40" s="2">
        <f>IF(MONTH(_04___RGPS_e_RPPS[[#This Row],[Mês de Referência]])=1,_04___RGPS_e_RPPS[[#This Row],[Receitas RPPS Civis]],_04___RGPS_e_RPPS[[#This Row],[Receitas RPPS Civis]]-H39)</f>
        <v>1722691781.7999997</v>
      </c>
      <c r="J40" s="2">
        <f>SUMIFS(_04___RGPS_e_RPPS[Movimento Receitas RPPS Civis],_04___RGPS_e_RPPS[Mês de Referência],"&gt;"&amp;EDATE(_04___RGPS_e_RPPS[[#This Row],[Mês de Referência]],-12),_04___RGPS_e_RPPS[Mês de Referência],"&lt;"&amp;EDATE(A40,1))</f>
        <v>21473262361.339996</v>
      </c>
      <c r="K40" s="2">
        <v>13066356457.17</v>
      </c>
      <c r="L40" s="2">
        <f>IF(MONTH(_04___RGPS_e_RPPS[[#This Row],[Mês de Referência]])=1,_04___RGPS_e_RPPS[[#This Row],[Despesas RPPS Civis]],_04___RGPS_e_RPPS[[#This Row],[Despesas RPPS Civis]]-K39)</f>
        <v>4426128634.0100002</v>
      </c>
      <c r="M40" s="2">
        <f>SUMIFS(_04___RGPS_e_RPPS[Movimento Despesas RPPS Civis],_04___RGPS_e_RPPS[Mês de Referência],"&gt;"&amp;EDATE(_04___RGPS_e_RPPS[[#This Row],[Mês de Referência]],-12),_04___RGPS_e_RPPS[Mês de Referência],"&lt;"&amp;EDATE(A40,1))</f>
        <v>53609927467.68</v>
      </c>
      <c r="N40" s="2">
        <v>494710760.61000001</v>
      </c>
      <c r="O40" s="2">
        <f>IF(MONTH(_04___RGPS_e_RPPS[[#This Row],[Mês de Referência]])=1,_04___RGPS_e_RPPS[[#This Row],[Receitas - Militares]],_04___RGPS_e_RPPS[[#This Row],[Receitas - Militares]]-N39)</f>
        <v>165101930.47000003</v>
      </c>
      <c r="P40" s="2">
        <f>SUMIFS(_04___RGPS_e_RPPS[Movimento Receitas - Militares],_04___RGPS_e_RPPS[Mês de Referência],"&gt;"&amp;EDATE(_04___RGPS_e_RPPS[[#This Row],[Mês de Referência]],-12),_04___RGPS_e_RPPS[Mês de Referência],"&lt;"&amp;EDATE(A40,1))</f>
        <v>1918861738.2899997</v>
      </c>
      <c r="Q40" s="2">
        <v>5032795590.0500002</v>
      </c>
      <c r="R40" s="2">
        <f>IF(MONTH(_04___RGPS_e_RPPS[[#This Row],[Mês de Referência]])=1,_04___RGPS_e_RPPS[[#This Row],[Despesas - Militares]],_04___RGPS_e_RPPS[[#This Row],[Despesas - Militares]]-Q39)</f>
        <v>1692811984.29</v>
      </c>
      <c r="S40" s="2">
        <f>SUMIFS(_04___RGPS_e_RPPS[Movimento Despesas Militares],_04___RGPS_e_RPPS[Mês de Referência],"&gt;"&amp;EDATE(_04___RGPS_e_RPPS[[#This Row],[Mês de Referência]],-12),_04___RGPS_e_RPPS[Mês de Referência],"&lt;"&amp;EDATE(A40,1))</f>
        <v>21977398094.430004</v>
      </c>
      <c r="T40" s="2"/>
      <c r="U40" s="2">
        <f>IF(MONTH(_04___RGPS_e_RPPS[[#This Row],[Mês de Referência]])=1,_04___RGPS_e_RPPS[[#This Row],[Receitas FCDF]],_04___RGPS_e_RPPS[[#This Row],[Receitas FCDF]]-T39)</f>
        <v>0</v>
      </c>
      <c r="V40" s="2">
        <f>SUMIFS(_04___RGPS_e_RPPS[Movimento Receitas FCDF],_04___RGPS_e_RPPS[Mês de Referência],"&gt;"&amp;EDATE(_04___RGPS_e_RPPS[[#This Row],[Mês de Referência]],-12),_04___RGPS_e_RPPS[Mês de Referência],"&lt;"&amp;EDATE(A40,1))</f>
        <v>0</v>
      </c>
      <c r="W40" s="2"/>
      <c r="X40" s="2">
        <f>IF(MONTH(_04___RGPS_e_RPPS[[#This Row],[Mês de Referência]])=1,_04___RGPS_e_RPPS[[#This Row],[Despesas FCDF]],_04___RGPS_e_RPPS[[#This Row],[Despesas FCDF]]-W39)</f>
        <v>0</v>
      </c>
      <c r="Y40" s="2">
        <f>SUMIFS(_04___RGPS_e_RPPS[Movimento Despesas FCDF],_04___RGPS_e_RPPS[Mês de Referência],"&gt;"&amp;EDATE(_04___RGPS_e_RPPS[[#This Row],[Mês de Referência]],-12),_04___RGPS_e_RPPS[Mês de Referência],"&lt;"&amp;EDATE(A40,1))</f>
        <v>0</v>
      </c>
      <c r="Z40" s="8"/>
      <c r="AA40"/>
      <c r="AB40"/>
      <c r="AC40"/>
      <c r="AD40" s="1" t="s">
        <v>332</v>
      </c>
      <c r="AE40" s="6">
        <v>40603</v>
      </c>
      <c r="AF40" s="1">
        <v>2011</v>
      </c>
    </row>
    <row r="41" spans="1:32" ht="15" x14ac:dyDescent="0.25">
      <c r="A41" s="6">
        <v>40634</v>
      </c>
      <c r="B41" s="2">
        <v>73040420360.350006</v>
      </c>
      <c r="C41" s="2">
        <f>IF(MONTH(_04___RGPS_e_RPPS[[#This Row],[Mês de Referência]])=1,_04___RGPS_e_RPPS[[#This Row],[Receitas RGPS]],_04___RGPS_e_RPPS[[#This Row],[Receitas RGPS]]-B40)</f>
        <v>19495195995.120003</v>
      </c>
      <c r="D41" s="2">
        <f>SUMIFS(_04___RGPS_e_RPPS[Movimento Receitas RGPS],_04___RGPS_e_RPPS[Mês de Referência],"&gt;"&amp;EDATE(_04___RGPS_e_RPPS[[#This Row],[Mês de Referência]],-12),_04___RGPS_e_RPPS[Mês de Referência],"&lt;"&amp;EDATE(A41,1))</f>
        <v>221606496045.08002</v>
      </c>
      <c r="E41" s="2">
        <v>89801679414.759995</v>
      </c>
      <c r="F41" s="2">
        <f>IF(MONTH(_04___RGPS_e_RPPS[[#This Row],[Mês de Referência]])=1,_04___RGPS_e_RPPS[[#This Row],[Despesas RGPS]],_04___RGPS_e_RPPS[[#This Row],[Despesas RGPS]]-E40)</f>
        <v>24247400071.399994</v>
      </c>
      <c r="G41" s="2">
        <f>SUMIFS(_04___RGPS_e_RPPS[Movimento Despesas RGPS],_04___RGPS_e_RPPS[Mês de Referência],"&gt;"&amp;EDATE(_04___RGPS_e_RPPS[[#This Row],[Mês de Referência]],-12),_04___RGPS_e_RPPS[Mês de Referência],"&lt;"&amp;EDATE(A41,1))</f>
        <v>264743765036.44</v>
      </c>
      <c r="H41" s="2">
        <v>6826315726.9099998</v>
      </c>
      <c r="I41" s="2">
        <f>IF(MONTH(_04___RGPS_e_RPPS[[#This Row],[Mês de Referência]])=1,_04___RGPS_e_RPPS[[#This Row],[Receitas RPPS Civis]],_04___RGPS_e_RPPS[[#This Row],[Receitas RPPS Civis]]-H40)</f>
        <v>1690784065.29</v>
      </c>
      <c r="J41" s="2">
        <f>SUMIFS(_04___RGPS_e_RPPS[Movimento Receitas RPPS Civis],_04___RGPS_e_RPPS[Mês de Referência],"&gt;"&amp;EDATE(_04___RGPS_e_RPPS[[#This Row],[Mês de Referência]],-12),_04___RGPS_e_RPPS[Mês de Referência],"&lt;"&amp;EDATE(A41,1))</f>
        <v>21608902375.869999</v>
      </c>
      <c r="K41" s="2">
        <v>17572825114.790001</v>
      </c>
      <c r="L41" s="2">
        <f>IF(MONTH(_04___RGPS_e_RPPS[[#This Row],[Mês de Referência]])=1,_04___RGPS_e_RPPS[[#This Row],[Despesas RPPS Civis]],_04___RGPS_e_RPPS[[#This Row],[Despesas RPPS Civis]]-K40)</f>
        <v>4506468657.6200008</v>
      </c>
      <c r="M41" s="2">
        <f>SUMIFS(_04___RGPS_e_RPPS[Movimento Despesas RPPS Civis],_04___RGPS_e_RPPS[Mês de Referência],"&gt;"&amp;EDATE(_04___RGPS_e_RPPS[[#This Row],[Mês de Referência]],-12),_04___RGPS_e_RPPS[Mês de Referência],"&lt;"&amp;EDATE(A41,1))</f>
        <v>54274805850.439995</v>
      </c>
      <c r="N41" s="2">
        <v>659692241.16999996</v>
      </c>
      <c r="O41" s="2">
        <f>IF(MONTH(_04___RGPS_e_RPPS[[#This Row],[Mês de Referência]])=1,_04___RGPS_e_RPPS[[#This Row],[Receitas - Militares]],_04___RGPS_e_RPPS[[#This Row],[Receitas - Militares]]-N40)</f>
        <v>164981480.55999994</v>
      </c>
      <c r="P41" s="2">
        <f>SUMIFS(_04___RGPS_e_RPPS[Movimento Receitas - Militares],_04___RGPS_e_RPPS[Mês de Referência],"&gt;"&amp;EDATE(_04___RGPS_e_RPPS[[#This Row],[Mês de Referência]],-12),_04___RGPS_e_RPPS[Mês de Referência],"&lt;"&amp;EDATE(A41,1))</f>
        <v>1934579284.4999998</v>
      </c>
      <c r="Q41" s="2">
        <v>6740033642.6199999</v>
      </c>
      <c r="R41" s="2">
        <f>IF(MONTH(_04___RGPS_e_RPPS[[#This Row],[Mês de Referência]])=1,_04___RGPS_e_RPPS[[#This Row],[Despesas - Militares]],_04___RGPS_e_RPPS[[#This Row],[Despesas - Militares]]-Q40)</f>
        <v>1707238052.5699997</v>
      </c>
      <c r="S41" s="2">
        <f>SUMIFS(_04___RGPS_e_RPPS[Movimento Despesas Militares],_04___RGPS_e_RPPS[Mês de Referência],"&gt;"&amp;EDATE(_04___RGPS_e_RPPS[[#This Row],[Mês de Referência]],-12),_04___RGPS_e_RPPS[Mês de Referência],"&lt;"&amp;EDATE(A41,1))</f>
        <v>22070349572.600002</v>
      </c>
      <c r="T41" s="2"/>
      <c r="U41" s="2">
        <f>IF(MONTH(_04___RGPS_e_RPPS[[#This Row],[Mês de Referência]])=1,_04___RGPS_e_RPPS[[#This Row],[Receitas FCDF]],_04___RGPS_e_RPPS[[#This Row],[Receitas FCDF]]-T40)</f>
        <v>0</v>
      </c>
      <c r="V41" s="2">
        <f>SUMIFS(_04___RGPS_e_RPPS[Movimento Receitas FCDF],_04___RGPS_e_RPPS[Mês de Referência],"&gt;"&amp;EDATE(_04___RGPS_e_RPPS[[#This Row],[Mês de Referência]],-12),_04___RGPS_e_RPPS[Mês de Referência],"&lt;"&amp;EDATE(A41,1))</f>
        <v>0</v>
      </c>
      <c r="W41" s="2"/>
      <c r="X41" s="2">
        <f>IF(MONTH(_04___RGPS_e_RPPS[[#This Row],[Mês de Referência]])=1,_04___RGPS_e_RPPS[[#This Row],[Despesas FCDF]],_04___RGPS_e_RPPS[[#This Row],[Despesas FCDF]]-W40)</f>
        <v>0</v>
      </c>
      <c r="Y41" s="2">
        <f>SUMIFS(_04___RGPS_e_RPPS[Movimento Despesas FCDF],_04___RGPS_e_RPPS[Mês de Referência],"&gt;"&amp;EDATE(_04___RGPS_e_RPPS[[#This Row],[Mês de Referência]],-12),_04___RGPS_e_RPPS[Mês de Referência],"&lt;"&amp;EDATE(A41,1))</f>
        <v>0</v>
      </c>
      <c r="Z41" s="8"/>
      <c r="AA41"/>
      <c r="AB41"/>
      <c r="AC41"/>
      <c r="AD41" s="1" t="s">
        <v>333</v>
      </c>
      <c r="AE41" s="6">
        <v>40634</v>
      </c>
      <c r="AF41" s="1">
        <v>2011</v>
      </c>
    </row>
    <row r="42" spans="1:32" ht="15" x14ac:dyDescent="0.25">
      <c r="A42" s="6">
        <v>40664</v>
      </c>
      <c r="B42" s="2">
        <v>91914388321.529999</v>
      </c>
      <c r="C42" s="2">
        <f>IF(MONTH(_04___RGPS_e_RPPS[[#This Row],[Mês de Referência]])=1,_04___RGPS_e_RPPS[[#This Row],[Receitas RGPS]],_04___RGPS_e_RPPS[[#This Row],[Receitas RGPS]]-B41)</f>
        <v>18873967961.179993</v>
      </c>
      <c r="D42" s="2">
        <f>SUMIFS(_04___RGPS_e_RPPS[Movimento Receitas RGPS],_04___RGPS_e_RPPS[Mês de Referência],"&gt;"&amp;EDATE(_04___RGPS_e_RPPS[[#This Row],[Mês de Referência]],-12),_04___RGPS_e_RPPS[Mês de Referência],"&lt;"&amp;EDATE(A42,1))</f>
        <v>224095326623.71002</v>
      </c>
      <c r="E42" s="2">
        <v>111313183299.06</v>
      </c>
      <c r="F42" s="2">
        <f>IF(MONTH(_04___RGPS_e_RPPS[[#This Row],[Mês de Referência]])=1,_04___RGPS_e_RPPS[[#This Row],[Despesas RGPS]],_04___RGPS_e_RPPS[[#This Row],[Despesas RGPS]]-E41)</f>
        <v>21511503884.300003</v>
      </c>
      <c r="G42" s="2">
        <f>SUMIFS(_04___RGPS_e_RPPS[Movimento Despesas RGPS],_04___RGPS_e_RPPS[Mês de Referência],"&gt;"&amp;EDATE(_04___RGPS_e_RPPS[[#This Row],[Mês de Referência]],-12),_04___RGPS_e_RPPS[Mês de Referência],"&lt;"&amp;EDATE(A42,1))</f>
        <v>266724375740.27002</v>
      </c>
      <c r="H42" s="2">
        <v>8502408222.6499996</v>
      </c>
      <c r="I42" s="2">
        <f>IF(MONTH(_04___RGPS_e_RPPS[[#This Row],[Mês de Referência]])=1,_04___RGPS_e_RPPS[[#This Row],[Receitas RPPS Civis]],_04___RGPS_e_RPPS[[#This Row],[Receitas RPPS Civis]]-H41)</f>
        <v>1676092495.7399998</v>
      </c>
      <c r="J42" s="2">
        <f>SUMIFS(_04___RGPS_e_RPPS[Movimento Receitas RPPS Civis],_04___RGPS_e_RPPS[Mês de Referência],"&gt;"&amp;EDATE(_04___RGPS_e_RPPS[[#This Row],[Mês de Referência]],-12),_04___RGPS_e_RPPS[Mês de Referência],"&lt;"&amp;EDATE(A42,1))</f>
        <v>21763991478.739998</v>
      </c>
      <c r="K42" s="2">
        <v>21950826466.68</v>
      </c>
      <c r="L42" s="2">
        <f>IF(MONTH(_04___RGPS_e_RPPS[[#This Row],[Mês de Referência]])=1,_04___RGPS_e_RPPS[[#This Row],[Despesas RPPS Civis]],_04___RGPS_e_RPPS[[#This Row],[Despesas RPPS Civis]]-K41)</f>
        <v>4378001351.8899994</v>
      </c>
      <c r="M42" s="2">
        <f>SUMIFS(_04___RGPS_e_RPPS[Movimento Despesas RPPS Civis],_04___RGPS_e_RPPS[Mês de Referência],"&gt;"&amp;EDATE(_04___RGPS_e_RPPS[[#This Row],[Mês de Referência]],-12),_04___RGPS_e_RPPS[Mês de Referência],"&lt;"&amp;EDATE(A42,1))</f>
        <v>54662431780.339996</v>
      </c>
      <c r="N42" s="2">
        <v>824661576.98000002</v>
      </c>
      <c r="O42" s="2">
        <f>IF(MONTH(_04___RGPS_e_RPPS[[#This Row],[Mês de Referência]])=1,_04___RGPS_e_RPPS[[#This Row],[Receitas - Militares]],_04___RGPS_e_RPPS[[#This Row],[Receitas - Militares]]-N41)</f>
        <v>164969335.81000006</v>
      </c>
      <c r="P42" s="2">
        <f>SUMIFS(_04___RGPS_e_RPPS[Movimento Receitas - Militares],_04___RGPS_e_RPPS[Mês de Referência],"&gt;"&amp;EDATE(_04___RGPS_e_RPPS[[#This Row],[Mês de Referência]],-12),_04___RGPS_e_RPPS[Mês de Referência],"&lt;"&amp;EDATE(A42,1))</f>
        <v>1950650769.6399999</v>
      </c>
      <c r="Q42" s="2">
        <v>8415241992.9899998</v>
      </c>
      <c r="R42" s="2">
        <f>IF(MONTH(_04___RGPS_e_RPPS[[#This Row],[Mês de Referência]])=1,_04___RGPS_e_RPPS[[#This Row],[Despesas - Militares]],_04___RGPS_e_RPPS[[#This Row],[Despesas - Militares]]-Q41)</f>
        <v>1675208350.3699999</v>
      </c>
      <c r="S42" s="2">
        <f>SUMIFS(_04___RGPS_e_RPPS[Movimento Despesas Militares],_04___RGPS_e_RPPS[Mês de Referência],"&gt;"&amp;EDATE(_04___RGPS_e_RPPS[[#This Row],[Mês de Referência]],-12),_04___RGPS_e_RPPS[Mês de Referência],"&lt;"&amp;EDATE(A42,1))</f>
        <v>22196157526.989998</v>
      </c>
      <c r="T42" s="2"/>
      <c r="U42" s="2">
        <f>IF(MONTH(_04___RGPS_e_RPPS[[#This Row],[Mês de Referência]])=1,_04___RGPS_e_RPPS[[#This Row],[Receitas FCDF]],_04___RGPS_e_RPPS[[#This Row],[Receitas FCDF]]-T41)</f>
        <v>0</v>
      </c>
      <c r="V42" s="2">
        <f>SUMIFS(_04___RGPS_e_RPPS[Movimento Receitas FCDF],_04___RGPS_e_RPPS[Mês de Referência],"&gt;"&amp;EDATE(_04___RGPS_e_RPPS[[#This Row],[Mês de Referência]],-12),_04___RGPS_e_RPPS[Mês de Referência],"&lt;"&amp;EDATE(A42,1))</f>
        <v>0</v>
      </c>
      <c r="W42" s="2"/>
      <c r="X42" s="2">
        <f>IF(MONTH(_04___RGPS_e_RPPS[[#This Row],[Mês de Referência]])=1,_04___RGPS_e_RPPS[[#This Row],[Despesas FCDF]],_04___RGPS_e_RPPS[[#This Row],[Despesas FCDF]]-W41)</f>
        <v>0</v>
      </c>
      <c r="Y42" s="2">
        <f>SUMIFS(_04___RGPS_e_RPPS[Movimento Despesas FCDF],_04___RGPS_e_RPPS[Mês de Referência],"&gt;"&amp;EDATE(_04___RGPS_e_RPPS[[#This Row],[Mês de Referência]],-12),_04___RGPS_e_RPPS[Mês de Referência],"&lt;"&amp;EDATE(A42,1))</f>
        <v>0</v>
      </c>
      <c r="Z42" s="8"/>
      <c r="AA42"/>
      <c r="AB42"/>
      <c r="AC42"/>
      <c r="AD42" s="1" t="s">
        <v>334</v>
      </c>
      <c r="AE42" s="6">
        <v>40664</v>
      </c>
      <c r="AF42" s="1">
        <v>2011</v>
      </c>
    </row>
    <row r="43" spans="1:32" ht="15" x14ac:dyDescent="0.25">
      <c r="A43" s="6">
        <v>40695</v>
      </c>
      <c r="B43" s="2">
        <v>111260082587.83</v>
      </c>
      <c r="C43" s="2">
        <f>IF(MONTH(_04___RGPS_e_RPPS[[#This Row],[Mês de Referência]])=1,_04___RGPS_e_RPPS[[#This Row],[Receitas RGPS]],_04___RGPS_e_RPPS[[#This Row],[Receitas RGPS]]-B42)</f>
        <v>19345694266.300003</v>
      </c>
      <c r="D43" s="2">
        <f>SUMIFS(_04___RGPS_e_RPPS[Movimento Receitas RGPS],_04___RGPS_e_RPPS[Mês de Referência],"&gt;"&amp;EDATE(_04___RGPS_e_RPPS[[#This Row],[Mês de Referência]],-12),_04___RGPS_e_RPPS[Mês de Referência],"&lt;"&amp;EDATE(A43,1))</f>
        <v>227912941235.82996</v>
      </c>
      <c r="E43" s="2">
        <v>132887353730.44</v>
      </c>
      <c r="F43" s="2">
        <f>IF(MONTH(_04___RGPS_e_RPPS[[#This Row],[Mês de Referência]])=1,_04___RGPS_e_RPPS[[#This Row],[Despesas RGPS]],_04___RGPS_e_RPPS[[#This Row],[Despesas RGPS]]-E42)</f>
        <v>21574170431.380005</v>
      </c>
      <c r="G43" s="2">
        <f>SUMIFS(_04___RGPS_e_RPPS[Movimento Despesas RGPS],_04___RGPS_e_RPPS[Mês de Referência],"&gt;"&amp;EDATE(_04___RGPS_e_RPPS[[#This Row],[Mês de Referência]],-12),_04___RGPS_e_RPPS[Mês de Referência],"&lt;"&amp;EDATE(A43,1))</f>
        <v>268835437738.67004</v>
      </c>
      <c r="H43" s="2">
        <v>10273751517.540001</v>
      </c>
      <c r="I43" s="2">
        <f>IF(MONTH(_04___RGPS_e_RPPS[[#This Row],[Mês de Referência]])=1,_04___RGPS_e_RPPS[[#This Row],[Receitas RPPS Civis]],_04___RGPS_e_RPPS[[#This Row],[Receitas RPPS Civis]]-H42)</f>
        <v>1771343294.8900013</v>
      </c>
      <c r="J43" s="2">
        <f>SUMIFS(_04___RGPS_e_RPPS[Movimento Receitas RPPS Civis],_04___RGPS_e_RPPS[Mês de Referência],"&gt;"&amp;EDATE(_04___RGPS_e_RPPS[[#This Row],[Mês de Referência]],-12),_04___RGPS_e_RPPS[Mês de Referência],"&lt;"&amp;EDATE(A43,1))</f>
        <v>22031345846.829994</v>
      </c>
      <c r="K43" s="2">
        <v>27842221571.259998</v>
      </c>
      <c r="L43" s="2">
        <f>IF(MONTH(_04___RGPS_e_RPPS[[#This Row],[Mês de Referência]])=1,_04___RGPS_e_RPPS[[#This Row],[Despesas RPPS Civis]],_04___RGPS_e_RPPS[[#This Row],[Despesas RPPS Civis]]-K42)</f>
        <v>5891395104.579998</v>
      </c>
      <c r="M43" s="2">
        <f>SUMIFS(_04___RGPS_e_RPPS[Movimento Despesas RPPS Civis],_04___RGPS_e_RPPS[Mês de Referência],"&gt;"&amp;EDATE(_04___RGPS_e_RPPS[[#This Row],[Mês de Referência]],-12),_04___RGPS_e_RPPS[Mês de Referência],"&lt;"&amp;EDATE(A43,1))</f>
        <v>55320968575.660004</v>
      </c>
      <c r="N43" s="2">
        <v>990373410.14999998</v>
      </c>
      <c r="O43" s="2">
        <f>IF(MONTH(_04___RGPS_e_RPPS[[#This Row],[Mês de Referência]])=1,_04___RGPS_e_RPPS[[#This Row],[Receitas - Militares]],_04___RGPS_e_RPPS[[#This Row],[Receitas - Militares]]-N42)</f>
        <v>165711833.16999996</v>
      </c>
      <c r="P43" s="2">
        <f>SUMIFS(_04___RGPS_e_RPPS[Movimento Receitas - Militares],_04___RGPS_e_RPPS[Mês de Referência],"&gt;"&amp;EDATE(_04___RGPS_e_RPPS[[#This Row],[Mês de Referência]],-12),_04___RGPS_e_RPPS[Mês de Referência],"&lt;"&amp;EDATE(A43,1))</f>
        <v>1967324045.5999999</v>
      </c>
      <c r="Q43" s="2">
        <v>11075810036.200001</v>
      </c>
      <c r="R43" s="2">
        <f>IF(MONTH(_04___RGPS_e_RPPS[[#This Row],[Mês de Referência]])=1,_04___RGPS_e_RPPS[[#This Row],[Despesas - Militares]],_04___RGPS_e_RPPS[[#This Row],[Despesas - Militares]]-Q42)</f>
        <v>2660568043.210001</v>
      </c>
      <c r="S43" s="2">
        <f>SUMIFS(_04___RGPS_e_RPPS[Movimento Despesas Militares],_04___RGPS_e_RPPS[Mês de Referência],"&gt;"&amp;EDATE(_04___RGPS_e_RPPS[[#This Row],[Mês de Referência]],-12),_04___RGPS_e_RPPS[Mês de Referência],"&lt;"&amp;EDATE(A43,1))</f>
        <v>22429442478.980003</v>
      </c>
      <c r="T43" s="2"/>
      <c r="U43" s="2">
        <f>IF(MONTH(_04___RGPS_e_RPPS[[#This Row],[Mês de Referência]])=1,_04___RGPS_e_RPPS[[#This Row],[Receitas FCDF]],_04___RGPS_e_RPPS[[#This Row],[Receitas FCDF]]-T42)</f>
        <v>0</v>
      </c>
      <c r="V43" s="2">
        <f>SUMIFS(_04___RGPS_e_RPPS[Movimento Receitas FCDF],_04___RGPS_e_RPPS[Mês de Referência],"&gt;"&amp;EDATE(_04___RGPS_e_RPPS[[#This Row],[Mês de Referência]],-12),_04___RGPS_e_RPPS[Mês de Referência],"&lt;"&amp;EDATE(A43,1))</f>
        <v>0</v>
      </c>
      <c r="W43" s="2"/>
      <c r="X43" s="2">
        <f>IF(MONTH(_04___RGPS_e_RPPS[[#This Row],[Mês de Referência]])=1,_04___RGPS_e_RPPS[[#This Row],[Despesas FCDF]],_04___RGPS_e_RPPS[[#This Row],[Despesas FCDF]]-W42)</f>
        <v>0</v>
      </c>
      <c r="Y43" s="2">
        <f>SUMIFS(_04___RGPS_e_RPPS[Movimento Despesas FCDF],_04___RGPS_e_RPPS[Mês de Referência],"&gt;"&amp;EDATE(_04___RGPS_e_RPPS[[#This Row],[Mês de Referência]],-12),_04___RGPS_e_RPPS[Mês de Referência],"&lt;"&amp;EDATE(A43,1))</f>
        <v>0</v>
      </c>
      <c r="Z43" s="8"/>
      <c r="AA43"/>
      <c r="AB43"/>
      <c r="AC43"/>
      <c r="AD43" s="1" t="s">
        <v>335</v>
      </c>
      <c r="AE43" s="6">
        <v>40695</v>
      </c>
      <c r="AF43" s="1">
        <v>2011</v>
      </c>
    </row>
    <row r="44" spans="1:32" ht="15" x14ac:dyDescent="0.25">
      <c r="A44" s="6">
        <v>40725</v>
      </c>
      <c r="B44" s="2">
        <v>129935328088.22</v>
      </c>
      <c r="C44" s="2">
        <f>IF(MONTH(_04___RGPS_e_RPPS[[#This Row],[Mês de Referência]])=1,_04___RGPS_e_RPPS[[#This Row],[Receitas RGPS]],_04___RGPS_e_RPPS[[#This Row],[Receitas RGPS]]-B43)</f>
        <v>18675245500.389999</v>
      </c>
      <c r="D44" s="2">
        <f>SUMIFS(_04___RGPS_e_RPPS[Movimento Receitas RGPS],_04___RGPS_e_RPPS[Mês de Referência],"&gt;"&amp;EDATE(_04___RGPS_e_RPPS[[#This Row],[Mês de Referência]],-12),_04___RGPS_e_RPPS[Mês de Referência],"&lt;"&amp;EDATE(A44,1))</f>
        <v>228726362380.84998</v>
      </c>
      <c r="E44" s="2">
        <v>154810741042.35999</v>
      </c>
      <c r="F44" s="2">
        <f>IF(MONTH(_04___RGPS_e_RPPS[[#This Row],[Mês de Referência]])=1,_04___RGPS_e_RPPS[[#This Row],[Despesas RGPS]],_04___RGPS_e_RPPS[[#This Row],[Despesas RGPS]]-E43)</f>
        <v>21923387311.919983</v>
      </c>
      <c r="G44" s="2">
        <f>SUMIFS(_04___RGPS_e_RPPS[Movimento Despesas RGPS],_04___RGPS_e_RPPS[Mês de Referência],"&gt;"&amp;EDATE(_04___RGPS_e_RPPS[[#This Row],[Mês de Referência]],-12),_04___RGPS_e_RPPS[Mês de Referência],"&lt;"&amp;EDATE(A44,1))</f>
        <v>270047448537.22003</v>
      </c>
      <c r="H44" s="2">
        <v>12045607165.6</v>
      </c>
      <c r="I44" s="2">
        <f>IF(MONTH(_04___RGPS_e_RPPS[[#This Row],[Mês de Referência]])=1,_04___RGPS_e_RPPS[[#This Row],[Receitas RPPS Civis]],_04___RGPS_e_RPPS[[#This Row],[Receitas RPPS Civis]]-H43)</f>
        <v>1771855648.0599995</v>
      </c>
      <c r="J44" s="2">
        <f>SUMIFS(_04___RGPS_e_RPPS[Movimento Receitas RPPS Civis],_04___RGPS_e_RPPS[Mês de Referência],"&gt;"&amp;EDATE(_04___RGPS_e_RPPS[[#This Row],[Mês de Referência]],-12),_04___RGPS_e_RPPS[Mês de Referência],"&lt;"&amp;EDATE(A44,1))</f>
        <v>22163273093.269997</v>
      </c>
      <c r="K44" s="2">
        <v>32356741519.48</v>
      </c>
      <c r="L44" s="2">
        <f>IF(MONTH(_04___RGPS_e_RPPS[[#This Row],[Mês de Referência]])=1,_04___RGPS_e_RPPS[[#This Row],[Despesas RPPS Civis]],_04___RGPS_e_RPPS[[#This Row],[Despesas RPPS Civis]]-K43)</f>
        <v>4514519948.2200012</v>
      </c>
      <c r="M44" s="2">
        <f>SUMIFS(_04___RGPS_e_RPPS[Movimento Despesas RPPS Civis],_04___RGPS_e_RPPS[Mês de Referência],"&gt;"&amp;EDATE(_04___RGPS_e_RPPS[[#This Row],[Mês de Referência]],-12),_04___RGPS_e_RPPS[Mês de Referência],"&lt;"&amp;EDATE(A44,1))</f>
        <v>55634310539.229996</v>
      </c>
      <c r="N44" s="2">
        <v>1155765578.04</v>
      </c>
      <c r="O44" s="2">
        <f>IF(MONTH(_04___RGPS_e_RPPS[[#This Row],[Mês de Referência]])=1,_04___RGPS_e_RPPS[[#This Row],[Receitas - Militares]],_04___RGPS_e_RPPS[[#This Row],[Receitas - Militares]]-N43)</f>
        <v>165392167.88999999</v>
      </c>
      <c r="P44" s="2">
        <f>SUMIFS(_04___RGPS_e_RPPS[Movimento Receitas - Militares],_04___RGPS_e_RPPS[Mês de Referência],"&gt;"&amp;EDATE(_04___RGPS_e_RPPS[[#This Row],[Mês de Referência]],-12),_04___RGPS_e_RPPS[Mês de Referência],"&lt;"&amp;EDATE(A44,1))</f>
        <v>1973476286.1700001</v>
      </c>
      <c r="Q44" s="2">
        <v>12749630960.85</v>
      </c>
      <c r="R44" s="2">
        <f>IF(MONTH(_04___RGPS_e_RPPS[[#This Row],[Mês de Referência]])=1,_04___RGPS_e_RPPS[[#This Row],[Despesas - Militares]],_04___RGPS_e_RPPS[[#This Row],[Despesas - Militares]]-Q43)</f>
        <v>1673820924.6499996</v>
      </c>
      <c r="S44" s="2">
        <f>SUMIFS(_04___RGPS_e_RPPS[Movimento Despesas Militares],_04___RGPS_e_RPPS[Mês de Referência],"&gt;"&amp;EDATE(_04___RGPS_e_RPPS[[#This Row],[Mês de Referência]],-12),_04___RGPS_e_RPPS[Mês de Referência],"&lt;"&amp;EDATE(A44,1))</f>
        <v>22400556172.760002</v>
      </c>
      <c r="T44" s="2"/>
      <c r="U44" s="2">
        <f>IF(MONTH(_04___RGPS_e_RPPS[[#This Row],[Mês de Referência]])=1,_04___RGPS_e_RPPS[[#This Row],[Receitas FCDF]],_04___RGPS_e_RPPS[[#This Row],[Receitas FCDF]]-T43)</f>
        <v>0</v>
      </c>
      <c r="V44" s="2">
        <f>SUMIFS(_04___RGPS_e_RPPS[Movimento Receitas FCDF],_04___RGPS_e_RPPS[Mês de Referência],"&gt;"&amp;EDATE(_04___RGPS_e_RPPS[[#This Row],[Mês de Referência]],-12),_04___RGPS_e_RPPS[Mês de Referência],"&lt;"&amp;EDATE(A44,1))</f>
        <v>0</v>
      </c>
      <c r="W44" s="2"/>
      <c r="X44" s="2">
        <f>IF(MONTH(_04___RGPS_e_RPPS[[#This Row],[Mês de Referência]])=1,_04___RGPS_e_RPPS[[#This Row],[Despesas FCDF]],_04___RGPS_e_RPPS[[#This Row],[Despesas FCDF]]-W43)</f>
        <v>0</v>
      </c>
      <c r="Y44" s="2">
        <f>SUMIFS(_04___RGPS_e_RPPS[Movimento Despesas FCDF],_04___RGPS_e_RPPS[Mês de Referência],"&gt;"&amp;EDATE(_04___RGPS_e_RPPS[[#This Row],[Mês de Referência]],-12),_04___RGPS_e_RPPS[Mês de Referência],"&lt;"&amp;EDATE(A44,1))</f>
        <v>0</v>
      </c>
      <c r="Z44" s="8"/>
      <c r="AA44"/>
      <c r="AB44"/>
      <c r="AC44"/>
      <c r="AD44" s="1" t="s">
        <v>336</v>
      </c>
      <c r="AE44" s="6">
        <v>40725</v>
      </c>
      <c r="AF44" s="1">
        <v>2011</v>
      </c>
    </row>
    <row r="45" spans="1:32" ht="15" x14ac:dyDescent="0.25">
      <c r="A45" s="6">
        <v>40756</v>
      </c>
      <c r="B45" s="2">
        <v>150388931317.92999</v>
      </c>
      <c r="C45" s="2">
        <f>IF(MONTH(_04___RGPS_e_RPPS[[#This Row],[Mês de Referência]])=1,_04___RGPS_e_RPPS[[#This Row],[Receitas RGPS]],_04___RGPS_e_RPPS[[#This Row],[Receitas RGPS]]-B44)</f>
        <v>20453603229.709991</v>
      </c>
      <c r="D45" s="2">
        <f>SUMIFS(_04___RGPS_e_RPPS[Movimento Receitas RGPS],_04___RGPS_e_RPPS[Mês de Referência],"&gt;"&amp;EDATE(_04___RGPS_e_RPPS[[#This Row],[Mês de Referência]],-12),_04___RGPS_e_RPPS[Mês de Referência],"&lt;"&amp;EDATE(A45,1))</f>
        <v>231950974907.84</v>
      </c>
      <c r="E45" s="2">
        <v>186834173363.72</v>
      </c>
      <c r="F45" s="2">
        <f>IF(MONTH(_04___RGPS_e_RPPS[[#This Row],[Mês de Referência]])=1,_04___RGPS_e_RPPS[[#This Row],[Despesas RGPS]],_04___RGPS_e_RPPS[[#This Row],[Despesas RGPS]]-E44)</f>
        <v>32023432321.360016</v>
      </c>
      <c r="G45" s="2">
        <f>SUMIFS(_04___RGPS_e_RPPS[Movimento Despesas RGPS],_04___RGPS_e_RPPS[Mês de Referência],"&gt;"&amp;EDATE(_04___RGPS_e_RPPS[[#This Row],[Mês de Referência]],-12),_04___RGPS_e_RPPS[Mês de Referência],"&lt;"&amp;EDATE(A45,1))</f>
        <v>273434200018.31998</v>
      </c>
      <c r="H45" s="2">
        <v>13778991843.790001</v>
      </c>
      <c r="I45" s="2">
        <f>IF(MONTH(_04___RGPS_e_RPPS[[#This Row],[Mês de Referência]])=1,_04___RGPS_e_RPPS[[#This Row],[Receitas RPPS Civis]],_04___RGPS_e_RPPS[[#This Row],[Receitas RPPS Civis]]-H44)</f>
        <v>1733384678.1900005</v>
      </c>
      <c r="J45" s="2">
        <f>SUMIFS(_04___RGPS_e_RPPS[Movimento Receitas RPPS Civis],_04___RGPS_e_RPPS[Mês de Referência],"&gt;"&amp;EDATE(_04___RGPS_e_RPPS[[#This Row],[Mês de Referência]],-12),_04___RGPS_e_RPPS[Mês de Referência],"&lt;"&amp;EDATE(A45,1))</f>
        <v>22255829944.080002</v>
      </c>
      <c r="K45" s="2">
        <v>36750148350.18</v>
      </c>
      <c r="L45" s="2">
        <f>IF(MONTH(_04___RGPS_e_RPPS[[#This Row],[Mês de Referência]])=1,_04___RGPS_e_RPPS[[#This Row],[Despesas RPPS Civis]],_04___RGPS_e_RPPS[[#This Row],[Despesas RPPS Civis]]-K44)</f>
        <v>4393406830.7000008</v>
      </c>
      <c r="M45" s="2">
        <f>SUMIFS(_04___RGPS_e_RPPS[Movimento Despesas RPPS Civis],_04___RGPS_e_RPPS[Mês de Referência],"&gt;"&amp;EDATE(_04___RGPS_e_RPPS[[#This Row],[Mês de Referência]],-12),_04___RGPS_e_RPPS[Mês de Referência],"&lt;"&amp;EDATE(A45,1))</f>
        <v>55851146041.979996</v>
      </c>
      <c r="N45" s="2">
        <v>1321177011.6300001</v>
      </c>
      <c r="O45" s="2">
        <f>IF(MONTH(_04___RGPS_e_RPPS[[#This Row],[Mês de Referência]])=1,_04___RGPS_e_RPPS[[#This Row],[Receitas - Militares]],_04___RGPS_e_RPPS[[#This Row],[Receitas - Militares]]-N44)</f>
        <v>165411433.59000015</v>
      </c>
      <c r="P45" s="2">
        <f>SUMIFS(_04___RGPS_e_RPPS[Movimento Receitas - Militares],_04___RGPS_e_RPPS[Mês de Referência],"&gt;"&amp;EDATE(_04___RGPS_e_RPPS[[#This Row],[Mês de Referência]],-12),_04___RGPS_e_RPPS[Mês de Referência],"&lt;"&amp;EDATE(A45,1))</f>
        <v>1976091154.8800001</v>
      </c>
      <c r="Q45" s="2">
        <v>14431738756.879999</v>
      </c>
      <c r="R45" s="2">
        <f>IF(MONTH(_04___RGPS_e_RPPS[[#This Row],[Mês de Referência]])=1,_04___RGPS_e_RPPS[[#This Row],[Despesas - Militares]],_04___RGPS_e_RPPS[[#This Row],[Despesas - Militares]]-Q44)</f>
        <v>1682107796.0299988</v>
      </c>
      <c r="S45" s="2">
        <f>SUMIFS(_04___RGPS_e_RPPS[Movimento Despesas Militares],_04___RGPS_e_RPPS[Mês de Referência],"&gt;"&amp;EDATE(_04___RGPS_e_RPPS[[#This Row],[Mês de Referência]],-12),_04___RGPS_e_RPPS[Mês de Referência],"&lt;"&amp;EDATE(A45,1))</f>
        <v>22369013558.489998</v>
      </c>
      <c r="T45" s="2"/>
      <c r="U45" s="2">
        <f>IF(MONTH(_04___RGPS_e_RPPS[[#This Row],[Mês de Referência]])=1,_04___RGPS_e_RPPS[[#This Row],[Receitas FCDF]],_04___RGPS_e_RPPS[[#This Row],[Receitas FCDF]]-T44)</f>
        <v>0</v>
      </c>
      <c r="V45" s="2">
        <f>SUMIFS(_04___RGPS_e_RPPS[Movimento Receitas FCDF],_04___RGPS_e_RPPS[Mês de Referência],"&gt;"&amp;EDATE(_04___RGPS_e_RPPS[[#This Row],[Mês de Referência]],-12),_04___RGPS_e_RPPS[Mês de Referência],"&lt;"&amp;EDATE(A45,1))</f>
        <v>0</v>
      </c>
      <c r="W45" s="2"/>
      <c r="X45" s="2">
        <f>IF(MONTH(_04___RGPS_e_RPPS[[#This Row],[Mês de Referência]])=1,_04___RGPS_e_RPPS[[#This Row],[Despesas FCDF]],_04___RGPS_e_RPPS[[#This Row],[Despesas FCDF]]-W44)</f>
        <v>0</v>
      </c>
      <c r="Y45" s="2">
        <f>SUMIFS(_04___RGPS_e_RPPS[Movimento Despesas FCDF],_04___RGPS_e_RPPS[Mês de Referência],"&gt;"&amp;EDATE(_04___RGPS_e_RPPS[[#This Row],[Mês de Referência]],-12),_04___RGPS_e_RPPS[Mês de Referência],"&lt;"&amp;EDATE(A45,1))</f>
        <v>0</v>
      </c>
      <c r="Z45" s="8"/>
      <c r="AA45"/>
      <c r="AB45"/>
      <c r="AC45"/>
      <c r="AD45" s="1" t="s">
        <v>337</v>
      </c>
      <c r="AE45" s="6">
        <v>40756</v>
      </c>
      <c r="AF45" s="1">
        <v>2011</v>
      </c>
    </row>
    <row r="46" spans="1:32" ht="15" x14ac:dyDescent="0.25">
      <c r="A46" s="6">
        <v>40787</v>
      </c>
      <c r="B46" s="2">
        <v>171234997875.20999</v>
      </c>
      <c r="C46" s="2">
        <f>IF(MONTH(_04___RGPS_e_RPPS[[#This Row],[Mês de Referência]])=1,_04___RGPS_e_RPPS[[#This Row],[Receitas RGPS]],_04___RGPS_e_RPPS[[#This Row],[Receitas RGPS]]-B45)</f>
        <v>20846066557.279999</v>
      </c>
      <c r="D46" s="2">
        <f>SUMIFS(_04___RGPS_e_RPPS[Movimento Receitas RGPS],_04___RGPS_e_RPPS[Mês de Referência],"&gt;"&amp;EDATE(_04___RGPS_e_RPPS[[#This Row],[Mês de Referência]],-12),_04___RGPS_e_RPPS[Mês de Referência],"&lt;"&amp;EDATE(A46,1))</f>
        <v>235724376226.87</v>
      </c>
      <c r="E46" s="2">
        <v>208604531656.09</v>
      </c>
      <c r="F46" s="2">
        <f>IF(MONTH(_04___RGPS_e_RPPS[[#This Row],[Mês de Referência]])=1,_04___RGPS_e_RPPS[[#This Row],[Despesas RGPS]],_04___RGPS_e_RPPS[[#This Row],[Despesas RGPS]]-E45)</f>
        <v>21770358292.369995</v>
      </c>
      <c r="G46" s="2">
        <f>SUMIFS(_04___RGPS_e_RPPS[Movimento Despesas RGPS],_04___RGPS_e_RPPS[Mês de Referência],"&gt;"&amp;EDATE(_04___RGPS_e_RPPS[[#This Row],[Mês de Referência]],-12),_04___RGPS_e_RPPS[Mês de Referência],"&lt;"&amp;EDATE(A46,1))</f>
        <v>275964881975.62</v>
      </c>
      <c r="H46" s="2">
        <v>15549213963.120001</v>
      </c>
      <c r="I46" s="2">
        <f>IF(MONTH(_04___RGPS_e_RPPS[[#This Row],[Mês de Referência]])=1,_04___RGPS_e_RPPS[[#This Row],[Receitas RPPS Civis]],_04___RGPS_e_RPPS[[#This Row],[Receitas RPPS Civis]]-H45)</f>
        <v>1770222119.3299999</v>
      </c>
      <c r="J46" s="2">
        <f>SUMIFS(_04___RGPS_e_RPPS[Movimento Receitas RPPS Civis],_04___RGPS_e_RPPS[Mês de Referência],"&gt;"&amp;EDATE(_04___RGPS_e_RPPS[[#This Row],[Mês de Referência]],-12),_04___RGPS_e_RPPS[Mês de Referência],"&lt;"&amp;EDATE(A46,1))</f>
        <v>22360403792.950005</v>
      </c>
      <c r="K46" s="2">
        <v>41214403447.099998</v>
      </c>
      <c r="L46" s="2">
        <f>IF(MONTH(_04___RGPS_e_RPPS[[#This Row],[Mês de Referência]])=1,_04___RGPS_e_RPPS[[#This Row],[Despesas RPPS Civis]],_04___RGPS_e_RPPS[[#This Row],[Despesas RPPS Civis]]-K45)</f>
        <v>4464255096.9199982</v>
      </c>
      <c r="M46" s="2">
        <f>SUMIFS(_04___RGPS_e_RPPS[Movimento Despesas RPPS Civis],_04___RGPS_e_RPPS[Mês de Referência],"&gt;"&amp;EDATE(_04___RGPS_e_RPPS[[#This Row],[Mês de Referência]],-12),_04___RGPS_e_RPPS[Mês de Referência],"&lt;"&amp;EDATE(A46,1))</f>
        <v>56163421071.339996</v>
      </c>
      <c r="N46" s="2">
        <v>1528154642</v>
      </c>
      <c r="O46" s="2">
        <f>IF(MONTH(_04___RGPS_e_RPPS[[#This Row],[Mês de Referência]])=1,_04___RGPS_e_RPPS[[#This Row],[Receitas - Militares]],_04___RGPS_e_RPPS[[#This Row],[Receitas - Militares]]-N45)</f>
        <v>206977630.36999989</v>
      </c>
      <c r="P46" s="2">
        <f>SUMIFS(_04___RGPS_e_RPPS[Movimento Receitas - Militares],_04___RGPS_e_RPPS[Mês de Referência],"&gt;"&amp;EDATE(_04___RGPS_e_RPPS[[#This Row],[Mês de Referência]],-12),_04___RGPS_e_RPPS[Mês de Referência],"&lt;"&amp;EDATE(A46,1))</f>
        <v>2019718261.2199998</v>
      </c>
      <c r="Q46" s="2">
        <v>16113256253.59</v>
      </c>
      <c r="R46" s="2">
        <f>IF(MONTH(_04___RGPS_e_RPPS[[#This Row],[Mês de Referência]])=1,_04___RGPS_e_RPPS[[#This Row],[Despesas - Militares]],_04___RGPS_e_RPPS[[#This Row],[Despesas - Militares]]-Q45)</f>
        <v>1681517496.710001</v>
      </c>
      <c r="S46" s="2">
        <f>SUMIFS(_04___RGPS_e_RPPS[Movimento Despesas Militares],_04___RGPS_e_RPPS[Mês de Referência],"&gt;"&amp;EDATE(_04___RGPS_e_RPPS[[#This Row],[Mês de Referência]],-12),_04___RGPS_e_RPPS[Mês de Referência],"&lt;"&amp;EDATE(A46,1))</f>
        <v>22331518620.220001</v>
      </c>
      <c r="T46" s="2"/>
      <c r="U46" s="2">
        <f>IF(MONTH(_04___RGPS_e_RPPS[[#This Row],[Mês de Referência]])=1,_04___RGPS_e_RPPS[[#This Row],[Receitas FCDF]],_04___RGPS_e_RPPS[[#This Row],[Receitas FCDF]]-T45)</f>
        <v>0</v>
      </c>
      <c r="V46" s="2">
        <f>SUMIFS(_04___RGPS_e_RPPS[Movimento Receitas FCDF],_04___RGPS_e_RPPS[Mês de Referência],"&gt;"&amp;EDATE(_04___RGPS_e_RPPS[[#This Row],[Mês de Referência]],-12),_04___RGPS_e_RPPS[Mês de Referência],"&lt;"&amp;EDATE(A46,1))</f>
        <v>0</v>
      </c>
      <c r="W46" s="2"/>
      <c r="X46" s="2">
        <f>IF(MONTH(_04___RGPS_e_RPPS[[#This Row],[Mês de Referência]])=1,_04___RGPS_e_RPPS[[#This Row],[Despesas FCDF]],_04___RGPS_e_RPPS[[#This Row],[Despesas FCDF]]-W45)</f>
        <v>0</v>
      </c>
      <c r="Y46" s="2">
        <f>SUMIFS(_04___RGPS_e_RPPS[Movimento Despesas FCDF],_04___RGPS_e_RPPS[Mês de Referência],"&gt;"&amp;EDATE(_04___RGPS_e_RPPS[[#This Row],[Mês de Referência]],-12),_04___RGPS_e_RPPS[Mês de Referência],"&lt;"&amp;EDATE(A46,1))</f>
        <v>0</v>
      </c>
      <c r="Z46" s="8"/>
      <c r="AA46"/>
      <c r="AB46"/>
      <c r="AC46"/>
      <c r="AD46" s="1" t="s">
        <v>338</v>
      </c>
      <c r="AE46" s="6">
        <v>40787</v>
      </c>
      <c r="AF46" s="1">
        <v>2011</v>
      </c>
    </row>
    <row r="47" spans="1:32" ht="15" x14ac:dyDescent="0.25">
      <c r="A47" s="6">
        <v>40817</v>
      </c>
      <c r="B47" s="2">
        <v>191895009767.25</v>
      </c>
      <c r="C47" s="2">
        <f>IF(MONTH(_04___RGPS_e_RPPS[[#This Row],[Mês de Referência]])=1,_04___RGPS_e_RPPS[[#This Row],[Receitas RGPS]],_04___RGPS_e_RPPS[[#This Row],[Receitas RGPS]]-B46)</f>
        <v>20660011892.040009</v>
      </c>
      <c r="D47" s="2">
        <f>SUMIFS(_04___RGPS_e_RPPS[Movimento Receitas RGPS],_04___RGPS_e_RPPS[Mês de Referência],"&gt;"&amp;EDATE(_04___RGPS_e_RPPS[[#This Row],[Mês de Referência]],-12),_04___RGPS_e_RPPS[Mês de Referência],"&lt;"&amp;EDATE(A47,1))</f>
        <v>238771265070.61002</v>
      </c>
      <c r="E47" s="2">
        <v>230523412778.32001</v>
      </c>
      <c r="F47" s="2">
        <f>IF(MONTH(_04___RGPS_e_RPPS[[#This Row],[Mês de Referência]])=1,_04___RGPS_e_RPPS[[#This Row],[Despesas RGPS]],_04___RGPS_e_RPPS[[#This Row],[Despesas RGPS]]-E46)</f>
        <v>21918881122.230011</v>
      </c>
      <c r="G47" s="2">
        <f>SUMIFS(_04___RGPS_e_RPPS[Movimento Despesas RGPS],_04___RGPS_e_RPPS[Mês de Referência],"&gt;"&amp;EDATE(_04___RGPS_e_RPPS[[#This Row],[Mês de Referência]],-12),_04___RGPS_e_RPPS[Mês de Referência],"&lt;"&amp;EDATE(A47,1))</f>
        <v>277964177116.95001</v>
      </c>
      <c r="H47" s="2">
        <v>17269944789.799999</v>
      </c>
      <c r="I47" s="2">
        <f>IF(MONTH(_04___RGPS_e_RPPS[[#This Row],[Mês de Referência]])=1,_04___RGPS_e_RPPS[[#This Row],[Receitas RPPS Civis]],_04___RGPS_e_RPPS[[#This Row],[Receitas RPPS Civis]]-H46)</f>
        <v>1720730826.6799984</v>
      </c>
      <c r="J47" s="2">
        <f>SUMIFS(_04___RGPS_e_RPPS[Movimento Receitas RPPS Civis],_04___RGPS_e_RPPS[Mês de Referência],"&gt;"&amp;EDATE(_04___RGPS_e_RPPS[[#This Row],[Mês de Referência]],-12),_04___RGPS_e_RPPS[Mês de Referência],"&lt;"&amp;EDATE(A47,1))</f>
        <v>22432739799.310005</v>
      </c>
      <c r="K47" s="2">
        <v>45664982135.199997</v>
      </c>
      <c r="L47" s="2">
        <f>IF(MONTH(_04___RGPS_e_RPPS[[#This Row],[Mês de Referência]])=1,_04___RGPS_e_RPPS[[#This Row],[Despesas RPPS Civis]],_04___RGPS_e_RPPS[[#This Row],[Despesas RPPS Civis]]-K46)</f>
        <v>4450578688.0999985</v>
      </c>
      <c r="M47" s="2">
        <f>SUMIFS(_04___RGPS_e_RPPS[Movimento Despesas RPPS Civis],_04___RGPS_e_RPPS[Mês de Referência],"&gt;"&amp;EDATE(_04___RGPS_e_RPPS[[#This Row],[Mês de Referência]],-12),_04___RGPS_e_RPPS[Mês de Referência],"&lt;"&amp;EDATE(A47,1))</f>
        <v>56446885703.30999</v>
      </c>
      <c r="N47" s="2">
        <v>1652467322.0999999</v>
      </c>
      <c r="O47" s="2">
        <f>IF(MONTH(_04___RGPS_e_RPPS[[#This Row],[Mês de Referência]])=1,_04___RGPS_e_RPPS[[#This Row],[Receitas - Militares]],_04___RGPS_e_RPPS[[#This Row],[Receitas - Militares]]-N46)</f>
        <v>124312680.0999999</v>
      </c>
      <c r="P47" s="2">
        <f>SUMIFS(_04___RGPS_e_RPPS[Movimento Receitas - Militares],_04___RGPS_e_RPPS[Mês de Referência],"&gt;"&amp;EDATE(_04___RGPS_e_RPPS[[#This Row],[Mês de Referência]],-12),_04___RGPS_e_RPPS[Mês de Referência],"&lt;"&amp;EDATE(A47,1))</f>
        <v>1980745539.4999995</v>
      </c>
      <c r="Q47" s="2">
        <v>17792088466.959999</v>
      </c>
      <c r="R47" s="2">
        <f>IF(MONTH(_04___RGPS_e_RPPS[[#This Row],[Mês de Referência]])=1,_04___RGPS_e_RPPS[[#This Row],[Despesas - Militares]],_04___RGPS_e_RPPS[[#This Row],[Despesas - Militares]]-Q46)</f>
        <v>1678832213.3699989</v>
      </c>
      <c r="S47" s="2">
        <f>SUMIFS(_04___RGPS_e_RPPS[Movimento Despesas Militares],_04___RGPS_e_RPPS[Mês de Referência],"&gt;"&amp;EDATE(_04___RGPS_e_RPPS[[#This Row],[Mês de Referência]],-12),_04___RGPS_e_RPPS[Mês de Referência],"&lt;"&amp;EDATE(A47,1))</f>
        <v>22301843084.999996</v>
      </c>
      <c r="T47" s="2"/>
      <c r="U47" s="2">
        <f>IF(MONTH(_04___RGPS_e_RPPS[[#This Row],[Mês de Referência]])=1,_04___RGPS_e_RPPS[[#This Row],[Receitas FCDF]],_04___RGPS_e_RPPS[[#This Row],[Receitas FCDF]]-T46)</f>
        <v>0</v>
      </c>
      <c r="V47" s="2">
        <f>SUMIFS(_04___RGPS_e_RPPS[Movimento Receitas FCDF],_04___RGPS_e_RPPS[Mês de Referência],"&gt;"&amp;EDATE(_04___RGPS_e_RPPS[[#This Row],[Mês de Referência]],-12),_04___RGPS_e_RPPS[Mês de Referência],"&lt;"&amp;EDATE(A47,1))</f>
        <v>0</v>
      </c>
      <c r="W47" s="2"/>
      <c r="X47" s="2">
        <f>IF(MONTH(_04___RGPS_e_RPPS[[#This Row],[Mês de Referência]])=1,_04___RGPS_e_RPPS[[#This Row],[Despesas FCDF]],_04___RGPS_e_RPPS[[#This Row],[Despesas FCDF]]-W46)</f>
        <v>0</v>
      </c>
      <c r="Y47" s="2">
        <f>SUMIFS(_04___RGPS_e_RPPS[Movimento Despesas FCDF],_04___RGPS_e_RPPS[Mês de Referência],"&gt;"&amp;EDATE(_04___RGPS_e_RPPS[[#This Row],[Mês de Referência]],-12),_04___RGPS_e_RPPS[Mês de Referência],"&lt;"&amp;EDATE(A47,1))</f>
        <v>0</v>
      </c>
      <c r="Z47" s="8"/>
      <c r="AA47"/>
      <c r="AB47"/>
      <c r="AC47"/>
      <c r="AD47" s="1" t="s">
        <v>339</v>
      </c>
      <c r="AE47" s="6">
        <v>40817</v>
      </c>
      <c r="AF47" s="1">
        <v>2011</v>
      </c>
    </row>
    <row r="48" spans="1:32" ht="15" x14ac:dyDescent="0.25">
      <c r="A48" s="6">
        <v>40848</v>
      </c>
      <c r="B48" s="2">
        <v>211111201066.10999</v>
      </c>
      <c r="C48" s="2">
        <f>IF(MONTH(_04___RGPS_e_RPPS[[#This Row],[Mês de Referência]])=1,_04___RGPS_e_RPPS[[#This Row],[Receitas RGPS]],_04___RGPS_e_RPPS[[#This Row],[Receitas RGPS]]-B47)</f>
        <v>19216191298.859985</v>
      </c>
      <c r="D48" s="2">
        <f>SUMIFS(_04___RGPS_e_RPPS[Movimento Receitas RGPS],_04___RGPS_e_RPPS[Mês de Referência],"&gt;"&amp;EDATE(_04___RGPS_e_RPPS[[#This Row],[Mês de Referência]],-12),_04___RGPS_e_RPPS[Mês de Referência],"&lt;"&amp;EDATE(A48,1))</f>
        <v>241171596633.75998</v>
      </c>
      <c r="E48" s="2">
        <v>263249485846.70999</v>
      </c>
      <c r="F48" s="2">
        <f>IF(MONTH(_04___RGPS_e_RPPS[[#This Row],[Mês de Referência]])=1,_04___RGPS_e_RPPS[[#This Row],[Despesas RGPS]],_04___RGPS_e_RPPS[[#This Row],[Despesas RGPS]]-E47)</f>
        <v>32726073068.389984</v>
      </c>
      <c r="G48" s="2">
        <f>SUMIFS(_04___RGPS_e_RPPS[Movimento Despesas RGPS],_04___RGPS_e_RPPS[Mês de Referência],"&gt;"&amp;EDATE(_04___RGPS_e_RPPS[[#This Row],[Mês de Referência]],-12),_04___RGPS_e_RPPS[Mês de Referência],"&lt;"&amp;EDATE(A48,1))</f>
        <v>281664221240.27002</v>
      </c>
      <c r="H48" s="2">
        <v>20309418165.189999</v>
      </c>
      <c r="I48" s="2">
        <f>IF(MONTH(_04___RGPS_e_RPPS[[#This Row],[Mês de Referência]])=1,_04___RGPS_e_RPPS[[#This Row],[Receitas RPPS Civis]],_04___RGPS_e_RPPS[[#This Row],[Receitas RPPS Civis]]-H47)</f>
        <v>3039473375.3899994</v>
      </c>
      <c r="J48" s="2">
        <f>SUMIFS(_04___RGPS_e_RPPS[Movimento Receitas RPPS Civis],_04___RGPS_e_RPPS[Mês de Referência],"&gt;"&amp;EDATE(_04___RGPS_e_RPPS[[#This Row],[Mês de Referência]],-12),_04___RGPS_e_RPPS[Mês de Referência],"&lt;"&amp;EDATE(A48,1))</f>
        <v>22669646499.589996</v>
      </c>
      <c r="K48" s="2">
        <v>51996751794.389999</v>
      </c>
      <c r="L48" s="2">
        <f>IF(MONTH(_04___RGPS_e_RPPS[[#This Row],[Mês de Referência]])=1,_04___RGPS_e_RPPS[[#This Row],[Despesas RPPS Civis]],_04___RGPS_e_RPPS[[#This Row],[Despesas RPPS Civis]]-K47)</f>
        <v>6331769659.1900024</v>
      </c>
      <c r="M48" s="2">
        <f>SUMIFS(_04___RGPS_e_RPPS[Movimento Despesas RPPS Civis],_04___RGPS_e_RPPS[Mês de Referência],"&gt;"&amp;EDATE(_04___RGPS_e_RPPS[[#This Row],[Mês de Referência]],-12),_04___RGPS_e_RPPS[Mês de Referência],"&lt;"&amp;EDATE(A48,1))</f>
        <v>56733142831.439995</v>
      </c>
      <c r="N48" s="2">
        <v>1818006908.5699999</v>
      </c>
      <c r="O48" s="2">
        <f>IF(MONTH(_04___RGPS_e_RPPS[[#This Row],[Mês de Referência]])=1,_04___RGPS_e_RPPS[[#This Row],[Receitas - Militares]],_04___RGPS_e_RPPS[[#This Row],[Receitas - Militares]]-N47)</f>
        <v>165539586.47000003</v>
      </c>
      <c r="P48" s="2">
        <f>SUMIFS(_04___RGPS_e_RPPS[Movimento Receitas - Militares],_04___RGPS_e_RPPS[Mês de Referência],"&gt;"&amp;EDATE(_04___RGPS_e_RPPS[[#This Row],[Mês de Referência]],-12),_04___RGPS_e_RPPS[Mês de Referência],"&lt;"&amp;EDATE(A48,1))</f>
        <v>1941501117.5299995</v>
      </c>
      <c r="Q48" s="2">
        <v>20465224330.580002</v>
      </c>
      <c r="R48" s="2">
        <f>IF(MONTH(_04___RGPS_e_RPPS[[#This Row],[Mês de Referência]])=1,_04___RGPS_e_RPPS[[#This Row],[Despesas - Militares]],_04___RGPS_e_RPPS[[#This Row],[Despesas - Militares]]-Q47)</f>
        <v>2673135863.6200027</v>
      </c>
      <c r="S48" s="2">
        <f>SUMIFS(_04___RGPS_e_RPPS[Movimento Despesas Militares],_04___RGPS_e_RPPS[Mês de Referência],"&gt;"&amp;EDATE(_04___RGPS_e_RPPS[[#This Row],[Mês de Referência]],-12),_04___RGPS_e_RPPS[Mês de Referência],"&lt;"&amp;EDATE(A48,1))</f>
        <v>22185807877.090004</v>
      </c>
      <c r="T48" s="2"/>
      <c r="U48" s="2">
        <f>IF(MONTH(_04___RGPS_e_RPPS[[#This Row],[Mês de Referência]])=1,_04___RGPS_e_RPPS[[#This Row],[Receitas FCDF]],_04___RGPS_e_RPPS[[#This Row],[Receitas FCDF]]-T47)</f>
        <v>0</v>
      </c>
      <c r="V48" s="2">
        <f>SUMIFS(_04___RGPS_e_RPPS[Movimento Receitas FCDF],_04___RGPS_e_RPPS[Mês de Referência],"&gt;"&amp;EDATE(_04___RGPS_e_RPPS[[#This Row],[Mês de Referência]],-12),_04___RGPS_e_RPPS[Mês de Referência],"&lt;"&amp;EDATE(A48,1))</f>
        <v>0</v>
      </c>
      <c r="W48" s="2"/>
      <c r="X48" s="2">
        <f>IF(MONTH(_04___RGPS_e_RPPS[[#This Row],[Mês de Referência]])=1,_04___RGPS_e_RPPS[[#This Row],[Despesas FCDF]],_04___RGPS_e_RPPS[[#This Row],[Despesas FCDF]]-W47)</f>
        <v>0</v>
      </c>
      <c r="Y48" s="2">
        <f>SUMIFS(_04___RGPS_e_RPPS[Movimento Despesas FCDF],_04___RGPS_e_RPPS[Mês de Referência],"&gt;"&amp;EDATE(_04___RGPS_e_RPPS[[#This Row],[Mês de Referência]],-12),_04___RGPS_e_RPPS[Mês de Referência],"&lt;"&amp;EDATE(A48,1))</f>
        <v>0</v>
      </c>
      <c r="Z48" s="8"/>
      <c r="AA48"/>
      <c r="AB48"/>
      <c r="AC48"/>
      <c r="AD48" s="1" t="s">
        <v>340</v>
      </c>
      <c r="AE48" s="6">
        <v>40848</v>
      </c>
      <c r="AF48" s="1">
        <v>2011</v>
      </c>
    </row>
    <row r="49" spans="1:32" ht="15" x14ac:dyDescent="0.25">
      <c r="A49" s="6">
        <v>40878</v>
      </c>
      <c r="B49" s="2">
        <v>245524062690.66</v>
      </c>
      <c r="C49" s="2">
        <f>IF(MONTH(_04___RGPS_e_RPPS[[#This Row],[Mês de Referência]])=1,_04___RGPS_e_RPPS[[#This Row],[Receitas RGPS]],_04___RGPS_e_RPPS[[#This Row],[Receitas RGPS]]-B48)</f>
        <v>34412861624.550018</v>
      </c>
      <c r="D49" s="2">
        <f>SUMIFS(_04___RGPS_e_RPPS[Movimento Receitas RGPS],_04___RGPS_e_RPPS[Mês de Referência],"&gt;"&amp;EDATE(_04___RGPS_e_RPPS[[#This Row],[Mês de Referência]],-12),_04___RGPS_e_RPPS[Mês de Referência],"&lt;"&amp;EDATE(A49,1))</f>
        <v>245524062690.66</v>
      </c>
      <c r="E49" s="2">
        <v>282468071630.38</v>
      </c>
      <c r="F49" s="2">
        <f>IF(MONTH(_04___RGPS_e_RPPS[[#This Row],[Mês de Referência]])=1,_04___RGPS_e_RPPS[[#This Row],[Despesas RGPS]],_04___RGPS_e_RPPS[[#This Row],[Despesas RGPS]]-E48)</f>
        <v>19218585783.670013</v>
      </c>
      <c r="G49" s="2">
        <f>SUMIFS(_04___RGPS_e_RPPS[Movimento Despesas RGPS],_04___RGPS_e_RPPS[Mês de Referência],"&gt;"&amp;EDATE(_04___RGPS_e_RPPS[[#This Row],[Mês de Referência]],-12),_04___RGPS_e_RPPS[Mês de Referência],"&lt;"&amp;EDATE(A49,1))</f>
        <v>282468071630.38</v>
      </c>
      <c r="H49" s="2">
        <v>22614453893.529999</v>
      </c>
      <c r="I49" s="2">
        <f>IF(MONTH(_04___RGPS_e_RPPS[[#This Row],[Mês de Referência]])=1,_04___RGPS_e_RPPS[[#This Row],[Receitas RPPS Civis]],_04___RGPS_e_RPPS[[#This Row],[Receitas RPPS Civis]]-H48)</f>
        <v>2305035728.3400002</v>
      </c>
      <c r="J49" s="2">
        <f>SUMIFS(_04___RGPS_e_RPPS[Movimento Receitas RPPS Civis],_04___RGPS_e_RPPS[Mês de Referência],"&gt;"&amp;EDATE(_04___RGPS_e_RPPS[[#This Row],[Mês de Referência]],-12),_04___RGPS_e_RPPS[Mês de Referência],"&lt;"&amp;EDATE(A49,1))</f>
        <v>22614453893.529999</v>
      </c>
      <c r="K49" s="2">
        <v>57188418490.449997</v>
      </c>
      <c r="L49" s="2">
        <f>IF(MONTH(_04___RGPS_e_RPPS[[#This Row],[Mês de Referência]])=1,_04___RGPS_e_RPPS[[#This Row],[Despesas RPPS Civis]],_04___RGPS_e_RPPS[[#This Row],[Despesas RPPS Civis]]-K48)</f>
        <v>5191666696.0599976</v>
      </c>
      <c r="M49" s="2">
        <f>SUMIFS(_04___RGPS_e_RPPS[Movimento Despesas RPPS Civis],_04___RGPS_e_RPPS[Mês de Referência],"&gt;"&amp;EDATE(_04___RGPS_e_RPPS[[#This Row],[Mês de Referência]],-12),_04___RGPS_e_RPPS[Mês de Referência],"&lt;"&amp;EDATE(A49,1))</f>
        <v>57188418490.449997</v>
      </c>
      <c r="N49" s="2">
        <v>2025441006.72</v>
      </c>
      <c r="O49" s="2">
        <f>IF(MONTH(_04___RGPS_e_RPPS[[#This Row],[Mês de Referência]])=1,_04___RGPS_e_RPPS[[#This Row],[Receitas - Militares]],_04___RGPS_e_RPPS[[#This Row],[Receitas - Militares]]-N48)</f>
        <v>207434098.1500001</v>
      </c>
      <c r="P49" s="2">
        <f>SUMIFS(_04___RGPS_e_RPPS[Movimento Receitas - Militares],_04___RGPS_e_RPPS[Mês de Referência],"&gt;"&amp;EDATE(_04___RGPS_e_RPPS[[#This Row],[Mês de Referência]],-12),_04___RGPS_e_RPPS[Mês de Referência],"&lt;"&amp;EDATE(A49,1))</f>
        <v>2025441006.72</v>
      </c>
      <c r="Q49" s="2">
        <v>21958047039.59</v>
      </c>
      <c r="R49" s="2">
        <f>IF(MONTH(_04___RGPS_e_RPPS[[#This Row],[Mês de Referência]])=1,_04___RGPS_e_RPPS[[#This Row],[Despesas - Militares]],_04___RGPS_e_RPPS[[#This Row],[Despesas - Militares]]-Q48)</f>
        <v>1492822709.0099983</v>
      </c>
      <c r="S49" s="2">
        <f>SUMIFS(_04___RGPS_e_RPPS[Movimento Despesas Militares],_04___RGPS_e_RPPS[Mês de Referência],"&gt;"&amp;EDATE(_04___RGPS_e_RPPS[[#This Row],[Mês de Referência]],-12),_04___RGPS_e_RPPS[Mês de Referência],"&lt;"&amp;EDATE(A49,1))</f>
        <v>21958047039.59</v>
      </c>
      <c r="T49" s="2"/>
      <c r="U49" s="2">
        <f>IF(MONTH(_04___RGPS_e_RPPS[[#This Row],[Mês de Referência]])=1,_04___RGPS_e_RPPS[[#This Row],[Receitas FCDF]],_04___RGPS_e_RPPS[[#This Row],[Receitas FCDF]]-T48)</f>
        <v>0</v>
      </c>
      <c r="V49" s="2">
        <f>SUMIFS(_04___RGPS_e_RPPS[Movimento Receitas FCDF],_04___RGPS_e_RPPS[Mês de Referência],"&gt;"&amp;EDATE(_04___RGPS_e_RPPS[[#This Row],[Mês de Referência]],-12),_04___RGPS_e_RPPS[Mês de Referência],"&lt;"&amp;EDATE(A49,1))</f>
        <v>0</v>
      </c>
      <c r="W49" s="2"/>
      <c r="X49" s="2">
        <f>IF(MONTH(_04___RGPS_e_RPPS[[#This Row],[Mês de Referência]])=1,_04___RGPS_e_RPPS[[#This Row],[Despesas FCDF]],_04___RGPS_e_RPPS[[#This Row],[Despesas FCDF]]-W48)</f>
        <v>0</v>
      </c>
      <c r="Y49" s="2">
        <f>SUMIFS(_04___RGPS_e_RPPS[Movimento Despesas FCDF],_04___RGPS_e_RPPS[Mês de Referência],"&gt;"&amp;EDATE(_04___RGPS_e_RPPS[[#This Row],[Mês de Referência]],-12),_04___RGPS_e_RPPS[Mês de Referência],"&lt;"&amp;EDATE(A49,1))</f>
        <v>0</v>
      </c>
      <c r="Z49" s="8"/>
      <c r="AA49"/>
      <c r="AB49"/>
      <c r="AC49"/>
      <c r="AD49" s="1" t="s">
        <v>341</v>
      </c>
      <c r="AE49" s="6">
        <v>40878</v>
      </c>
      <c r="AF49" s="1">
        <v>2011</v>
      </c>
    </row>
    <row r="50" spans="1:32" ht="15" x14ac:dyDescent="0.25">
      <c r="A50" s="6">
        <v>40909</v>
      </c>
      <c r="B50" s="2">
        <v>21900612761.439999</v>
      </c>
      <c r="C50" s="2">
        <f>IF(MONTH(_04___RGPS_e_RPPS[[#This Row],[Mês de Referência]])=1,_04___RGPS_e_RPPS[[#This Row],[Receitas RGPS]],_04___RGPS_e_RPPS[[#This Row],[Receitas RGPS]]-B49)</f>
        <v>21900612761.439999</v>
      </c>
      <c r="D50" s="2">
        <f>SUMIFS(_04___RGPS_e_RPPS[Movimento Receitas RGPS],_04___RGPS_e_RPPS[Mês de Referência],"&gt;"&amp;EDATE(_04___RGPS_e_RPPS[[#This Row],[Mês de Referência]],-12),_04___RGPS_e_RPPS[Mês de Referência],"&lt;"&amp;EDATE(A50,1))</f>
        <v>248869778966.26001</v>
      </c>
      <c r="E50" s="2">
        <v>27174988074.450001</v>
      </c>
      <c r="F50" s="2">
        <f>IF(MONTH(_04___RGPS_e_RPPS[[#This Row],[Mês de Referência]])=1,_04___RGPS_e_RPPS[[#This Row],[Despesas RGPS]],_04___RGPS_e_RPPS[[#This Row],[Despesas RGPS]]-E49)</f>
        <v>27174988074.450001</v>
      </c>
      <c r="G50" s="2">
        <f>SUMIFS(_04___RGPS_e_RPPS[Movimento Despesas RGPS],_04___RGPS_e_RPPS[Mês de Referência],"&gt;"&amp;EDATE(_04___RGPS_e_RPPS[[#This Row],[Mês de Referência]],-12),_04___RGPS_e_RPPS[Mês de Referência],"&lt;"&amp;EDATE(A50,1))</f>
        <v>286466389565.34998</v>
      </c>
      <c r="H50" s="2">
        <v>1839762536.3199999</v>
      </c>
      <c r="I50" s="2">
        <f>IF(MONTH(_04___RGPS_e_RPPS[[#This Row],[Mês de Referência]])=1,_04___RGPS_e_RPPS[[#This Row],[Receitas RPPS Civis]],_04___RGPS_e_RPPS[[#This Row],[Receitas RPPS Civis]]-H49)</f>
        <v>1839762536.3199999</v>
      </c>
      <c r="J50" s="2">
        <f>SUMIFS(_04___RGPS_e_RPPS[Movimento Receitas RPPS Civis],_04___RGPS_e_RPPS[Mês de Referência],"&gt;"&amp;EDATE(_04___RGPS_e_RPPS[[#This Row],[Mês de Referência]],-12),_04___RGPS_e_RPPS[Mês de Referência],"&lt;"&amp;EDATE(A50,1))</f>
        <v>22727043591.799999</v>
      </c>
      <c r="K50" s="2">
        <v>4623293823.1400003</v>
      </c>
      <c r="L50" s="2">
        <f>IF(MONTH(_04___RGPS_e_RPPS[[#This Row],[Mês de Referência]])=1,_04___RGPS_e_RPPS[[#This Row],[Despesas RPPS Civis]],_04___RGPS_e_RPPS[[#This Row],[Despesas RPPS Civis]]-K49)</f>
        <v>4623293823.1400003</v>
      </c>
      <c r="M50" s="2">
        <f>SUMIFS(_04___RGPS_e_RPPS[Movimento Despesas RPPS Civis],_04___RGPS_e_RPPS[Mês de Referência],"&gt;"&amp;EDATE(_04___RGPS_e_RPPS[[#This Row],[Mês de Referência]],-12),_04___RGPS_e_RPPS[Mês de Referência],"&lt;"&amp;EDATE(A50,1))</f>
        <v>57469341399.599998</v>
      </c>
      <c r="N50" s="2">
        <v>166667381.78999999</v>
      </c>
      <c r="O50" s="2">
        <f>IF(MONTH(_04___RGPS_e_RPPS[[#This Row],[Mês de Referência]])=1,_04___RGPS_e_RPPS[[#This Row],[Receitas - Militares]],_04___RGPS_e_RPPS[[#This Row],[Receitas - Militares]]-N49)</f>
        <v>166667381.78999999</v>
      </c>
      <c r="P50" s="2">
        <f>SUMIFS(_04___RGPS_e_RPPS[Movimento Receitas - Militares],_04___RGPS_e_RPPS[Mês de Referência],"&gt;"&amp;EDATE(_04___RGPS_e_RPPS[[#This Row],[Mês de Referência]],-12),_04___RGPS_e_RPPS[Mês de Referência],"&lt;"&amp;EDATE(A50,1))</f>
        <v>2027494560.3700001</v>
      </c>
      <c r="Q50" s="2">
        <v>1601456527.47</v>
      </c>
      <c r="R50" s="2">
        <f>IF(MONTH(_04___RGPS_e_RPPS[[#This Row],[Mês de Referência]])=1,_04___RGPS_e_RPPS[[#This Row],[Despesas - Militares]],_04___RGPS_e_RPPS[[#This Row],[Despesas - Militares]]-Q49)</f>
        <v>1601456527.47</v>
      </c>
      <c r="S50" s="2">
        <f>SUMIFS(_04___RGPS_e_RPPS[Movimento Despesas Militares],_04___RGPS_e_RPPS[Mês de Referência],"&gt;"&amp;EDATE(_04___RGPS_e_RPPS[[#This Row],[Mês de Referência]],-12),_04___RGPS_e_RPPS[Mês de Referência],"&lt;"&amp;EDATE(A50,1))</f>
        <v>21880307394.540001</v>
      </c>
      <c r="T50" s="2"/>
      <c r="U50" s="2">
        <f>IF(MONTH(_04___RGPS_e_RPPS[[#This Row],[Mês de Referência]])=1,_04___RGPS_e_RPPS[[#This Row],[Receitas FCDF]],_04___RGPS_e_RPPS[[#This Row],[Receitas FCDF]]-T49)</f>
        <v>0</v>
      </c>
      <c r="V50" s="2">
        <f>SUMIFS(_04___RGPS_e_RPPS[Movimento Receitas FCDF],_04___RGPS_e_RPPS[Mês de Referência],"&gt;"&amp;EDATE(_04___RGPS_e_RPPS[[#This Row],[Mês de Referência]],-12),_04___RGPS_e_RPPS[Mês de Referência],"&lt;"&amp;EDATE(A50,1))</f>
        <v>0</v>
      </c>
      <c r="W50" s="2"/>
      <c r="X50" s="2">
        <f>IF(MONTH(_04___RGPS_e_RPPS[[#This Row],[Mês de Referência]])=1,_04___RGPS_e_RPPS[[#This Row],[Despesas FCDF]],_04___RGPS_e_RPPS[[#This Row],[Despesas FCDF]]-W49)</f>
        <v>0</v>
      </c>
      <c r="Y50" s="2">
        <f>SUMIFS(_04___RGPS_e_RPPS[Movimento Despesas FCDF],_04___RGPS_e_RPPS[Mês de Referência],"&gt;"&amp;EDATE(_04___RGPS_e_RPPS[[#This Row],[Mês de Referência]],-12),_04___RGPS_e_RPPS[Mês de Referência],"&lt;"&amp;EDATE(A50,1))</f>
        <v>0</v>
      </c>
      <c r="Z50" s="8"/>
      <c r="AA50"/>
      <c r="AB50"/>
      <c r="AC50"/>
      <c r="AD50" s="1" t="s">
        <v>330</v>
      </c>
      <c r="AE50" s="6">
        <v>40909</v>
      </c>
      <c r="AF50" s="1">
        <v>2012</v>
      </c>
    </row>
    <row r="51" spans="1:32" ht="15" x14ac:dyDescent="0.25">
      <c r="A51" s="6">
        <v>40940</v>
      </c>
      <c r="B51" s="2">
        <v>40943803373.739998</v>
      </c>
      <c r="C51" s="2">
        <f>IF(MONTH(_04___RGPS_e_RPPS[[#This Row],[Mês de Referência]])=1,_04___RGPS_e_RPPS[[#This Row],[Receitas RGPS]],_04___RGPS_e_RPPS[[#This Row],[Receitas RGPS]]-B50)</f>
        <v>19043190612.299999</v>
      </c>
      <c r="D51" s="2">
        <f>SUMIFS(_04___RGPS_e_RPPS[Movimento Receitas RGPS],_04___RGPS_e_RPPS[Mês de Referência],"&gt;"&amp;EDATE(_04___RGPS_e_RPPS[[#This Row],[Mês de Referência]],-12),_04___RGPS_e_RPPS[Mês de Referência],"&lt;"&amp;EDATE(A51,1))</f>
        <v>250866844575.41</v>
      </c>
      <c r="E51" s="2">
        <v>51203963585.690002</v>
      </c>
      <c r="F51" s="2">
        <f>IF(MONTH(_04___RGPS_e_RPPS[[#This Row],[Mês de Referência]])=1,_04___RGPS_e_RPPS[[#This Row],[Despesas RGPS]],_04___RGPS_e_RPPS[[#This Row],[Despesas RGPS]]-E50)</f>
        <v>24028975511.240002</v>
      </c>
      <c r="G51" s="2">
        <f>SUMIFS(_04___RGPS_e_RPPS[Movimento Despesas RGPS],_04___RGPS_e_RPPS[Mês de Referência],"&gt;"&amp;EDATE(_04___RGPS_e_RPPS[[#This Row],[Mês de Referência]],-12),_04___RGPS_e_RPPS[Mês de Referência],"&lt;"&amp;EDATE(A51,1))</f>
        <v>289362900599.81</v>
      </c>
      <c r="H51" s="2">
        <v>3525639433.0500002</v>
      </c>
      <c r="I51" s="2">
        <f>IF(MONTH(_04___RGPS_e_RPPS[[#This Row],[Mês de Referência]])=1,_04___RGPS_e_RPPS[[#This Row],[Receitas RPPS Civis]],_04___RGPS_e_RPPS[[#This Row],[Receitas RPPS Civis]]-H50)</f>
        <v>1685876896.7300003</v>
      </c>
      <c r="J51" s="2">
        <f>SUMIFS(_04___RGPS_e_RPPS[Movimento Receitas RPPS Civis],_04___RGPS_e_RPPS[Mês de Referência],"&gt;"&amp;EDATE(_04___RGPS_e_RPPS[[#This Row],[Mês de Referência]],-12),_04___RGPS_e_RPPS[Mês de Referência],"&lt;"&amp;EDATE(A51,1))</f>
        <v>22727253446.759998</v>
      </c>
      <c r="K51" s="2">
        <v>8847248690.4099998</v>
      </c>
      <c r="L51" s="2">
        <f>IF(MONTH(_04___RGPS_e_RPPS[[#This Row],[Mês de Referência]])=1,_04___RGPS_e_RPPS[[#This Row],[Despesas RPPS Civis]],_04___RGPS_e_RPPS[[#This Row],[Despesas RPPS Civis]]-K50)</f>
        <v>4223954867.2699995</v>
      </c>
      <c r="M51" s="2">
        <f>SUMIFS(_04___RGPS_e_RPPS[Movimento Despesas RPPS Civis],_04___RGPS_e_RPPS[Mês de Referência],"&gt;"&amp;EDATE(_04___RGPS_e_RPPS[[#This Row],[Mês de Referência]],-12),_04___RGPS_e_RPPS[Mês de Referência],"&lt;"&amp;EDATE(A51,1))</f>
        <v>57395439357.699989</v>
      </c>
      <c r="N51" s="2">
        <v>333160116.47000003</v>
      </c>
      <c r="O51" s="2">
        <f>IF(MONTH(_04___RGPS_e_RPPS[[#This Row],[Mês de Referência]])=1,_04___RGPS_e_RPPS[[#This Row],[Receitas - Militares]],_04___RGPS_e_RPPS[[#This Row],[Receitas - Militares]]-N50)</f>
        <v>166492734.68000004</v>
      </c>
      <c r="P51" s="2">
        <f>SUMIFS(_04___RGPS_e_RPPS[Movimento Receitas - Militares],_04___RGPS_e_RPPS[Mês de Referência],"&gt;"&amp;EDATE(_04___RGPS_e_RPPS[[#This Row],[Mês de Referência]],-12),_04___RGPS_e_RPPS[Mês de Referência],"&lt;"&amp;EDATE(A51,1))</f>
        <v>2028992293.0500002</v>
      </c>
      <c r="Q51" s="2">
        <v>3598612725.5100002</v>
      </c>
      <c r="R51" s="2">
        <f>IF(MONTH(_04___RGPS_e_RPPS[[#This Row],[Mês de Referência]])=1,_04___RGPS_e_RPPS[[#This Row],[Despesas - Militares]],_04___RGPS_e_RPPS[[#This Row],[Despesas - Militares]]-Q50)</f>
        <v>1997156198.0400002</v>
      </c>
      <c r="S51" s="2">
        <f>SUMIFS(_04___RGPS_e_RPPS[Movimento Despesas Militares],_04___RGPS_e_RPPS[Mês de Referência],"&gt;"&amp;EDATE(_04___RGPS_e_RPPS[[#This Row],[Mês de Referência]],-12),_04___RGPS_e_RPPS[Mês de Referência],"&lt;"&amp;EDATE(A51,1))</f>
        <v>22216676159.340004</v>
      </c>
      <c r="T51" s="2"/>
      <c r="U51" s="2">
        <f>IF(MONTH(_04___RGPS_e_RPPS[[#This Row],[Mês de Referência]])=1,_04___RGPS_e_RPPS[[#This Row],[Receitas FCDF]],_04___RGPS_e_RPPS[[#This Row],[Receitas FCDF]]-T50)</f>
        <v>0</v>
      </c>
      <c r="V51" s="2">
        <f>SUMIFS(_04___RGPS_e_RPPS[Movimento Receitas FCDF],_04___RGPS_e_RPPS[Mês de Referência],"&gt;"&amp;EDATE(_04___RGPS_e_RPPS[[#This Row],[Mês de Referência]],-12),_04___RGPS_e_RPPS[Mês de Referência],"&lt;"&amp;EDATE(A51,1))</f>
        <v>0</v>
      </c>
      <c r="W51" s="2"/>
      <c r="X51" s="2">
        <f>IF(MONTH(_04___RGPS_e_RPPS[[#This Row],[Mês de Referência]])=1,_04___RGPS_e_RPPS[[#This Row],[Despesas FCDF]],_04___RGPS_e_RPPS[[#This Row],[Despesas FCDF]]-W50)</f>
        <v>0</v>
      </c>
      <c r="Y51" s="2">
        <f>SUMIFS(_04___RGPS_e_RPPS[Movimento Despesas FCDF],_04___RGPS_e_RPPS[Mês de Referência],"&gt;"&amp;EDATE(_04___RGPS_e_RPPS[[#This Row],[Mês de Referência]],-12),_04___RGPS_e_RPPS[Mês de Referência],"&lt;"&amp;EDATE(A51,1))</f>
        <v>0</v>
      </c>
      <c r="Z51" s="8"/>
      <c r="AA51"/>
      <c r="AB51"/>
      <c r="AC51"/>
      <c r="AD51" s="1" t="s">
        <v>331</v>
      </c>
      <c r="AE51" s="6">
        <v>40940</v>
      </c>
      <c r="AF51" s="1">
        <v>2012</v>
      </c>
    </row>
    <row r="52" spans="1:32" ht="15" x14ac:dyDescent="0.25">
      <c r="A52" s="6">
        <v>40969</v>
      </c>
      <c r="B52" s="2">
        <v>63274271490.540001</v>
      </c>
      <c r="C52" s="2">
        <f>IF(MONTH(_04___RGPS_e_RPPS[[#This Row],[Mês de Referência]])=1,_04___RGPS_e_RPPS[[#This Row],[Receitas RGPS]],_04___RGPS_e_RPPS[[#This Row],[Receitas RGPS]]-B51)</f>
        <v>22330468116.800003</v>
      </c>
      <c r="D52" s="2">
        <f>SUMIFS(_04___RGPS_e_RPPS[Movimento Receitas RGPS],_04___RGPS_e_RPPS[Mês de Referência],"&gt;"&amp;EDATE(_04___RGPS_e_RPPS[[#This Row],[Mês de Referência]],-12),_04___RGPS_e_RPPS[Mês de Referência],"&lt;"&amp;EDATE(A52,1))</f>
        <v>255253109815.96997</v>
      </c>
      <c r="E52" s="2">
        <v>75456559381.160004</v>
      </c>
      <c r="F52" s="2">
        <f>IF(MONTH(_04___RGPS_e_RPPS[[#This Row],[Mês de Referência]])=1,_04___RGPS_e_RPPS[[#This Row],[Despesas RGPS]],_04___RGPS_e_RPPS[[#This Row],[Despesas RGPS]]-E51)</f>
        <v>24252595795.470001</v>
      </c>
      <c r="G52" s="2">
        <f>SUMIFS(_04___RGPS_e_RPPS[Movimento Despesas RGPS],_04___RGPS_e_RPPS[Mês de Referência],"&gt;"&amp;EDATE(_04___RGPS_e_RPPS[[#This Row],[Mês de Referência]],-12),_04___RGPS_e_RPPS[Mês de Referência],"&lt;"&amp;EDATE(A52,1))</f>
        <v>292370351668.17999</v>
      </c>
      <c r="H52" s="2">
        <v>5278885864.3400002</v>
      </c>
      <c r="I52" s="2">
        <f>IF(MONTH(_04___RGPS_e_RPPS[[#This Row],[Mês de Referência]])=1,_04___RGPS_e_RPPS[[#This Row],[Receitas RPPS Civis]],_04___RGPS_e_RPPS[[#This Row],[Receitas RPPS Civis]]-H51)</f>
        <v>1753246431.29</v>
      </c>
      <c r="J52" s="2">
        <f>SUMIFS(_04___RGPS_e_RPPS[Movimento Receitas RPPS Civis],_04___RGPS_e_RPPS[Mês de Referência],"&gt;"&amp;EDATE(_04___RGPS_e_RPPS[[#This Row],[Mês de Referência]],-12),_04___RGPS_e_RPPS[Mês de Referência],"&lt;"&amp;EDATE(A52,1))</f>
        <v>22757808096.25</v>
      </c>
      <c r="K52" s="2">
        <v>13290776646.24</v>
      </c>
      <c r="L52" s="2">
        <f>IF(MONTH(_04___RGPS_e_RPPS[[#This Row],[Mês de Referência]])=1,_04___RGPS_e_RPPS[[#This Row],[Despesas RPPS Civis]],_04___RGPS_e_RPPS[[#This Row],[Despesas RPPS Civis]]-K51)</f>
        <v>4443527955.8299999</v>
      </c>
      <c r="M52" s="2">
        <f>SUMIFS(_04___RGPS_e_RPPS[Movimento Despesas RPPS Civis],_04___RGPS_e_RPPS[Mês de Referência],"&gt;"&amp;EDATE(_04___RGPS_e_RPPS[[#This Row],[Mês de Referência]],-12),_04___RGPS_e_RPPS[Mês de Referência],"&lt;"&amp;EDATE(A52,1))</f>
        <v>57412838679.519997</v>
      </c>
      <c r="N52" s="2">
        <v>499844384.19</v>
      </c>
      <c r="O52" s="2">
        <f>IF(MONTH(_04___RGPS_e_RPPS[[#This Row],[Mês de Referência]])=1,_04___RGPS_e_RPPS[[#This Row],[Receitas - Militares]],_04___RGPS_e_RPPS[[#This Row],[Receitas - Militares]]-N51)</f>
        <v>166684267.71999997</v>
      </c>
      <c r="P52" s="2">
        <f>SUMIFS(_04___RGPS_e_RPPS[Movimento Receitas - Militares],_04___RGPS_e_RPPS[Mês de Referência],"&gt;"&amp;EDATE(_04___RGPS_e_RPPS[[#This Row],[Mês de Referência]],-12),_04___RGPS_e_RPPS[Mês de Referência],"&lt;"&amp;EDATE(A52,1))</f>
        <v>2030574630.3</v>
      </c>
      <c r="Q52" s="2">
        <v>5387830002.1000004</v>
      </c>
      <c r="R52" s="2">
        <f>IF(MONTH(_04___RGPS_e_RPPS[[#This Row],[Mês de Referência]])=1,_04___RGPS_e_RPPS[[#This Row],[Despesas - Militares]],_04___RGPS_e_RPPS[[#This Row],[Despesas - Militares]]-Q51)</f>
        <v>1789217276.5900002</v>
      </c>
      <c r="S52" s="2">
        <f>SUMIFS(_04___RGPS_e_RPPS[Movimento Despesas Militares],_04___RGPS_e_RPPS[Mês de Referência],"&gt;"&amp;EDATE(_04___RGPS_e_RPPS[[#This Row],[Mês de Referência]],-12),_04___RGPS_e_RPPS[Mês de Referência],"&lt;"&amp;EDATE(A52,1))</f>
        <v>22313081451.639999</v>
      </c>
      <c r="T52" s="2"/>
      <c r="U52" s="2">
        <f>IF(MONTH(_04___RGPS_e_RPPS[[#This Row],[Mês de Referência]])=1,_04___RGPS_e_RPPS[[#This Row],[Receitas FCDF]],_04___RGPS_e_RPPS[[#This Row],[Receitas FCDF]]-T51)</f>
        <v>0</v>
      </c>
      <c r="V52" s="2">
        <f>SUMIFS(_04___RGPS_e_RPPS[Movimento Receitas FCDF],_04___RGPS_e_RPPS[Mês de Referência],"&gt;"&amp;EDATE(_04___RGPS_e_RPPS[[#This Row],[Mês de Referência]],-12),_04___RGPS_e_RPPS[Mês de Referência],"&lt;"&amp;EDATE(A52,1))</f>
        <v>0</v>
      </c>
      <c r="W52" s="2"/>
      <c r="X52" s="2">
        <f>IF(MONTH(_04___RGPS_e_RPPS[[#This Row],[Mês de Referência]])=1,_04___RGPS_e_RPPS[[#This Row],[Despesas FCDF]],_04___RGPS_e_RPPS[[#This Row],[Despesas FCDF]]-W51)</f>
        <v>0</v>
      </c>
      <c r="Y52" s="2">
        <f>SUMIFS(_04___RGPS_e_RPPS[Movimento Despesas FCDF],_04___RGPS_e_RPPS[Mês de Referência],"&gt;"&amp;EDATE(_04___RGPS_e_RPPS[[#This Row],[Mês de Referência]],-12),_04___RGPS_e_RPPS[Mês de Referência],"&lt;"&amp;EDATE(A52,1))</f>
        <v>0</v>
      </c>
      <c r="Z52" s="8"/>
      <c r="AA52"/>
      <c r="AB52"/>
      <c r="AC52"/>
      <c r="AD52" s="1" t="s">
        <v>332</v>
      </c>
      <c r="AE52" s="6">
        <v>40969</v>
      </c>
      <c r="AF52" s="1">
        <v>2012</v>
      </c>
    </row>
    <row r="53" spans="1:32" ht="15" x14ac:dyDescent="0.25">
      <c r="A53" s="6">
        <v>41000</v>
      </c>
      <c r="B53" s="2">
        <v>85014633079.740005</v>
      </c>
      <c r="C53" s="2">
        <f>IF(MONTH(_04___RGPS_e_RPPS[[#This Row],[Mês de Referência]])=1,_04___RGPS_e_RPPS[[#This Row],[Receitas RGPS]],_04___RGPS_e_RPPS[[#This Row],[Receitas RGPS]]-B52)</f>
        <v>21740361589.200005</v>
      </c>
      <c r="D53" s="2">
        <f>SUMIFS(_04___RGPS_e_RPPS[Movimento Receitas RGPS],_04___RGPS_e_RPPS[Mês de Referência],"&gt;"&amp;EDATE(_04___RGPS_e_RPPS[[#This Row],[Mês de Referência]],-12),_04___RGPS_e_RPPS[Mês de Referência],"&lt;"&amp;EDATE(A53,1))</f>
        <v>257498275410.04999</v>
      </c>
      <c r="E53" s="2">
        <v>102502296792.03999</v>
      </c>
      <c r="F53" s="2">
        <f>IF(MONTH(_04___RGPS_e_RPPS[[#This Row],[Mês de Referência]])=1,_04___RGPS_e_RPPS[[#This Row],[Despesas RGPS]],_04___RGPS_e_RPPS[[#This Row],[Despesas RGPS]]-E52)</f>
        <v>27045737410.87999</v>
      </c>
      <c r="G53" s="2">
        <f>SUMIFS(_04___RGPS_e_RPPS[Movimento Despesas RGPS],_04___RGPS_e_RPPS[Mês de Referência],"&gt;"&amp;EDATE(_04___RGPS_e_RPPS[[#This Row],[Mês de Referência]],-12),_04___RGPS_e_RPPS[Mês de Referência],"&lt;"&amp;EDATE(A53,1))</f>
        <v>295168689007.65997</v>
      </c>
      <c r="H53" s="2">
        <v>6987832124.6300001</v>
      </c>
      <c r="I53" s="2">
        <f>IF(MONTH(_04___RGPS_e_RPPS[[#This Row],[Mês de Referência]])=1,_04___RGPS_e_RPPS[[#This Row],[Receitas RPPS Civis]],_04___RGPS_e_RPPS[[#This Row],[Receitas RPPS Civis]]-H52)</f>
        <v>1708946260.29</v>
      </c>
      <c r="J53" s="2">
        <f>SUMIFS(_04___RGPS_e_RPPS[Movimento Receitas RPPS Civis],_04___RGPS_e_RPPS[Mês de Referência],"&gt;"&amp;EDATE(_04___RGPS_e_RPPS[[#This Row],[Mês de Referência]],-12),_04___RGPS_e_RPPS[Mês de Referência],"&lt;"&amp;EDATE(A53,1))</f>
        <v>22775970291.25</v>
      </c>
      <c r="K53" s="2">
        <v>17875574209.900002</v>
      </c>
      <c r="L53" s="2">
        <f>IF(MONTH(_04___RGPS_e_RPPS[[#This Row],[Mês de Referência]])=1,_04___RGPS_e_RPPS[[#This Row],[Despesas RPPS Civis]],_04___RGPS_e_RPPS[[#This Row],[Despesas RPPS Civis]]-K52)</f>
        <v>4584797563.6600018</v>
      </c>
      <c r="M53" s="2">
        <f>SUMIFS(_04___RGPS_e_RPPS[Movimento Despesas RPPS Civis],_04___RGPS_e_RPPS[Mês de Referência],"&gt;"&amp;EDATE(_04___RGPS_e_RPPS[[#This Row],[Mês de Referência]],-12),_04___RGPS_e_RPPS[Mês de Referência],"&lt;"&amp;EDATE(A53,1))</f>
        <v>57491167585.559998</v>
      </c>
      <c r="N53" s="2">
        <v>666342167.22000003</v>
      </c>
      <c r="O53" s="2">
        <f>IF(MONTH(_04___RGPS_e_RPPS[[#This Row],[Mês de Referência]])=1,_04___RGPS_e_RPPS[[#This Row],[Receitas - Militares]],_04___RGPS_e_RPPS[[#This Row],[Receitas - Militares]]-N52)</f>
        <v>166497783.03000003</v>
      </c>
      <c r="P53" s="2">
        <f>SUMIFS(_04___RGPS_e_RPPS[Movimento Receitas - Militares],_04___RGPS_e_RPPS[Mês de Referência],"&gt;"&amp;EDATE(_04___RGPS_e_RPPS[[#This Row],[Mês de Referência]],-12),_04___RGPS_e_RPPS[Mês de Referência],"&lt;"&amp;EDATE(A53,1))</f>
        <v>2032090932.7700002</v>
      </c>
      <c r="Q53" s="2">
        <v>7191503266.3199997</v>
      </c>
      <c r="R53" s="2">
        <f>IF(MONTH(_04___RGPS_e_RPPS[[#This Row],[Mês de Referência]])=1,_04___RGPS_e_RPPS[[#This Row],[Despesas - Militares]],_04___RGPS_e_RPPS[[#This Row],[Despesas - Militares]]-Q52)</f>
        <v>1803673264.2199993</v>
      </c>
      <c r="S53" s="2">
        <f>SUMIFS(_04___RGPS_e_RPPS[Movimento Despesas Militares],_04___RGPS_e_RPPS[Mês de Referência],"&gt;"&amp;EDATE(_04___RGPS_e_RPPS[[#This Row],[Mês de Referência]],-12),_04___RGPS_e_RPPS[Mês de Referência],"&lt;"&amp;EDATE(A53,1))</f>
        <v>22409516663.290001</v>
      </c>
      <c r="T53" s="2"/>
      <c r="U53" s="2">
        <f>IF(MONTH(_04___RGPS_e_RPPS[[#This Row],[Mês de Referência]])=1,_04___RGPS_e_RPPS[[#This Row],[Receitas FCDF]],_04___RGPS_e_RPPS[[#This Row],[Receitas FCDF]]-T52)</f>
        <v>0</v>
      </c>
      <c r="V53" s="2">
        <f>SUMIFS(_04___RGPS_e_RPPS[Movimento Receitas FCDF],_04___RGPS_e_RPPS[Mês de Referência],"&gt;"&amp;EDATE(_04___RGPS_e_RPPS[[#This Row],[Mês de Referência]],-12),_04___RGPS_e_RPPS[Mês de Referência],"&lt;"&amp;EDATE(A53,1))</f>
        <v>0</v>
      </c>
      <c r="W53" s="2"/>
      <c r="X53" s="2">
        <f>IF(MONTH(_04___RGPS_e_RPPS[[#This Row],[Mês de Referência]])=1,_04___RGPS_e_RPPS[[#This Row],[Despesas FCDF]],_04___RGPS_e_RPPS[[#This Row],[Despesas FCDF]]-W52)</f>
        <v>0</v>
      </c>
      <c r="Y53" s="2">
        <f>SUMIFS(_04___RGPS_e_RPPS[Movimento Despesas FCDF],_04___RGPS_e_RPPS[Mês de Referência],"&gt;"&amp;EDATE(_04___RGPS_e_RPPS[[#This Row],[Mês de Referência]],-12),_04___RGPS_e_RPPS[Mês de Referência],"&lt;"&amp;EDATE(A53,1))</f>
        <v>0</v>
      </c>
      <c r="Z53" s="8"/>
      <c r="AA53"/>
      <c r="AB53"/>
      <c r="AC53"/>
      <c r="AD53" s="1" t="s">
        <v>333</v>
      </c>
      <c r="AE53" s="6">
        <v>41000</v>
      </c>
      <c r="AF53" s="1">
        <v>2012</v>
      </c>
    </row>
    <row r="54" spans="1:32" ht="15" x14ac:dyDescent="0.25">
      <c r="A54" s="6">
        <v>41030</v>
      </c>
      <c r="B54" s="2">
        <v>106789771715.10001</v>
      </c>
      <c r="C54" s="2">
        <f>IF(MONTH(_04___RGPS_e_RPPS[[#This Row],[Mês de Referência]])=1,_04___RGPS_e_RPPS[[#This Row],[Receitas RGPS]],_04___RGPS_e_RPPS[[#This Row],[Receitas RGPS]]-B53)</f>
        <v>21775138635.360001</v>
      </c>
      <c r="D54" s="2">
        <f>SUMIFS(_04___RGPS_e_RPPS[Movimento Receitas RGPS],_04___RGPS_e_RPPS[Mês de Referência],"&gt;"&amp;EDATE(_04___RGPS_e_RPPS[[#This Row],[Mês de Referência]],-12),_04___RGPS_e_RPPS[Mês de Referência],"&lt;"&amp;EDATE(A54,1))</f>
        <v>260399446084.22998</v>
      </c>
      <c r="E54" s="2">
        <v>127176839169.75</v>
      </c>
      <c r="F54" s="2">
        <f>IF(MONTH(_04___RGPS_e_RPPS[[#This Row],[Mês de Referência]])=1,_04___RGPS_e_RPPS[[#This Row],[Despesas RGPS]],_04___RGPS_e_RPPS[[#This Row],[Despesas RGPS]]-E53)</f>
        <v>24674542377.710007</v>
      </c>
      <c r="G54" s="2">
        <f>SUMIFS(_04___RGPS_e_RPPS[Movimento Despesas RGPS],_04___RGPS_e_RPPS[Mês de Referência],"&gt;"&amp;EDATE(_04___RGPS_e_RPPS[[#This Row],[Mês de Referência]],-12),_04___RGPS_e_RPPS[Mês de Referência],"&lt;"&amp;EDATE(A54,1))</f>
        <v>298331727501.07001</v>
      </c>
      <c r="H54" s="2">
        <v>8807388650.8999996</v>
      </c>
      <c r="I54" s="2">
        <f>IF(MONTH(_04___RGPS_e_RPPS[[#This Row],[Mês de Referência]])=1,_04___RGPS_e_RPPS[[#This Row],[Receitas RPPS Civis]],_04___RGPS_e_RPPS[[#This Row],[Receitas RPPS Civis]]-H53)</f>
        <v>1819556526.2699995</v>
      </c>
      <c r="J54" s="2">
        <f>SUMIFS(_04___RGPS_e_RPPS[Movimento Receitas RPPS Civis],_04___RGPS_e_RPPS[Mês de Referência],"&gt;"&amp;EDATE(_04___RGPS_e_RPPS[[#This Row],[Mês de Referência]],-12),_04___RGPS_e_RPPS[Mês de Referência],"&lt;"&amp;EDATE(A54,1))</f>
        <v>22919434321.780003</v>
      </c>
      <c r="K54" s="2">
        <v>22715527869.549999</v>
      </c>
      <c r="L54" s="2">
        <f>IF(MONTH(_04___RGPS_e_RPPS[[#This Row],[Mês de Referência]])=1,_04___RGPS_e_RPPS[[#This Row],[Despesas RPPS Civis]],_04___RGPS_e_RPPS[[#This Row],[Despesas RPPS Civis]]-K53)</f>
        <v>4839953659.6499977</v>
      </c>
      <c r="M54" s="2">
        <f>SUMIFS(_04___RGPS_e_RPPS[Movimento Despesas RPPS Civis],_04___RGPS_e_RPPS[Mês de Referência],"&gt;"&amp;EDATE(_04___RGPS_e_RPPS[[#This Row],[Mês de Referência]],-12),_04___RGPS_e_RPPS[Mês de Referência],"&lt;"&amp;EDATE(A54,1))</f>
        <v>57953119893.319992</v>
      </c>
      <c r="N54" s="2">
        <v>833028160.74000001</v>
      </c>
      <c r="O54" s="2">
        <f>IF(MONTH(_04___RGPS_e_RPPS[[#This Row],[Mês de Referência]])=1,_04___RGPS_e_RPPS[[#This Row],[Receitas - Militares]],_04___RGPS_e_RPPS[[#This Row],[Receitas - Militares]]-N53)</f>
        <v>166685993.51999998</v>
      </c>
      <c r="P54" s="2">
        <f>SUMIFS(_04___RGPS_e_RPPS[Movimento Receitas - Militares],_04___RGPS_e_RPPS[Mês de Referência],"&gt;"&amp;EDATE(_04___RGPS_e_RPPS[[#This Row],[Mês de Referência]],-12),_04___RGPS_e_RPPS[Mês de Referência],"&lt;"&amp;EDATE(A54,1))</f>
        <v>2033807590.48</v>
      </c>
      <c r="Q54" s="2">
        <v>8946338095.9799995</v>
      </c>
      <c r="R54" s="2">
        <f>IF(MONTH(_04___RGPS_e_RPPS[[#This Row],[Mês de Referência]])=1,_04___RGPS_e_RPPS[[#This Row],[Despesas - Militares]],_04___RGPS_e_RPPS[[#This Row],[Despesas - Militares]]-Q53)</f>
        <v>1754834829.6599998</v>
      </c>
      <c r="S54" s="2">
        <f>SUMIFS(_04___RGPS_e_RPPS[Movimento Despesas Militares],_04___RGPS_e_RPPS[Mês de Referência],"&gt;"&amp;EDATE(_04___RGPS_e_RPPS[[#This Row],[Mês de Referência]],-12),_04___RGPS_e_RPPS[Mês de Referência],"&lt;"&amp;EDATE(A54,1))</f>
        <v>22489143142.579998</v>
      </c>
      <c r="T54" s="2"/>
      <c r="U54" s="2">
        <f>IF(MONTH(_04___RGPS_e_RPPS[[#This Row],[Mês de Referência]])=1,_04___RGPS_e_RPPS[[#This Row],[Receitas FCDF]],_04___RGPS_e_RPPS[[#This Row],[Receitas FCDF]]-T53)</f>
        <v>0</v>
      </c>
      <c r="V54" s="2">
        <f>SUMIFS(_04___RGPS_e_RPPS[Movimento Receitas FCDF],_04___RGPS_e_RPPS[Mês de Referência],"&gt;"&amp;EDATE(_04___RGPS_e_RPPS[[#This Row],[Mês de Referência]],-12),_04___RGPS_e_RPPS[Mês de Referência],"&lt;"&amp;EDATE(A54,1))</f>
        <v>0</v>
      </c>
      <c r="W54" s="2"/>
      <c r="X54" s="2">
        <f>IF(MONTH(_04___RGPS_e_RPPS[[#This Row],[Mês de Referência]])=1,_04___RGPS_e_RPPS[[#This Row],[Despesas FCDF]],_04___RGPS_e_RPPS[[#This Row],[Despesas FCDF]]-W53)</f>
        <v>0</v>
      </c>
      <c r="Y54" s="2">
        <f>SUMIFS(_04___RGPS_e_RPPS[Movimento Despesas FCDF],_04___RGPS_e_RPPS[Mês de Referência],"&gt;"&amp;EDATE(_04___RGPS_e_RPPS[[#This Row],[Mês de Referência]],-12),_04___RGPS_e_RPPS[Mês de Referência],"&lt;"&amp;EDATE(A54,1))</f>
        <v>0</v>
      </c>
      <c r="Z54" s="8"/>
      <c r="AA54"/>
      <c r="AB54"/>
      <c r="AC54"/>
      <c r="AD54" s="1" t="s">
        <v>334</v>
      </c>
      <c r="AE54" s="6">
        <v>41030</v>
      </c>
      <c r="AF54" s="1">
        <v>2012</v>
      </c>
    </row>
    <row r="55" spans="1:32" ht="15" x14ac:dyDescent="0.25">
      <c r="A55" s="6">
        <v>41061</v>
      </c>
      <c r="B55" s="2">
        <v>128451493426.22</v>
      </c>
      <c r="C55" s="2">
        <f>IF(MONTH(_04___RGPS_e_RPPS[[#This Row],[Mês de Referência]])=1,_04___RGPS_e_RPPS[[#This Row],[Receitas RGPS]],_04___RGPS_e_RPPS[[#This Row],[Receitas RGPS]]-B54)</f>
        <v>21661721711.119995</v>
      </c>
      <c r="D55" s="2">
        <f>SUMIFS(_04___RGPS_e_RPPS[Movimento Receitas RGPS],_04___RGPS_e_RPPS[Mês de Referência],"&gt;"&amp;EDATE(_04___RGPS_e_RPPS[[#This Row],[Mês de Referência]],-12),_04___RGPS_e_RPPS[Mês de Referência],"&lt;"&amp;EDATE(A55,1))</f>
        <v>262715473529.04999</v>
      </c>
      <c r="E55" s="2">
        <v>151445738284.95999</v>
      </c>
      <c r="F55" s="2">
        <f>IF(MONTH(_04___RGPS_e_RPPS[[#This Row],[Mês de Referência]])=1,_04___RGPS_e_RPPS[[#This Row],[Despesas RGPS]],_04___RGPS_e_RPPS[[#This Row],[Despesas RGPS]]-E54)</f>
        <v>24268899115.209991</v>
      </c>
      <c r="G55" s="2">
        <f>SUMIFS(_04___RGPS_e_RPPS[Movimento Despesas RGPS],_04___RGPS_e_RPPS[Mês de Referência],"&gt;"&amp;EDATE(_04___RGPS_e_RPPS[[#This Row],[Mês de Referência]],-12),_04___RGPS_e_RPPS[Mês de Referência],"&lt;"&amp;EDATE(A55,1))</f>
        <v>301026456184.90002</v>
      </c>
      <c r="H55" s="2">
        <v>10609596335.93</v>
      </c>
      <c r="I55" s="2">
        <f>IF(MONTH(_04___RGPS_e_RPPS[[#This Row],[Mês de Referência]])=1,_04___RGPS_e_RPPS[[#This Row],[Receitas RPPS Civis]],_04___RGPS_e_RPPS[[#This Row],[Receitas RPPS Civis]]-H54)</f>
        <v>1802207685.0300007</v>
      </c>
      <c r="J55" s="2">
        <f>SUMIFS(_04___RGPS_e_RPPS[Movimento Receitas RPPS Civis],_04___RGPS_e_RPPS[Mês de Referência],"&gt;"&amp;EDATE(_04___RGPS_e_RPPS[[#This Row],[Mês de Referência]],-12),_04___RGPS_e_RPPS[Mês de Referência],"&lt;"&amp;EDATE(A55,1))</f>
        <v>22950298711.919998</v>
      </c>
      <c r="K55" s="2">
        <v>29170940373.639999</v>
      </c>
      <c r="L55" s="2">
        <f>IF(MONTH(_04___RGPS_e_RPPS[[#This Row],[Mês de Referência]])=1,_04___RGPS_e_RPPS[[#This Row],[Despesas RPPS Civis]],_04___RGPS_e_RPPS[[#This Row],[Despesas RPPS Civis]]-K54)</f>
        <v>6455412504.0900002</v>
      </c>
      <c r="M55" s="2">
        <f>SUMIFS(_04___RGPS_e_RPPS[Movimento Despesas RPPS Civis],_04___RGPS_e_RPPS[Mês de Referência],"&gt;"&amp;EDATE(_04___RGPS_e_RPPS[[#This Row],[Mês de Referência]],-12),_04___RGPS_e_RPPS[Mês de Referência],"&lt;"&amp;EDATE(A55,1))</f>
        <v>58517137292.830002</v>
      </c>
      <c r="N55" s="2">
        <v>999947199.48000002</v>
      </c>
      <c r="O55" s="2">
        <f>IF(MONTH(_04___RGPS_e_RPPS[[#This Row],[Mês de Referência]])=1,_04___RGPS_e_RPPS[[#This Row],[Receitas - Militares]],_04___RGPS_e_RPPS[[#This Row],[Receitas - Militares]]-N54)</f>
        <v>166919038.74000001</v>
      </c>
      <c r="P55" s="2">
        <f>SUMIFS(_04___RGPS_e_RPPS[Movimento Receitas - Militares],_04___RGPS_e_RPPS[Mês de Referência],"&gt;"&amp;EDATE(_04___RGPS_e_RPPS[[#This Row],[Mês de Referência]],-12),_04___RGPS_e_RPPS[Mês de Referência],"&lt;"&amp;EDATE(A55,1))</f>
        <v>2035014796.0500002</v>
      </c>
      <c r="Q55" s="2">
        <v>11697107106.4</v>
      </c>
      <c r="R55" s="2">
        <f>IF(MONTH(_04___RGPS_e_RPPS[[#This Row],[Mês de Referência]])=1,_04___RGPS_e_RPPS[[#This Row],[Despesas - Militares]],_04___RGPS_e_RPPS[[#This Row],[Despesas - Militares]]-Q54)</f>
        <v>2750769010.4200001</v>
      </c>
      <c r="S55" s="2">
        <f>SUMIFS(_04___RGPS_e_RPPS[Movimento Despesas Militares],_04___RGPS_e_RPPS[Mês de Referência],"&gt;"&amp;EDATE(_04___RGPS_e_RPPS[[#This Row],[Mês de Referência]],-12),_04___RGPS_e_RPPS[Mês de Referência],"&lt;"&amp;EDATE(A55,1))</f>
        <v>22579344109.790001</v>
      </c>
      <c r="T55" s="2"/>
      <c r="U55" s="2">
        <f>IF(MONTH(_04___RGPS_e_RPPS[[#This Row],[Mês de Referência]])=1,_04___RGPS_e_RPPS[[#This Row],[Receitas FCDF]],_04___RGPS_e_RPPS[[#This Row],[Receitas FCDF]]-T54)</f>
        <v>0</v>
      </c>
      <c r="V55" s="2">
        <f>SUMIFS(_04___RGPS_e_RPPS[Movimento Receitas FCDF],_04___RGPS_e_RPPS[Mês de Referência],"&gt;"&amp;EDATE(_04___RGPS_e_RPPS[[#This Row],[Mês de Referência]],-12),_04___RGPS_e_RPPS[Mês de Referência],"&lt;"&amp;EDATE(A55,1))</f>
        <v>0</v>
      </c>
      <c r="W55" s="2"/>
      <c r="X55" s="2">
        <f>IF(MONTH(_04___RGPS_e_RPPS[[#This Row],[Mês de Referência]])=1,_04___RGPS_e_RPPS[[#This Row],[Despesas FCDF]],_04___RGPS_e_RPPS[[#This Row],[Despesas FCDF]]-W54)</f>
        <v>0</v>
      </c>
      <c r="Y55" s="2">
        <f>SUMIFS(_04___RGPS_e_RPPS[Movimento Despesas FCDF],_04___RGPS_e_RPPS[Mês de Referência],"&gt;"&amp;EDATE(_04___RGPS_e_RPPS[[#This Row],[Mês de Referência]],-12),_04___RGPS_e_RPPS[Mês de Referência],"&lt;"&amp;EDATE(A55,1))</f>
        <v>0</v>
      </c>
      <c r="Z55" s="8"/>
      <c r="AA55"/>
      <c r="AB55"/>
      <c r="AC55"/>
      <c r="AD55" s="1" t="s">
        <v>335</v>
      </c>
      <c r="AE55" s="6">
        <v>41061</v>
      </c>
      <c r="AF55" s="1">
        <v>2012</v>
      </c>
    </row>
    <row r="56" spans="1:32" ht="15" x14ac:dyDescent="0.25">
      <c r="A56" s="6">
        <v>41091</v>
      </c>
      <c r="B56" s="2">
        <v>150689303953.28</v>
      </c>
      <c r="C56" s="2">
        <f>IF(MONTH(_04___RGPS_e_RPPS[[#This Row],[Mês de Referência]])=1,_04___RGPS_e_RPPS[[#This Row],[Receitas RGPS]],_04___RGPS_e_RPPS[[#This Row],[Receitas RGPS]]-B55)</f>
        <v>22237810527.059998</v>
      </c>
      <c r="D56" s="2">
        <f>SUMIFS(_04___RGPS_e_RPPS[Movimento Receitas RGPS],_04___RGPS_e_RPPS[Mês de Referência],"&gt;"&amp;EDATE(_04___RGPS_e_RPPS[[#This Row],[Mês de Referência]],-12),_04___RGPS_e_RPPS[Mês de Referência],"&lt;"&amp;EDATE(A56,1))</f>
        <v>266278038555.71997</v>
      </c>
      <c r="E56" s="2">
        <v>176376257282.5</v>
      </c>
      <c r="F56" s="2">
        <f>IF(MONTH(_04___RGPS_e_RPPS[[#This Row],[Mês de Referência]])=1,_04___RGPS_e_RPPS[[#This Row],[Despesas RGPS]],_04___RGPS_e_RPPS[[#This Row],[Despesas RGPS]]-E55)</f>
        <v>24930518997.540009</v>
      </c>
      <c r="G56" s="2">
        <f>SUMIFS(_04___RGPS_e_RPPS[Movimento Despesas RGPS],_04___RGPS_e_RPPS[Mês de Referência],"&gt;"&amp;EDATE(_04___RGPS_e_RPPS[[#This Row],[Mês de Referência]],-12),_04___RGPS_e_RPPS[Mês de Referência],"&lt;"&amp;EDATE(A56,1))</f>
        <v>304033587870.52002</v>
      </c>
      <c r="H56" s="2">
        <v>12359087468.02</v>
      </c>
      <c r="I56" s="2">
        <f>IF(MONTH(_04___RGPS_e_RPPS[[#This Row],[Mês de Referência]])=1,_04___RGPS_e_RPPS[[#This Row],[Receitas RPPS Civis]],_04___RGPS_e_RPPS[[#This Row],[Receitas RPPS Civis]]-H55)</f>
        <v>1749491132.0900002</v>
      </c>
      <c r="J56" s="2">
        <f>SUMIFS(_04___RGPS_e_RPPS[Movimento Receitas RPPS Civis],_04___RGPS_e_RPPS[Mês de Referência],"&gt;"&amp;EDATE(_04___RGPS_e_RPPS[[#This Row],[Mês de Referência]],-12),_04___RGPS_e_RPPS[Mês de Referência],"&lt;"&amp;EDATE(A56,1))</f>
        <v>22927934195.950001</v>
      </c>
      <c r="K56" s="2">
        <v>33776498776.220001</v>
      </c>
      <c r="L56" s="2">
        <f>IF(MONTH(_04___RGPS_e_RPPS[[#This Row],[Mês de Referência]])=1,_04___RGPS_e_RPPS[[#This Row],[Despesas RPPS Civis]],_04___RGPS_e_RPPS[[#This Row],[Despesas RPPS Civis]]-K55)</f>
        <v>4605558402.5800018</v>
      </c>
      <c r="M56" s="2">
        <f>SUMIFS(_04___RGPS_e_RPPS[Movimento Despesas RPPS Civis],_04___RGPS_e_RPPS[Mês de Referência],"&gt;"&amp;EDATE(_04___RGPS_e_RPPS[[#This Row],[Mês de Referência]],-12),_04___RGPS_e_RPPS[Mês de Referência],"&lt;"&amp;EDATE(A56,1))</f>
        <v>58608175747.190002</v>
      </c>
      <c r="N56" s="2">
        <v>1167044899.24</v>
      </c>
      <c r="O56" s="2">
        <f>IF(MONTH(_04___RGPS_e_RPPS[[#This Row],[Mês de Referência]])=1,_04___RGPS_e_RPPS[[#This Row],[Receitas - Militares]],_04___RGPS_e_RPPS[[#This Row],[Receitas - Militares]]-N55)</f>
        <v>167097699.75999999</v>
      </c>
      <c r="P56" s="2">
        <f>SUMIFS(_04___RGPS_e_RPPS[Movimento Receitas - Militares],_04___RGPS_e_RPPS[Mês de Referência],"&gt;"&amp;EDATE(_04___RGPS_e_RPPS[[#This Row],[Mês de Referência]],-12),_04___RGPS_e_RPPS[Mês de Referência],"&lt;"&amp;EDATE(A56,1))</f>
        <v>2036720327.9200001</v>
      </c>
      <c r="Q56" s="2">
        <v>13468269345.889999</v>
      </c>
      <c r="R56" s="2">
        <f>IF(MONTH(_04___RGPS_e_RPPS[[#This Row],[Mês de Referência]])=1,_04___RGPS_e_RPPS[[#This Row],[Despesas - Militares]],_04___RGPS_e_RPPS[[#This Row],[Despesas - Militares]]-Q55)</f>
        <v>1771162239.4899998</v>
      </c>
      <c r="S56" s="2">
        <f>SUMIFS(_04___RGPS_e_RPPS[Movimento Despesas Militares],_04___RGPS_e_RPPS[Mês de Referência],"&gt;"&amp;EDATE(_04___RGPS_e_RPPS[[#This Row],[Mês de Referência]],-12),_04___RGPS_e_RPPS[Mês de Referência],"&lt;"&amp;EDATE(A56,1))</f>
        <v>22676685424.629997</v>
      </c>
      <c r="T56" s="2"/>
      <c r="U56" s="2">
        <f>IF(MONTH(_04___RGPS_e_RPPS[[#This Row],[Mês de Referência]])=1,_04___RGPS_e_RPPS[[#This Row],[Receitas FCDF]],_04___RGPS_e_RPPS[[#This Row],[Receitas FCDF]]-T55)</f>
        <v>0</v>
      </c>
      <c r="V56" s="2">
        <f>SUMIFS(_04___RGPS_e_RPPS[Movimento Receitas FCDF],_04___RGPS_e_RPPS[Mês de Referência],"&gt;"&amp;EDATE(_04___RGPS_e_RPPS[[#This Row],[Mês de Referência]],-12),_04___RGPS_e_RPPS[Mês de Referência],"&lt;"&amp;EDATE(A56,1))</f>
        <v>0</v>
      </c>
      <c r="W56" s="2"/>
      <c r="X56" s="2">
        <f>IF(MONTH(_04___RGPS_e_RPPS[[#This Row],[Mês de Referência]])=1,_04___RGPS_e_RPPS[[#This Row],[Despesas FCDF]],_04___RGPS_e_RPPS[[#This Row],[Despesas FCDF]]-W55)</f>
        <v>0</v>
      </c>
      <c r="Y56" s="2">
        <f>SUMIFS(_04___RGPS_e_RPPS[Movimento Despesas FCDF],_04___RGPS_e_RPPS[Mês de Referência],"&gt;"&amp;EDATE(_04___RGPS_e_RPPS[[#This Row],[Mês de Referência]],-12),_04___RGPS_e_RPPS[Mês de Referência],"&lt;"&amp;EDATE(A56,1))</f>
        <v>0</v>
      </c>
      <c r="Z56" s="8"/>
      <c r="AA56"/>
      <c r="AB56"/>
      <c r="AC56"/>
      <c r="AD56" s="1" t="s">
        <v>336</v>
      </c>
      <c r="AE56" s="6">
        <v>41091</v>
      </c>
      <c r="AF56" s="1">
        <v>2012</v>
      </c>
    </row>
    <row r="57" spans="1:32" ht="15" x14ac:dyDescent="0.25">
      <c r="A57" s="6">
        <v>41122</v>
      </c>
      <c r="B57" s="2">
        <v>173203581780.25</v>
      </c>
      <c r="C57" s="2">
        <f>IF(MONTH(_04___RGPS_e_RPPS[[#This Row],[Mês de Referência]])=1,_04___RGPS_e_RPPS[[#This Row],[Receitas RGPS]],_04___RGPS_e_RPPS[[#This Row],[Receitas RGPS]]-B56)</f>
        <v>22514277826.970001</v>
      </c>
      <c r="D57" s="2">
        <f>SUMIFS(_04___RGPS_e_RPPS[Movimento Receitas RGPS],_04___RGPS_e_RPPS[Mês de Referência],"&gt;"&amp;EDATE(_04___RGPS_e_RPPS[[#This Row],[Mês de Referência]],-12),_04___RGPS_e_RPPS[Mês de Referência],"&lt;"&amp;EDATE(A57,1))</f>
        <v>268338713152.98001</v>
      </c>
      <c r="E57" s="2">
        <v>212156750495.14001</v>
      </c>
      <c r="F57" s="2">
        <f>IF(MONTH(_04___RGPS_e_RPPS[[#This Row],[Mês de Referência]])=1,_04___RGPS_e_RPPS[[#This Row],[Despesas RGPS]],_04___RGPS_e_RPPS[[#This Row],[Despesas RGPS]]-E56)</f>
        <v>35780493212.640015</v>
      </c>
      <c r="G57" s="2">
        <f>SUMIFS(_04___RGPS_e_RPPS[Movimento Despesas RGPS],_04___RGPS_e_RPPS[Mês de Referência],"&gt;"&amp;EDATE(_04___RGPS_e_RPPS[[#This Row],[Mês de Referência]],-12),_04___RGPS_e_RPPS[Mês de Referência],"&lt;"&amp;EDATE(A57,1))</f>
        <v>307790648761.80005</v>
      </c>
      <c r="H57" s="2">
        <v>14089737767.129999</v>
      </c>
      <c r="I57" s="2">
        <f>IF(MONTH(_04___RGPS_e_RPPS[[#This Row],[Mês de Referência]])=1,_04___RGPS_e_RPPS[[#This Row],[Receitas RPPS Civis]],_04___RGPS_e_RPPS[[#This Row],[Receitas RPPS Civis]]-H56)</f>
        <v>1730650299.1099987</v>
      </c>
      <c r="J57" s="2">
        <f>SUMIFS(_04___RGPS_e_RPPS[Movimento Receitas RPPS Civis],_04___RGPS_e_RPPS[Mês de Referência],"&gt;"&amp;EDATE(_04___RGPS_e_RPPS[[#This Row],[Mês de Referência]],-12),_04___RGPS_e_RPPS[Mês de Referência],"&lt;"&amp;EDATE(A57,1))</f>
        <v>22925199816.869995</v>
      </c>
      <c r="K57" s="2">
        <v>38389952713.82</v>
      </c>
      <c r="L57" s="2">
        <f>IF(MONTH(_04___RGPS_e_RPPS[[#This Row],[Mês de Referência]])=1,_04___RGPS_e_RPPS[[#This Row],[Despesas RPPS Civis]],_04___RGPS_e_RPPS[[#This Row],[Despesas RPPS Civis]]-K56)</f>
        <v>4613453937.5999985</v>
      </c>
      <c r="M57" s="2">
        <f>SUMIFS(_04___RGPS_e_RPPS[Movimento Despesas RPPS Civis],_04___RGPS_e_RPPS[Mês de Referência],"&gt;"&amp;EDATE(_04___RGPS_e_RPPS[[#This Row],[Mês de Referência]],-12),_04___RGPS_e_RPPS[Mês de Referência],"&lt;"&amp;EDATE(A57,1))</f>
        <v>58828222854.089989</v>
      </c>
      <c r="N57" s="2">
        <v>1333856230.29</v>
      </c>
      <c r="O57" s="2">
        <f>IF(MONTH(_04___RGPS_e_RPPS[[#This Row],[Mês de Referência]])=1,_04___RGPS_e_RPPS[[#This Row],[Receitas - Militares]],_04___RGPS_e_RPPS[[#This Row],[Receitas - Militares]]-N56)</f>
        <v>166811331.04999995</v>
      </c>
      <c r="P57" s="2">
        <f>SUMIFS(_04___RGPS_e_RPPS[Movimento Receitas - Militares],_04___RGPS_e_RPPS[Mês de Referência],"&gt;"&amp;EDATE(_04___RGPS_e_RPPS[[#This Row],[Mês de Referência]],-12),_04___RGPS_e_RPPS[Mês de Referência],"&lt;"&amp;EDATE(A57,1))</f>
        <v>2038120225.3799999</v>
      </c>
      <c r="Q57" s="2">
        <v>15237030747.01</v>
      </c>
      <c r="R57" s="2">
        <f>IF(MONTH(_04___RGPS_e_RPPS[[#This Row],[Mês de Referência]])=1,_04___RGPS_e_RPPS[[#This Row],[Despesas - Militares]],_04___RGPS_e_RPPS[[#This Row],[Despesas - Militares]]-Q56)</f>
        <v>1768761401.1200008</v>
      </c>
      <c r="S57" s="2">
        <f>SUMIFS(_04___RGPS_e_RPPS[Movimento Despesas Militares],_04___RGPS_e_RPPS[Mês de Referência],"&gt;"&amp;EDATE(_04___RGPS_e_RPPS[[#This Row],[Mês de Referência]],-12),_04___RGPS_e_RPPS[Mês de Referência],"&lt;"&amp;EDATE(A57,1))</f>
        <v>22763339029.720001</v>
      </c>
      <c r="T57" s="2"/>
      <c r="U57" s="2">
        <f>IF(MONTH(_04___RGPS_e_RPPS[[#This Row],[Mês de Referência]])=1,_04___RGPS_e_RPPS[[#This Row],[Receitas FCDF]],_04___RGPS_e_RPPS[[#This Row],[Receitas FCDF]]-T56)</f>
        <v>0</v>
      </c>
      <c r="V57" s="2">
        <f>SUMIFS(_04___RGPS_e_RPPS[Movimento Receitas FCDF],_04___RGPS_e_RPPS[Mês de Referência],"&gt;"&amp;EDATE(_04___RGPS_e_RPPS[[#This Row],[Mês de Referência]],-12),_04___RGPS_e_RPPS[Mês de Referência],"&lt;"&amp;EDATE(A57,1))</f>
        <v>0</v>
      </c>
      <c r="W57" s="2"/>
      <c r="X57" s="2">
        <f>IF(MONTH(_04___RGPS_e_RPPS[[#This Row],[Mês de Referência]])=1,_04___RGPS_e_RPPS[[#This Row],[Despesas FCDF]],_04___RGPS_e_RPPS[[#This Row],[Despesas FCDF]]-W56)</f>
        <v>0</v>
      </c>
      <c r="Y57" s="2">
        <f>SUMIFS(_04___RGPS_e_RPPS[Movimento Despesas FCDF],_04___RGPS_e_RPPS[Mês de Referência],"&gt;"&amp;EDATE(_04___RGPS_e_RPPS[[#This Row],[Mês de Referência]],-12),_04___RGPS_e_RPPS[Mês de Referência],"&lt;"&amp;EDATE(A57,1))</f>
        <v>0</v>
      </c>
      <c r="Z57" s="8"/>
      <c r="AA57"/>
      <c r="AB57"/>
      <c r="AC57"/>
      <c r="AD57" s="1" t="s">
        <v>337</v>
      </c>
      <c r="AE57" s="6">
        <v>41122</v>
      </c>
      <c r="AF57" s="1">
        <v>2012</v>
      </c>
    </row>
    <row r="58" spans="1:32" ht="15" x14ac:dyDescent="0.25">
      <c r="A58" s="6">
        <v>41153</v>
      </c>
      <c r="B58" s="2">
        <v>194869485448.42999</v>
      </c>
      <c r="C58" s="2">
        <f>IF(MONTH(_04___RGPS_e_RPPS[[#This Row],[Mês de Referência]])=1,_04___RGPS_e_RPPS[[#This Row],[Receitas RGPS]],_04___RGPS_e_RPPS[[#This Row],[Receitas RGPS]]-B57)</f>
        <v>21665903668.179993</v>
      </c>
      <c r="D58" s="2">
        <f>SUMIFS(_04___RGPS_e_RPPS[Movimento Receitas RGPS],_04___RGPS_e_RPPS[Mês de Referência],"&gt;"&amp;EDATE(_04___RGPS_e_RPPS[[#This Row],[Mês de Referência]],-12),_04___RGPS_e_RPPS[Mês de Referência],"&lt;"&amp;EDATE(A58,1))</f>
        <v>269158550263.88004</v>
      </c>
      <c r="E58" s="2">
        <v>236758990766.60999</v>
      </c>
      <c r="F58" s="2">
        <f>IF(MONTH(_04___RGPS_e_RPPS[[#This Row],[Mês de Referência]])=1,_04___RGPS_e_RPPS[[#This Row],[Despesas RGPS]],_04___RGPS_e_RPPS[[#This Row],[Despesas RGPS]]-E57)</f>
        <v>24602240271.469971</v>
      </c>
      <c r="G58" s="2">
        <f>SUMIFS(_04___RGPS_e_RPPS[Movimento Despesas RGPS],_04___RGPS_e_RPPS[Mês de Referência],"&gt;"&amp;EDATE(_04___RGPS_e_RPPS[[#This Row],[Mês de Referência]],-12),_04___RGPS_e_RPPS[Mês de Referência],"&lt;"&amp;EDATE(A58,1))</f>
        <v>310622530740.90002</v>
      </c>
      <c r="H58" s="2">
        <v>15834955023.139999</v>
      </c>
      <c r="I58" s="2">
        <f>IF(MONTH(_04___RGPS_e_RPPS[[#This Row],[Mês de Referência]])=1,_04___RGPS_e_RPPS[[#This Row],[Receitas RPPS Civis]],_04___RGPS_e_RPPS[[#This Row],[Receitas RPPS Civis]]-H57)</f>
        <v>1745217256.0100002</v>
      </c>
      <c r="J58" s="2">
        <f>SUMIFS(_04___RGPS_e_RPPS[Movimento Receitas RPPS Civis],_04___RGPS_e_RPPS[Mês de Referência],"&gt;"&amp;EDATE(_04___RGPS_e_RPPS[[#This Row],[Mês de Referência]],-12),_04___RGPS_e_RPPS[Mês de Referência],"&lt;"&amp;EDATE(A58,1))</f>
        <v>22900194953.549995</v>
      </c>
      <c r="K58" s="2">
        <v>43001329430.940002</v>
      </c>
      <c r="L58" s="2">
        <f>IF(MONTH(_04___RGPS_e_RPPS[[#This Row],[Mês de Referência]])=1,_04___RGPS_e_RPPS[[#This Row],[Despesas RPPS Civis]],_04___RGPS_e_RPPS[[#This Row],[Despesas RPPS Civis]]-K57)</f>
        <v>4611376717.1200027</v>
      </c>
      <c r="M58" s="2">
        <f>SUMIFS(_04___RGPS_e_RPPS[Movimento Despesas RPPS Civis],_04___RGPS_e_RPPS[Mês de Referência],"&gt;"&amp;EDATE(_04___RGPS_e_RPPS[[#This Row],[Mês de Referência]],-12),_04___RGPS_e_RPPS[Mês de Referência],"&lt;"&amp;EDATE(A58,1))</f>
        <v>58975344474.289993</v>
      </c>
      <c r="N58" s="2">
        <v>1500644441.1400001</v>
      </c>
      <c r="O58" s="2">
        <f>IF(MONTH(_04___RGPS_e_RPPS[[#This Row],[Mês de Referência]])=1,_04___RGPS_e_RPPS[[#This Row],[Receitas - Militares]],_04___RGPS_e_RPPS[[#This Row],[Receitas - Militares]]-N57)</f>
        <v>166788210.85000014</v>
      </c>
      <c r="P58" s="2">
        <f>SUMIFS(_04___RGPS_e_RPPS[Movimento Receitas - Militares],_04___RGPS_e_RPPS[Mês de Referência],"&gt;"&amp;EDATE(_04___RGPS_e_RPPS[[#This Row],[Mês de Referência]],-12),_04___RGPS_e_RPPS[Mês de Referência],"&lt;"&amp;EDATE(A58,1))</f>
        <v>1997930805.8600001</v>
      </c>
      <c r="Q58" s="2">
        <v>17004869995.68</v>
      </c>
      <c r="R58" s="2">
        <f>IF(MONTH(_04___RGPS_e_RPPS[[#This Row],[Mês de Referência]])=1,_04___RGPS_e_RPPS[[#This Row],[Despesas - Militares]],_04___RGPS_e_RPPS[[#This Row],[Despesas - Militares]]-Q57)</f>
        <v>1767839248.6700001</v>
      </c>
      <c r="S58" s="2">
        <f>SUMIFS(_04___RGPS_e_RPPS[Movimento Despesas Militares],_04___RGPS_e_RPPS[Mês de Referência],"&gt;"&amp;EDATE(_04___RGPS_e_RPPS[[#This Row],[Mês de Referência]],-12),_04___RGPS_e_RPPS[Mês de Referência],"&lt;"&amp;EDATE(A58,1))</f>
        <v>22849660781.68</v>
      </c>
      <c r="T58" s="2"/>
      <c r="U58" s="2">
        <f>IF(MONTH(_04___RGPS_e_RPPS[[#This Row],[Mês de Referência]])=1,_04___RGPS_e_RPPS[[#This Row],[Receitas FCDF]],_04___RGPS_e_RPPS[[#This Row],[Receitas FCDF]]-T57)</f>
        <v>0</v>
      </c>
      <c r="V58" s="2">
        <f>SUMIFS(_04___RGPS_e_RPPS[Movimento Receitas FCDF],_04___RGPS_e_RPPS[Mês de Referência],"&gt;"&amp;EDATE(_04___RGPS_e_RPPS[[#This Row],[Mês de Referência]],-12),_04___RGPS_e_RPPS[Mês de Referência],"&lt;"&amp;EDATE(A58,1))</f>
        <v>0</v>
      </c>
      <c r="W58" s="2"/>
      <c r="X58" s="2">
        <f>IF(MONTH(_04___RGPS_e_RPPS[[#This Row],[Mês de Referência]])=1,_04___RGPS_e_RPPS[[#This Row],[Despesas FCDF]],_04___RGPS_e_RPPS[[#This Row],[Despesas FCDF]]-W57)</f>
        <v>0</v>
      </c>
      <c r="Y58" s="2">
        <f>SUMIFS(_04___RGPS_e_RPPS[Movimento Despesas FCDF],_04___RGPS_e_RPPS[Mês de Referência],"&gt;"&amp;EDATE(_04___RGPS_e_RPPS[[#This Row],[Mês de Referência]],-12),_04___RGPS_e_RPPS[Mês de Referência],"&lt;"&amp;EDATE(A58,1))</f>
        <v>0</v>
      </c>
      <c r="Z58" s="8"/>
      <c r="AA58"/>
      <c r="AB58"/>
      <c r="AC58"/>
      <c r="AD58" s="1" t="s">
        <v>338</v>
      </c>
      <c r="AE58" s="6">
        <v>41153</v>
      </c>
      <c r="AF58" s="1">
        <v>2012</v>
      </c>
    </row>
    <row r="59" spans="1:32" ht="15" x14ac:dyDescent="0.25">
      <c r="A59" s="6">
        <v>41183</v>
      </c>
      <c r="B59" s="2">
        <v>217204801655.39999</v>
      </c>
      <c r="C59" s="2">
        <f>IF(MONTH(_04___RGPS_e_RPPS[[#This Row],[Mês de Referência]])=1,_04___RGPS_e_RPPS[[#This Row],[Receitas RGPS]],_04___RGPS_e_RPPS[[#This Row],[Receitas RGPS]]-B58)</f>
        <v>22335316206.970001</v>
      </c>
      <c r="D59" s="2">
        <f>SUMIFS(_04___RGPS_e_RPPS[Movimento Receitas RGPS],_04___RGPS_e_RPPS[Mês de Referência],"&gt;"&amp;EDATE(_04___RGPS_e_RPPS[[#This Row],[Mês de Referência]],-12),_04___RGPS_e_RPPS[Mês de Referência],"&lt;"&amp;EDATE(A59,1))</f>
        <v>270833854578.81</v>
      </c>
      <c r="E59" s="2">
        <v>262056656328.17001</v>
      </c>
      <c r="F59" s="2">
        <f>IF(MONTH(_04___RGPS_e_RPPS[[#This Row],[Mês de Referência]])=1,_04___RGPS_e_RPPS[[#This Row],[Despesas RGPS]],_04___RGPS_e_RPPS[[#This Row],[Despesas RGPS]]-E58)</f>
        <v>25297665561.560028</v>
      </c>
      <c r="G59" s="2">
        <f>SUMIFS(_04___RGPS_e_RPPS[Movimento Despesas RGPS],_04___RGPS_e_RPPS[Mês de Referência],"&gt;"&amp;EDATE(_04___RGPS_e_RPPS[[#This Row],[Mês de Referência]],-12),_04___RGPS_e_RPPS[Mês de Referência],"&lt;"&amp;EDATE(A59,1))</f>
        <v>314001315180.22998</v>
      </c>
      <c r="H59" s="2">
        <v>17627543256.299999</v>
      </c>
      <c r="I59" s="2">
        <f>IF(MONTH(_04___RGPS_e_RPPS[[#This Row],[Mês de Referência]])=1,_04___RGPS_e_RPPS[[#This Row],[Receitas RPPS Civis]],_04___RGPS_e_RPPS[[#This Row],[Receitas RPPS Civis]]-H58)</f>
        <v>1792588233.1599998</v>
      </c>
      <c r="J59" s="2">
        <f>SUMIFS(_04___RGPS_e_RPPS[Movimento Receitas RPPS Civis],_04___RGPS_e_RPPS[Mês de Referência],"&gt;"&amp;EDATE(_04___RGPS_e_RPPS[[#This Row],[Mês de Referência]],-12),_04___RGPS_e_RPPS[Mês de Referência],"&lt;"&amp;EDATE(A59,1))</f>
        <v>22972052360.030003</v>
      </c>
      <c r="K59" s="2">
        <v>47587915471.769997</v>
      </c>
      <c r="L59" s="2">
        <f>IF(MONTH(_04___RGPS_e_RPPS[[#This Row],[Mês de Referência]])=1,_04___RGPS_e_RPPS[[#This Row],[Despesas RPPS Civis]],_04___RGPS_e_RPPS[[#This Row],[Despesas RPPS Civis]]-K58)</f>
        <v>4586586040.8299942</v>
      </c>
      <c r="M59" s="2">
        <f>SUMIFS(_04___RGPS_e_RPPS[Movimento Despesas RPPS Civis],_04___RGPS_e_RPPS[Mês de Referência],"&gt;"&amp;EDATE(_04___RGPS_e_RPPS[[#This Row],[Mês de Referência]],-12),_04___RGPS_e_RPPS[Mês de Referência],"&lt;"&amp;EDATE(A59,1))</f>
        <v>59111351827.019997</v>
      </c>
      <c r="N59" s="2">
        <v>1667335871.6199999</v>
      </c>
      <c r="O59" s="2">
        <f>IF(MONTH(_04___RGPS_e_RPPS[[#This Row],[Mês de Referência]])=1,_04___RGPS_e_RPPS[[#This Row],[Receitas - Militares]],_04___RGPS_e_RPPS[[#This Row],[Receitas - Militares]]-N58)</f>
        <v>166691430.47999978</v>
      </c>
      <c r="P59" s="2">
        <f>SUMIFS(_04___RGPS_e_RPPS[Movimento Receitas - Militares],_04___RGPS_e_RPPS[Mês de Referência],"&gt;"&amp;EDATE(_04___RGPS_e_RPPS[[#This Row],[Mês de Referência]],-12),_04___RGPS_e_RPPS[Mês de Referência],"&lt;"&amp;EDATE(A59,1))</f>
        <v>2040309556.24</v>
      </c>
      <c r="Q59" s="2">
        <v>18767177828.25</v>
      </c>
      <c r="R59" s="2">
        <f>IF(MONTH(_04___RGPS_e_RPPS[[#This Row],[Mês de Referência]])=1,_04___RGPS_e_RPPS[[#This Row],[Despesas - Militares]],_04___RGPS_e_RPPS[[#This Row],[Despesas - Militares]]-Q58)</f>
        <v>1762307832.5699997</v>
      </c>
      <c r="S59" s="2">
        <f>SUMIFS(_04___RGPS_e_RPPS[Movimento Despesas Militares],_04___RGPS_e_RPPS[Mês de Referência],"&gt;"&amp;EDATE(_04___RGPS_e_RPPS[[#This Row],[Mês de Referência]],-12),_04___RGPS_e_RPPS[Mês de Referência],"&lt;"&amp;EDATE(A59,1))</f>
        <v>22933136400.879997</v>
      </c>
      <c r="T59" s="2"/>
      <c r="U59" s="2">
        <f>IF(MONTH(_04___RGPS_e_RPPS[[#This Row],[Mês de Referência]])=1,_04___RGPS_e_RPPS[[#This Row],[Receitas FCDF]],_04___RGPS_e_RPPS[[#This Row],[Receitas FCDF]]-T58)</f>
        <v>0</v>
      </c>
      <c r="V59" s="2">
        <f>SUMIFS(_04___RGPS_e_RPPS[Movimento Receitas FCDF],_04___RGPS_e_RPPS[Mês de Referência],"&gt;"&amp;EDATE(_04___RGPS_e_RPPS[[#This Row],[Mês de Referência]],-12),_04___RGPS_e_RPPS[Mês de Referência],"&lt;"&amp;EDATE(A59,1))</f>
        <v>0</v>
      </c>
      <c r="W59" s="2"/>
      <c r="X59" s="2">
        <f>IF(MONTH(_04___RGPS_e_RPPS[[#This Row],[Mês de Referência]])=1,_04___RGPS_e_RPPS[[#This Row],[Despesas FCDF]],_04___RGPS_e_RPPS[[#This Row],[Despesas FCDF]]-W58)</f>
        <v>0</v>
      </c>
      <c r="Y59" s="2">
        <f>SUMIFS(_04___RGPS_e_RPPS[Movimento Despesas FCDF],_04___RGPS_e_RPPS[Mês de Referência],"&gt;"&amp;EDATE(_04___RGPS_e_RPPS[[#This Row],[Mês de Referência]],-12),_04___RGPS_e_RPPS[Mês de Referência],"&lt;"&amp;EDATE(A59,1))</f>
        <v>0</v>
      </c>
      <c r="Z59" s="8"/>
      <c r="AA59"/>
      <c r="AB59"/>
      <c r="AC59"/>
      <c r="AD59" s="1" t="s">
        <v>339</v>
      </c>
      <c r="AE59" s="6">
        <v>41183</v>
      </c>
      <c r="AF59" s="1">
        <v>2012</v>
      </c>
    </row>
    <row r="60" spans="1:32" ht="15" x14ac:dyDescent="0.25">
      <c r="A60" s="6">
        <v>41214</v>
      </c>
      <c r="B60" s="2">
        <v>239674525296.57999</v>
      </c>
      <c r="C60" s="2">
        <f>IF(MONTH(_04___RGPS_e_RPPS[[#This Row],[Mês de Referência]])=1,_04___RGPS_e_RPPS[[#This Row],[Receitas RGPS]],_04___RGPS_e_RPPS[[#This Row],[Receitas RGPS]]-B59)</f>
        <v>22469723641.179993</v>
      </c>
      <c r="D60" s="2">
        <f>SUMIFS(_04___RGPS_e_RPPS[Movimento Receitas RGPS],_04___RGPS_e_RPPS[Mês de Referência],"&gt;"&amp;EDATE(_04___RGPS_e_RPPS[[#This Row],[Mês de Referência]],-12),_04___RGPS_e_RPPS[Mês de Referência],"&lt;"&amp;EDATE(A60,1))</f>
        <v>274087386921.13</v>
      </c>
      <c r="E60" s="2">
        <v>298618848796.70001</v>
      </c>
      <c r="F60" s="2">
        <f>IF(MONTH(_04___RGPS_e_RPPS[[#This Row],[Mês de Referência]])=1,_04___RGPS_e_RPPS[[#This Row],[Despesas RGPS]],_04___RGPS_e_RPPS[[#This Row],[Despesas RGPS]]-E59)</f>
        <v>36562192468.529999</v>
      </c>
      <c r="G60" s="2">
        <f>SUMIFS(_04___RGPS_e_RPPS[Movimento Despesas RGPS],_04___RGPS_e_RPPS[Mês de Referência],"&gt;"&amp;EDATE(_04___RGPS_e_RPPS[[#This Row],[Mês de Referência]],-12),_04___RGPS_e_RPPS[Mês de Referência],"&lt;"&amp;EDATE(A60,1))</f>
        <v>317837434580.37</v>
      </c>
      <c r="H60" s="2">
        <v>20936604962.540001</v>
      </c>
      <c r="I60" s="2">
        <f>IF(MONTH(_04___RGPS_e_RPPS[[#This Row],[Mês de Referência]])=1,_04___RGPS_e_RPPS[[#This Row],[Receitas RPPS Civis]],_04___RGPS_e_RPPS[[#This Row],[Receitas RPPS Civis]]-H59)</f>
        <v>3309061706.2400017</v>
      </c>
      <c r="J60" s="2">
        <f>SUMIFS(_04___RGPS_e_RPPS[Movimento Receitas RPPS Civis],_04___RGPS_e_RPPS[Mês de Referência],"&gt;"&amp;EDATE(_04___RGPS_e_RPPS[[#This Row],[Mês de Referência]],-12),_04___RGPS_e_RPPS[Mês de Referência],"&lt;"&amp;EDATE(A60,1))</f>
        <v>23241640690.880005</v>
      </c>
      <c r="K60" s="2">
        <v>54215238036.589996</v>
      </c>
      <c r="L60" s="2">
        <f>IF(MONTH(_04___RGPS_e_RPPS[[#This Row],[Mês de Referência]])=1,_04___RGPS_e_RPPS[[#This Row],[Despesas RPPS Civis]],_04___RGPS_e_RPPS[[#This Row],[Despesas RPPS Civis]]-K59)</f>
        <v>6627322564.8199997</v>
      </c>
      <c r="M60" s="2">
        <f>SUMIFS(_04___RGPS_e_RPPS[Movimento Despesas RPPS Civis],_04___RGPS_e_RPPS[Mês de Referência],"&gt;"&amp;EDATE(_04___RGPS_e_RPPS[[#This Row],[Mês de Referência]],-12),_04___RGPS_e_RPPS[Mês de Referência],"&lt;"&amp;EDATE(A60,1))</f>
        <v>59406904732.649994</v>
      </c>
      <c r="N60" s="2">
        <v>1833865222.02</v>
      </c>
      <c r="O60" s="2">
        <f>IF(MONTH(_04___RGPS_e_RPPS[[#This Row],[Mês de Referência]])=1,_04___RGPS_e_RPPS[[#This Row],[Receitas - Militares]],_04___RGPS_e_RPPS[[#This Row],[Receitas - Militares]]-N59)</f>
        <v>166529350.4000001</v>
      </c>
      <c r="P60" s="2">
        <f>SUMIFS(_04___RGPS_e_RPPS[Movimento Receitas - Militares],_04___RGPS_e_RPPS[Mês de Referência],"&gt;"&amp;EDATE(_04___RGPS_e_RPPS[[#This Row],[Mês de Referência]],-12),_04___RGPS_e_RPPS[Mês de Referência],"&lt;"&amp;EDATE(A60,1))</f>
        <v>2041299320.1700001</v>
      </c>
      <c r="Q60" s="2">
        <v>21544578012.75</v>
      </c>
      <c r="R60" s="2">
        <f>IF(MONTH(_04___RGPS_e_RPPS[[#This Row],[Mês de Referência]])=1,_04___RGPS_e_RPPS[[#This Row],[Despesas - Militares]],_04___RGPS_e_RPPS[[#This Row],[Despesas - Militares]]-Q59)</f>
        <v>2777400184.5</v>
      </c>
      <c r="S60" s="2">
        <f>SUMIFS(_04___RGPS_e_RPPS[Movimento Despesas Militares],_04___RGPS_e_RPPS[Mês de Referência],"&gt;"&amp;EDATE(_04___RGPS_e_RPPS[[#This Row],[Mês de Referência]],-12),_04___RGPS_e_RPPS[Mês de Referência],"&lt;"&amp;EDATE(A60,1))</f>
        <v>23037400721.759998</v>
      </c>
      <c r="T60" s="2"/>
      <c r="U60" s="2">
        <f>IF(MONTH(_04___RGPS_e_RPPS[[#This Row],[Mês de Referência]])=1,_04___RGPS_e_RPPS[[#This Row],[Receitas FCDF]],_04___RGPS_e_RPPS[[#This Row],[Receitas FCDF]]-T59)</f>
        <v>0</v>
      </c>
      <c r="V60" s="2">
        <f>SUMIFS(_04___RGPS_e_RPPS[Movimento Receitas FCDF],_04___RGPS_e_RPPS[Mês de Referência],"&gt;"&amp;EDATE(_04___RGPS_e_RPPS[[#This Row],[Mês de Referência]],-12),_04___RGPS_e_RPPS[Mês de Referência],"&lt;"&amp;EDATE(A60,1))</f>
        <v>0</v>
      </c>
      <c r="W60" s="2"/>
      <c r="X60" s="2">
        <f>IF(MONTH(_04___RGPS_e_RPPS[[#This Row],[Mês de Referência]])=1,_04___RGPS_e_RPPS[[#This Row],[Despesas FCDF]],_04___RGPS_e_RPPS[[#This Row],[Despesas FCDF]]-W59)</f>
        <v>0</v>
      </c>
      <c r="Y60" s="2">
        <f>SUMIFS(_04___RGPS_e_RPPS[Movimento Despesas FCDF],_04___RGPS_e_RPPS[Mês de Referência],"&gt;"&amp;EDATE(_04___RGPS_e_RPPS[[#This Row],[Mês de Referência]],-12),_04___RGPS_e_RPPS[Mês de Referência],"&lt;"&amp;EDATE(A60,1))</f>
        <v>0</v>
      </c>
      <c r="Z60" s="8"/>
      <c r="AA60"/>
      <c r="AB60"/>
      <c r="AC60"/>
      <c r="AD60" s="1" t="s">
        <v>340</v>
      </c>
      <c r="AE60" s="6">
        <v>41214</v>
      </c>
      <c r="AF60" s="1">
        <v>2012</v>
      </c>
    </row>
    <row r="61" spans="1:32" ht="15" x14ac:dyDescent="0.25">
      <c r="A61" s="6">
        <v>41244</v>
      </c>
      <c r="B61" s="2">
        <v>276588265119.46002</v>
      </c>
      <c r="C61" s="2">
        <f>IF(MONTH(_04___RGPS_e_RPPS[[#This Row],[Mês de Referência]])=1,_04___RGPS_e_RPPS[[#This Row],[Receitas RGPS]],_04___RGPS_e_RPPS[[#This Row],[Receitas RGPS]]-B60)</f>
        <v>36913739822.880035</v>
      </c>
      <c r="D61" s="2">
        <f>SUMIFS(_04___RGPS_e_RPPS[Movimento Receitas RGPS],_04___RGPS_e_RPPS[Mês de Referência],"&gt;"&amp;EDATE(_04___RGPS_e_RPPS[[#This Row],[Mês de Referência]],-12),_04___RGPS_e_RPPS[Mês de Referência],"&lt;"&amp;EDATE(A61,1))</f>
        <v>276588265119.46002</v>
      </c>
      <c r="E61" s="2">
        <v>318830269646.27002</v>
      </c>
      <c r="F61" s="2">
        <f>IF(MONTH(_04___RGPS_e_RPPS[[#This Row],[Mês de Referência]])=1,_04___RGPS_e_RPPS[[#This Row],[Despesas RGPS]],_04___RGPS_e_RPPS[[#This Row],[Despesas RGPS]]-E60)</f>
        <v>20211420849.570007</v>
      </c>
      <c r="G61" s="2">
        <f>SUMIFS(_04___RGPS_e_RPPS[Movimento Despesas RGPS],_04___RGPS_e_RPPS[Mês de Referência],"&gt;"&amp;EDATE(_04___RGPS_e_RPPS[[#This Row],[Mês de Referência]],-12),_04___RGPS_e_RPPS[Mês de Referência],"&lt;"&amp;EDATE(A61,1))</f>
        <v>318830269646.27002</v>
      </c>
      <c r="H61" s="2">
        <v>22983505005.349998</v>
      </c>
      <c r="I61" s="2">
        <f>IF(MONTH(_04___RGPS_e_RPPS[[#This Row],[Mês de Referência]])=1,_04___RGPS_e_RPPS[[#This Row],[Receitas RPPS Civis]],_04___RGPS_e_RPPS[[#This Row],[Receitas RPPS Civis]]-H60)</f>
        <v>2046900042.8099976</v>
      </c>
      <c r="J61" s="2">
        <f>SUMIFS(_04___RGPS_e_RPPS[Movimento Receitas RPPS Civis],_04___RGPS_e_RPPS[Mês de Referência],"&gt;"&amp;EDATE(_04___RGPS_e_RPPS[[#This Row],[Mês de Referência]],-12),_04___RGPS_e_RPPS[Mês de Referência],"&lt;"&amp;EDATE(A61,1))</f>
        <v>22983505005.349998</v>
      </c>
      <c r="K61" s="2">
        <v>59224183837.779999</v>
      </c>
      <c r="L61" s="2">
        <f>IF(MONTH(_04___RGPS_e_RPPS[[#This Row],[Mês de Referência]])=1,_04___RGPS_e_RPPS[[#This Row],[Despesas RPPS Civis]],_04___RGPS_e_RPPS[[#This Row],[Despesas RPPS Civis]]-K60)</f>
        <v>5008945801.1900024</v>
      </c>
      <c r="M61" s="2">
        <f>SUMIFS(_04___RGPS_e_RPPS[Movimento Despesas RPPS Civis],_04___RGPS_e_RPPS[Mês de Referência],"&gt;"&amp;EDATE(_04___RGPS_e_RPPS[[#This Row],[Mês de Referência]],-12),_04___RGPS_e_RPPS[Mês de Referência],"&lt;"&amp;EDATE(A61,1))</f>
        <v>59224183837.779999</v>
      </c>
      <c r="N61" s="2">
        <v>2001211420.3599999</v>
      </c>
      <c r="O61" s="2">
        <f>IF(MONTH(_04___RGPS_e_RPPS[[#This Row],[Mês de Referência]])=1,_04___RGPS_e_RPPS[[#This Row],[Receitas - Militares]],_04___RGPS_e_RPPS[[#This Row],[Receitas - Militares]]-N60)</f>
        <v>167346198.33999991</v>
      </c>
      <c r="P61" s="2">
        <f>SUMIFS(_04___RGPS_e_RPPS[Movimento Receitas - Militares],_04___RGPS_e_RPPS[Mês de Referência],"&gt;"&amp;EDATE(_04___RGPS_e_RPPS[[#This Row],[Mês de Referência]],-12),_04___RGPS_e_RPPS[Mês de Referência],"&lt;"&amp;EDATE(A61,1))</f>
        <v>2001211420.3599999</v>
      </c>
      <c r="Q61" s="2">
        <v>23321608625.59</v>
      </c>
      <c r="R61" s="2">
        <f>IF(MONTH(_04___RGPS_e_RPPS[[#This Row],[Mês de Referência]])=1,_04___RGPS_e_RPPS[[#This Row],[Despesas - Militares]],_04___RGPS_e_RPPS[[#This Row],[Despesas - Militares]]-Q60)</f>
        <v>1777030612.8400002</v>
      </c>
      <c r="S61" s="2">
        <f>SUMIFS(_04___RGPS_e_RPPS[Movimento Despesas Militares],_04___RGPS_e_RPPS[Mês de Referência],"&gt;"&amp;EDATE(_04___RGPS_e_RPPS[[#This Row],[Mês de Referência]],-12),_04___RGPS_e_RPPS[Mês de Referência],"&lt;"&amp;EDATE(A61,1))</f>
        <v>23321608625.59</v>
      </c>
      <c r="T61" s="2"/>
      <c r="U61" s="2">
        <f>IF(MONTH(_04___RGPS_e_RPPS[[#This Row],[Mês de Referência]])=1,_04___RGPS_e_RPPS[[#This Row],[Receitas FCDF]],_04___RGPS_e_RPPS[[#This Row],[Receitas FCDF]]-T60)</f>
        <v>0</v>
      </c>
      <c r="V61" s="2">
        <f>SUMIFS(_04___RGPS_e_RPPS[Movimento Receitas FCDF],_04___RGPS_e_RPPS[Mês de Referência],"&gt;"&amp;EDATE(_04___RGPS_e_RPPS[[#This Row],[Mês de Referência]],-12),_04___RGPS_e_RPPS[Mês de Referência],"&lt;"&amp;EDATE(A61,1))</f>
        <v>0</v>
      </c>
      <c r="W61" s="2"/>
      <c r="X61" s="2">
        <f>IF(MONTH(_04___RGPS_e_RPPS[[#This Row],[Mês de Referência]])=1,_04___RGPS_e_RPPS[[#This Row],[Despesas FCDF]],_04___RGPS_e_RPPS[[#This Row],[Despesas FCDF]]-W60)</f>
        <v>0</v>
      </c>
      <c r="Y61" s="2">
        <f>SUMIFS(_04___RGPS_e_RPPS[Movimento Despesas FCDF],_04___RGPS_e_RPPS[Mês de Referência],"&gt;"&amp;EDATE(_04___RGPS_e_RPPS[[#This Row],[Mês de Referência]],-12),_04___RGPS_e_RPPS[Mês de Referência],"&lt;"&amp;EDATE(A61,1))</f>
        <v>0</v>
      </c>
      <c r="Z61" s="8"/>
      <c r="AA61"/>
      <c r="AB61"/>
      <c r="AC61"/>
      <c r="AD61" s="1" t="s">
        <v>341</v>
      </c>
      <c r="AE61" s="6">
        <v>41244</v>
      </c>
      <c r="AF61" s="1">
        <v>2012</v>
      </c>
    </row>
    <row r="62" spans="1:32" ht="15" x14ac:dyDescent="0.25">
      <c r="A62" s="6">
        <v>41275</v>
      </c>
      <c r="B62" s="2">
        <v>23527688060.279999</v>
      </c>
      <c r="C62" s="2">
        <f>IF(MONTH(_04___RGPS_e_RPPS[[#This Row],[Mês de Referência]])=1,_04___RGPS_e_RPPS[[#This Row],[Receitas RGPS]],_04___RGPS_e_RPPS[[#This Row],[Receitas RGPS]]-B61)</f>
        <v>23527688060.279999</v>
      </c>
      <c r="D62" s="2">
        <f>SUMIFS(_04___RGPS_e_RPPS[Movimento Receitas RGPS],_04___RGPS_e_RPPS[Mês de Referência],"&gt;"&amp;EDATE(_04___RGPS_e_RPPS[[#This Row],[Mês de Referência]],-12),_04___RGPS_e_RPPS[Mês de Referência],"&lt;"&amp;EDATE(A62,1))</f>
        <v>278215340418.30005</v>
      </c>
      <c r="E62" s="2">
        <v>34709918653.019997</v>
      </c>
      <c r="F62" s="2">
        <f>IF(MONTH(_04___RGPS_e_RPPS[[#This Row],[Mês de Referência]])=1,_04___RGPS_e_RPPS[[#This Row],[Despesas RGPS]],_04___RGPS_e_RPPS[[#This Row],[Despesas RGPS]]-E61)</f>
        <v>34709918653.019997</v>
      </c>
      <c r="G62" s="2">
        <f>SUMIFS(_04___RGPS_e_RPPS[Movimento Despesas RGPS],_04___RGPS_e_RPPS[Mês de Referência],"&gt;"&amp;EDATE(_04___RGPS_e_RPPS[[#This Row],[Mês de Referência]],-12),_04___RGPS_e_RPPS[Mês de Referência],"&lt;"&amp;EDATE(A62,1))</f>
        <v>326365200224.84003</v>
      </c>
      <c r="H62" s="2">
        <v>1405250802.1300001</v>
      </c>
      <c r="I62" s="2">
        <f>IF(MONTH(_04___RGPS_e_RPPS[[#This Row],[Mês de Referência]])=1,_04___RGPS_e_RPPS[[#This Row],[Receitas RPPS Civis]],_04___RGPS_e_RPPS[[#This Row],[Receitas RPPS Civis]]-H61)</f>
        <v>1405250802.1300001</v>
      </c>
      <c r="J62" s="2">
        <f>SUMIFS(_04___RGPS_e_RPPS[Movimento Receitas RPPS Civis],_04___RGPS_e_RPPS[Mês de Referência],"&gt;"&amp;EDATE(_04___RGPS_e_RPPS[[#This Row],[Mês de Referência]],-12),_04___RGPS_e_RPPS[Mês de Referência],"&lt;"&amp;EDATE(A62,1))</f>
        <v>22548993271.16</v>
      </c>
      <c r="K62" s="2">
        <v>4748304446.9899998</v>
      </c>
      <c r="L62" s="2">
        <f>IF(MONTH(_04___RGPS_e_RPPS[[#This Row],[Mês de Referência]])=1,_04___RGPS_e_RPPS[[#This Row],[Despesas RPPS Civis]],_04___RGPS_e_RPPS[[#This Row],[Despesas RPPS Civis]]-K61)</f>
        <v>4748304446.9899998</v>
      </c>
      <c r="M62" s="2">
        <f>SUMIFS(_04___RGPS_e_RPPS[Movimento Despesas RPPS Civis],_04___RGPS_e_RPPS[Mês de Referência],"&gt;"&amp;EDATE(_04___RGPS_e_RPPS[[#This Row],[Mês de Referência]],-12),_04___RGPS_e_RPPS[Mês de Referência],"&lt;"&amp;EDATE(A62,1))</f>
        <v>59349194461.629997</v>
      </c>
      <c r="N62" s="2">
        <v>125524662.11</v>
      </c>
      <c r="O62" s="2">
        <f>IF(MONTH(_04___RGPS_e_RPPS[[#This Row],[Mês de Referência]])=1,_04___RGPS_e_RPPS[[#This Row],[Receitas - Militares]],_04___RGPS_e_RPPS[[#This Row],[Receitas - Militares]]-N61)</f>
        <v>125524662.11</v>
      </c>
      <c r="P62" s="2">
        <f>SUMIFS(_04___RGPS_e_RPPS[Movimento Receitas - Militares],_04___RGPS_e_RPPS[Mês de Referência],"&gt;"&amp;EDATE(_04___RGPS_e_RPPS[[#This Row],[Mês de Referência]],-12),_04___RGPS_e_RPPS[Mês de Referência],"&lt;"&amp;EDATE(A62,1))</f>
        <v>1960068700.6799998</v>
      </c>
      <c r="Q62" s="2">
        <v>1750823745.6300001</v>
      </c>
      <c r="R62" s="2">
        <f>IF(MONTH(_04___RGPS_e_RPPS[[#This Row],[Mês de Referência]])=1,_04___RGPS_e_RPPS[[#This Row],[Despesas - Militares]],_04___RGPS_e_RPPS[[#This Row],[Despesas - Militares]]-Q61)</f>
        <v>1750823745.6300001</v>
      </c>
      <c r="S62" s="2">
        <f>SUMIFS(_04___RGPS_e_RPPS[Movimento Despesas Militares],_04___RGPS_e_RPPS[Mês de Referência],"&gt;"&amp;EDATE(_04___RGPS_e_RPPS[[#This Row],[Mês de Referência]],-12),_04___RGPS_e_RPPS[Mês de Referência],"&lt;"&amp;EDATE(A62,1))</f>
        <v>23470975843.75</v>
      </c>
      <c r="T62" s="2"/>
      <c r="U62" s="2">
        <f>IF(MONTH(_04___RGPS_e_RPPS[[#This Row],[Mês de Referência]])=1,_04___RGPS_e_RPPS[[#This Row],[Receitas FCDF]],_04___RGPS_e_RPPS[[#This Row],[Receitas FCDF]]-T61)</f>
        <v>0</v>
      </c>
      <c r="V62" s="2">
        <f>SUMIFS(_04___RGPS_e_RPPS[Movimento Receitas FCDF],_04___RGPS_e_RPPS[Mês de Referência],"&gt;"&amp;EDATE(_04___RGPS_e_RPPS[[#This Row],[Mês de Referência]],-12),_04___RGPS_e_RPPS[Mês de Referência],"&lt;"&amp;EDATE(A62,1))</f>
        <v>0</v>
      </c>
      <c r="W62" s="2"/>
      <c r="X62" s="2">
        <f>IF(MONTH(_04___RGPS_e_RPPS[[#This Row],[Mês de Referência]])=1,_04___RGPS_e_RPPS[[#This Row],[Despesas FCDF]],_04___RGPS_e_RPPS[[#This Row],[Despesas FCDF]]-W61)</f>
        <v>0</v>
      </c>
      <c r="Y62" s="2">
        <f>SUMIFS(_04___RGPS_e_RPPS[Movimento Despesas FCDF],_04___RGPS_e_RPPS[Mês de Referência],"&gt;"&amp;EDATE(_04___RGPS_e_RPPS[[#This Row],[Mês de Referência]],-12),_04___RGPS_e_RPPS[Mês de Referência],"&lt;"&amp;EDATE(A62,1))</f>
        <v>0</v>
      </c>
      <c r="Z62" s="8"/>
      <c r="AA62"/>
      <c r="AB62"/>
      <c r="AC62"/>
      <c r="AD62" s="1" t="s">
        <v>330</v>
      </c>
      <c r="AE62" s="6">
        <v>41275</v>
      </c>
      <c r="AF62" s="1">
        <v>2013</v>
      </c>
    </row>
    <row r="63" spans="1:32" ht="15" x14ac:dyDescent="0.25">
      <c r="A63" s="6">
        <v>41306</v>
      </c>
      <c r="B63" s="2">
        <v>45831505258.220001</v>
      </c>
      <c r="C63" s="2">
        <f>IF(MONTH(_04___RGPS_e_RPPS[[#This Row],[Mês de Referência]])=1,_04___RGPS_e_RPPS[[#This Row],[Receitas RGPS]],_04___RGPS_e_RPPS[[#This Row],[Receitas RGPS]]-B62)</f>
        <v>22303817197.940002</v>
      </c>
      <c r="D63" s="2">
        <f>SUMIFS(_04___RGPS_e_RPPS[Movimento Receitas RGPS],_04___RGPS_e_RPPS[Mês de Referência],"&gt;"&amp;EDATE(_04___RGPS_e_RPPS[[#This Row],[Mês de Referência]],-12),_04___RGPS_e_RPPS[Mês de Referência],"&lt;"&amp;EDATE(A63,1))</f>
        <v>281475967003.94006</v>
      </c>
      <c r="E63" s="2">
        <v>62670668197.410004</v>
      </c>
      <c r="F63" s="2">
        <f>IF(MONTH(_04___RGPS_e_RPPS[[#This Row],[Mês de Referência]])=1,_04___RGPS_e_RPPS[[#This Row],[Despesas RGPS]],_04___RGPS_e_RPPS[[#This Row],[Despesas RGPS]]-E62)</f>
        <v>27960749544.390007</v>
      </c>
      <c r="G63" s="2">
        <f>SUMIFS(_04___RGPS_e_RPPS[Movimento Despesas RGPS],_04___RGPS_e_RPPS[Mês de Referência],"&gt;"&amp;EDATE(_04___RGPS_e_RPPS[[#This Row],[Mês de Referência]],-12),_04___RGPS_e_RPPS[Mês de Referência],"&lt;"&amp;EDATE(A63,1))</f>
        <v>330296974257.99005</v>
      </c>
      <c r="H63" s="2">
        <v>3431107285.54</v>
      </c>
      <c r="I63" s="2">
        <f>IF(MONTH(_04___RGPS_e_RPPS[[#This Row],[Mês de Referência]])=1,_04___RGPS_e_RPPS[[#This Row],[Receitas RPPS Civis]],_04___RGPS_e_RPPS[[#This Row],[Receitas RPPS Civis]]-H62)</f>
        <v>2025856483.4099998</v>
      </c>
      <c r="J63" s="2">
        <f>SUMIFS(_04___RGPS_e_RPPS[Movimento Receitas RPPS Civis],_04___RGPS_e_RPPS[Mês de Referência],"&gt;"&amp;EDATE(_04___RGPS_e_RPPS[[#This Row],[Mês de Referência]],-12),_04___RGPS_e_RPPS[Mês de Referência],"&lt;"&amp;EDATE(A63,1))</f>
        <v>22888972857.84</v>
      </c>
      <c r="K63" s="2">
        <v>9477224684.7000008</v>
      </c>
      <c r="L63" s="2">
        <f>IF(MONTH(_04___RGPS_e_RPPS[[#This Row],[Mês de Referência]])=1,_04___RGPS_e_RPPS[[#This Row],[Despesas RPPS Civis]],_04___RGPS_e_RPPS[[#This Row],[Despesas RPPS Civis]]-K62)</f>
        <v>4728920237.710001</v>
      </c>
      <c r="M63" s="2">
        <f>SUMIFS(_04___RGPS_e_RPPS[Movimento Despesas RPPS Civis],_04___RGPS_e_RPPS[Mês de Referência],"&gt;"&amp;EDATE(_04___RGPS_e_RPPS[[#This Row],[Mês de Referência]],-12),_04___RGPS_e_RPPS[Mês de Referência],"&lt;"&amp;EDATE(A63,1))</f>
        <v>59854159832.07</v>
      </c>
      <c r="N63" s="2">
        <v>292861334.49000001</v>
      </c>
      <c r="O63" s="2">
        <f>IF(MONTH(_04___RGPS_e_RPPS[[#This Row],[Mês de Referência]])=1,_04___RGPS_e_RPPS[[#This Row],[Receitas - Militares]],_04___RGPS_e_RPPS[[#This Row],[Receitas - Militares]]-N62)</f>
        <v>167336672.38</v>
      </c>
      <c r="P63" s="2">
        <f>SUMIFS(_04___RGPS_e_RPPS[Movimento Receitas - Militares],_04___RGPS_e_RPPS[Mês de Referência],"&gt;"&amp;EDATE(_04___RGPS_e_RPPS[[#This Row],[Mês de Referência]],-12),_04___RGPS_e_RPPS[Mês de Referência],"&lt;"&amp;EDATE(A63,1))</f>
        <v>1960912638.3799996</v>
      </c>
      <c r="Q63" s="2">
        <v>3503209866.5999999</v>
      </c>
      <c r="R63" s="2">
        <f>IF(MONTH(_04___RGPS_e_RPPS[[#This Row],[Mês de Referência]])=1,_04___RGPS_e_RPPS[[#This Row],[Despesas - Militares]],_04___RGPS_e_RPPS[[#This Row],[Despesas - Militares]]-Q62)</f>
        <v>1752386120.9699998</v>
      </c>
      <c r="S63" s="2">
        <f>SUMIFS(_04___RGPS_e_RPPS[Movimento Despesas Militares],_04___RGPS_e_RPPS[Mês de Referência],"&gt;"&amp;EDATE(_04___RGPS_e_RPPS[[#This Row],[Mês de Referência]],-12),_04___RGPS_e_RPPS[Mês de Referência],"&lt;"&amp;EDATE(A63,1))</f>
        <v>23226205766.68</v>
      </c>
      <c r="T63" s="2"/>
      <c r="U63" s="2">
        <f>IF(MONTH(_04___RGPS_e_RPPS[[#This Row],[Mês de Referência]])=1,_04___RGPS_e_RPPS[[#This Row],[Receitas FCDF]],_04___RGPS_e_RPPS[[#This Row],[Receitas FCDF]]-T62)</f>
        <v>0</v>
      </c>
      <c r="V63" s="2">
        <f>SUMIFS(_04___RGPS_e_RPPS[Movimento Receitas FCDF],_04___RGPS_e_RPPS[Mês de Referência],"&gt;"&amp;EDATE(_04___RGPS_e_RPPS[[#This Row],[Mês de Referência]],-12),_04___RGPS_e_RPPS[Mês de Referência],"&lt;"&amp;EDATE(A63,1))</f>
        <v>0</v>
      </c>
      <c r="W63" s="2"/>
      <c r="X63" s="2">
        <f>IF(MONTH(_04___RGPS_e_RPPS[[#This Row],[Mês de Referência]])=1,_04___RGPS_e_RPPS[[#This Row],[Despesas FCDF]],_04___RGPS_e_RPPS[[#This Row],[Despesas FCDF]]-W62)</f>
        <v>0</v>
      </c>
      <c r="Y63" s="2">
        <f>SUMIFS(_04___RGPS_e_RPPS[Movimento Despesas FCDF],_04___RGPS_e_RPPS[Mês de Referência],"&gt;"&amp;EDATE(_04___RGPS_e_RPPS[[#This Row],[Mês de Referência]],-12),_04___RGPS_e_RPPS[Mês de Referência],"&lt;"&amp;EDATE(A63,1))</f>
        <v>0</v>
      </c>
      <c r="Z63" s="8"/>
      <c r="AA63"/>
      <c r="AB63"/>
      <c r="AC63"/>
      <c r="AD63" s="1" t="s">
        <v>331</v>
      </c>
      <c r="AE63" s="6">
        <v>41306</v>
      </c>
      <c r="AF63" s="1">
        <v>2013</v>
      </c>
    </row>
    <row r="64" spans="1:32" ht="15" x14ac:dyDescent="0.25">
      <c r="A64" s="6">
        <v>41334</v>
      </c>
      <c r="B64" s="2">
        <v>68505393660.760002</v>
      </c>
      <c r="C64" s="2">
        <f>IF(MONTH(_04___RGPS_e_RPPS[[#This Row],[Mês de Referência]])=1,_04___RGPS_e_RPPS[[#This Row],[Receitas RGPS]],_04___RGPS_e_RPPS[[#This Row],[Receitas RGPS]]-B63)</f>
        <v>22673888402.540001</v>
      </c>
      <c r="D64" s="2">
        <f>SUMIFS(_04___RGPS_e_RPPS[Movimento Receitas RGPS],_04___RGPS_e_RPPS[Mês de Referência],"&gt;"&amp;EDATE(_04___RGPS_e_RPPS[[#This Row],[Mês de Referência]],-12),_04___RGPS_e_RPPS[Mês de Referência],"&lt;"&amp;EDATE(A64,1))</f>
        <v>281819387289.67999</v>
      </c>
      <c r="E64" s="2">
        <v>87025327493.570007</v>
      </c>
      <c r="F64" s="2">
        <f>IF(MONTH(_04___RGPS_e_RPPS[[#This Row],[Mês de Referência]])=1,_04___RGPS_e_RPPS[[#This Row],[Despesas RGPS]],_04___RGPS_e_RPPS[[#This Row],[Despesas RGPS]]-E63)</f>
        <v>24354659296.160004</v>
      </c>
      <c r="G64" s="2">
        <f>SUMIFS(_04___RGPS_e_RPPS[Movimento Despesas RGPS],_04___RGPS_e_RPPS[Mês de Referência],"&gt;"&amp;EDATE(_04___RGPS_e_RPPS[[#This Row],[Mês de Referência]],-12),_04___RGPS_e_RPPS[Mês de Referência],"&lt;"&amp;EDATE(A64,1))</f>
        <v>330399037758.68005</v>
      </c>
      <c r="H64" s="2">
        <v>5268187455.8599997</v>
      </c>
      <c r="I64" s="2">
        <f>IF(MONTH(_04___RGPS_e_RPPS[[#This Row],[Mês de Referência]])=1,_04___RGPS_e_RPPS[[#This Row],[Receitas RPPS Civis]],_04___RGPS_e_RPPS[[#This Row],[Receitas RPPS Civis]]-H63)</f>
        <v>1837080170.3199997</v>
      </c>
      <c r="J64" s="2">
        <f>SUMIFS(_04___RGPS_e_RPPS[Movimento Receitas RPPS Civis],_04___RGPS_e_RPPS[Mês de Referência],"&gt;"&amp;EDATE(_04___RGPS_e_RPPS[[#This Row],[Mês de Referência]],-12),_04___RGPS_e_RPPS[Mês de Referência],"&lt;"&amp;EDATE(A64,1))</f>
        <v>22972806596.869999</v>
      </c>
      <c r="K64" s="2">
        <v>14362764389.01</v>
      </c>
      <c r="L64" s="2">
        <f>IF(MONTH(_04___RGPS_e_RPPS[[#This Row],[Mês de Referência]])=1,_04___RGPS_e_RPPS[[#This Row],[Despesas RPPS Civis]],_04___RGPS_e_RPPS[[#This Row],[Despesas RPPS Civis]]-K63)</f>
        <v>4885539704.3099995</v>
      </c>
      <c r="M64" s="2">
        <f>SUMIFS(_04___RGPS_e_RPPS[Movimento Despesas RPPS Civis],_04___RGPS_e_RPPS[Mês de Referência],"&gt;"&amp;EDATE(_04___RGPS_e_RPPS[[#This Row],[Mês de Referência]],-12),_04___RGPS_e_RPPS[Mês de Referência],"&lt;"&amp;EDATE(A64,1))</f>
        <v>60296171580.549995</v>
      </c>
      <c r="N64" s="2">
        <v>518126976.85000002</v>
      </c>
      <c r="O64" s="2">
        <f>IF(MONTH(_04___RGPS_e_RPPS[[#This Row],[Mês de Referência]])=1,_04___RGPS_e_RPPS[[#This Row],[Receitas - Militares]],_04___RGPS_e_RPPS[[#This Row],[Receitas - Militares]]-N63)</f>
        <v>225265642.36000001</v>
      </c>
      <c r="P64" s="2">
        <f>SUMIFS(_04___RGPS_e_RPPS[Movimento Receitas - Militares],_04___RGPS_e_RPPS[Mês de Referência],"&gt;"&amp;EDATE(_04___RGPS_e_RPPS[[#This Row],[Mês de Referência]],-12),_04___RGPS_e_RPPS[Mês de Referência],"&lt;"&amp;EDATE(A64,1))</f>
        <v>2019494013.02</v>
      </c>
      <c r="Q64" s="2">
        <v>5427109287.0299997</v>
      </c>
      <c r="R64" s="2">
        <f>IF(MONTH(_04___RGPS_e_RPPS[[#This Row],[Mês de Referência]])=1,_04___RGPS_e_RPPS[[#This Row],[Despesas - Militares]],_04___RGPS_e_RPPS[[#This Row],[Despesas - Militares]]-Q63)</f>
        <v>1923899420.4299998</v>
      </c>
      <c r="S64" s="2">
        <f>SUMIFS(_04___RGPS_e_RPPS[Movimento Despesas Militares],_04___RGPS_e_RPPS[Mês de Referência],"&gt;"&amp;EDATE(_04___RGPS_e_RPPS[[#This Row],[Mês de Referência]],-12),_04___RGPS_e_RPPS[Mês de Referência],"&lt;"&amp;EDATE(A64,1))</f>
        <v>23360887910.52</v>
      </c>
      <c r="T64" s="2"/>
      <c r="U64" s="2">
        <f>IF(MONTH(_04___RGPS_e_RPPS[[#This Row],[Mês de Referência]])=1,_04___RGPS_e_RPPS[[#This Row],[Receitas FCDF]],_04___RGPS_e_RPPS[[#This Row],[Receitas FCDF]]-T63)</f>
        <v>0</v>
      </c>
      <c r="V64" s="2">
        <f>SUMIFS(_04___RGPS_e_RPPS[Movimento Receitas FCDF],_04___RGPS_e_RPPS[Mês de Referência],"&gt;"&amp;EDATE(_04___RGPS_e_RPPS[[#This Row],[Mês de Referência]],-12),_04___RGPS_e_RPPS[Mês de Referência],"&lt;"&amp;EDATE(A64,1))</f>
        <v>0</v>
      </c>
      <c r="W64" s="2"/>
      <c r="X64" s="2">
        <f>IF(MONTH(_04___RGPS_e_RPPS[[#This Row],[Mês de Referência]])=1,_04___RGPS_e_RPPS[[#This Row],[Despesas FCDF]],_04___RGPS_e_RPPS[[#This Row],[Despesas FCDF]]-W63)</f>
        <v>0</v>
      </c>
      <c r="Y64" s="2">
        <f>SUMIFS(_04___RGPS_e_RPPS[Movimento Despesas FCDF],_04___RGPS_e_RPPS[Mês de Referência],"&gt;"&amp;EDATE(_04___RGPS_e_RPPS[[#This Row],[Mês de Referência]],-12),_04___RGPS_e_RPPS[Mês de Referência],"&lt;"&amp;EDATE(A64,1))</f>
        <v>0</v>
      </c>
      <c r="Z64" s="8"/>
      <c r="AA64"/>
      <c r="AB64"/>
      <c r="AC64"/>
      <c r="AD64" s="1" t="s">
        <v>332</v>
      </c>
      <c r="AE64" s="6">
        <v>41334</v>
      </c>
      <c r="AF64" s="1">
        <v>2013</v>
      </c>
    </row>
    <row r="65" spans="1:32" ht="15" x14ac:dyDescent="0.25">
      <c r="A65" s="6">
        <v>41365</v>
      </c>
      <c r="B65" s="2">
        <v>93771331650.889999</v>
      </c>
      <c r="C65" s="2">
        <f>IF(MONTH(_04___RGPS_e_RPPS[[#This Row],[Mês de Referência]])=1,_04___RGPS_e_RPPS[[#This Row],[Receitas RGPS]],_04___RGPS_e_RPPS[[#This Row],[Receitas RGPS]]-B64)</f>
        <v>25265937990.129997</v>
      </c>
      <c r="D65" s="2">
        <f>SUMIFS(_04___RGPS_e_RPPS[Movimento Receitas RGPS],_04___RGPS_e_RPPS[Mês de Referência],"&gt;"&amp;EDATE(_04___RGPS_e_RPPS[[#This Row],[Mês de Referência]],-12),_04___RGPS_e_RPPS[Mês de Referência],"&lt;"&amp;EDATE(A65,1))</f>
        <v>285344963690.60999</v>
      </c>
      <c r="E65" s="2">
        <v>116537082560.38</v>
      </c>
      <c r="F65" s="2">
        <f>IF(MONTH(_04___RGPS_e_RPPS[[#This Row],[Mês de Referência]])=1,_04___RGPS_e_RPPS[[#This Row],[Despesas RGPS]],_04___RGPS_e_RPPS[[#This Row],[Despesas RGPS]]-E64)</f>
        <v>29511755066.809998</v>
      </c>
      <c r="G65" s="2">
        <f>SUMIFS(_04___RGPS_e_RPPS[Movimento Despesas RGPS],_04___RGPS_e_RPPS[Mês de Referência],"&gt;"&amp;EDATE(_04___RGPS_e_RPPS[[#This Row],[Mês de Referência]],-12),_04___RGPS_e_RPPS[Mês de Referência],"&lt;"&amp;EDATE(A65,1))</f>
        <v>332865055414.61005</v>
      </c>
      <c r="H65" s="2">
        <v>7227042465.46</v>
      </c>
      <c r="I65" s="2">
        <f>IF(MONTH(_04___RGPS_e_RPPS[[#This Row],[Mês de Referência]])=1,_04___RGPS_e_RPPS[[#This Row],[Receitas RPPS Civis]],_04___RGPS_e_RPPS[[#This Row],[Receitas RPPS Civis]]-H64)</f>
        <v>1958855009.6000004</v>
      </c>
      <c r="J65" s="2">
        <f>SUMIFS(_04___RGPS_e_RPPS[Movimento Receitas RPPS Civis],_04___RGPS_e_RPPS[Mês de Referência],"&gt;"&amp;EDATE(_04___RGPS_e_RPPS[[#This Row],[Mês de Referência]],-12),_04___RGPS_e_RPPS[Mês de Referência],"&lt;"&amp;EDATE(A65,1))</f>
        <v>23222715346.18</v>
      </c>
      <c r="K65" s="2">
        <v>19486854856.779999</v>
      </c>
      <c r="L65" s="2">
        <f>IF(MONTH(_04___RGPS_e_RPPS[[#This Row],[Mês de Referência]])=1,_04___RGPS_e_RPPS[[#This Row],[Despesas RPPS Civis]],_04___RGPS_e_RPPS[[#This Row],[Despesas RPPS Civis]]-K64)</f>
        <v>5124090467.7699986</v>
      </c>
      <c r="M65" s="2">
        <f>SUMIFS(_04___RGPS_e_RPPS[Movimento Despesas RPPS Civis],_04___RGPS_e_RPPS[Mês de Referência],"&gt;"&amp;EDATE(_04___RGPS_e_RPPS[[#This Row],[Mês de Referência]],-12),_04___RGPS_e_RPPS[Mês de Referência],"&lt;"&amp;EDATE(A65,1))</f>
        <v>60835464484.659988</v>
      </c>
      <c r="N65" s="2">
        <v>654981903.92999995</v>
      </c>
      <c r="O65" s="2">
        <f>IF(MONTH(_04___RGPS_e_RPPS[[#This Row],[Mês de Referência]])=1,_04___RGPS_e_RPPS[[#This Row],[Receitas - Militares]],_04___RGPS_e_RPPS[[#This Row],[Receitas - Militares]]-N64)</f>
        <v>136854927.07999992</v>
      </c>
      <c r="P65" s="2">
        <f>SUMIFS(_04___RGPS_e_RPPS[Movimento Receitas - Militares],_04___RGPS_e_RPPS[Mês de Referência],"&gt;"&amp;EDATE(_04___RGPS_e_RPPS[[#This Row],[Mês de Referência]],-12),_04___RGPS_e_RPPS[Mês de Referência],"&lt;"&amp;EDATE(A65,1))</f>
        <v>1989851157.0699997</v>
      </c>
      <c r="Q65" s="2">
        <v>7342053410.4200001</v>
      </c>
      <c r="R65" s="2">
        <f>IF(MONTH(_04___RGPS_e_RPPS[[#This Row],[Mês de Referência]])=1,_04___RGPS_e_RPPS[[#This Row],[Despesas - Militares]],_04___RGPS_e_RPPS[[#This Row],[Despesas - Militares]]-Q64)</f>
        <v>1914944123.3900003</v>
      </c>
      <c r="S65" s="2">
        <f>SUMIFS(_04___RGPS_e_RPPS[Movimento Despesas Militares],_04___RGPS_e_RPPS[Mês de Referência],"&gt;"&amp;EDATE(_04___RGPS_e_RPPS[[#This Row],[Mês de Referência]],-12),_04___RGPS_e_RPPS[Mês de Referência],"&lt;"&amp;EDATE(A65,1))</f>
        <v>23472158769.690002</v>
      </c>
      <c r="T65" s="2"/>
      <c r="U65" s="2">
        <f>IF(MONTH(_04___RGPS_e_RPPS[[#This Row],[Mês de Referência]])=1,_04___RGPS_e_RPPS[[#This Row],[Receitas FCDF]],_04___RGPS_e_RPPS[[#This Row],[Receitas FCDF]]-T64)</f>
        <v>0</v>
      </c>
      <c r="V65" s="2">
        <f>SUMIFS(_04___RGPS_e_RPPS[Movimento Receitas FCDF],_04___RGPS_e_RPPS[Mês de Referência],"&gt;"&amp;EDATE(_04___RGPS_e_RPPS[[#This Row],[Mês de Referência]],-12),_04___RGPS_e_RPPS[Mês de Referência],"&lt;"&amp;EDATE(A65,1))</f>
        <v>0</v>
      </c>
      <c r="W65" s="2"/>
      <c r="X65" s="2">
        <f>IF(MONTH(_04___RGPS_e_RPPS[[#This Row],[Mês de Referência]])=1,_04___RGPS_e_RPPS[[#This Row],[Despesas FCDF]],_04___RGPS_e_RPPS[[#This Row],[Despesas FCDF]]-W64)</f>
        <v>0</v>
      </c>
      <c r="Y65" s="2">
        <f>SUMIFS(_04___RGPS_e_RPPS[Movimento Despesas FCDF],_04___RGPS_e_RPPS[Mês de Referência],"&gt;"&amp;EDATE(_04___RGPS_e_RPPS[[#This Row],[Mês de Referência]],-12),_04___RGPS_e_RPPS[Mês de Referência],"&lt;"&amp;EDATE(A65,1))</f>
        <v>0</v>
      </c>
      <c r="Z65" s="8"/>
      <c r="AA65"/>
      <c r="AB65"/>
      <c r="AC65"/>
      <c r="AD65" s="1" t="s">
        <v>333</v>
      </c>
      <c r="AE65" s="6">
        <v>41365</v>
      </c>
      <c r="AF65" s="1">
        <v>2013</v>
      </c>
    </row>
    <row r="66" spans="1:32" ht="15" x14ac:dyDescent="0.25">
      <c r="A66" s="6">
        <v>41395</v>
      </c>
      <c r="B66" s="2">
        <v>118096674774.86</v>
      </c>
      <c r="C66" s="2">
        <f>IF(MONTH(_04___RGPS_e_RPPS[[#This Row],[Mês de Referência]])=1,_04___RGPS_e_RPPS[[#This Row],[Receitas RGPS]],_04___RGPS_e_RPPS[[#This Row],[Receitas RGPS]]-B65)</f>
        <v>24325343123.970001</v>
      </c>
      <c r="D66" s="2">
        <f>SUMIFS(_04___RGPS_e_RPPS[Movimento Receitas RGPS],_04___RGPS_e_RPPS[Mês de Referência],"&gt;"&amp;EDATE(_04___RGPS_e_RPPS[[#This Row],[Mês de Referência]],-12),_04___RGPS_e_RPPS[Mês de Referência],"&lt;"&amp;EDATE(A66,1))</f>
        <v>287895168179.22003</v>
      </c>
      <c r="E66" s="2">
        <v>145918206302.53</v>
      </c>
      <c r="F66" s="2">
        <f>IF(MONTH(_04___RGPS_e_RPPS[[#This Row],[Mês de Referência]])=1,_04___RGPS_e_RPPS[[#This Row],[Despesas RGPS]],_04___RGPS_e_RPPS[[#This Row],[Despesas RGPS]]-E65)</f>
        <v>29381123742.149994</v>
      </c>
      <c r="G66" s="2">
        <f>SUMIFS(_04___RGPS_e_RPPS[Movimento Despesas RGPS],_04___RGPS_e_RPPS[Mês de Referência],"&gt;"&amp;EDATE(_04___RGPS_e_RPPS[[#This Row],[Mês de Referência]],-12),_04___RGPS_e_RPPS[Mês de Referência],"&lt;"&amp;EDATE(A66,1))</f>
        <v>337571636779.05005</v>
      </c>
      <c r="H66" s="2">
        <v>9352148682.5200005</v>
      </c>
      <c r="I66" s="2">
        <f>IF(MONTH(_04___RGPS_e_RPPS[[#This Row],[Mês de Referência]])=1,_04___RGPS_e_RPPS[[#This Row],[Receitas RPPS Civis]],_04___RGPS_e_RPPS[[#This Row],[Receitas RPPS Civis]]-H65)</f>
        <v>2125106217.0600004</v>
      </c>
      <c r="J66" s="2">
        <f>SUMIFS(_04___RGPS_e_RPPS[Movimento Receitas RPPS Civis],_04___RGPS_e_RPPS[Mês de Referência],"&gt;"&amp;EDATE(_04___RGPS_e_RPPS[[#This Row],[Mês de Referência]],-12),_04___RGPS_e_RPPS[Mês de Referência],"&lt;"&amp;EDATE(A66,1))</f>
        <v>23528265036.969997</v>
      </c>
      <c r="K66" s="2">
        <v>24588906304.130001</v>
      </c>
      <c r="L66" s="2">
        <f>IF(MONTH(_04___RGPS_e_RPPS[[#This Row],[Mês de Referência]])=1,_04___RGPS_e_RPPS[[#This Row],[Despesas RPPS Civis]],_04___RGPS_e_RPPS[[#This Row],[Despesas RPPS Civis]]-K65)</f>
        <v>5102051447.3500023</v>
      </c>
      <c r="M66" s="2">
        <f>SUMIFS(_04___RGPS_e_RPPS[Movimento Despesas RPPS Civis],_04___RGPS_e_RPPS[Mês de Referência],"&gt;"&amp;EDATE(_04___RGPS_e_RPPS[[#This Row],[Mês de Referência]],-12),_04___RGPS_e_RPPS[Mês de Referência],"&lt;"&amp;EDATE(A66,1))</f>
        <v>61097562272.359985</v>
      </c>
      <c r="N66" s="2">
        <v>884275777.5</v>
      </c>
      <c r="O66" s="2">
        <f>IF(MONTH(_04___RGPS_e_RPPS[[#This Row],[Mês de Referência]])=1,_04___RGPS_e_RPPS[[#This Row],[Receitas - Militares]],_04___RGPS_e_RPPS[[#This Row],[Receitas - Militares]]-N65)</f>
        <v>229293873.57000005</v>
      </c>
      <c r="P66" s="2">
        <f>SUMIFS(_04___RGPS_e_RPPS[Movimento Receitas - Militares],_04___RGPS_e_RPPS[Mês de Referência],"&gt;"&amp;EDATE(_04___RGPS_e_RPPS[[#This Row],[Mês de Referência]],-12),_04___RGPS_e_RPPS[Mês de Referência],"&lt;"&amp;EDATE(A66,1))</f>
        <v>2052459037.1199999</v>
      </c>
      <c r="Q66" s="2">
        <v>9258054783.6599998</v>
      </c>
      <c r="R66" s="2">
        <f>IF(MONTH(_04___RGPS_e_RPPS[[#This Row],[Mês de Referência]])=1,_04___RGPS_e_RPPS[[#This Row],[Despesas - Militares]],_04___RGPS_e_RPPS[[#This Row],[Despesas - Militares]]-Q65)</f>
        <v>1916001373.2399998</v>
      </c>
      <c r="S66" s="2">
        <f>SUMIFS(_04___RGPS_e_RPPS[Movimento Despesas Militares],_04___RGPS_e_RPPS[Mês de Referência],"&gt;"&amp;EDATE(_04___RGPS_e_RPPS[[#This Row],[Mês de Referência]],-12),_04___RGPS_e_RPPS[Mês de Referência],"&lt;"&amp;EDATE(A66,1))</f>
        <v>23633325313.270004</v>
      </c>
      <c r="T66" s="2"/>
      <c r="U66" s="2">
        <f>IF(MONTH(_04___RGPS_e_RPPS[[#This Row],[Mês de Referência]])=1,_04___RGPS_e_RPPS[[#This Row],[Receitas FCDF]],_04___RGPS_e_RPPS[[#This Row],[Receitas FCDF]]-T65)</f>
        <v>0</v>
      </c>
      <c r="V66" s="2">
        <f>SUMIFS(_04___RGPS_e_RPPS[Movimento Receitas FCDF],_04___RGPS_e_RPPS[Mês de Referência],"&gt;"&amp;EDATE(_04___RGPS_e_RPPS[[#This Row],[Mês de Referência]],-12),_04___RGPS_e_RPPS[Mês de Referência],"&lt;"&amp;EDATE(A66,1))</f>
        <v>0</v>
      </c>
      <c r="W66" s="2"/>
      <c r="X66" s="2">
        <f>IF(MONTH(_04___RGPS_e_RPPS[[#This Row],[Mês de Referência]])=1,_04___RGPS_e_RPPS[[#This Row],[Despesas FCDF]],_04___RGPS_e_RPPS[[#This Row],[Despesas FCDF]]-W65)</f>
        <v>0</v>
      </c>
      <c r="Y66" s="2">
        <f>SUMIFS(_04___RGPS_e_RPPS[Movimento Despesas FCDF],_04___RGPS_e_RPPS[Mês de Referência],"&gt;"&amp;EDATE(_04___RGPS_e_RPPS[[#This Row],[Mês de Referência]],-12),_04___RGPS_e_RPPS[Mês de Referência],"&lt;"&amp;EDATE(A66,1))</f>
        <v>0</v>
      </c>
      <c r="Z66" s="8"/>
      <c r="AA66"/>
      <c r="AB66"/>
      <c r="AC66"/>
      <c r="AD66" s="1" t="s">
        <v>334</v>
      </c>
      <c r="AE66" s="6">
        <v>41395</v>
      </c>
      <c r="AF66" s="1">
        <v>2013</v>
      </c>
    </row>
    <row r="67" spans="1:32" ht="15" x14ac:dyDescent="0.25">
      <c r="A67" s="6">
        <v>41426</v>
      </c>
      <c r="B67" s="2">
        <v>142220919805.31</v>
      </c>
      <c r="C67" s="2">
        <f>IF(MONTH(_04___RGPS_e_RPPS[[#This Row],[Mês de Referência]])=1,_04___RGPS_e_RPPS[[#This Row],[Receitas RGPS]],_04___RGPS_e_RPPS[[#This Row],[Receitas RGPS]]-B66)</f>
        <v>24124245030.449997</v>
      </c>
      <c r="D67" s="2">
        <f>SUMIFS(_04___RGPS_e_RPPS[Movimento Receitas RGPS],_04___RGPS_e_RPPS[Mês de Referência],"&gt;"&amp;EDATE(_04___RGPS_e_RPPS[[#This Row],[Mês de Referência]],-12),_04___RGPS_e_RPPS[Mês de Referência],"&lt;"&amp;EDATE(A67,1))</f>
        <v>290357691498.55005</v>
      </c>
      <c r="E67" s="2">
        <v>171735653827.70999</v>
      </c>
      <c r="F67" s="2">
        <f>IF(MONTH(_04___RGPS_e_RPPS[[#This Row],[Mês de Referência]])=1,_04___RGPS_e_RPPS[[#This Row],[Despesas RGPS]],_04___RGPS_e_RPPS[[#This Row],[Despesas RGPS]]-E66)</f>
        <v>25817447525.179993</v>
      </c>
      <c r="G67" s="2">
        <f>SUMIFS(_04___RGPS_e_RPPS[Movimento Despesas RGPS],_04___RGPS_e_RPPS[Mês de Referência],"&gt;"&amp;EDATE(_04___RGPS_e_RPPS[[#This Row],[Mês de Referência]],-12),_04___RGPS_e_RPPS[Mês de Referência],"&lt;"&amp;EDATE(A67,1))</f>
        <v>339120185189.02008</v>
      </c>
      <c r="H67" s="2">
        <v>11418840927.9</v>
      </c>
      <c r="I67" s="2">
        <f>IF(MONTH(_04___RGPS_e_RPPS[[#This Row],[Mês de Referência]])=1,_04___RGPS_e_RPPS[[#This Row],[Receitas RPPS Civis]],_04___RGPS_e_RPPS[[#This Row],[Receitas RPPS Civis]]-H66)</f>
        <v>2066692245.3799992</v>
      </c>
      <c r="J67" s="2">
        <f>SUMIFS(_04___RGPS_e_RPPS[Movimento Receitas RPPS Civis],_04___RGPS_e_RPPS[Mês de Referência],"&gt;"&amp;EDATE(_04___RGPS_e_RPPS[[#This Row],[Mês de Referência]],-12),_04___RGPS_e_RPPS[Mês de Referência],"&lt;"&amp;EDATE(A67,1))</f>
        <v>23792749597.32</v>
      </c>
      <c r="K67" s="2">
        <v>31616607227.509998</v>
      </c>
      <c r="L67" s="2">
        <f>IF(MONTH(_04___RGPS_e_RPPS[[#This Row],[Mês de Referência]])=1,_04___RGPS_e_RPPS[[#This Row],[Despesas RPPS Civis]],_04___RGPS_e_RPPS[[#This Row],[Despesas RPPS Civis]]-K66)</f>
        <v>7027700923.3799973</v>
      </c>
      <c r="M67" s="2">
        <f>SUMIFS(_04___RGPS_e_RPPS[Movimento Despesas RPPS Civis],_04___RGPS_e_RPPS[Mês de Referência],"&gt;"&amp;EDATE(_04___RGPS_e_RPPS[[#This Row],[Mês de Referência]],-12),_04___RGPS_e_RPPS[Mês de Referência],"&lt;"&amp;EDATE(A67,1))</f>
        <v>61669850691.649986</v>
      </c>
      <c r="N67" s="2">
        <v>1022234104.03</v>
      </c>
      <c r="O67" s="2">
        <f>IF(MONTH(_04___RGPS_e_RPPS[[#This Row],[Mês de Referência]])=1,_04___RGPS_e_RPPS[[#This Row],[Receitas - Militares]],_04___RGPS_e_RPPS[[#This Row],[Receitas - Militares]]-N66)</f>
        <v>137958326.52999997</v>
      </c>
      <c r="P67" s="2">
        <f>SUMIFS(_04___RGPS_e_RPPS[Movimento Receitas - Militares],_04___RGPS_e_RPPS[Mês de Referência],"&gt;"&amp;EDATE(_04___RGPS_e_RPPS[[#This Row],[Mês de Referência]],-12),_04___RGPS_e_RPPS[Mês de Referência],"&lt;"&amp;EDATE(A67,1))</f>
        <v>2023498324.9100001</v>
      </c>
      <c r="Q67" s="2">
        <v>12297928826.49</v>
      </c>
      <c r="R67" s="2">
        <f>IF(MONTH(_04___RGPS_e_RPPS[[#This Row],[Mês de Referência]])=1,_04___RGPS_e_RPPS[[#This Row],[Despesas - Militares]],_04___RGPS_e_RPPS[[#This Row],[Despesas - Militares]]-Q66)</f>
        <v>3039874042.8299999</v>
      </c>
      <c r="S67" s="2">
        <f>SUMIFS(_04___RGPS_e_RPPS[Movimento Despesas Militares],_04___RGPS_e_RPPS[Mês de Referência],"&gt;"&amp;EDATE(_04___RGPS_e_RPPS[[#This Row],[Mês de Referência]],-12),_04___RGPS_e_RPPS[Mês de Referência],"&lt;"&amp;EDATE(A67,1))</f>
        <v>23922430345.68</v>
      </c>
      <c r="T67" s="2"/>
      <c r="U67" s="2">
        <f>IF(MONTH(_04___RGPS_e_RPPS[[#This Row],[Mês de Referência]])=1,_04___RGPS_e_RPPS[[#This Row],[Receitas FCDF]],_04___RGPS_e_RPPS[[#This Row],[Receitas FCDF]]-T66)</f>
        <v>0</v>
      </c>
      <c r="V67" s="2">
        <f>SUMIFS(_04___RGPS_e_RPPS[Movimento Receitas FCDF],_04___RGPS_e_RPPS[Mês de Referência],"&gt;"&amp;EDATE(_04___RGPS_e_RPPS[[#This Row],[Mês de Referência]],-12),_04___RGPS_e_RPPS[Mês de Referência],"&lt;"&amp;EDATE(A67,1))</f>
        <v>0</v>
      </c>
      <c r="W67" s="2"/>
      <c r="X67" s="2">
        <f>IF(MONTH(_04___RGPS_e_RPPS[[#This Row],[Mês de Referência]])=1,_04___RGPS_e_RPPS[[#This Row],[Despesas FCDF]],_04___RGPS_e_RPPS[[#This Row],[Despesas FCDF]]-W66)</f>
        <v>0</v>
      </c>
      <c r="Y67" s="2">
        <f>SUMIFS(_04___RGPS_e_RPPS[Movimento Despesas FCDF],_04___RGPS_e_RPPS[Mês de Referência],"&gt;"&amp;EDATE(_04___RGPS_e_RPPS[[#This Row],[Mês de Referência]],-12),_04___RGPS_e_RPPS[Mês de Referência],"&lt;"&amp;EDATE(A67,1))</f>
        <v>0</v>
      </c>
      <c r="Z67" s="8"/>
      <c r="AA67"/>
      <c r="AB67"/>
      <c r="AC67"/>
      <c r="AD67" s="1" t="s">
        <v>335</v>
      </c>
      <c r="AE67" s="6">
        <v>41426</v>
      </c>
      <c r="AF67" s="1">
        <v>2013</v>
      </c>
    </row>
    <row r="68" spans="1:32" ht="15" x14ac:dyDescent="0.25">
      <c r="A68" s="6">
        <v>41456</v>
      </c>
      <c r="B68" s="2">
        <v>166833908801.60001</v>
      </c>
      <c r="C68" s="2">
        <f>IF(MONTH(_04___RGPS_e_RPPS[[#This Row],[Mês de Referência]])=1,_04___RGPS_e_RPPS[[#This Row],[Receitas RGPS]],_04___RGPS_e_RPPS[[#This Row],[Receitas RGPS]]-B67)</f>
        <v>24612988996.290009</v>
      </c>
      <c r="D68" s="2">
        <f>SUMIFS(_04___RGPS_e_RPPS[Movimento Receitas RGPS],_04___RGPS_e_RPPS[Mês de Referência],"&gt;"&amp;EDATE(_04___RGPS_e_RPPS[[#This Row],[Mês de Referência]],-12),_04___RGPS_e_RPPS[Mês de Referência],"&lt;"&amp;EDATE(A68,1))</f>
        <v>292732869967.78003</v>
      </c>
      <c r="E68" s="2">
        <v>198923226199.69</v>
      </c>
      <c r="F68" s="2">
        <f>IF(MONTH(_04___RGPS_e_RPPS[[#This Row],[Mês de Referência]])=1,_04___RGPS_e_RPPS[[#This Row],[Despesas RGPS]],_04___RGPS_e_RPPS[[#This Row],[Despesas RGPS]]-E67)</f>
        <v>27187572371.980011</v>
      </c>
      <c r="G68" s="2">
        <f>SUMIFS(_04___RGPS_e_RPPS[Movimento Despesas RGPS],_04___RGPS_e_RPPS[Mês de Referência],"&gt;"&amp;EDATE(_04___RGPS_e_RPPS[[#This Row],[Mês de Referência]],-12),_04___RGPS_e_RPPS[Mês de Referência],"&lt;"&amp;EDATE(A68,1))</f>
        <v>341377238563.46008</v>
      </c>
      <c r="H68" s="2">
        <v>13324417503.48</v>
      </c>
      <c r="I68" s="2">
        <f>IF(MONTH(_04___RGPS_e_RPPS[[#This Row],[Mês de Referência]])=1,_04___RGPS_e_RPPS[[#This Row],[Receitas RPPS Civis]],_04___RGPS_e_RPPS[[#This Row],[Receitas RPPS Civis]]-H67)</f>
        <v>1905576575.5799999</v>
      </c>
      <c r="J68" s="2">
        <f>SUMIFS(_04___RGPS_e_RPPS[Movimento Receitas RPPS Civis],_04___RGPS_e_RPPS[Mês de Referência],"&gt;"&amp;EDATE(_04___RGPS_e_RPPS[[#This Row],[Mês de Referência]],-12),_04___RGPS_e_RPPS[Mês de Referência],"&lt;"&amp;EDATE(A68,1))</f>
        <v>23948835040.810005</v>
      </c>
      <c r="K68" s="2">
        <v>36599000719.400002</v>
      </c>
      <c r="L68" s="2">
        <f>IF(MONTH(_04___RGPS_e_RPPS[[#This Row],[Mês de Referência]])=1,_04___RGPS_e_RPPS[[#This Row],[Despesas RPPS Civis]],_04___RGPS_e_RPPS[[#This Row],[Despesas RPPS Civis]]-K67)</f>
        <v>4982393491.8900032</v>
      </c>
      <c r="M68" s="2">
        <f>SUMIFS(_04___RGPS_e_RPPS[Movimento Despesas RPPS Civis],_04___RGPS_e_RPPS[Mês de Referência],"&gt;"&amp;EDATE(_04___RGPS_e_RPPS[[#This Row],[Mês de Referência]],-12),_04___RGPS_e_RPPS[Mês de Referência],"&lt;"&amp;EDATE(A68,1))</f>
        <v>62046685780.959991</v>
      </c>
      <c r="N68" s="2">
        <v>1205564090.99</v>
      </c>
      <c r="O68" s="2">
        <f>IF(MONTH(_04___RGPS_e_RPPS[[#This Row],[Mês de Referência]])=1,_04___RGPS_e_RPPS[[#This Row],[Receitas - Militares]],_04___RGPS_e_RPPS[[#This Row],[Receitas - Militares]]-N67)</f>
        <v>183329986.96000004</v>
      </c>
      <c r="P68" s="2">
        <f>SUMIFS(_04___RGPS_e_RPPS[Movimento Receitas - Militares],_04___RGPS_e_RPPS[Mês de Referência],"&gt;"&amp;EDATE(_04___RGPS_e_RPPS[[#This Row],[Mês de Referência]],-12),_04___RGPS_e_RPPS[Mês de Referência],"&lt;"&amp;EDATE(A68,1))</f>
        <v>2039730612.1099999</v>
      </c>
      <c r="Q68" s="2">
        <v>14182984934.74</v>
      </c>
      <c r="R68" s="2">
        <f>IF(MONTH(_04___RGPS_e_RPPS[[#This Row],[Mês de Referência]])=1,_04___RGPS_e_RPPS[[#This Row],[Despesas - Militares]],_04___RGPS_e_RPPS[[#This Row],[Despesas - Militares]]-Q67)</f>
        <v>1885056108.25</v>
      </c>
      <c r="S68" s="2">
        <f>SUMIFS(_04___RGPS_e_RPPS[Movimento Despesas Militares],_04___RGPS_e_RPPS[Mês de Referência],"&gt;"&amp;EDATE(_04___RGPS_e_RPPS[[#This Row],[Mês de Referência]],-12),_04___RGPS_e_RPPS[Mês de Referência],"&lt;"&amp;EDATE(A68,1))</f>
        <v>24036324214.440002</v>
      </c>
      <c r="T68" s="2"/>
      <c r="U68" s="2">
        <f>IF(MONTH(_04___RGPS_e_RPPS[[#This Row],[Mês de Referência]])=1,_04___RGPS_e_RPPS[[#This Row],[Receitas FCDF]],_04___RGPS_e_RPPS[[#This Row],[Receitas FCDF]]-T67)</f>
        <v>0</v>
      </c>
      <c r="V68" s="2">
        <f>SUMIFS(_04___RGPS_e_RPPS[Movimento Receitas FCDF],_04___RGPS_e_RPPS[Mês de Referência],"&gt;"&amp;EDATE(_04___RGPS_e_RPPS[[#This Row],[Mês de Referência]],-12),_04___RGPS_e_RPPS[Mês de Referência],"&lt;"&amp;EDATE(A68,1))</f>
        <v>0</v>
      </c>
      <c r="W68" s="2"/>
      <c r="X68" s="2">
        <f>IF(MONTH(_04___RGPS_e_RPPS[[#This Row],[Mês de Referência]])=1,_04___RGPS_e_RPPS[[#This Row],[Despesas FCDF]],_04___RGPS_e_RPPS[[#This Row],[Despesas FCDF]]-W67)</f>
        <v>0</v>
      </c>
      <c r="Y68" s="2">
        <f>SUMIFS(_04___RGPS_e_RPPS[Movimento Despesas FCDF],_04___RGPS_e_RPPS[Mês de Referência],"&gt;"&amp;EDATE(_04___RGPS_e_RPPS[[#This Row],[Mês de Referência]],-12),_04___RGPS_e_RPPS[Mês de Referência],"&lt;"&amp;EDATE(A68,1))</f>
        <v>0</v>
      </c>
      <c r="Z68" s="8"/>
      <c r="AA68"/>
      <c r="AB68"/>
      <c r="AC68"/>
      <c r="AD68" s="1" t="s">
        <v>336</v>
      </c>
      <c r="AE68" s="6">
        <v>41456</v>
      </c>
      <c r="AF68" s="1">
        <v>2013</v>
      </c>
    </row>
    <row r="69" spans="1:32" ht="15" x14ac:dyDescent="0.25">
      <c r="A69" s="6">
        <v>41487</v>
      </c>
      <c r="B69" s="2">
        <v>191752863134.85999</v>
      </c>
      <c r="C69" s="2">
        <f>IF(MONTH(_04___RGPS_e_RPPS[[#This Row],[Mês de Referência]])=1,_04___RGPS_e_RPPS[[#This Row],[Receitas RGPS]],_04___RGPS_e_RPPS[[#This Row],[Receitas RGPS]]-B68)</f>
        <v>24918954333.259979</v>
      </c>
      <c r="D69" s="2">
        <f>SUMIFS(_04___RGPS_e_RPPS[Movimento Receitas RGPS],_04___RGPS_e_RPPS[Mês de Referência],"&gt;"&amp;EDATE(_04___RGPS_e_RPPS[[#This Row],[Mês de Referência]],-12),_04___RGPS_e_RPPS[Mês de Referência],"&lt;"&amp;EDATE(A69,1))</f>
        <v>295137546474.07001</v>
      </c>
      <c r="E69" s="2">
        <v>240948816872.48001</v>
      </c>
      <c r="F69" s="2">
        <f>IF(MONTH(_04___RGPS_e_RPPS[[#This Row],[Mês de Referência]])=1,_04___RGPS_e_RPPS[[#This Row],[Despesas RGPS]],_04___RGPS_e_RPPS[[#This Row],[Despesas RGPS]]-E68)</f>
        <v>42025590672.790009</v>
      </c>
      <c r="G69" s="2">
        <f>SUMIFS(_04___RGPS_e_RPPS[Movimento Despesas RGPS],_04___RGPS_e_RPPS[Mês de Referência],"&gt;"&amp;EDATE(_04___RGPS_e_RPPS[[#This Row],[Mês de Referência]],-12),_04___RGPS_e_RPPS[Mês de Referência],"&lt;"&amp;EDATE(A69,1))</f>
        <v>347622336023.60999</v>
      </c>
      <c r="H69" s="2">
        <v>15217739026.940001</v>
      </c>
      <c r="I69" s="2">
        <f>IF(MONTH(_04___RGPS_e_RPPS[[#This Row],[Mês de Referência]])=1,_04___RGPS_e_RPPS[[#This Row],[Receitas RPPS Civis]],_04___RGPS_e_RPPS[[#This Row],[Receitas RPPS Civis]]-H68)</f>
        <v>1893321523.460001</v>
      </c>
      <c r="J69" s="2">
        <f>SUMIFS(_04___RGPS_e_RPPS[Movimento Receitas RPPS Civis],_04___RGPS_e_RPPS[Mês de Referência],"&gt;"&amp;EDATE(_04___RGPS_e_RPPS[[#This Row],[Mês de Referência]],-12),_04___RGPS_e_RPPS[Mês de Referência],"&lt;"&amp;EDATE(A69,1))</f>
        <v>24111506265.159996</v>
      </c>
      <c r="K69" s="2">
        <v>41626374208.150002</v>
      </c>
      <c r="L69" s="2">
        <f>IF(MONTH(_04___RGPS_e_RPPS[[#This Row],[Mês de Referência]])=1,_04___RGPS_e_RPPS[[#This Row],[Despesas RPPS Civis]],_04___RGPS_e_RPPS[[#This Row],[Despesas RPPS Civis]]-K68)</f>
        <v>5027373488.75</v>
      </c>
      <c r="M69" s="2">
        <f>SUMIFS(_04___RGPS_e_RPPS[Movimento Despesas RPPS Civis],_04___RGPS_e_RPPS[Mês de Referência],"&gt;"&amp;EDATE(_04___RGPS_e_RPPS[[#This Row],[Mês de Referência]],-12),_04___RGPS_e_RPPS[Mês de Referência],"&lt;"&amp;EDATE(A69,1))</f>
        <v>62460605332.110001</v>
      </c>
      <c r="N69" s="2">
        <v>1388947137.53</v>
      </c>
      <c r="O69" s="2">
        <f>IF(MONTH(_04___RGPS_e_RPPS[[#This Row],[Mês de Referência]])=1,_04___RGPS_e_RPPS[[#This Row],[Receitas - Militares]],_04___RGPS_e_RPPS[[#This Row],[Receitas - Militares]]-N68)</f>
        <v>183383046.53999996</v>
      </c>
      <c r="P69" s="2">
        <f>SUMIFS(_04___RGPS_e_RPPS[Movimento Receitas - Militares],_04___RGPS_e_RPPS[Mês de Referência],"&gt;"&amp;EDATE(_04___RGPS_e_RPPS[[#This Row],[Mês de Referência]],-12),_04___RGPS_e_RPPS[Mês de Referência],"&lt;"&amp;EDATE(A69,1))</f>
        <v>2056302327.6000001</v>
      </c>
      <c r="Q69" s="2">
        <v>16109112566.08</v>
      </c>
      <c r="R69" s="2">
        <f>IF(MONTH(_04___RGPS_e_RPPS[[#This Row],[Mês de Referência]])=1,_04___RGPS_e_RPPS[[#This Row],[Despesas - Militares]],_04___RGPS_e_RPPS[[#This Row],[Despesas - Militares]]-Q68)</f>
        <v>1926127631.3400002</v>
      </c>
      <c r="S69" s="2">
        <f>SUMIFS(_04___RGPS_e_RPPS[Movimento Despesas Militares],_04___RGPS_e_RPPS[Mês de Referência],"&gt;"&amp;EDATE(_04___RGPS_e_RPPS[[#This Row],[Mês de Referência]],-12),_04___RGPS_e_RPPS[Mês de Referência],"&lt;"&amp;EDATE(A69,1))</f>
        <v>24193690444.66</v>
      </c>
      <c r="T69" s="2"/>
      <c r="U69" s="2">
        <f>IF(MONTH(_04___RGPS_e_RPPS[[#This Row],[Mês de Referência]])=1,_04___RGPS_e_RPPS[[#This Row],[Receitas FCDF]],_04___RGPS_e_RPPS[[#This Row],[Receitas FCDF]]-T68)</f>
        <v>0</v>
      </c>
      <c r="V69" s="2">
        <f>SUMIFS(_04___RGPS_e_RPPS[Movimento Receitas FCDF],_04___RGPS_e_RPPS[Mês de Referência],"&gt;"&amp;EDATE(_04___RGPS_e_RPPS[[#This Row],[Mês de Referência]],-12),_04___RGPS_e_RPPS[Mês de Referência],"&lt;"&amp;EDATE(A69,1))</f>
        <v>0</v>
      </c>
      <c r="W69" s="2"/>
      <c r="X69" s="2">
        <f>IF(MONTH(_04___RGPS_e_RPPS[[#This Row],[Mês de Referência]])=1,_04___RGPS_e_RPPS[[#This Row],[Despesas FCDF]],_04___RGPS_e_RPPS[[#This Row],[Despesas FCDF]]-W68)</f>
        <v>0</v>
      </c>
      <c r="Y69" s="2">
        <f>SUMIFS(_04___RGPS_e_RPPS[Movimento Despesas FCDF],_04___RGPS_e_RPPS[Mês de Referência],"&gt;"&amp;EDATE(_04___RGPS_e_RPPS[[#This Row],[Mês de Referência]],-12),_04___RGPS_e_RPPS[Mês de Referência],"&lt;"&amp;EDATE(A69,1))</f>
        <v>0</v>
      </c>
      <c r="Z69" s="8"/>
      <c r="AA69"/>
      <c r="AB69"/>
      <c r="AC69"/>
      <c r="AD69" s="1" t="s">
        <v>337</v>
      </c>
      <c r="AE69" s="6">
        <v>41487</v>
      </c>
      <c r="AF69" s="1">
        <v>2013</v>
      </c>
    </row>
    <row r="70" spans="1:32" ht="15" x14ac:dyDescent="0.25">
      <c r="A70" s="6">
        <v>41518</v>
      </c>
      <c r="B70" s="2">
        <v>216746178715.04999</v>
      </c>
      <c r="C70" s="2">
        <f>IF(MONTH(_04___RGPS_e_RPPS[[#This Row],[Mês de Referência]])=1,_04___RGPS_e_RPPS[[#This Row],[Receitas RGPS]],_04___RGPS_e_RPPS[[#This Row],[Receitas RGPS]]-B69)</f>
        <v>24993315580.190002</v>
      </c>
      <c r="D70" s="2">
        <f>SUMIFS(_04___RGPS_e_RPPS[Movimento Receitas RGPS],_04___RGPS_e_RPPS[Mês de Referência],"&gt;"&amp;EDATE(_04___RGPS_e_RPPS[[#This Row],[Mês de Referência]],-12),_04___RGPS_e_RPPS[Mês de Referência],"&lt;"&amp;EDATE(A70,1))</f>
        <v>298464958386.08002</v>
      </c>
      <c r="E70" s="2">
        <v>268583414814.78</v>
      </c>
      <c r="F70" s="2">
        <f>IF(MONTH(_04___RGPS_e_RPPS[[#This Row],[Mês de Referência]])=1,_04___RGPS_e_RPPS[[#This Row],[Despesas RGPS]],_04___RGPS_e_RPPS[[#This Row],[Despesas RGPS]]-E69)</f>
        <v>27634597942.299988</v>
      </c>
      <c r="G70" s="2">
        <f>SUMIFS(_04___RGPS_e_RPPS[Movimento Despesas RGPS],_04___RGPS_e_RPPS[Mês de Referência],"&gt;"&amp;EDATE(_04___RGPS_e_RPPS[[#This Row],[Mês de Referência]],-12),_04___RGPS_e_RPPS[Mês de Referência],"&lt;"&amp;EDATE(A70,1))</f>
        <v>350654693694.44</v>
      </c>
      <c r="H70" s="2">
        <v>17157404725.209999</v>
      </c>
      <c r="I70" s="2">
        <f>IF(MONTH(_04___RGPS_e_RPPS[[#This Row],[Mês de Referência]])=1,_04___RGPS_e_RPPS[[#This Row],[Receitas RPPS Civis]],_04___RGPS_e_RPPS[[#This Row],[Receitas RPPS Civis]]-H69)</f>
        <v>1939665698.2699986</v>
      </c>
      <c r="J70" s="2">
        <f>SUMIFS(_04___RGPS_e_RPPS[Movimento Receitas RPPS Civis],_04___RGPS_e_RPPS[Mês de Referência],"&gt;"&amp;EDATE(_04___RGPS_e_RPPS[[#This Row],[Mês de Referência]],-12),_04___RGPS_e_RPPS[Mês de Referência],"&lt;"&amp;EDATE(A70,1))</f>
        <v>24305954707.419998</v>
      </c>
      <c r="K70" s="2">
        <v>46604892416.099998</v>
      </c>
      <c r="L70" s="2">
        <f>IF(MONTH(_04___RGPS_e_RPPS[[#This Row],[Mês de Referência]])=1,_04___RGPS_e_RPPS[[#This Row],[Despesas RPPS Civis]],_04___RGPS_e_RPPS[[#This Row],[Despesas RPPS Civis]]-K69)</f>
        <v>4978518207.9499969</v>
      </c>
      <c r="M70" s="2">
        <f>SUMIFS(_04___RGPS_e_RPPS[Movimento Despesas RPPS Civis],_04___RGPS_e_RPPS[Mês de Referência],"&gt;"&amp;EDATE(_04___RGPS_e_RPPS[[#This Row],[Mês de Referência]],-12),_04___RGPS_e_RPPS[Mês de Referência],"&lt;"&amp;EDATE(A70,1))</f>
        <v>62827746822.939987</v>
      </c>
      <c r="N70" s="2">
        <v>1572961516.0699999</v>
      </c>
      <c r="O70" s="2">
        <f>IF(MONTH(_04___RGPS_e_RPPS[[#This Row],[Mês de Referência]])=1,_04___RGPS_e_RPPS[[#This Row],[Receitas - Militares]],_04___RGPS_e_RPPS[[#This Row],[Receitas - Militares]]-N69)</f>
        <v>184014378.53999996</v>
      </c>
      <c r="P70" s="2">
        <f>SUMIFS(_04___RGPS_e_RPPS[Movimento Receitas - Militares],_04___RGPS_e_RPPS[Mês de Referência],"&gt;"&amp;EDATE(_04___RGPS_e_RPPS[[#This Row],[Mês de Referência]],-12),_04___RGPS_e_RPPS[Mês de Referência],"&lt;"&amp;EDATE(A70,1))</f>
        <v>2073528495.2899997</v>
      </c>
      <c r="Q70" s="2">
        <v>18038049028.779999</v>
      </c>
      <c r="R70" s="2">
        <f>IF(MONTH(_04___RGPS_e_RPPS[[#This Row],[Mês de Referência]])=1,_04___RGPS_e_RPPS[[#This Row],[Despesas - Militares]],_04___RGPS_e_RPPS[[#This Row],[Despesas - Militares]]-Q69)</f>
        <v>1928936462.6999989</v>
      </c>
      <c r="S70" s="2">
        <f>SUMIFS(_04___RGPS_e_RPPS[Movimento Despesas Militares],_04___RGPS_e_RPPS[Mês de Referência],"&gt;"&amp;EDATE(_04___RGPS_e_RPPS[[#This Row],[Mês de Referência]],-12),_04___RGPS_e_RPPS[Mês de Referência],"&lt;"&amp;EDATE(A70,1))</f>
        <v>24354787658.690002</v>
      </c>
      <c r="T70" s="2"/>
      <c r="U70" s="2">
        <f>IF(MONTH(_04___RGPS_e_RPPS[[#This Row],[Mês de Referência]])=1,_04___RGPS_e_RPPS[[#This Row],[Receitas FCDF]],_04___RGPS_e_RPPS[[#This Row],[Receitas FCDF]]-T69)</f>
        <v>0</v>
      </c>
      <c r="V70" s="2">
        <f>SUMIFS(_04___RGPS_e_RPPS[Movimento Receitas FCDF],_04___RGPS_e_RPPS[Mês de Referência],"&gt;"&amp;EDATE(_04___RGPS_e_RPPS[[#This Row],[Mês de Referência]],-12),_04___RGPS_e_RPPS[Mês de Referência],"&lt;"&amp;EDATE(A70,1))</f>
        <v>0</v>
      </c>
      <c r="W70" s="2"/>
      <c r="X70" s="2">
        <f>IF(MONTH(_04___RGPS_e_RPPS[[#This Row],[Mês de Referência]])=1,_04___RGPS_e_RPPS[[#This Row],[Despesas FCDF]],_04___RGPS_e_RPPS[[#This Row],[Despesas FCDF]]-W69)</f>
        <v>0</v>
      </c>
      <c r="Y70" s="2">
        <f>SUMIFS(_04___RGPS_e_RPPS[Movimento Despesas FCDF],_04___RGPS_e_RPPS[Mês de Referência],"&gt;"&amp;EDATE(_04___RGPS_e_RPPS[[#This Row],[Mês de Referência]],-12),_04___RGPS_e_RPPS[Mês de Referência],"&lt;"&amp;EDATE(A70,1))</f>
        <v>0</v>
      </c>
      <c r="Z70" s="8"/>
      <c r="AA70"/>
      <c r="AB70"/>
      <c r="AC70"/>
      <c r="AD70" s="1" t="s">
        <v>338</v>
      </c>
      <c r="AE70" s="6">
        <v>41518</v>
      </c>
      <c r="AF70" s="1">
        <v>2013</v>
      </c>
    </row>
    <row r="71" spans="1:32" ht="15" x14ac:dyDescent="0.25">
      <c r="A71" s="6">
        <v>41548</v>
      </c>
      <c r="B71" s="2">
        <v>242179323272.45001</v>
      </c>
      <c r="C71" s="2">
        <f>IF(MONTH(_04___RGPS_e_RPPS[[#This Row],[Mês de Referência]])=1,_04___RGPS_e_RPPS[[#This Row],[Receitas RGPS]],_04___RGPS_e_RPPS[[#This Row],[Receitas RGPS]]-B70)</f>
        <v>25433144557.400024</v>
      </c>
      <c r="D71" s="2">
        <f>SUMIFS(_04___RGPS_e_RPPS[Movimento Receitas RGPS],_04___RGPS_e_RPPS[Mês de Referência],"&gt;"&amp;EDATE(_04___RGPS_e_RPPS[[#This Row],[Mês de Referência]],-12),_04___RGPS_e_RPPS[Mês de Referência],"&lt;"&amp;EDATE(A71,1))</f>
        <v>301562786736.51007</v>
      </c>
      <c r="E71" s="2">
        <v>296421971180.87</v>
      </c>
      <c r="F71" s="2">
        <f>IF(MONTH(_04___RGPS_e_RPPS[[#This Row],[Mês de Referência]])=1,_04___RGPS_e_RPPS[[#This Row],[Despesas RGPS]],_04___RGPS_e_RPPS[[#This Row],[Despesas RGPS]]-E70)</f>
        <v>27838556366.089996</v>
      </c>
      <c r="G71" s="2">
        <f>SUMIFS(_04___RGPS_e_RPPS[Movimento Despesas RGPS],_04___RGPS_e_RPPS[Mês de Referência],"&gt;"&amp;EDATE(_04___RGPS_e_RPPS[[#This Row],[Mês de Referência]],-12),_04___RGPS_e_RPPS[Mês de Referência],"&lt;"&amp;EDATE(A71,1))</f>
        <v>353195584498.96997</v>
      </c>
      <c r="H71" s="2">
        <v>19036151496.110001</v>
      </c>
      <c r="I71" s="2">
        <f>IF(MONTH(_04___RGPS_e_RPPS[[#This Row],[Mês de Referência]])=1,_04___RGPS_e_RPPS[[#This Row],[Receitas RPPS Civis]],_04___RGPS_e_RPPS[[#This Row],[Receitas RPPS Civis]]-H70)</f>
        <v>1878746770.9000015</v>
      </c>
      <c r="J71" s="2">
        <f>SUMIFS(_04___RGPS_e_RPPS[Movimento Receitas RPPS Civis],_04___RGPS_e_RPPS[Mês de Referência],"&gt;"&amp;EDATE(_04___RGPS_e_RPPS[[#This Row],[Mês de Referência]],-12),_04___RGPS_e_RPPS[Mês de Referência],"&lt;"&amp;EDATE(A71,1))</f>
        <v>24392113245.159996</v>
      </c>
      <c r="K71" s="2">
        <v>51596041713.599998</v>
      </c>
      <c r="L71" s="2">
        <f>IF(MONTH(_04___RGPS_e_RPPS[[#This Row],[Mês de Referência]])=1,_04___RGPS_e_RPPS[[#This Row],[Despesas RPPS Civis]],_04___RGPS_e_RPPS[[#This Row],[Despesas RPPS Civis]]-K70)</f>
        <v>4991149297.5</v>
      </c>
      <c r="M71" s="2">
        <f>SUMIFS(_04___RGPS_e_RPPS[Movimento Despesas RPPS Civis],_04___RGPS_e_RPPS[Mês de Referência],"&gt;"&amp;EDATE(_04___RGPS_e_RPPS[[#This Row],[Mês de Referência]],-12),_04___RGPS_e_RPPS[Mês de Referência],"&lt;"&amp;EDATE(A71,1))</f>
        <v>63232310079.610001</v>
      </c>
      <c r="N71" s="2">
        <v>1756734979.5599999</v>
      </c>
      <c r="O71" s="2">
        <f>IF(MONTH(_04___RGPS_e_RPPS[[#This Row],[Mês de Referência]])=1,_04___RGPS_e_RPPS[[#This Row],[Receitas - Militares]],_04___RGPS_e_RPPS[[#This Row],[Receitas - Militares]]-N70)</f>
        <v>183773463.49000001</v>
      </c>
      <c r="P71" s="2">
        <f>SUMIFS(_04___RGPS_e_RPPS[Movimento Receitas - Militares],_04___RGPS_e_RPPS[Mês de Referência],"&gt;"&amp;EDATE(_04___RGPS_e_RPPS[[#This Row],[Mês de Referência]],-12),_04___RGPS_e_RPPS[Mês de Referência],"&lt;"&amp;EDATE(A71,1))</f>
        <v>2090610528.3</v>
      </c>
      <c r="Q71" s="2">
        <v>19969960224.59</v>
      </c>
      <c r="R71" s="2">
        <f>IF(MONTH(_04___RGPS_e_RPPS[[#This Row],[Mês de Referência]])=1,_04___RGPS_e_RPPS[[#This Row],[Despesas - Militares]],_04___RGPS_e_RPPS[[#This Row],[Despesas - Militares]]-Q70)</f>
        <v>1931911195.8100014</v>
      </c>
      <c r="S71" s="2">
        <f>SUMIFS(_04___RGPS_e_RPPS[Movimento Despesas Militares],_04___RGPS_e_RPPS[Mês de Referência],"&gt;"&amp;EDATE(_04___RGPS_e_RPPS[[#This Row],[Mês de Referência]],-12),_04___RGPS_e_RPPS[Mês de Referência],"&lt;"&amp;EDATE(A71,1))</f>
        <v>24524391021.930004</v>
      </c>
      <c r="T71" s="2"/>
      <c r="U71" s="2">
        <f>IF(MONTH(_04___RGPS_e_RPPS[[#This Row],[Mês de Referência]])=1,_04___RGPS_e_RPPS[[#This Row],[Receitas FCDF]],_04___RGPS_e_RPPS[[#This Row],[Receitas FCDF]]-T70)</f>
        <v>0</v>
      </c>
      <c r="V71" s="2">
        <f>SUMIFS(_04___RGPS_e_RPPS[Movimento Receitas FCDF],_04___RGPS_e_RPPS[Mês de Referência],"&gt;"&amp;EDATE(_04___RGPS_e_RPPS[[#This Row],[Mês de Referência]],-12),_04___RGPS_e_RPPS[Mês de Referência],"&lt;"&amp;EDATE(A71,1))</f>
        <v>0</v>
      </c>
      <c r="W71" s="2"/>
      <c r="X71" s="2">
        <f>IF(MONTH(_04___RGPS_e_RPPS[[#This Row],[Mês de Referência]])=1,_04___RGPS_e_RPPS[[#This Row],[Despesas FCDF]],_04___RGPS_e_RPPS[[#This Row],[Despesas FCDF]]-W70)</f>
        <v>0</v>
      </c>
      <c r="Y71" s="2">
        <f>SUMIFS(_04___RGPS_e_RPPS[Movimento Despesas FCDF],_04___RGPS_e_RPPS[Mês de Referência],"&gt;"&amp;EDATE(_04___RGPS_e_RPPS[[#This Row],[Mês de Referência]],-12),_04___RGPS_e_RPPS[Mês de Referência],"&lt;"&amp;EDATE(A71,1))</f>
        <v>0</v>
      </c>
      <c r="Z71" s="8"/>
      <c r="AA71"/>
      <c r="AB71"/>
      <c r="AC71"/>
      <c r="AD71" s="1" t="s">
        <v>339</v>
      </c>
      <c r="AE71" s="6">
        <v>41548</v>
      </c>
      <c r="AF71" s="1">
        <v>2013</v>
      </c>
    </row>
    <row r="72" spans="1:32" ht="15" x14ac:dyDescent="0.25">
      <c r="A72" s="6">
        <v>41579</v>
      </c>
      <c r="B72" s="2">
        <v>267885156497.79999</v>
      </c>
      <c r="C72" s="2">
        <f>IF(MONTH(_04___RGPS_e_RPPS[[#This Row],[Mês de Referência]])=1,_04___RGPS_e_RPPS[[#This Row],[Receitas RGPS]],_04___RGPS_e_RPPS[[#This Row],[Receitas RGPS]]-B71)</f>
        <v>25705833225.349976</v>
      </c>
      <c r="D72" s="2">
        <f>SUMIFS(_04___RGPS_e_RPPS[Movimento Receitas RGPS],_04___RGPS_e_RPPS[Mês de Referência],"&gt;"&amp;EDATE(_04___RGPS_e_RPPS[[#This Row],[Mês de Referência]],-12),_04___RGPS_e_RPPS[Mês de Referência],"&lt;"&amp;EDATE(A72,1))</f>
        <v>304798896320.68005</v>
      </c>
      <c r="E72" s="2">
        <v>337074415838.40002</v>
      </c>
      <c r="F72" s="2">
        <f>IF(MONTH(_04___RGPS_e_RPPS[[#This Row],[Mês de Referência]])=1,_04___RGPS_e_RPPS[[#This Row],[Despesas RGPS]],_04___RGPS_e_RPPS[[#This Row],[Despesas RGPS]]-E71)</f>
        <v>40652444657.530029</v>
      </c>
      <c r="G72" s="2">
        <f>SUMIFS(_04___RGPS_e_RPPS[Movimento Despesas RGPS],_04___RGPS_e_RPPS[Mês de Referência],"&gt;"&amp;EDATE(_04___RGPS_e_RPPS[[#This Row],[Mês de Referência]],-12),_04___RGPS_e_RPPS[Mês de Referência],"&lt;"&amp;EDATE(A72,1))</f>
        <v>357285836687.96997</v>
      </c>
      <c r="H72" s="2">
        <v>22572178840.169998</v>
      </c>
      <c r="I72" s="2">
        <f>IF(MONTH(_04___RGPS_e_RPPS[[#This Row],[Mês de Referência]])=1,_04___RGPS_e_RPPS[[#This Row],[Receitas RPPS Civis]],_04___RGPS_e_RPPS[[#This Row],[Receitas RPPS Civis]]-H71)</f>
        <v>3536027344.0599976</v>
      </c>
      <c r="J72" s="2">
        <f>SUMIFS(_04___RGPS_e_RPPS[Movimento Receitas RPPS Civis],_04___RGPS_e_RPPS[Mês de Referência],"&gt;"&amp;EDATE(_04___RGPS_e_RPPS[[#This Row],[Mês de Referência]],-12),_04___RGPS_e_RPPS[Mês de Referência],"&lt;"&amp;EDATE(A72,1))</f>
        <v>24619078882.979996</v>
      </c>
      <c r="K72" s="2">
        <v>58760812095.480003</v>
      </c>
      <c r="L72" s="2">
        <f>IF(MONTH(_04___RGPS_e_RPPS[[#This Row],[Mês de Referência]])=1,_04___RGPS_e_RPPS[[#This Row],[Despesas RPPS Civis]],_04___RGPS_e_RPPS[[#This Row],[Despesas RPPS Civis]]-K71)</f>
        <v>7164770381.8800049</v>
      </c>
      <c r="M72" s="2">
        <f>SUMIFS(_04___RGPS_e_RPPS[Movimento Despesas RPPS Civis],_04___RGPS_e_RPPS[Mês de Referência],"&gt;"&amp;EDATE(_04___RGPS_e_RPPS[[#This Row],[Mês de Referência]],-12),_04___RGPS_e_RPPS[Mês de Referência],"&lt;"&amp;EDATE(A72,1))</f>
        <v>63769757896.669998</v>
      </c>
      <c r="N72" s="2">
        <v>1940261207.4000001</v>
      </c>
      <c r="O72" s="2">
        <f>IF(MONTH(_04___RGPS_e_RPPS[[#This Row],[Mês de Referência]])=1,_04___RGPS_e_RPPS[[#This Row],[Receitas - Militares]],_04___RGPS_e_RPPS[[#This Row],[Receitas - Militares]]-N71)</f>
        <v>183526227.84000015</v>
      </c>
      <c r="P72" s="2">
        <f>SUMIFS(_04___RGPS_e_RPPS[Movimento Receitas - Militares],_04___RGPS_e_RPPS[Mês de Referência],"&gt;"&amp;EDATE(_04___RGPS_e_RPPS[[#This Row],[Mês de Referência]],-12),_04___RGPS_e_RPPS[Mês de Referência],"&lt;"&amp;EDATE(A72,1))</f>
        <v>2107607405.74</v>
      </c>
      <c r="Q72" s="2">
        <v>23022178557.959999</v>
      </c>
      <c r="R72" s="2">
        <f>IF(MONTH(_04___RGPS_e_RPPS[[#This Row],[Mês de Referência]])=1,_04___RGPS_e_RPPS[[#This Row],[Despesas - Militares]],_04___RGPS_e_RPPS[[#This Row],[Despesas - Militares]]-Q71)</f>
        <v>3052218333.3699989</v>
      </c>
      <c r="S72" s="2">
        <f>SUMIFS(_04___RGPS_e_RPPS[Movimento Despesas Militares],_04___RGPS_e_RPPS[Mês de Referência],"&gt;"&amp;EDATE(_04___RGPS_e_RPPS[[#This Row],[Mês de Referência]],-12),_04___RGPS_e_RPPS[Mês de Referência],"&lt;"&amp;EDATE(A72,1))</f>
        <v>24799209170.800003</v>
      </c>
      <c r="T72" s="2"/>
      <c r="U72" s="2">
        <f>IF(MONTH(_04___RGPS_e_RPPS[[#This Row],[Mês de Referência]])=1,_04___RGPS_e_RPPS[[#This Row],[Receitas FCDF]],_04___RGPS_e_RPPS[[#This Row],[Receitas FCDF]]-T71)</f>
        <v>0</v>
      </c>
      <c r="V72" s="2">
        <f>SUMIFS(_04___RGPS_e_RPPS[Movimento Receitas FCDF],_04___RGPS_e_RPPS[Mês de Referência],"&gt;"&amp;EDATE(_04___RGPS_e_RPPS[[#This Row],[Mês de Referência]],-12),_04___RGPS_e_RPPS[Mês de Referência],"&lt;"&amp;EDATE(A72,1))</f>
        <v>0</v>
      </c>
      <c r="W72" s="2"/>
      <c r="X72" s="2">
        <f>IF(MONTH(_04___RGPS_e_RPPS[[#This Row],[Mês de Referência]])=1,_04___RGPS_e_RPPS[[#This Row],[Despesas FCDF]],_04___RGPS_e_RPPS[[#This Row],[Despesas FCDF]]-W71)</f>
        <v>0</v>
      </c>
      <c r="Y72" s="2">
        <f>SUMIFS(_04___RGPS_e_RPPS[Movimento Despesas FCDF],_04___RGPS_e_RPPS[Mês de Referência],"&gt;"&amp;EDATE(_04___RGPS_e_RPPS[[#This Row],[Mês de Referência]],-12),_04___RGPS_e_RPPS[Mês de Referência],"&lt;"&amp;EDATE(A72,1))</f>
        <v>0</v>
      </c>
      <c r="Z72" s="8"/>
      <c r="AA72"/>
      <c r="AB72"/>
      <c r="AC72"/>
      <c r="AD72" s="1" t="s">
        <v>340</v>
      </c>
      <c r="AE72" s="6">
        <v>41579</v>
      </c>
      <c r="AF72" s="1">
        <v>2013</v>
      </c>
    </row>
    <row r="73" spans="1:32" ht="15" x14ac:dyDescent="0.25">
      <c r="A73" s="6">
        <v>41609</v>
      </c>
      <c r="B73" s="2">
        <v>307584034514.67999</v>
      </c>
      <c r="C73" s="2">
        <f>IF(MONTH(_04___RGPS_e_RPPS[[#This Row],[Mês de Referência]])=1,_04___RGPS_e_RPPS[[#This Row],[Receitas RGPS]],_04___RGPS_e_RPPS[[#This Row],[Receitas RGPS]]-B72)</f>
        <v>39698878016.880005</v>
      </c>
      <c r="D73" s="2">
        <f>SUMIFS(_04___RGPS_e_RPPS[Movimento Receitas RGPS],_04___RGPS_e_RPPS[Mês de Referência],"&gt;"&amp;EDATE(_04___RGPS_e_RPPS[[#This Row],[Mês de Referência]],-12),_04___RGPS_e_RPPS[Mês de Referência],"&lt;"&amp;EDATE(A73,1))</f>
        <v>307584034514.67999</v>
      </c>
      <c r="E73" s="2">
        <v>358579376056.16998</v>
      </c>
      <c r="F73" s="2">
        <f>IF(MONTH(_04___RGPS_e_RPPS[[#This Row],[Mês de Referência]])=1,_04___RGPS_e_RPPS[[#This Row],[Despesas RGPS]],_04___RGPS_e_RPPS[[#This Row],[Despesas RGPS]]-E72)</f>
        <v>21504960217.769958</v>
      </c>
      <c r="G73" s="2">
        <f>SUMIFS(_04___RGPS_e_RPPS[Movimento Despesas RGPS],_04___RGPS_e_RPPS[Mês de Referência],"&gt;"&amp;EDATE(_04___RGPS_e_RPPS[[#This Row],[Mês de Referência]],-12),_04___RGPS_e_RPPS[Mês de Referência],"&lt;"&amp;EDATE(A73,1))</f>
        <v>358579376056.16998</v>
      </c>
      <c r="H73" s="2">
        <v>24577284785.549999</v>
      </c>
      <c r="I73" s="2">
        <f>IF(MONTH(_04___RGPS_e_RPPS[[#This Row],[Mês de Referência]])=1,_04___RGPS_e_RPPS[[#This Row],[Receitas RPPS Civis]],_04___RGPS_e_RPPS[[#This Row],[Receitas RPPS Civis]]-H72)</f>
        <v>2005105945.3800011</v>
      </c>
      <c r="J73" s="2">
        <f>SUMIFS(_04___RGPS_e_RPPS[Movimento Receitas RPPS Civis],_04___RGPS_e_RPPS[Mês de Referência],"&gt;"&amp;EDATE(_04___RGPS_e_RPPS[[#This Row],[Mês de Referência]],-12),_04___RGPS_e_RPPS[Mês de Referência],"&lt;"&amp;EDATE(A73,1))</f>
        <v>24577284785.549999</v>
      </c>
      <c r="K73" s="2">
        <v>64484230864.809998</v>
      </c>
      <c r="L73" s="2">
        <f>IF(MONTH(_04___RGPS_e_RPPS[[#This Row],[Mês de Referência]])=1,_04___RGPS_e_RPPS[[#This Row],[Despesas RPPS Civis]],_04___RGPS_e_RPPS[[#This Row],[Despesas RPPS Civis]]-K72)</f>
        <v>5723418769.3299942</v>
      </c>
      <c r="M73" s="2">
        <f>SUMIFS(_04___RGPS_e_RPPS[Movimento Despesas RPPS Civis],_04___RGPS_e_RPPS[Mês de Referência],"&gt;"&amp;EDATE(_04___RGPS_e_RPPS[[#This Row],[Mês de Referência]],-12),_04___RGPS_e_RPPS[Mês de Referência],"&lt;"&amp;EDATE(A73,1))</f>
        <v>64484230864.809998</v>
      </c>
      <c r="N73" s="2">
        <v>2170713949.75</v>
      </c>
      <c r="O73" s="2">
        <f>IF(MONTH(_04___RGPS_e_RPPS[[#This Row],[Mês de Referência]])=1,_04___RGPS_e_RPPS[[#This Row],[Receitas - Militares]],_04___RGPS_e_RPPS[[#This Row],[Receitas - Militares]]-N72)</f>
        <v>230452742.3499999</v>
      </c>
      <c r="P73" s="2">
        <f>SUMIFS(_04___RGPS_e_RPPS[Movimento Receitas - Militares],_04___RGPS_e_RPPS[Mês de Referência],"&gt;"&amp;EDATE(_04___RGPS_e_RPPS[[#This Row],[Mês de Referência]],-12),_04___RGPS_e_RPPS[Mês de Referência],"&lt;"&amp;EDATE(A73,1))</f>
        <v>2170713949.75</v>
      </c>
      <c r="Q73" s="2">
        <v>24953267162.599998</v>
      </c>
      <c r="R73" s="2">
        <f>IF(MONTH(_04___RGPS_e_RPPS[[#This Row],[Mês de Referência]])=1,_04___RGPS_e_RPPS[[#This Row],[Despesas - Militares]],_04___RGPS_e_RPPS[[#This Row],[Despesas - Militares]]-Q72)</f>
        <v>1931088604.6399994</v>
      </c>
      <c r="S73" s="2">
        <f>SUMIFS(_04___RGPS_e_RPPS[Movimento Despesas Militares],_04___RGPS_e_RPPS[Mês de Referência],"&gt;"&amp;EDATE(_04___RGPS_e_RPPS[[#This Row],[Mês de Referência]],-12),_04___RGPS_e_RPPS[Mês de Referência],"&lt;"&amp;EDATE(A73,1))</f>
        <v>24953267162.599998</v>
      </c>
      <c r="T73" s="2"/>
      <c r="U73" s="2">
        <f>IF(MONTH(_04___RGPS_e_RPPS[[#This Row],[Mês de Referência]])=1,_04___RGPS_e_RPPS[[#This Row],[Receitas FCDF]],_04___RGPS_e_RPPS[[#This Row],[Receitas FCDF]]-T72)</f>
        <v>0</v>
      </c>
      <c r="V73" s="2">
        <f>SUMIFS(_04___RGPS_e_RPPS[Movimento Receitas FCDF],_04___RGPS_e_RPPS[Mês de Referência],"&gt;"&amp;EDATE(_04___RGPS_e_RPPS[[#This Row],[Mês de Referência]],-12),_04___RGPS_e_RPPS[Mês de Referência],"&lt;"&amp;EDATE(A73,1))</f>
        <v>0</v>
      </c>
      <c r="W73" s="2"/>
      <c r="X73" s="2">
        <f>IF(MONTH(_04___RGPS_e_RPPS[[#This Row],[Mês de Referência]])=1,_04___RGPS_e_RPPS[[#This Row],[Despesas FCDF]],_04___RGPS_e_RPPS[[#This Row],[Despesas FCDF]]-W72)</f>
        <v>0</v>
      </c>
      <c r="Y73" s="2">
        <f>SUMIFS(_04___RGPS_e_RPPS[Movimento Despesas FCDF],_04___RGPS_e_RPPS[Mês de Referência],"&gt;"&amp;EDATE(_04___RGPS_e_RPPS[[#This Row],[Mês de Referência]],-12),_04___RGPS_e_RPPS[Mês de Referência],"&lt;"&amp;EDATE(A73,1))</f>
        <v>0</v>
      </c>
      <c r="Z73" s="8"/>
      <c r="AA73"/>
      <c r="AB73"/>
      <c r="AC73"/>
      <c r="AD73" s="1" t="s">
        <v>341</v>
      </c>
      <c r="AE73" s="6">
        <v>41609</v>
      </c>
      <c r="AF73" s="1">
        <v>2013</v>
      </c>
    </row>
    <row r="74" spans="1:32" ht="15" x14ac:dyDescent="0.25">
      <c r="A74" s="6">
        <v>41640</v>
      </c>
      <c r="B74" s="2">
        <v>26728325228.919998</v>
      </c>
      <c r="C74" s="2">
        <f>IF(MONTH(_04___RGPS_e_RPPS[[#This Row],[Mês de Referência]])=1,_04___RGPS_e_RPPS[[#This Row],[Receitas RGPS]],_04___RGPS_e_RPPS[[#This Row],[Receitas RGPS]]-B73)</f>
        <v>26728325228.919998</v>
      </c>
      <c r="D74" s="2">
        <f>SUMIFS(_04___RGPS_e_RPPS[Movimento Receitas RGPS],_04___RGPS_e_RPPS[Mês de Referência],"&gt;"&amp;EDATE(_04___RGPS_e_RPPS[[#This Row],[Mês de Referência]],-12),_04___RGPS_e_RPPS[Mês de Referência],"&lt;"&amp;EDATE(A74,1))</f>
        <v>310784671683.32001</v>
      </c>
      <c r="E74" s="2">
        <v>37134489360.510002</v>
      </c>
      <c r="F74" s="2">
        <f>IF(MONTH(_04___RGPS_e_RPPS[[#This Row],[Mês de Referência]])=1,_04___RGPS_e_RPPS[[#This Row],[Despesas RGPS]],_04___RGPS_e_RPPS[[#This Row],[Despesas RGPS]]-E73)</f>
        <v>37134489360.510002</v>
      </c>
      <c r="G74" s="2">
        <f>SUMIFS(_04___RGPS_e_RPPS[Movimento Despesas RGPS],_04___RGPS_e_RPPS[Mês de Referência],"&gt;"&amp;EDATE(_04___RGPS_e_RPPS[[#This Row],[Mês de Referência]],-12),_04___RGPS_e_RPPS[Mês de Referência],"&lt;"&amp;EDATE(A74,1))</f>
        <v>361003946763.65997</v>
      </c>
      <c r="H74" s="2">
        <v>2241836517.0700002</v>
      </c>
      <c r="I74" s="2">
        <f>IF(MONTH(_04___RGPS_e_RPPS[[#This Row],[Mês de Referência]])=1,_04___RGPS_e_RPPS[[#This Row],[Receitas RPPS Civis]],_04___RGPS_e_RPPS[[#This Row],[Receitas RPPS Civis]]-H73)</f>
        <v>2241836517.0700002</v>
      </c>
      <c r="J74" s="2">
        <f>SUMIFS(_04___RGPS_e_RPPS[Movimento Receitas RPPS Civis],_04___RGPS_e_RPPS[Mês de Referência],"&gt;"&amp;EDATE(_04___RGPS_e_RPPS[[#This Row],[Mês de Referência]],-12),_04___RGPS_e_RPPS[Mês de Referência],"&lt;"&amp;EDATE(A74,1))</f>
        <v>25413870500.490002</v>
      </c>
      <c r="K74" s="2">
        <v>4942356340</v>
      </c>
      <c r="L74" s="2">
        <f>IF(MONTH(_04___RGPS_e_RPPS[[#This Row],[Mês de Referência]])=1,_04___RGPS_e_RPPS[[#This Row],[Despesas RPPS Civis]],_04___RGPS_e_RPPS[[#This Row],[Despesas RPPS Civis]]-K73)</f>
        <v>4942356340</v>
      </c>
      <c r="M74" s="2">
        <f>SUMIFS(_04___RGPS_e_RPPS[Movimento Despesas RPPS Civis],_04___RGPS_e_RPPS[Mês de Referência],"&gt;"&amp;EDATE(_04___RGPS_e_RPPS[[#This Row],[Mês de Referência]],-12),_04___RGPS_e_RPPS[Mês de Referência],"&lt;"&amp;EDATE(A74,1))</f>
        <v>64678282757.82</v>
      </c>
      <c r="N74" s="2">
        <v>137895021.16999999</v>
      </c>
      <c r="O74" s="2">
        <f>IF(MONTH(_04___RGPS_e_RPPS[[#This Row],[Mês de Referência]])=1,_04___RGPS_e_RPPS[[#This Row],[Receitas - Militares]],_04___RGPS_e_RPPS[[#This Row],[Receitas - Militares]]-N73)</f>
        <v>137895021.16999999</v>
      </c>
      <c r="P74" s="2">
        <f>SUMIFS(_04___RGPS_e_RPPS[Movimento Receitas - Militares],_04___RGPS_e_RPPS[Mês de Referência],"&gt;"&amp;EDATE(_04___RGPS_e_RPPS[[#This Row],[Mês de Referência]],-12),_04___RGPS_e_RPPS[Mês de Referência],"&lt;"&amp;EDATE(A74,1))</f>
        <v>2183084308.8099999</v>
      </c>
      <c r="Q74" s="2">
        <v>2261587490.0999999</v>
      </c>
      <c r="R74" s="2">
        <f>IF(MONTH(_04___RGPS_e_RPPS[[#This Row],[Mês de Referência]])=1,_04___RGPS_e_RPPS[[#This Row],[Despesas - Militares]],_04___RGPS_e_RPPS[[#This Row],[Despesas - Militares]]-Q73)</f>
        <v>2261587490.0999999</v>
      </c>
      <c r="S74" s="2">
        <f>SUMIFS(_04___RGPS_e_RPPS[Movimento Despesas Militares],_04___RGPS_e_RPPS[Mês de Referência],"&gt;"&amp;EDATE(_04___RGPS_e_RPPS[[#This Row],[Mês de Referência]],-12),_04___RGPS_e_RPPS[Mês de Referência],"&lt;"&amp;EDATE(A74,1))</f>
        <v>25464030907.069996</v>
      </c>
      <c r="T74" s="2"/>
      <c r="U74" s="2">
        <f>IF(MONTH(_04___RGPS_e_RPPS[[#This Row],[Mês de Referência]])=1,_04___RGPS_e_RPPS[[#This Row],[Receitas FCDF]],_04___RGPS_e_RPPS[[#This Row],[Receitas FCDF]]-T73)</f>
        <v>0</v>
      </c>
      <c r="V74" s="2">
        <f>SUMIFS(_04___RGPS_e_RPPS[Movimento Receitas FCDF],_04___RGPS_e_RPPS[Mês de Referência],"&gt;"&amp;EDATE(_04___RGPS_e_RPPS[[#This Row],[Mês de Referência]],-12),_04___RGPS_e_RPPS[Mês de Referência],"&lt;"&amp;EDATE(A74,1))</f>
        <v>0</v>
      </c>
      <c r="W74" s="2"/>
      <c r="X74" s="2">
        <f>IF(MONTH(_04___RGPS_e_RPPS[[#This Row],[Mês de Referência]])=1,_04___RGPS_e_RPPS[[#This Row],[Despesas FCDF]],_04___RGPS_e_RPPS[[#This Row],[Despesas FCDF]]-W73)</f>
        <v>0</v>
      </c>
      <c r="Y74" s="2">
        <f>SUMIFS(_04___RGPS_e_RPPS[Movimento Despesas FCDF],_04___RGPS_e_RPPS[Mês de Referência],"&gt;"&amp;EDATE(_04___RGPS_e_RPPS[[#This Row],[Mês de Referência]],-12),_04___RGPS_e_RPPS[Mês de Referência],"&lt;"&amp;EDATE(A74,1))</f>
        <v>0</v>
      </c>
      <c r="Z74" s="8"/>
      <c r="AA74"/>
      <c r="AB74"/>
      <c r="AC74"/>
      <c r="AD74" s="1" t="s">
        <v>330</v>
      </c>
      <c r="AE74" s="6">
        <v>41640</v>
      </c>
      <c r="AF74" s="1">
        <v>2014</v>
      </c>
    </row>
    <row r="75" spans="1:32" ht="15" x14ac:dyDescent="0.25">
      <c r="A75" s="6">
        <v>41671</v>
      </c>
      <c r="B75" s="2">
        <v>52116429664.910004</v>
      </c>
      <c r="C75" s="2">
        <f>IF(MONTH(_04___RGPS_e_RPPS[[#This Row],[Mês de Referência]])=1,_04___RGPS_e_RPPS[[#This Row],[Receitas RGPS]],_04___RGPS_e_RPPS[[#This Row],[Receitas RGPS]]-B74)</f>
        <v>25388104435.990005</v>
      </c>
      <c r="D75" s="2">
        <f>SUMIFS(_04___RGPS_e_RPPS[Movimento Receitas RGPS],_04___RGPS_e_RPPS[Mês de Referência],"&gt;"&amp;EDATE(_04___RGPS_e_RPPS[[#This Row],[Mês de Referência]],-12),_04___RGPS_e_RPPS[Mês de Referência],"&lt;"&amp;EDATE(A75,1))</f>
        <v>313868958921.37</v>
      </c>
      <c r="E75" s="2">
        <v>66811049756.300003</v>
      </c>
      <c r="F75" s="2">
        <f>IF(MONTH(_04___RGPS_e_RPPS[[#This Row],[Mês de Referência]])=1,_04___RGPS_e_RPPS[[#This Row],[Despesas RGPS]],_04___RGPS_e_RPPS[[#This Row],[Despesas RGPS]]-E74)</f>
        <v>29676560395.790001</v>
      </c>
      <c r="G75" s="2">
        <f>SUMIFS(_04___RGPS_e_RPPS[Movimento Despesas RGPS],_04___RGPS_e_RPPS[Mês de Referência],"&gt;"&amp;EDATE(_04___RGPS_e_RPPS[[#This Row],[Mês de Referência]],-12),_04___RGPS_e_RPPS[Mês de Referência],"&lt;"&amp;EDATE(A75,1))</f>
        <v>362719757615.06</v>
      </c>
      <c r="H75" s="2">
        <v>4277797619.4200001</v>
      </c>
      <c r="I75" s="2">
        <f>IF(MONTH(_04___RGPS_e_RPPS[[#This Row],[Mês de Referência]])=1,_04___RGPS_e_RPPS[[#This Row],[Receitas RPPS Civis]],_04___RGPS_e_RPPS[[#This Row],[Receitas RPPS Civis]]-H74)</f>
        <v>2035961102.3499999</v>
      </c>
      <c r="J75" s="2">
        <f>SUMIFS(_04___RGPS_e_RPPS[Movimento Receitas RPPS Civis],_04___RGPS_e_RPPS[Mês de Referência],"&gt;"&amp;EDATE(_04___RGPS_e_RPPS[[#This Row],[Mês de Referência]],-12),_04___RGPS_e_RPPS[Mês de Referência],"&lt;"&amp;EDATE(A75,1))</f>
        <v>25423975119.429996</v>
      </c>
      <c r="K75" s="2">
        <v>9756954588.6900005</v>
      </c>
      <c r="L75" s="2">
        <f>IF(MONTH(_04___RGPS_e_RPPS[[#This Row],[Mês de Referência]])=1,_04___RGPS_e_RPPS[[#This Row],[Despesas RPPS Civis]],_04___RGPS_e_RPPS[[#This Row],[Despesas RPPS Civis]]-K74)</f>
        <v>4814598248.6900005</v>
      </c>
      <c r="M75" s="2">
        <f>SUMIFS(_04___RGPS_e_RPPS[Movimento Despesas RPPS Civis],_04___RGPS_e_RPPS[Mês de Referência],"&gt;"&amp;EDATE(_04___RGPS_e_RPPS[[#This Row],[Mês de Referência]],-12),_04___RGPS_e_RPPS[Mês de Referência],"&lt;"&amp;EDATE(A75,1))</f>
        <v>64763960768.799995</v>
      </c>
      <c r="N75" s="2">
        <v>322965589.62</v>
      </c>
      <c r="O75" s="2">
        <f>IF(MONTH(_04___RGPS_e_RPPS[[#This Row],[Mês de Referência]])=1,_04___RGPS_e_RPPS[[#This Row],[Receitas - Militares]],_04___RGPS_e_RPPS[[#This Row],[Receitas - Militares]]-N74)</f>
        <v>185070568.45000002</v>
      </c>
      <c r="P75" s="2">
        <f>SUMIFS(_04___RGPS_e_RPPS[Movimento Receitas - Militares],_04___RGPS_e_RPPS[Mês de Referência],"&gt;"&amp;EDATE(_04___RGPS_e_RPPS[[#This Row],[Mês de Referência]],-12),_04___RGPS_e_RPPS[Mês de Referência],"&lt;"&amp;EDATE(A75,1))</f>
        <v>2200818204.8800001</v>
      </c>
      <c r="Q75" s="2">
        <v>4518362067.4099998</v>
      </c>
      <c r="R75" s="2">
        <f>IF(MONTH(_04___RGPS_e_RPPS[[#This Row],[Mês de Referência]])=1,_04___RGPS_e_RPPS[[#This Row],[Despesas - Militares]],_04___RGPS_e_RPPS[[#This Row],[Despesas - Militares]]-Q74)</f>
        <v>2256774577.3099999</v>
      </c>
      <c r="S75" s="2">
        <f>SUMIFS(_04___RGPS_e_RPPS[Movimento Despesas Militares],_04___RGPS_e_RPPS[Mês de Referência],"&gt;"&amp;EDATE(_04___RGPS_e_RPPS[[#This Row],[Mês de Referência]],-12),_04___RGPS_e_RPPS[Mês de Referência],"&lt;"&amp;EDATE(A75,1))</f>
        <v>25968419363.41</v>
      </c>
      <c r="T75" s="2"/>
      <c r="U75" s="2">
        <f>IF(MONTH(_04___RGPS_e_RPPS[[#This Row],[Mês de Referência]])=1,_04___RGPS_e_RPPS[[#This Row],[Receitas FCDF]],_04___RGPS_e_RPPS[[#This Row],[Receitas FCDF]]-T74)</f>
        <v>0</v>
      </c>
      <c r="V75" s="2">
        <f>SUMIFS(_04___RGPS_e_RPPS[Movimento Receitas FCDF],_04___RGPS_e_RPPS[Mês de Referência],"&gt;"&amp;EDATE(_04___RGPS_e_RPPS[[#This Row],[Mês de Referência]],-12),_04___RGPS_e_RPPS[Mês de Referência],"&lt;"&amp;EDATE(A75,1))</f>
        <v>0</v>
      </c>
      <c r="W75" s="2"/>
      <c r="X75" s="2">
        <f>IF(MONTH(_04___RGPS_e_RPPS[[#This Row],[Mês de Referência]])=1,_04___RGPS_e_RPPS[[#This Row],[Despesas FCDF]],_04___RGPS_e_RPPS[[#This Row],[Despesas FCDF]]-W74)</f>
        <v>0</v>
      </c>
      <c r="Y75" s="2">
        <f>SUMIFS(_04___RGPS_e_RPPS[Movimento Despesas FCDF],_04___RGPS_e_RPPS[Mês de Referência],"&gt;"&amp;EDATE(_04___RGPS_e_RPPS[[#This Row],[Mês de Referência]],-12),_04___RGPS_e_RPPS[Mês de Referência],"&lt;"&amp;EDATE(A75,1))</f>
        <v>0</v>
      </c>
      <c r="Z75" s="8"/>
      <c r="AA75"/>
      <c r="AB75"/>
      <c r="AC75"/>
      <c r="AD75" s="1" t="s">
        <v>331</v>
      </c>
      <c r="AE75" s="6">
        <v>41671</v>
      </c>
      <c r="AF75" s="1">
        <v>2014</v>
      </c>
    </row>
    <row r="76" spans="1:32" ht="15" x14ac:dyDescent="0.25">
      <c r="A76" s="6">
        <v>41699</v>
      </c>
      <c r="B76" s="2">
        <v>77183362361.770004</v>
      </c>
      <c r="C76" s="2">
        <f>IF(MONTH(_04___RGPS_e_RPPS[[#This Row],[Mês de Referência]])=1,_04___RGPS_e_RPPS[[#This Row],[Receitas RGPS]],_04___RGPS_e_RPPS[[#This Row],[Receitas RGPS]]-B75)</f>
        <v>25066932696.860001</v>
      </c>
      <c r="D76" s="2">
        <f>SUMIFS(_04___RGPS_e_RPPS[Movimento Receitas RGPS],_04___RGPS_e_RPPS[Mês de Referência],"&gt;"&amp;EDATE(_04___RGPS_e_RPPS[[#This Row],[Mês de Referência]],-12),_04___RGPS_e_RPPS[Mês de Referência],"&lt;"&amp;EDATE(A76,1))</f>
        <v>316262003215.68994</v>
      </c>
      <c r="E76" s="2">
        <v>96741804882.199997</v>
      </c>
      <c r="F76" s="2">
        <f>IF(MONTH(_04___RGPS_e_RPPS[[#This Row],[Mês de Referência]])=1,_04___RGPS_e_RPPS[[#This Row],[Despesas RGPS]],_04___RGPS_e_RPPS[[#This Row],[Despesas RGPS]]-E75)</f>
        <v>29930755125.899994</v>
      </c>
      <c r="G76" s="2">
        <f>SUMIFS(_04___RGPS_e_RPPS[Movimento Despesas RGPS],_04___RGPS_e_RPPS[Mês de Referência],"&gt;"&amp;EDATE(_04___RGPS_e_RPPS[[#This Row],[Mês de Referência]],-12),_04___RGPS_e_RPPS[Mês de Referência],"&lt;"&amp;EDATE(A76,1))</f>
        <v>368295853444.79993</v>
      </c>
      <c r="H76" s="2">
        <v>6311999663.9200001</v>
      </c>
      <c r="I76" s="2">
        <f>IF(MONTH(_04___RGPS_e_RPPS[[#This Row],[Mês de Referência]])=1,_04___RGPS_e_RPPS[[#This Row],[Receitas RPPS Civis]],_04___RGPS_e_RPPS[[#This Row],[Receitas RPPS Civis]]-H75)</f>
        <v>2034202044.5</v>
      </c>
      <c r="J76" s="2">
        <f>SUMIFS(_04___RGPS_e_RPPS[Movimento Receitas RPPS Civis],_04___RGPS_e_RPPS[Mês de Referência],"&gt;"&amp;EDATE(_04___RGPS_e_RPPS[[#This Row],[Mês de Referência]],-12),_04___RGPS_e_RPPS[Mês de Referência],"&lt;"&amp;EDATE(A76,1))</f>
        <v>25621096993.609997</v>
      </c>
      <c r="K76" s="2">
        <v>14625830436.92</v>
      </c>
      <c r="L76" s="2">
        <f>IF(MONTH(_04___RGPS_e_RPPS[[#This Row],[Mês de Referência]])=1,_04___RGPS_e_RPPS[[#This Row],[Despesas RPPS Civis]],_04___RGPS_e_RPPS[[#This Row],[Despesas RPPS Civis]]-K75)</f>
        <v>4868875848.2299995</v>
      </c>
      <c r="M76" s="2">
        <f>SUMIFS(_04___RGPS_e_RPPS[Movimento Despesas RPPS Civis],_04___RGPS_e_RPPS[Mês de Referência],"&gt;"&amp;EDATE(_04___RGPS_e_RPPS[[#This Row],[Mês de Referência]],-12),_04___RGPS_e_RPPS[Mês de Referência],"&lt;"&amp;EDATE(A76,1))</f>
        <v>64747296912.720001</v>
      </c>
      <c r="N76" s="2">
        <v>519504777.24000001</v>
      </c>
      <c r="O76" s="2">
        <f>IF(MONTH(_04___RGPS_e_RPPS[[#This Row],[Mês de Referência]])=1,_04___RGPS_e_RPPS[[#This Row],[Receitas - Militares]],_04___RGPS_e_RPPS[[#This Row],[Receitas - Militares]]-N75)</f>
        <v>196539187.62</v>
      </c>
      <c r="P76" s="2">
        <f>SUMIFS(_04___RGPS_e_RPPS[Movimento Receitas - Militares],_04___RGPS_e_RPPS[Mês de Referência],"&gt;"&amp;EDATE(_04___RGPS_e_RPPS[[#This Row],[Mês de Referência]],-12),_04___RGPS_e_RPPS[Mês de Referência],"&lt;"&amp;EDATE(A76,1))</f>
        <v>2172091750.1400003</v>
      </c>
      <c r="Q76" s="2">
        <v>6983777825.96</v>
      </c>
      <c r="R76" s="2">
        <f>IF(MONTH(_04___RGPS_e_RPPS[[#This Row],[Mês de Referência]])=1,_04___RGPS_e_RPPS[[#This Row],[Despesas - Militares]],_04___RGPS_e_RPPS[[#This Row],[Despesas - Militares]]-Q75)</f>
        <v>2465415758.5500002</v>
      </c>
      <c r="S76" s="2">
        <f>SUMIFS(_04___RGPS_e_RPPS[Movimento Despesas Militares],_04___RGPS_e_RPPS[Mês de Referência],"&gt;"&amp;EDATE(_04___RGPS_e_RPPS[[#This Row],[Mês de Referência]],-12),_04___RGPS_e_RPPS[Mês de Referência],"&lt;"&amp;EDATE(A76,1))</f>
        <v>26509935701.529999</v>
      </c>
      <c r="T76" s="2"/>
      <c r="U76" s="2">
        <f>IF(MONTH(_04___RGPS_e_RPPS[[#This Row],[Mês de Referência]])=1,_04___RGPS_e_RPPS[[#This Row],[Receitas FCDF]],_04___RGPS_e_RPPS[[#This Row],[Receitas FCDF]]-T75)</f>
        <v>0</v>
      </c>
      <c r="V76" s="2">
        <f>SUMIFS(_04___RGPS_e_RPPS[Movimento Receitas FCDF],_04___RGPS_e_RPPS[Mês de Referência],"&gt;"&amp;EDATE(_04___RGPS_e_RPPS[[#This Row],[Mês de Referência]],-12),_04___RGPS_e_RPPS[Mês de Referência],"&lt;"&amp;EDATE(A76,1))</f>
        <v>0</v>
      </c>
      <c r="W76" s="2"/>
      <c r="X76" s="2">
        <f>IF(MONTH(_04___RGPS_e_RPPS[[#This Row],[Mês de Referência]])=1,_04___RGPS_e_RPPS[[#This Row],[Despesas FCDF]],_04___RGPS_e_RPPS[[#This Row],[Despesas FCDF]]-W75)</f>
        <v>0</v>
      </c>
      <c r="Y76" s="2">
        <f>SUMIFS(_04___RGPS_e_RPPS[Movimento Despesas FCDF],_04___RGPS_e_RPPS[Mês de Referência],"&gt;"&amp;EDATE(_04___RGPS_e_RPPS[[#This Row],[Mês de Referência]],-12),_04___RGPS_e_RPPS[Mês de Referência],"&lt;"&amp;EDATE(A76,1))</f>
        <v>0</v>
      </c>
      <c r="Z76" s="8"/>
      <c r="AA76"/>
      <c r="AB76"/>
      <c r="AC76"/>
      <c r="AD76" s="1" t="s">
        <v>332</v>
      </c>
      <c r="AE76" s="6">
        <v>41699</v>
      </c>
      <c r="AF76" s="1">
        <v>2014</v>
      </c>
    </row>
    <row r="77" spans="1:32" ht="15" x14ac:dyDescent="0.25">
      <c r="A77" s="6">
        <v>41730</v>
      </c>
      <c r="B77" s="2">
        <v>104011600256.99001</v>
      </c>
      <c r="C77" s="2">
        <f>IF(MONTH(_04___RGPS_e_RPPS[[#This Row],[Mês de Referência]])=1,_04___RGPS_e_RPPS[[#This Row],[Receitas RGPS]],_04___RGPS_e_RPPS[[#This Row],[Receitas RGPS]]-B76)</f>
        <v>26828237895.220001</v>
      </c>
      <c r="D77" s="2">
        <f>SUMIFS(_04___RGPS_e_RPPS[Movimento Receitas RGPS],_04___RGPS_e_RPPS[Mês de Referência],"&gt;"&amp;EDATE(_04___RGPS_e_RPPS[[#This Row],[Mês de Referência]],-12),_04___RGPS_e_RPPS[Mês de Referência],"&lt;"&amp;EDATE(A77,1))</f>
        <v>317824303120.77991</v>
      </c>
      <c r="E77" s="2">
        <v>126692275246.17999</v>
      </c>
      <c r="F77" s="2">
        <f>IF(MONTH(_04___RGPS_e_RPPS[[#This Row],[Mês de Referência]])=1,_04___RGPS_e_RPPS[[#This Row],[Despesas RGPS]],_04___RGPS_e_RPPS[[#This Row],[Despesas RGPS]]-E76)</f>
        <v>29950470363.979996</v>
      </c>
      <c r="G77" s="2">
        <f>SUMIFS(_04___RGPS_e_RPPS[Movimento Despesas RGPS],_04___RGPS_e_RPPS[Mês de Referência],"&gt;"&amp;EDATE(_04___RGPS_e_RPPS[[#This Row],[Mês de Referência]],-12),_04___RGPS_e_RPPS[Mês de Referência],"&lt;"&amp;EDATE(A77,1))</f>
        <v>368734568741.96997</v>
      </c>
      <c r="H77" s="2">
        <v>8330049290.1599998</v>
      </c>
      <c r="I77" s="2">
        <f>IF(MONTH(_04___RGPS_e_RPPS[[#This Row],[Mês de Referência]])=1,_04___RGPS_e_RPPS[[#This Row],[Receitas RPPS Civis]],_04___RGPS_e_RPPS[[#This Row],[Receitas RPPS Civis]]-H76)</f>
        <v>2018049626.2399998</v>
      </c>
      <c r="J77" s="2">
        <f>SUMIFS(_04___RGPS_e_RPPS[Movimento Receitas RPPS Civis],_04___RGPS_e_RPPS[Mês de Referência],"&gt;"&amp;EDATE(_04___RGPS_e_RPPS[[#This Row],[Mês de Referência]],-12),_04___RGPS_e_RPPS[Mês de Referência],"&lt;"&amp;EDATE(A77,1))</f>
        <v>25680291610.25</v>
      </c>
      <c r="K77" s="2">
        <v>19531489859.200001</v>
      </c>
      <c r="L77" s="2">
        <f>IF(MONTH(_04___RGPS_e_RPPS[[#This Row],[Mês de Referência]])=1,_04___RGPS_e_RPPS[[#This Row],[Despesas RPPS Civis]],_04___RGPS_e_RPPS[[#This Row],[Despesas RPPS Civis]]-K76)</f>
        <v>4905659422.2800007</v>
      </c>
      <c r="M77" s="2">
        <f>SUMIFS(_04___RGPS_e_RPPS[Movimento Despesas RPPS Civis],_04___RGPS_e_RPPS[Mês de Referência],"&gt;"&amp;EDATE(_04___RGPS_e_RPPS[[#This Row],[Mês de Referência]],-12),_04___RGPS_e_RPPS[Mês de Referência],"&lt;"&amp;EDATE(A77,1))</f>
        <v>64528865867.229996</v>
      </c>
      <c r="N77" s="2">
        <v>721887581.77999997</v>
      </c>
      <c r="O77" s="2">
        <f>IF(MONTH(_04___RGPS_e_RPPS[[#This Row],[Mês de Referência]])=1,_04___RGPS_e_RPPS[[#This Row],[Receitas - Militares]],_04___RGPS_e_RPPS[[#This Row],[Receitas - Militares]]-N76)</f>
        <v>202382804.53999996</v>
      </c>
      <c r="P77" s="2">
        <f>SUMIFS(_04___RGPS_e_RPPS[Movimento Receitas - Militares],_04___RGPS_e_RPPS[Mês de Referência],"&gt;"&amp;EDATE(_04___RGPS_e_RPPS[[#This Row],[Mês de Referência]],-12),_04___RGPS_e_RPPS[Mês de Referência],"&lt;"&amp;EDATE(A77,1))</f>
        <v>2237619627.6000004</v>
      </c>
      <c r="Q77" s="2">
        <v>9455207383.9500008</v>
      </c>
      <c r="R77" s="2">
        <f>IF(MONTH(_04___RGPS_e_RPPS[[#This Row],[Mês de Referência]])=1,_04___RGPS_e_RPPS[[#This Row],[Despesas - Militares]],_04___RGPS_e_RPPS[[#This Row],[Despesas - Militares]]-Q76)</f>
        <v>2471429557.9900007</v>
      </c>
      <c r="S77" s="2">
        <f>SUMIFS(_04___RGPS_e_RPPS[Movimento Despesas Militares],_04___RGPS_e_RPPS[Mês de Referência],"&gt;"&amp;EDATE(_04___RGPS_e_RPPS[[#This Row],[Mês de Referência]],-12),_04___RGPS_e_RPPS[Mês de Referência],"&lt;"&amp;EDATE(A77,1))</f>
        <v>27066421136.130001</v>
      </c>
      <c r="T77" s="2"/>
      <c r="U77" s="2">
        <f>IF(MONTH(_04___RGPS_e_RPPS[[#This Row],[Mês de Referência]])=1,_04___RGPS_e_RPPS[[#This Row],[Receitas FCDF]],_04___RGPS_e_RPPS[[#This Row],[Receitas FCDF]]-T76)</f>
        <v>0</v>
      </c>
      <c r="V77" s="2">
        <f>SUMIFS(_04___RGPS_e_RPPS[Movimento Receitas FCDF],_04___RGPS_e_RPPS[Mês de Referência],"&gt;"&amp;EDATE(_04___RGPS_e_RPPS[[#This Row],[Mês de Referência]],-12),_04___RGPS_e_RPPS[Mês de Referência],"&lt;"&amp;EDATE(A77,1))</f>
        <v>0</v>
      </c>
      <c r="W77" s="2"/>
      <c r="X77" s="2">
        <f>IF(MONTH(_04___RGPS_e_RPPS[[#This Row],[Mês de Referência]])=1,_04___RGPS_e_RPPS[[#This Row],[Despesas FCDF]],_04___RGPS_e_RPPS[[#This Row],[Despesas FCDF]]-W76)</f>
        <v>0</v>
      </c>
      <c r="Y77" s="2">
        <f>SUMIFS(_04___RGPS_e_RPPS[Movimento Despesas FCDF],_04___RGPS_e_RPPS[Mês de Referência],"&gt;"&amp;EDATE(_04___RGPS_e_RPPS[[#This Row],[Mês de Referência]],-12),_04___RGPS_e_RPPS[Mês de Referência],"&lt;"&amp;EDATE(A77,1))</f>
        <v>0</v>
      </c>
      <c r="Z77" s="8"/>
      <c r="AA77"/>
      <c r="AB77"/>
      <c r="AC77"/>
      <c r="AD77" s="1" t="s">
        <v>333</v>
      </c>
      <c r="AE77" s="6">
        <v>41730</v>
      </c>
      <c r="AF77" s="1">
        <v>2014</v>
      </c>
    </row>
    <row r="78" spans="1:32" ht="15" x14ac:dyDescent="0.25">
      <c r="A78" s="6">
        <v>41760</v>
      </c>
      <c r="B78" s="2">
        <v>130555220952.98</v>
      </c>
      <c r="C78" s="2">
        <f>IF(MONTH(_04___RGPS_e_RPPS[[#This Row],[Mês de Referência]])=1,_04___RGPS_e_RPPS[[#This Row],[Receitas RGPS]],_04___RGPS_e_RPPS[[#This Row],[Receitas RGPS]]-B77)</f>
        <v>26543620695.98999</v>
      </c>
      <c r="D78" s="2">
        <f>SUMIFS(_04___RGPS_e_RPPS[Movimento Receitas RGPS],_04___RGPS_e_RPPS[Mês de Referência],"&gt;"&amp;EDATE(_04___RGPS_e_RPPS[[#This Row],[Mês de Referência]],-12),_04___RGPS_e_RPPS[Mês de Referência],"&lt;"&amp;EDATE(A78,1))</f>
        <v>320042580692.79993</v>
      </c>
      <c r="E78" s="2">
        <v>157079946635.5</v>
      </c>
      <c r="F78" s="2">
        <f>IF(MONTH(_04___RGPS_e_RPPS[[#This Row],[Mês de Referência]])=1,_04___RGPS_e_RPPS[[#This Row],[Despesas RGPS]],_04___RGPS_e_RPPS[[#This Row],[Despesas RGPS]]-E77)</f>
        <v>30387671389.320007</v>
      </c>
      <c r="G78" s="2">
        <f>SUMIFS(_04___RGPS_e_RPPS[Movimento Despesas RGPS],_04___RGPS_e_RPPS[Mês de Referência],"&gt;"&amp;EDATE(_04___RGPS_e_RPPS[[#This Row],[Mês de Referência]],-12),_04___RGPS_e_RPPS[Mês de Referência],"&lt;"&amp;EDATE(A78,1))</f>
        <v>369741116389.13995</v>
      </c>
      <c r="H78" s="2">
        <v>10414334649.530001</v>
      </c>
      <c r="I78" s="2">
        <f>IF(MONTH(_04___RGPS_e_RPPS[[#This Row],[Mês de Referência]])=1,_04___RGPS_e_RPPS[[#This Row],[Receitas RPPS Civis]],_04___RGPS_e_RPPS[[#This Row],[Receitas RPPS Civis]]-H77)</f>
        <v>2084285359.3700008</v>
      </c>
      <c r="J78" s="2">
        <f>SUMIFS(_04___RGPS_e_RPPS[Movimento Receitas RPPS Civis],_04___RGPS_e_RPPS[Mês de Referência],"&gt;"&amp;EDATE(_04___RGPS_e_RPPS[[#This Row],[Mês de Referência]],-12),_04___RGPS_e_RPPS[Mês de Referência],"&lt;"&amp;EDATE(A78,1))</f>
        <v>25639470752.559998</v>
      </c>
      <c r="K78" s="2">
        <v>24515818329.48</v>
      </c>
      <c r="L78" s="2">
        <f>IF(MONTH(_04___RGPS_e_RPPS[[#This Row],[Mês de Referência]])=1,_04___RGPS_e_RPPS[[#This Row],[Despesas RPPS Civis]],_04___RGPS_e_RPPS[[#This Row],[Despesas RPPS Civis]]-K77)</f>
        <v>4984328470.2799988</v>
      </c>
      <c r="M78" s="2">
        <f>SUMIFS(_04___RGPS_e_RPPS[Movimento Despesas RPPS Civis],_04___RGPS_e_RPPS[Mês de Referência],"&gt;"&amp;EDATE(_04___RGPS_e_RPPS[[#This Row],[Mês de Referência]],-12),_04___RGPS_e_RPPS[Mês de Referência],"&lt;"&amp;EDATE(A78,1))</f>
        <v>64411142890.159988</v>
      </c>
      <c r="N78" s="2">
        <v>923685912.12</v>
      </c>
      <c r="O78" s="2">
        <f>IF(MONTH(_04___RGPS_e_RPPS[[#This Row],[Mês de Referência]])=1,_04___RGPS_e_RPPS[[#This Row],[Receitas - Militares]],_04___RGPS_e_RPPS[[#This Row],[Receitas - Militares]]-N77)</f>
        <v>201798330.34000003</v>
      </c>
      <c r="P78" s="2">
        <f>SUMIFS(_04___RGPS_e_RPPS[Movimento Receitas - Militares],_04___RGPS_e_RPPS[Mês de Referência],"&gt;"&amp;EDATE(_04___RGPS_e_RPPS[[#This Row],[Mês de Referência]],-12),_04___RGPS_e_RPPS[Mês de Referência],"&lt;"&amp;EDATE(A78,1))</f>
        <v>2210124084.3700004</v>
      </c>
      <c r="Q78" s="2">
        <v>11937944344.290001</v>
      </c>
      <c r="R78" s="2">
        <f>IF(MONTH(_04___RGPS_e_RPPS[[#This Row],[Mês de Referência]])=1,_04___RGPS_e_RPPS[[#This Row],[Despesas - Militares]],_04___RGPS_e_RPPS[[#This Row],[Despesas - Militares]]-Q77)</f>
        <v>2482736960.3400002</v>
      </c>
      <c r="S78" s="2">
        <f>SUMIFS(_04___RGPS_e_RPPS[Movimento Despesas Militares],_04___RGPS_e_RPPS[Mês de Referência],"&gt;"&amp;EDATE(_04___RGPS_e_RPPS[[#This Row],[Mês de Referência]],-12),_04___RGPS_e_RPPS[Mês de Referência],"&lt;"&amp;EDATE(A78,1))</f>
        <v>27633156723.23</v>
      </c>
      <c r="T78" s="2"/>
      <c r="U78" s="2">
        <f>IF(MONTH(_04___RGPS_e_RPPS[[#This Row],[Mês de Referência]])=1,_04___RGPS_e_RPPS[[#This Row],[Receitas FCDF]],_04___RGPS_e_RPPS[[#This Row],[Receitas FCDF]]-T77)</f>
        <v>0</v>
      </c>
      <c r="V78" s="2">
        <f>SUMIFS(_04___RGPS_e_RPPS[Movimento Receitas FCDF],_04___RGPS_e_RPPS[Mês de Referência],"&gt;"&amp;EDATE(_04___RGPS_e_RPPS[[#This Row],[Mês de Referência]],-12),_04___RGPS_e_RPPS[Mês de Referência],"&lt;"&amp;EDATE(A78,1))</f>
        <v>0</v>
      </c>
      <c r="W78" s="2"/>
      <c r="X78" s="2">
        <f>IF(MONTH(_04___RGPS_e_RPPS[[#This Row],[Mês de Referência]])=1,_04___RGPS_e_RPPS[[#This Row],[Despesas FCDF]],_04___RGPS_e_RPPS[[#This Row],[Despesas FCDF]]-W77)</f>
        <v>0</v>
      </c>
      <c r="Y78" s="2">
        <f>SUMIFS(_04___RGPS_e_RPPS[Movimento Despesas FCDF],_04___RGPS_e_RPPS[Mês de Referência],"&gt;"&amp;EDATE(_04___RGPS_e_RPPS[[#This Row],[Mês de Referência]],-12),_04___RGPS_e_RPPS[Mês de Referência],"&lt;"&amp;EDATE(A78,1))</f>
        <v>0</v>
      </c>
      <c r="Z78" s="8"/>
      <c r="AA78"/>
      <c r="AB78"/>
      <c r="AC78"/>
      <c r="AD78" s="1" t="s">
        <v>334</v>
      </c>
      <c r="AE78" s="6">
        <v>41760</v>
      </c>
      <c r="AF78" s="1">
        <v>2014</v>
      </c>
    </row>
    <row r="79" spans="1:32" ht="15" x14ac:dyDescent="0.25">
      <c r="A79" s="6">
        <v>41791</v>
      </c>
      <c r="B79" s="2">
        <v>157414796134.12</v>
      </c>
      <c r="C79" s="2">
        <f>IF(MONTH(_04___RGPS_e_RPPS[[#This Row],[Mês de Referência]])=1,_04___RGPS_e_RPPS[[#This Row],[Receitas RGPS]],_04___RGPS_e_RPPS[[#This Row],[Receitas RGPS]]-B78)</f>
        <v>26859575181.139999</v>
      </c>
      <c r="D79" s="2">
        <f>SUMIFS(_04___RGPS_e_RPPS[Movimento Receitas RGPS],_04___RGPS_e_RPPS[Mês de Referência],"&gt;"&amp;EDATE(_04___RGPS_e_RPPS[[#This Row],[Mês de Referência]],-12),_04___RGPS_e_RPPS[Mês de Referência],"&lt;"&amp;EDATE(A79,1))</f>
        <v>322777910843.48999</v>
      </c>
      <c r="E79" s="2">
        <v>187353746197.45001</v>
      </c>
      <c r="F79" s="2">
        <f>IF(MONTH(_04___RGPS_e_RPPS[[#This Row],[Mês de Referência]])=1,_04___RGPS_e_RPPS[[#This Row],[Despesas RGPS]],_04___RGPS_e_RPPS[[#This Row],[Despesas RGPS]]-E78)</f>
        <v>30273799561.950012</v>
      </c>
      <c r="G79" s="2">
        <f>SUMIFS(_04___RGPS_e_RPPS[Movimento Despesas RGPS],_04___RGPS_e_RPPS[Mês de Referência],"&gt;"&amp;EDATE(_04___RGPS_e_RPPS[[#This Row],[Mês de Referência]],-12),_04___RGPS_e_RPPS[Mês de Referência],"&lt;"&amp;EDATE(A79,1))</f>
        <v>374197468425.91003</v>
      </c>
      <c r="H79" s="2">
        <v>12435791242.58</v>
      </c>
      <c r="I79" s="2">
        <f>IF(MONTH(_04___RGPS_e_RPPS[[#This Row],[Mês de Referência]])=1,_04___RGPS_e_RPPS[[#This Row],[Receitas RPPS Civis]],_04___RGPS_e_RPPS[[#This Row],[Receitas RPPS Civis]]-H78)</f>
        <v>2021456593.0499992</v>
      </c>
      <c r="J79" s="2">
        <f>SUMIFS(_04___RGPS_e_RPPS[Movimento Receitas RPPS Civis],_04___RGPS_e_RPPS[Mês de Referência],"&gt;"&amp;EDATE(_04___RGPS_e_RPPS[[#This Row],[Mês de Referência]],-12),_04___RGPS_e_RPPS[Mês de Referência],"&lt;"&amp;EDATE(A79,1))</f>
        <v>25594235100.23</v>
      </c>
      <c r="K79" s="2">
        <v>31530338794.689999</v>
      </c>
      <c r="L79" s="2">
        <f>IF(MONTH(_04___RGPS_e_RPPS[[#This Row],[Mês de Referência]])=1,_04___RGPS_e_RPPS[[#This Row],[Despesas RPPS Civis]],_04___RGPS_e_RPPS[[#This Row],[Despesas RPPS Civis]]-K78)</f>
        <v>7014520465.2099991</v>
      </c>
      <c r="M79" s="2">
        <f>SUMIFS(_04___RGPS_e_RPPS[Movimento Despesas RPPS Civis],_04___RGPS_e_RPPS[Mês de Referência],"&gt;"&amp;EDATE(_04___RGPS_e_RPPS[[#This Row],[Mês de Referência]],-12),_04___RGPS_e_RPPS[Mês de Referência],"&lt;"&amp;EDATE(A79,1))</f>
        <v>64397962431.989998</v>
      </c>
      <c r="N79" s="2">
        <v>1126004477.6099999</v>
      </c>
      <c r="O79" s="2">
        <f>IF(MONTH(_04___RGPS_e_RPPS[[#This Row],[Mês de Referência]])=1,_04___RGPS_e_RPPS[[#This Row],[Receitas - Militares]],_04___RGPS_e_RPPS[[#This Row],[Receitas - Militares]]-N78)</f>
        <v>202318565.48999989</v>
      </c>
      <c r="P79" s="2">
        <f>SUMIFS(_04___RGPS_e_RPPS[Movimento Receitas - Militares],_04___RGPS_e_RPPS[Mês de Referência],"&gt;"&amp;EDATE(_04___RGPS_e_RPPS[[#This Row],[Mês de Referência]],-12),_04___RGPS_e_RPPS[Mês de Referência],"&lt;"&amp;EDATE(A79,1))</f>
        <v>2274484323.3299999</v>
      </c>
      <c r="Q79" s="2">
        <v>15646930916.950001</v>
      </c>
      <c r="R79" s="2">
        <f>IF(MONTH(_04___RGPS_e_RPPS[[#This Row],[Mês de Referência]])=1,_04___RGPS_e_RPPS[[#This Row],[Despesas - Militares]],_04___RGPS_e_RPPS[[#This Row],[Despesas - Militares]]-Q78)</f>
        <v>3708986572.6599998</v>
      </c>
      <c r="S79" s="2">
        <f>SUMIFS(_04___RGPS_e_RPPS[Movimento Despesas Militares],_04___RGPS_e_RPPS[Mês de Referência],"&gt;"&amp;EDATE(_04___RGPS_e_RPPS[[#This Row],[Mês de Referência]],-12),_04___RGPS_e_RPPS[Mês de Referência],"&lt;"&amp;EDATE(A79,1))</f>
        <v>28302269253.060001</v>
      </c>
      <c r="T79" s="2"/>
      <c r="U79" s="2">
        <f>IF(MONTH(_04___RGPS_e_RPPS[[#This Row],[Mês de Referência]])=1,_04___RGPS_e_RPPS[[#This Row],[Receitas FCDF]],_04___RGPS_e_RPPS[[#This Row],[Receitas FCDF]]-T78)</f>
        <v>0</v>
      </c>
      <c r="V79" s="2">
        <f>SUMIFS(_04___RGPS_e_RPPS[Movimento Receitas FCDF],_04___RGPS_e_RPPS[Mês de Referência],"&gt;"&amp;EDATE(_04___RGPS_e_RPPS[[#This Row],[Mês de Referência]],-12),_04___RGPS_e_RPPS[Mês de Referência],"&lt;"&amp;EDATE(A79,1))</f>
        <v>0</v>
      </c>
      <c r="W79" s="2"/>
      <c r="X79" s="2">
        <f>IF(MONTH(_04___RGPS_e_RPPS[[#This Row],[Mês de Referência]])=1,_04___RGPS_e_RPPS[[#This Row],[Despesas FCDF]],_04___RGPS_e_RPPS[[#This Row],[Despesas FCDF]]-W78)</f>
        <v>0</v>
      </c>
      <c r="Y79" s="2">
        <f>SUMIFS(_04___RGPS_e_RPPS[Movimento Despesas FCDF],_04___RGPS_e_RPPS[Mês de Referência],"&gt;"&amp;EDATE(_04___RGPS_e_RPPS[[#This Row],[Mês de Referência]],-12),_04___RGPS_e_RPPS[Mês de Referência],"&lt;"&amp;EDATE(A79,1))</f>
        <v>0</v>
      </c>
      <c r="Z79" s="8"/>
      <c r="AA79"/>
      <c r="AB79"/>
      <c r="AC79"/>
      <c r="AD79" s="1" t="s">
        <v>335</v>
      </c>
      <c r="AE79" s="6">
        <v>41791</v>
      </c>
      <c r="AF79" s="1">
        <v>2014</v>
      </c>
    </row>
    <row r="80" spans="1:32" ht="15" x14ac:dyDescent="0.25">
      <c r="A80" s="6">
        <v>41821</v>
      </c>
      <c r="B80" s="2">
        <v>184256550890.29001</v>
      </c>
      <c r="C80" s="2">
        <f>IF(MONTH(_04___RGPS_e_RPPS[[#This Row],[Mês de Referência]])=1,_04___RGPS_e_RPPS[[#This Row],[Receitas RGPS]],_04___RGPS_e_RPPS[[#This Row],[Receitas RGPS]]-B79)</f>
        <v>26841754756.170013</v>
      </c>
      <c r="D80" s="2">
        <f>SUMIFS(_04___RGPS_e_RPPS[Movimento Receitas RGPS],_04___RGPS_e_RPPS[Mês de Referência],"&gt;"&amp;EDATE(_04___RGPS_e_RPPS[[#This Row],[Mês de Referência]],-12),_04___RGPS_e_RPPS[Mês de Referência],"&lt;"&amp;EDATE(A80,1))</f>
        <v>325006676603.37</v>
      </c>
      <c r="E80" s="2">
        <v>217773533032.10999</v>
      </c>
      <c r="F80" s="2">
        <f>IF(MONTH(_04___RGPS_e_RPPS[[#This Row],[Mês de Referência]])=1,_04___RGPS_e_RPPS[[#This Row],[Despesas RGPS]],_04___RGPS_e_RPPS[[#This Row],[Despesas RGPS]]-E79)</f>
        <v>30419786834.659973</v>
      </c>
      <c r="G80" s="2">
        <f>SUMIFS(_04___RGPS_e_RPPS[Movimento Despesas RGPS],_04___RGPS_e_RPPS[Mês de Referência],"&gt;"&amp;EDATE(_04___RGPS_e_RPPS[[#This Row],[Mês de Referência]],-12),_04___RGPS_e_RPPS[Mês de Referência],"&lt;"&amp;EDATE(A80,1))</f>
        <v>377429682888.58997</v>
      </c>
      <c r="H80" s="2">
        <v>14533937604.68</v>
      </c>
      <c r="I80" s="2">
        <f>IF(MONTH(_04___RGPS_e_RPPS[[#This Row],[Mês de Referência]])=1,_04___RGPS_e_RPPS[[#This Row],[Receitas RPPS Civis]],_04___RGPS_e_RPPS[[#This Row],[Receitas RPPS Civis]]-H79)</f>
        <v>2098146362.1000004</v>
      </c>
      <c r="J80" s="2">
        <f>SUMIFS(_04___RGPS_e_RPPS[Movimento Receitas RPPS Civis],_04___RGPS_e_RPPS[Mês de Referência],"&gt;"&amp;EDATE(_04___RGPS_e_RPPS[[#This Row],[Mês de Referência]],-12),_04___RGPS_e_RPPS[Mês de Referência],"&lt;"&amp;EDATE(A80,1))</f>
        <v>25786804886.75</v>
      </c>
      <c r="K80" s="2">
        <v>36477621206.650002</v>
      </c>
      <c r="L80" s="2">
        <f>IF(MONTH(_04___RGPS_e_RPPS[[#This Row],[Mês de Referência]])=1,_04___RGPS_e_RPPS[[#This Row],[Despesas RPPS Civis]],_04___RGPS_e_RPPS[[#This Row],[Despesas RPPS Civis]]-K79)</f>
        <v>4947282411.9600029</v>
      </c>
      <c r="M80" s="2">
        <f>SUMIFS(_04___RGPS_e_RPPS[Movimento Despesas RPPS Civis],_04___RGPS_e_RPPS[Mês de Referência],"&gt;"&amp;EDATE(_04___RGPS_e_RPPS[[#This Row],[Mês de Referência]],-12),_04___RGPS_e_RPPS[Mês de Referência],"&lt;"&amp;EDATE(A80,1))</f>
        <v>64362851352.059998</v>
      </c>
      <c r="N80" s="2">
        <v>1379222159.1400001</v>
      </c>
      <c r="O80" s="2">
        <f>IF(MONTH(_04___RGPS_e_RPPS[[#This Row],[Mês de Referência]])=1,_04___RGPS_e_RPPS[[#This Row],[Receitas - Militares]],_04___RGPS_e_RPPS[[#This Row],[Receitas - Militares]]-N79)</f>
        <v>253217681.53000021</v>
      </c>
      <c r="P80" s="2">
        <f>SUMIFS(_04___RGPS_e_RPPS[Movimento Receitas - Militares],_04___RGPS_e_RPPS[Mês de Referência],"&gt;"&amp;EDATE(_04___RGPS_e_RPPS[[#This Row],[Mês de Referência]],-12),_04___RGPS_e_RPPS[Mês de Referência],"&lt;"&amp;EDATE(A80,1))</f>
        <v>2344372017.9000001</v>
      </c>
      <c r="Q80" s="2">
        <v>18134967731.41</v>
      </c>
      <c r="R80" s="2">
        <f>IF(MONTH(_04___RGPS_e_RPPS[[#This Row],[Mês de Referência]])=1,_04___RGPS_e_RPPS[[#This Row],[Despesas - Militares]],_04___RGPS_e_RPPS[[#This Row],[Despesas - Militares]]-Q79)</f>
        <v>2488036814.4599991</v>
      </c>
      <c r="S80" s="2">
        <f>SUMIFS(_04___RGPS_e_RPPS[Movimento Despesas Militares],_04___RGPS_e_RPPS[Mês de Referência],"&gt;"&amp;EDATE(_04___RGPS_e_RPPS[[#This Row],[Mês de Referência]],-12),_04___RGPS_e_RPPS[Mês de Referência],"&lt;"&amp;EDATE(A80,1))</f>
        <v>28905249959.27</v>
      </c>
      <c r="T80" s="2"/>
      <c r="U80" s="2">
        <f>IF(MONTH(_04___RGPS_e_RPPS[[#This Row],[Mês de Referência]])=1,_04___RGPS_e_RPPS[[#This Row],[Receitas FCDF]],_04___RGPS_e_RPPS[[#This Row],[Receitas FCDF]]-T79)</f>
        <v>0</v>
      </c>
      <c r="V80" s="2">
        <f>SUMIFS(_04___RGPS_e_RPPS[Movimento Receitas FCDF],_04___RGPS_e_RPPS[Mês de Referência],"&gt;"&amp;EDATE(_04___RGPS_e_RPPS[[#This Row],[Mês de Referência]],-12),_04___RGPS_e_RPPS[Mês de Referência],"&lt;"&amp;EDATE(A80,1))</f>
        <v>0</v>
      </c>
      <c r="W80" s="2"/>
      <c r="X80" s="2">
        <f>IF(MONTH(_04___RGPS_e_RPPS[[#This Row],[Mês de Referência]])=1,_04___RGPS_e_RPPS[[#This Row],[Despesas FCDF]],_04___RGPS_e_RPPS[[#This Row],[Despesas FCDF]]-W79)</f>
        <v>0</v>
      </c>
      <c r="Y80" s="2">
        <f>SUMIFS(_04___RGPS_e_RPPS[Movimento Despesas FCDF],_04___RGPS_e_RPPS[Mês de Referência],"&gt;"&amp;EDATE(_04___RGPS_e_RPPS[[#This Row],[Mês de Referência]],-12),_04___RGPS_e_RPPS[Mês de Referência],"&lt;"&amp;EDATE(A80,1))</f>
        <v>0</v>
      </c>
      <c r="Z80" s="8"/>
      <c r="AA80"/>
      <c r="AB80"/>
      <c r="AC80"/>
      <c r="AD80" s="1" t="s">
        <v>336</v>
      </c>
      <c r="AE80" s="6">
        <v>41821</v>
      </c>
      <c r="AF80" s="1">
        <v>2014</v>
      </c>
    </row>
    <row r="81" spans="1:32" ht="15" x14ac:dyDescent="0.25">
      <c r="A81" s="6">
        <v>41852</v>
      </c>
      <c r="B81" s="2">
        <v>212059452133.79999</v>
      </c>
      <c r="C81" s="2">
        <f>IF(MONTH(_04___RGPS_e_RPPS[[#This Row],[Mês de Referência]])=1,_04___RGPS_e_RPPS[[#This Row],[Receitas RGPS]],_04___RGPS_e_RPPS[[#This Row],[Receitas RGPS]]-B80)</f>
        <v>27802901243.509979</v>
      </c>
      <c r="D81" s="2">
        <f>SUMIFS(_04___RGPS_e_RPPS[Movimento Receitas RGPS],_04___RGPS_e_RPPS[Mês de Referência],"&gt;"&amp;EDATE(_04___RGPS_e_RPPS[[#This Row],[Mês de Referência]],-12),_04___RGPS_e_RPPS[Mês de Referência],"&lt;"&amp;EDATE(A81,1))</f>
        <v>327890623513.62</v>
      </c>
      <c r="E81" s="2">
        <v>262038266550.17999</v>
      </c>
      <c r="F81" s="2">
        <f>IF(MONTH(_04___RGPS_e_RPPS[[#This Row],[Mês de Referência]])=1,_04___RGPS_e_RPPS[[#This Row],[Despesas RGPS]],_04___RGPS_e_RPPS[[#This Row],[Despesas RGPS]]-E80)</f>
        <v>44264733518.070007</v>
      </c>
      <c r="G81" s="2">
        <f>SUMIFS(_04___RGPS_e_RPPS[Movimento Despesas RGPS],_04___RGPS_e_RPPS[Mês de Referência],"&gt;"&amp;EDATE(_04___RGPS_e_RPPS[[#This Row],[Mês de Referência]],-12),_04___RGPS_e_RPPS[Mês de Referência],"&lt;"&amp;EDATE(A81,1))</f>
        <v>379668825733.87</v>
      </c>
      <c r="H81" s="2">
        <v>16583993023.16</v>
      </c>
      <c r="I81" s="2">
        <f>IF(MONTH(_04___RGPS_e_RPPS[[#This Row],[Mês de Referência]])=1,_04___RGPS_e_RPPS[[#This Row],[Receitas RPPS Civis]],_04___RGPS_e_RPPS[[#This Row],[Receitas RPPS Civis]]-H80)</f>
        <v>2050055418.4799995</v>
      </c>
      <c r="J81" s="2">
        <f>SUMIFS(_04___RGPS_e_RPPS[Movimento Receitas RPPS Civis],_04___RGPS_e_RPPS[Mês de Referência],"&gt;"&amp;EDATE(_04___RGPS_e_RPPS[[#This Row],[Mês de Referência]],-12),_04___RGPS_e_RPPS[Mês de Referência],"&lt;"&amp;EDATE(A81,1))</f>
        <v>25943538781.77</v>
      </c>
      <c r="K81" s="2">
        <v>41456635762.480003</v>
      </c>
      <c r="L81" s="2">
        <f>IF(MONTH(_04___RGPS_e_RPPS[[#This Row],[Mês de Referência]])=1,_04___RGPS_e_RPPS[[#This Row],[Despesas RPPS Civis]],_04___RGPS_e_RPPS[[#This Row],[Despesas RPPS Civis]]-K80)</f>
        <v>4979014555.8300018</v>
      </c>
      <c r="M81" s="2">
        <f>SUMIFS(_04___RGPS_e_RPPS[Movimento Despesas RPPS Civis],_04___RGPS_e_RPPS[Mês de Referência],"&gt;"&amp;EDATE(_04___RGPS_e_RPPS[[#This Row],[Mês de Referência]],-12),_04___RGPS_e_RPPS[Mês de Referência],"&lt;"&amp;EDATE(A81,1))</f>
        <v>64314492419.139999</v>
      </c>
      <c r="N81" s="2">
        <v>1530590233.0599999</v>
      </c>
      <c r="O81" s="2">
        <f>IF(MONTH(_04___RGPS_e_RPPS[[#This Row],[Mês de Referência]])=1,_04___RGPS_e_RPPS[[#This Row],[Receitas - Militares]],_04___RGPS_e_RPPS[[#This Row],[Receitas - Militares]]-N80)</f>
        <v>151368073.91999984</v>
      </c>
      <c r="P81" s="2">
        <f>SUMIFS(_04___RGPS_e_RPPS[Movimento Receitas - Militares],_04___RGPS_e_RPPS[Mês de Referência],"&gt;"&amp;EDATE(_04___RGPS_e_RPPS[[#This Row],[Mês de Referência]],-12),_04___RGPS_e_RPPS[Mês de Referência],"&lt;"&amp;EDATE(A81,1))</f>
        <v>2312357045.2799997</v>
      </c>
      <c r="Q81" s="2">
        <v>20624717594.880001</v>
      </c>
      <c r="R81" s="2">
        <f>IF(MONTH(_04___RGPS_e_RPPS[[#This Row],[Mês de Referência]])=1,_04___RGPS_e_RPPS[[#This Row],[Despesas - Militares]],_04___RGPS_e_RPPS[[#This Row],[Despesas - Militares]]-Q80)</f>
        <v>2489749863.4700012</v>
      </c>
      <c r="S81" s="2">
        <f>SUMIFS(_04___RGPS_e_RPPS[Movimento Despesas Militares],_04___RGPS_e_RPPS[Mês de Referência],"&gt;"&amp;EDATE(_04___RGPS_e_RPPS[[#This Row],[Mês de Referência]],-12),_04___RGPS_e_RPPS[Mês de Referência],"&lt;"&amp;EDATE(A81,1))</f>
        <v>29468872191.400002</v>
      </c>
      <c r="T81" s="2"/>
      <c r="U81" s="2">
        <f>IF(MONTH(_04___RGPS_e_RPPS[[#This Row],[Mês de Referência]])=1,_04___RGPS_e_RPPS[[#This Row],[Receitas FCDF]],_04___RGPS_e_RPPS[[#This Row],[Receitas FCDF]]-T80)</f>
        <v>0</v>
      </c>
      <c r="V81" s="2">
        <f>SUMIFS(_04___RGPS_e_RPPS[Movimento Receitas FCDF],_04___RGPS_e_RPPS[Mês de Referência],"&gt;"&amp;EDATE(_04___RGPS_e_RPPS[[#This Row],[Mês de Referência]],-12),_04___RGPS_e_RPPS[Mês de Referência],"&lt;"&amp;EDATE(A81,1))</f>
        <v>0</v>
      </c>
      <c r="W81" s="2"/>
      <c r="X81" s="2">
        <f>IF(MONTH(_04___RGPS_e_RPPS[[#This Row],[Mês de Referência]])=1,_04___RGPS_e_RPPS[[#This Row],[Despesas FCDF]],_04___RGPS_e_RPPS[[#This Row],[Despesas FCDF]]-W80)</f>
        <v>0</v>
      </c>
      <c r="Y81" s="2">
        <f>SUMIFS(_04___RGPS_e_RPPS[Movimento Despesas FCDF],_04___RGPS_e_RPPS[Mês de Referência],"&gt;"&amp;EDATE(_04___RGPS_e_RPPS[[#This Row],[Mês de Referência]],-12),_04___RGPS_e_RPPS[Mês de Referência],"&lt;"&amp;EDATE(A81,1))</f>
        <v>0</v>
      </c>
      <c r="Z81" s="8"/>
      <c r="AA81"/>
      <c r="AB81"/>
      <c r="AC81"/>
      <c r="AD81" s="1" t="s">
        <v>337</v>
      </c>
      <c r="AE81" s="6">
        <v>41852</v>
      </c>
      <c r="AF81" s="1">
        <v>2014</v>
      </c>
    </row>
    <row r="82" spans="1:32" ht="15" x14ac:dyDescent="0.25">
      <c r="A82" s="6">
        <v>41883</v>
      </c>
      <c r="B82" s="2">
        <v>239626882108.94</v>
      </c>
      <c r="C82" s="2">
        <f>IF(MONTH(_04___RGPS_e_RPPS[[#This Row],[Mês de Referência]])=1,_04___RGPS_e_RPPS[[#This Row],[Receitas RGPS]],_04___RGPS_e_RPPS[[#This Row],[Receitas RGPS]]-B81)</f>
        <v>27567429975.140015</v>
      </c>
      <c r="D82" s="2">
        <f>SUMIFS(_04___RGPS_e_RPPS[Movimento Receitas RGPS],_04___RGPS_e_RPPS[Mês de Referência],"&gt;"&amp;EDATE(_04___RGPS_e_RPPS[[#This Row],[Mês de Referência]],-12),_04___RGPS_e_RPPS[Mês de Referência],"&lt;"&amp;EDATE(A82,1))</f>
        <v>330464737908.57007</v>
      </c>
      <c r="E82" s="2">
        <v>292814840469.66998</v>
      </c>
      <c r="F82" s="2">
        <f>IF(MONTH(_04___RGPS_e_RPPS[[#This Row],[Mês de Referência]])=1,_04___RGPS_e_RPPS[[#This Row],[Despesas RGPS]],_04___RGPS_e_RPPS[[#This Row],[Despesas RGPS]]-E81)</f>
        <v>30776573919.48999</v>
      </c>
      <c r="G82" s="2">
        <f>SUMIFS(_04___RGPS_e_RPPS[Movimento Despesas RGPS],_04___RGPS_e_RPPS[Mês de Referência],"&gt;"&amp;EDATE(_04___RGPS_e_RPPS[[#This Row],[Mês de Referência]],-12),_04___RGPS_e_RPPS[Mês de Referência],"&lt;"&amp;EDATE(A82,1))</f>
        <v>382810801711.06</v>
      </c>
      <c r="H82" s="2">
        <v>18638836426.209999</v>
      </c>
      <c r="I82" s="2">
        <f>IF(MONTH(_04___RGPS_e_RPPS[[#This Row],[Mês de Referência]])=1,_04___RGPS_e_RPPS[[#This Row],[Receitas RPPS Civis]],_04___RGPS_e_RPPS[[#This Row],[Receitas RPPS Civis]]-H81)</f>
        <v>2054843403.0499992</v>
      </c>
      <c r="J82" s="2">
        <f>SUMIFS(_04___RGPS_e_RPPS[Movimento Receitas RPPS Civis],_04___RGPS_e_RPPS[Mês de Referência],"&gt;"&amp;EDATE(_04___RGPS_e_RPPS[[#This Row],[Mês de Referência]],-12),_04___RGPS_e_RPPS[Mês de Referência],"&lt;"&amp;EDATE(A82,1))</f>
        <v>26058716486.550003</v>
      </c>
      <c r="K82" s="2">
        <v>46562615772.480003</v>
      </c>
      <c r="L82" s="2">
        <f>IF(MONTH(_04___RGPS_e_RPPS[[#This Row],[Mês de Referência]])=1,_04___RGPS_e_RPPS[[#This Row],[Despesas RPPS Civis]],_04___RGPS_e_RPPS[[#This Row],[Despesas RPPS Civis]]-K81)</f>
        <v>5105980010</v>
      </c>
      <c r="M82" s="2">
        <f>SUMIFS(_04___RGPS_e_RPPS[Movimento Despesas RPPS Civis],_04___RGPS_e_RPPS[Mês de Referência],"&gt;"&amp;EDATE(_04___RGPS_e_RPPS[[#This Row],[Mês de Referência]],-12),_04___RGPS_e_RPPS[Mês de Referência],"&lt;"&amp;EDATE(A82,1))</f>
        <v>64441954221.190002</v>
      </c>
      <c r="N82" s="2">
        <v>1735564519.75</v>
      </c>
      <c r="O82" s="2">
        <f>IF(MONTH(_04___RGPS_e_RPPS[[#This Row],[Mês de Referência]])=1,_04___RGPS_e_RPPS[[#This Row],[Receitas - Militares]],_04___RGPS_e_RPPS[[#This Row],[Receitas - Militares]]-N81)</f>
        <v>204974286.69000006</v>
      </c>
      <c r="P82" s="2">
        <f>SUMIFS(_04___RGPS_e_RPPS[Movimento Receitas - Militares],_04___RGPS_e_RPPS[Mês de Referência],"&gt;"&amp;EDATE(_04___RGPS_e_RPPS[[#This Row],[Mês de Referência]],-12),_04___RGPS_e_RPPS[Mês de Referência],"&lt;"&amp;EDATE(A82,1))</f>
        <v>2333316953.4300003</v>
      </c>
      <c r="Q82" s="2">
        <v>23123218977.02</v>
      </c>
      <c r="R82" s="2">
        <f>IF(MONTH(_04___RGPS_e_RPPS[[#This Row],[Mês de Referência]])=1,_04___RGPS_e_RPPS[[#This Row],[Despesas - Militares]],_04___RGPS_e_RPPS[[#This Row],[Despesas - Militares]]-Q81)</f>
        <v>2498501382.1399994</v>
      </c>
      <c r="S82" s="2">
        <f>SUMIFS(_04___RGPS_e_RPPS[Movimento Despesas Militares],_04___RGPS_e_RPPS[Mês de Referência],"&gt;"&amp;EDATE(_04___RGPS_e_RPPS[[#This Row],[Mês de Referência]],-12),_04___RGPS_e_RPPS[Mês de Referência],"&lt;"&amp;EDATE(A82,1))</f>
        <v>30038437110.84</v>
      </c>
      <c r="T82" s="2"/>
      <c r="U82" s="2">
        <f>IF(MONTH(_04___RGPS_e_RPPS[[#This Row],[Mês de Referência]])=1,_04___RGPS_e_RPPS[[#This Row],[Receitas FCDF]],_04___RGPS_e_RPPS[[#This Row],[Receitas FCDF]]-T81)</f>
        <v>0</v>
      </c>
      <c r="V82" s="2">
        <f>SUMIFS(_04___RGPS_e_RPPS[Movimento Receitas FCDF],_04___RGPS_e_RPPS[Mês de Referência],"&gt;"&amp;EDATE(_04___RGPS_e_RPPS[[#This Row],[Mês de Referência]],-12),_04___RGPS_e_RPPS[Mês de Referência],"&lt;"&amp;EDATE(A82,1))</f>
        <v>0</v>
      </c>
      <c r="W82" s="2"/>
      <c r="X82" s="2">
        <f>IF(MONTH(_04___RGPS_e_RPPS[[#This Row],[Mês de Referência]])=1,_04___RGPS_e_RPPS[[#This Row],[Despesas FCDF]],_04___RGPS_e_RPPS[[#This Row],[Despesas FCDF]]-W81)</f>
        <v>0</v>
      </c>
      <c r="Y82" s="2">
        <f>SUMIFS(_04___RGPS_e_RPPS[Movimento Despesas FCDF],_04___RGPS_e_RPPS[Mês de Referência],"&gt;"&amp;EDATE(_04___RGPS_e_RPPS[[#This Row],[Mês de Referência]],-12),_04___RGPS_e_RPPS[Mês de Referência],"&lt;"&amp;EDATE(A82,1))</f>
        <v>0</v>
      </c>
      <c r="Z82" s="8"/>
      <c r="AA82"/>
      <c r="AB82"/>
      <c r="AC82"/>
      <c r="AD82" s="1" t="s">
        <v>338</v>
      </c>
      <c r="AE82" s="6">
        <v>41883</v>
      </c>
      <c r="AF82" s="1">
        <v>2014</v>
      </c>
    </row>
    <row r="83" spans="1:32" ht="15" x14ac:dyDescent="0.25">
      <c r="A83" s="6">
        <v>41913</v>
      </c>
      <c r="B83" s="2">
        <v>267217674317.04999</v>
      </c>
      <c r="C83" s="2">
        <f>IF(MONTH(_04___RGPS_e_RPPS[[#This Row],[Mês de Referência]])=1,_04___RGPS_e_RPPS[[#This Row],[Receitas RGPS]],_04___RGPS_e_RPPS[[#This Row],[Receitas RGPS]]-B82)</f>
        <v>27590792208.109985</v>
      </c>
      <c r="D83" s="2">
        <f>SUMIFS(_04___RGPS_e_RPPS[Movimento Receitas RGPS],_04___RGPS_e_RPPS[Mês de Referência],"&gt;"&amp;EDATE(_04___RGPS_e_RPPS[[#This Row],[Mês de Referência]],-12),_04___RGPS_e_RPPS[Mês de Referência],"&lt;"&amp;EDATE(A83,1))</f>
        <v>332622385559.27997</v>
      </c>
      <c r="E83" s="2">
        <v>326075763002.78998</v>
      </c>
      <c r="F83" s="2">
        <f>IF(MONTH(_04___RGPS_e_RPPS[[#This Row],[Mês de Referência]])=1,_04___RGPS_e_RPPS[[#This Row],[Despesas RGPS]],_04___RGPS_e_RPPS[[#This Row],[Despesas RGPS]]-E82)</f>
        <v>33260922533.119995</v>
      </c>
      <c r="G83" s="2">
        <f>SUMIFS(_04___RGPS_e_RPPS[Movimento Despesas RGPS],_04___RGPS_e_RPPS[Mês de Referência],"&gt;"&amp;EDATE(_04___RGPS_e_RPPS[[#This Row],[Mês de Referência]],-12),_04___RGPS_e_RPPS[Mês de Referência],"&lt;"&amp;EDATE(A83,1))</f>
        <v>388233167878.08997</v>
      </c>
      <c r="H83" s="2">
        <v>20759047378.959999</v>
      </c>
      <c r="I83" s="2">
        <f>IF(MONTH(_04___RGPS_e_RPPS[[#This Row],[Mês de Referência]])=1,_04___RGPS_e_RPPS[[#This Row],[Receitas RPPS Civis]],_04___RGPS_e_RPPS[[#This Row],[Receitas RPPS Civis]]-H82)</f>
        <v>2120210952.75</v>
      </c>
      <c r="J83" s="2">
        <f>SUMIFS(_04___RGPS_e_RPPS[Movimento Receitas RPPS Civis],_04___RGPS_e_RPPS[Mês de Referência],"&gt;"&amp;EDATE(_04___RGPS_e_RPPS[[#This Row],[Mês de Referência]],-12),_04___RGPS_e_RPPS[Mês de Referência],"&lt;"&amp;EDATE(A83,1))</f>
        <v>26300180668.399994</v>
      </c>
      <c r="K83" s="2">
        <v>51741682778.160004</v>
      </c>
      <c r="L83" s="2">
        <f>IF(MONTH(_04___RGPS_e_RPPS[[#This Row],[Mês de Referência]])=1,_04___RGPS_e_RPPS[[#This Row],[Despesas RPPS Civis]],_04___RGPS_e_RPPS[[#This Row],[Despesas RPPS Civis]]-K82)</f>
        <v>5179067005.6800003</v>
      </c>
      <c r="M83" s="2">
        <f>SUMIFS(_04___RGPS_e_RPPS[Movimento Despesas RPPS Civis],_04___RGPS_e_RPPS[Mês de Referência],"&gt;"&amp;EDATE(_04___RGPS_e_RPPS[[#This Row],[Mês de Referência]],-12),_04___RGPS_e_RPPS[Mês de Referência],"&lt;"&amp;EDATE(A83,1))</f>
        <v>64629871929.370003</v>
      </c>
      <c r="N83" s="2">
        <v>1938595570.5699999</v>
      </c>
      <c r="O83" s="2">
        <f>IF(MONTH(_04___RGPS_e_RPPS[[#This Row],[Mês de Referência]])=1,_04___RGPS_e_RPPS[[#This Row],[Receitas - Militares]],_04___RGPS_e_RPPS[[#This Row],[Receitas - Militares]]-N82)</f>
        <v>203031050.81999993</v>
      </c>
      <c r="P83" s="2">
        <f>SUMIFS(_04___RGPS_e_RPPS[Movimento Receitas - Militares],_04___RGPS_e_RPPS[Mês de Referência],"&gt;"&amp;EDATE(_04___RGPS_e_RPPS[[#This Row],[Mês de Referência]],-12),_04___RGPS_e_RPPS[Mês de Referência],"&lt;"&amp;EDATE(A83,1))</f>
        <v>2352574540.7599993</v>
      </c>
      <c r="Q83" s="2">
        <v>25622338591.889999</v>
      </c>
      <c r="R83" s="2">
        <f>IF(MONTH(_04___RGPS_e_RPPS[[#This Row],[Mês de Referência]])=1,_04___RGPS_e_RPPS[[#This Row],[Despesas - Militares]],_04___RGPS_e_RPPS[[#This Row],[Despesas - Militares]]-Q82)</f>
        <v>2499119614.8699989</v>
      </c>
      <c r="S83" s="2">
        <f>SUMIFS(_04___RGPS_e_RPPS[Movimento Despesas Militares],_04___RGPS_e_RPPS[Mês de Referência],"&gt;"&amp;EDATE(_04___RGPS_e_RPPS[[#This Row],[Mês de Referência]],-12),_04___RGPS_e_RPPS[Mês de Referência],"&lt;"&amp;EDATE(A83,1))</f>
        <v>30605645529.899998</v>
      </c>
      <c r="T83" s="2"/>
      <c r="U83" s="2">
        <f>IF(MONTH(_04___RGPS_e_RPPS[[#This Row],[Mês de Referência]])=1,_04___RGPS_e_RPPS[[#This Row],[Receitas FCDF]],_04___RGPS_e_RPPS[[#This Row],[Receitas FCDF]]-T82)</f>
        <v>0</v>
      </c>
      <c r="V83" s="2">
        <f>SUMIFS(_04___RGPS_e_RPPS[Movimento Receitas FCDF],_04___RGPS_e_RPPS[Mês de Referência],"&gt;"&amp;EDATE(_04___RGPS_e_RPPS[[#This Row],[Mês de Referência]],-12),_04___RGPS_e_RPPS[Mês de Referência],"&lt;"&amp;EDATE(A83,1))</f>
        <v>0</v>
      </c>
      <c r="W83" s="2"/>
      <c r="X83" s="2">
        <f>IF(MONTH(_04___RGPS_e_RPPS[[#This Row],[Mês de Referência]])=1,_04___RGPS_e_RPPS[[#This Row],[Despesas FCDF]],_04___RGPS_e_RPPS[[#This Row],[Despesas FCDF]]-W82)</f>
        <v>0</v>
      </c>
      <c r="Y83" s="2">
        <f>SUMIFS(_04___RGPS_e_RPPS[Movimento Despesas FCDF],_04___RGPS_e_RPPS[Mês de Referência],"&gt;"&amp;EDATE(_04___RGPS_e_RPPS[[#This Row],[Mês de Referência]],-12),_04___RGPS_e_RPPS[Mês de Referência],"&lt;"&amp;EDATE(A83,1))</f>
        <v>0</v>
      </c>
      <c r="Z83" s="8"/>
      <c r="AA83"/>
      <c r="AB83"/>
      <c r="AC83"/>
      <c r="AD83" s="1" t="s">
        <v>339</v>
      </c>
      <c r="AE83" s="6">
        <v>41913</v>
      </c>
      <c r="AF83" s="1">
        <v>2014</v>
      </c>
    </row>
    <row r="84" spans="1:32" ht="15" x14ac:dyDescent="0.25">
      <c r="A84" s="6">
        <v>41944</v>
      </c>
      <c r="B84" s="2">
        <v>295918952324.46002</v>
      </c>
      <c r="C84" s="2">
        <f>IF(MONTH(_04___RGPS_e_RPPS[[#This Row],[Mês de Referência]])=1,_04___RGPS_e_RPPS[[#This Row],[Receitas RGPS]],_04___RGPS_e_RPPS[[#This Row],[Receitas RGPS]]-B83)</f>
        <v>28701278007.410034</v>
      </c>
      <c r="D84" s="2">
        <f>SUMIFS(_04___RGPS_e_RPPS[Movimento Receitas RGPS],_04___RGPS_e_RPPS[Mês de Referência],"&gt;"&amp;EDATE(_04___RGPS_e_RPPS[[#This Row],[Mês de Referência]],-12),_04___RGPS_e_RPPS[Mês de Referência],"&lt;"&amp;EDATE(A84,1))</f>
        <v>335617830341.34003</v>
      </c>
      <c r="E84" s="2">
        <v>370731255816.82001</v>
      </c>
      <c r="F84" s="2">
        <f>IF(MONTH(_04___RGPS_e_RPPS[[#This Row],[Mês de Referência]])=1,_04___RGPS_e_RPPS[[#This Row],[Despesas RGPS]],_04___RGPS_e_RPPS[[#This Row],[Despesas RGPS]]-E83)</f>
        <v>44655492814.030029</v>
      </c>
      <c r="G84" s="2">
        <f>SUMIFS(_04___RGPS_e_RPPS[Movimento Despesas RGPS],_04___RGPS_e_RPPS[Mês de Referência],"&gt;"&amp;EDATE(_04___RGPS_e_RPPS[[#This Row],[Mês de Referência]],-12),_04___RGPS_e_RPPS[Mês de Referência],"&lt;"&amp;EDATE(A84,1))</f>
        <v>392236216034.58997</v>
      </c>
      <c r="H84" s="2">
        <v>24548401057.799999</v>
      </c>
      <c r="I84" s="2">
        <f>IF(MONTH(_04___RGPS_e_RPPS[[#This Row],[Mês de Referência]])=1,_04___RGPS_e_RPPS[[#This Row],[Receitas RPPS Civis]],_04___RGPS_e_RPPS[[#This Row],[Receitas RPPS Civis]]-H83)</f>
        <v>3789353678.8400002</v>
      </c>
      <c r="J84" s="2">
        <f>SUMIFS(_04___RGPS_e_RPPS[Movimento Receitas RPPS Civis],_04___RGPS_e_RPPS[Mês de Referência],"&gt;"&amp;EDATE(_04___RGPS_e_RPPS[[#This Row],[Mês de Referência]],-12),_04___RGPS_e_RPPS[Mês de Referência],"&lt;"&amp;EDATE(A84,1))</f>
        <v>26553507003.18</v>
      </c>
      <c r="K84" s="2">
        <v>59091100586.599998</v>
      </c>
      <c r="L84" s="2">
        <f>IF(MONTH(_04___RGPS_e_RPPS[[#This Row],[Mês de Referência]])=1,_04___RGPS_e_RPPS[[#This Row],[Despesas RPPS Civis]],_04___RGPS_e_RPPS[[#This Row],[Despesas RPPS Civis]]-K83)</f>
        <v>7349417808.4399948</v>
      </c>
      <c r="M84" s="2">
        <f>SUMIFS(_04___RGPS_e_RPPS[Movimento Despesas RPPS Civis],_04___RGPS_e_RPPS[Mês de Referência],"&gt;"&amp;EDATE(_04___RGPS_e_RPPS[[#This Row],[Mês de Referência]],-12),_04___RGPS_e_RPPS[Mês de Referência],"&lt;"&amp;EDATE(A84,1))</f>
        <v>64814519355.929993</v>
      </c>
      <c r="N84" s="2">
        <v>2141641946.9000001</v>
      </c>
      <c r="O84" s="2">
        <f>IF(MONTH(_04___RGPS_e_RPPS[[#This Row],[Mês de Referência]])=1,_04___RGPS_e_RPPS[[#This Row],[Receitas - Militares]],_04___RGPS_e_RPPS[[#This Row],[Receitas - Militares]]-N83)</f>
        <v>203046376.33000016</v>
      </c>
      <c r="P84" s="2">
        <f>SUMIFS(_04___RGPS_e_RPPS[Movimento Receitas - Militares],_04___RGPS_e_RPPS[Mês de Referência],"&gt;"&amp;EDATE(_04___RGPS_e_RPPS[[#This Row],[Mês de Referência]],-12),_04___RGPS_e_RPPS[Mês de Referência],"&lt;"&amp;EDATE(A84,1))</f>
        <v>2372094689.25</v>
      </c>
      <c r="Q84" s="2">
        <v>29352317943.139999</v>
      </c>
      <c r="R84" s="2">
        <f>IF(MONTH(_04___RGPS_e_RPPS[[#This Row],[Mês de Referência]])=1,_04___RGPS_e_RPPS[[#This Row],[Despesas - Militares]],_04___RGPS_e_RPPS[[#This Row],[Despesas - Militares]]-Q83)</f>
        <v>3729979351.25</v>
      </c>
      <c r="S84" s="2">
        <f>SUMIFS(_04___RGPS_e_RPPS[Movimento Despesas Militares],_04___RGPS_e_RPPS[Mês de Referência],"&gt;"&amp;EDATE(_04___RGPS_e_RPPS[[#This Row],[Mês de Referência]],-12),_04___RGPS_e_RPPS[Mês de Referência],"&lt;"&amp;EDATE(A84,1))</f>
        <v>31283406547.779999</v>
      </c>
      <c r="T84" s="2"/>
      <c r="U84" s="2">
        <f>IF(MONTH(_04___RGPS_e_RPPS[[#This Row],[Mês de Referência]])=1,_04___RGPS_e_RPPS[[#This Row],[Receitas FCDF]],_04___RGPS_e_RPPS[[#This Row],[Receitas FCDF]]-T83)</f>
        <v>0</v>
      </c>
      <c r="V84" s="2">
        <f>SUMIFS(_04___RGPS_e_RPPS[Movimento Receitas FCDF],_04___RGPS_e_RPPS[Mês de Referência],"&gt;"&amp;EDATE(_04___RGPS_e_RPPS[[#This Row],[Mês de Referência]],-12),_04___RGPS_e_RPPS[Mês de Referência],"&lt;"&amp;EDATE(A84,1))</f>
        <v>0</v>
      </c>
      <c r="W84" s="2"/>
      <c r="X84" s="2">
        <f>IF(MONTH(_04___RGPS_e_RPPS[[#This Row],[Mês de Referência]])=1,_04___RGPS_e_RPPS[[#This Row],[Despesas FCDF]],_04___RGPS_e_RPPS[[#This Row],[Despesas FCDF]]-W83)</f>
        <v>0</v>
      </c>
      <c r="Y84" s="2">
        <f>SUMIFS(_04___RGPS_e_RPPS[Movimento Despesas FCDF],_04___RGPS_e_RPPS[Mês de Referência],"&gt;"&amp;EDATE(_04___RGPS_e_RPPS[[#This Row],[Mês de Referência]],-12),_04___RGPS_e_RPPS[Mês de Referência],"&lt;"&amp;EDATE(A84,1))</f>
        <v>0</v>
      </c>
      <c r="Z84" s="8"/>
      <c r="AA84"/>
      <c r="AB84"/>
      <c r="AC84"/>
      <c r="AD84" s="1" t="s">
        <v>340</v>
      </c>
      <c r="AE84" s="6">
        <v>41944</v>
      </c>
      <c r="AF84" s="1">
        <v>2014</v>
      </c>
    </row>
    <row r="85" spans="1:32" ht="15" x14ac:dyDescent="0.25">
      <c r="A85" s="6">
        <v>41974</v>
      </c>
      <c r="B85" s="2">
        <v>337554637045.34003</v>
      </c>
      <c r="C85" s="2">
        <f>IF(MONTH(_04___RGPS_e_RPPS[[#This Row],[Mês de Referência]])=1,_04___RGPS_e_RPPS[[#This Row],[Receitas RGPS]],_04___RGPS_e_RPPS[[#This Row],[Receitas RGPS]]-B84)</f>
        <v>41635684720.880005</v>
      </c>
      <c r="D85" s="2">
        <f>SUMIFS(_04___RGPS_e_RPPS[Movimento Receitas RGPS],_04___RGPS_e_RPPS[Mês de Referência],"&gt;"&amp;EDATE(_04___RGPS_e_RPPS[[#This Row],[Mês de Referência]],-12),_04___RGPS_e_RPPS[Mês de Referência],"&lt;"&amp;EDATE(A85,1))</f>
        <v>337554637045.34003</v>
      </c>
      <c r="E85" s="2">
        <v>402087195681.25</v>
      </c>
      <c r="F85" s="2">
        <f>IF(MONTH(_04___RGPS_e_RPPS[[#This Row],[Mês de Referência]])=1,_04___RGPS_e_RPPS[[#This Row],[Despesas RGPS]],_04___RGPS_e_RPPS[[#This Row],[Despesas RGPS]]-E84)</f>
        <v>31355939864.429993</v>
      </c>
      <c r="G85" s="2">
        <f>SUMIFS(_04___RGPS_e_RPPS[Movimento Despesas RGPS],_04___RGPS_e_RPPS[Mês de Referência],"&gt;"&amp;EDATE(_04___RGPS_e_RPPS[[#This Row],[Mês de Referência]],-12),_04___RGPS_e_RPPS[Mês de Referência],"&lt;"&amp;EDATE(A85,1))</f>
        <v>402087195681.25</v>
      </c>
      <c r="H85" s="2">
        <v>26935134227.759998</v>
      </c>
      <c r="I85" s="2">
        <f>IF(MONTH(_04___RGPS_e_RPPS[[#This Row],[Mês de Referência]])=1,_04___RGPS_e_RPPS[[#This Row],[Receitas RPPS Civis]],_04___RGPS_e_RPPS[[#This Row],[Receitas RPPS Civis]]-H84)</f>
        <v>2386733169.9599991</v>
      </c>
      <c r="J85" s="2">
        <f>SUMIFS(_04___RGPS_e_RPPS[Movimento Receitas RPPS Civis],_04___RGPS_e_RPPS[Mês de Referência],"&gt;"&amp;EDATE(_04___RGPS_e_RPPS[[#This Row],[Mês de Referência]],-12),_04___RGPS_e_RPPS[Mês de Referência],"&lt;"&amp;EDATE(A85,1))</f>
        <v>26935134227.759998</v>
      </c>
      <c r="K85" s="2">
        <v>64377733167.43</v>
      </c>
      <c r="L85" s="2">
        <f>IF(MONTH(_04___RGPS_e_RPPS[[#This Row],[Mês de Referência]])=1,_04___RGPS_e_RPPS[[#This Row],[Despesas RPPS Civis]],_04___RGPS_e_RPPS[[#This Row],[Despesas RPPS Civis]]-K84)</f>
        <v>5286632580.8300018</v>
      </c>
      <c r="M85" s="2">
        <f>SUMIFS(_04___RGPS_e_RPPS[Movimento Despesas RPPS Civis],_04___RGPS_e_RPPS[Mês de Referência],"&gt;"&amp;EDATE(_04___RGPS_e_RPPS[[#This Row],[Mês de Referência]],-12),_04___RGPS_e_RPPS[Mês de Referência],"&lt;"&amp;EDATE(A85,1))</f>
        <v>64377733167.43</v>
      </c>
      <c r="N85" s="2">
        <v>2343239613.4200001</v>
      </c>
      <c r="O85" s="2">
        <f>IF(MONTH(_04___RGPS_e_RPPS[[#This Row],[Mês de Referência]])=1,_04___RGPS_e_RPPS[[#This Row],[Receitas - Militares]],_04___RGPS_e_RPPS[[#This Row],[Receitas - Militares]]-N84)</f>
        <v>201597666.51999998</v>
      </c>
      <c r="P85" s="2">
        <f>SUMIFS(_04___RGPS_e_RPPS[Movimento Receitas - Militares],_04___RGPS_e_RPPS[Mês de Referência],"&gt;"&amp;EDATE(_04___RGPS_e_RPPS[[#This Row],[Mês de Referência]],-12),_04___RGPS_e_RPPS[Mês de Referência],"&lt;"&amp;EDATE(A85,1))</f>
        <v>2343239613.4200001</v>
      </c>
      <c r="Q85" s="2">
        <v>31848796517.759998</v>
      </c>
      <c r="R85" s="2">
        <f>IF(MONTH(_04___RGPS_e_RPPS[[#This Row],[Mês de Referência]])=1,_04___RGPS_e_RPPS[[#This Row],[Despesas - Militares]],_04___RGPS_e_RPPS[[#This Row],[Despesas - Militares]]-Q84)</f>
        <v>2496478574.6199989</v>
      </c>
      <c r="S85" s="2">
        <f>SUMIFS(_04___RGPS_e_RPPS[Movimento Despesas Militares],_04___RGPS_e_RPPS[Mês de Referência],"&gt;"&amp;EDATE(_04___RGPS_e_RPPS[[#This Row],[Mês de Referência]],-12),_04___RGPS_e_RPPS[Mês de Referência],"&lt;"&amp;EDATE(A85,1))</f>
        <v>31848796517.759998</v>
      </c>
      <c r="T85" s="2"/>
      <c r="U85" s="2">
        <f>IF(MONTH(_04___RGPS_e_RPPS[[#This Row],[Mês de Referência]])=1,_04___RGPS_e_RPPS[[#This Row],[Receitas FCDF]],_04___RGPS_e_RPPS[[#This Row],[Receitas FCDF]]-T84)</f>
        <v>0</v>
      </c>
      <c r="V85" s="2">
        <f>SUMIFS(_04___RGPS_e_RPPS[Movimento Receitas FCDF],_04___RGPS_e_RPPS[Mês de Referência],"&gt;"&amp;EDATE(_04___RGPS_e_RPPS[[#This Row],[Mês de Referência]],-12),_04___RGPS_e_RPPS[Mês de Referência],"&lt;"&amp;EDATE(A85,1))</f>
        <v>0</v>
      </c>
      <c r="W85" s="2"/>
      <c r="X85" s="2">
        <f>IF(MONTH(_04___RGPS_e_RPPS[[#This Row],[Mês de Referência]])=1,_04___RGPS_e_RPPS[[#This Row],[Despesas FCDF]],_04___RGPS_e_RPPS[[#This Row],[Despesas FCDF]]-W84)</f>
        <v>0</v>
      </c>
      <c r="Y85" s="2">
        <f>SUMIFS(_04___RGPS_e_RPPS[Movimento Despesas FCDF],_04___RGPS_e_RPPS[Mês de Referência],"&gt;"&amp;EDATE(_04___RGPS_e_RPPS[[#This Row],[Mês de Referência]],-12),_04___RGPS_e_RPPS[Mês de Referência],"&lt;"&amp;EDATE(A85,1))</f>
        <v>0</v>
      </c>
      <c r="Z85" s="8"/>
      <c r="AA85"/>
      <c r="AB85"/>
      <c r="AC85"/>
      <c r="AD85" s="1" t="s">
        <v>341</v>
      </c>
      <c r="AE85" s="6">
        <v>41974</v>
      </c>
      <c r="AF85" s="1">
        <v>2014</v>
      </c>
    </row>
    <row r="86" spans="1:32" ht="15" x14ac:dyDescent="0.25">
      <c r="A86" s="6">
        <v>42005</v>
      </c>
      <c r="B86" s="2">
        <v>27989036162.040001</v>
      </c>
      <c r="C86" s="2">
        <f>IF(MONTH(_04___RGPS_e_RPPS[[#This Row],[Mês de Referência]])=1,_04___RGPS_e_RPPS[[#This Row],[Receitas RGPS]],_04___RGPS_e_RPPS[[#This Row],[Receitas RGPS]]-B85)</f>
        <v>27989036162.040001</v>
      </c>
      <c r="D86" s="2">
        <f>SUMIFS(_04___RGPS_e_RPPS[Movimento Receitas RGPS],_04___RGPS_e_RPPS[Mês de Referência],"&gt;"&amp;EDATE(_04___RGPS_e_RPPS[[#This Row],[Mês de Referência]],-12),_04___RGPS_e_RPPS[Mês de Referência],"&lt;"&amp;EDATE(A86,1))</f>
        <v>338815347978.46002</v>
      </c>
      <c r="E86" s="2">
        <v>34412399603.120003</v>
      </c>
      <c r="F86" s="2">
        <f>IF(MONTH(_04___RGPS_e_RPPS[[#This Row],[Mês de Referência]])=1,_04___RGPS_e_RPPS[[#This Row],[Despesas RGPS]],_04___RGPS_e_RPPS[[#This Row],[Despesas RGPS]]-E85)</f>
        <v>34412399603.120003</v>
      </c>
      <c r="G86" s="2">
        <f>SUMIFS(_04___RGPS_e_RPPS[Movimento Despesas RGPS],_04___RGPS_e_RPPS[Mês de Referência],"&gt;"&amp;EDATE(_04___RGPS_e_RPPS[[#This Row],[Mês de Referência]],-12),_04___RGPS_e_RPPS[Mês de Referência],"&lt;"&amp;EDATE(A86,1))</f>
        <v>399365105923.85999</v>
      </c>
      <c r="H86" s="2">
        <v>2411313356.04</v>
      </c>
      <c r="I86" s="2">
        <f>IF(MONTH(_04___RGPS_e_RPPS[[#This Row],[Mês de Referência]])=1,_04___RGPS_e_RPPS[[#This Row],[Receitas RPPS Civis]],_04___RGPS_e_RPPS[[#This Row],[Receitas RPPS Civis]]-H85)</f>
        <v>2411313356.04</v>
      </c>
      <c r="J86" s="2">
        <f>SUMIFS(_04___RGPS_e_RPPS[Movimento Receitas RPPS Civis],_04___RGPS_e_RPPS[Mês de Referência],"&gt;"&amp;EDATE(_04___RGPS_e_RPPS[[#This Row],[Mês de Referência]],-12),_04___RGPS_e_RPPS[Mês de Referência],"&lt;"&amp;EDATE(A86,1))</f>
        <v>27104611066.73</v>
      </c>
      <c r="K86" s="2">
        <v>5300507720.7600002</v>
      </c>
      <c r="L86" s="2">
        <f>IF(MONTH(_04___RGPS_e_RPPS[[#This Row],[Mês de Referência]])=1,_04___RGPS_e_RPPS[[#This Row],[Despesas RPPS Civis]],_04___RGPS_e_RPPS[[#This Row],[Despesas RPPS Civis]]-K85)</f>
        <v>5300507720.7600002</v>
      </c>
      <c r="M86" s="2">
        <f>SUMIFS(_04___RGPS_e_RPPS[Movimento Despesas RPPS Civis],_04___RGPS_e_RPPS[Mês de Referência],"&gt;"&amp;EDATE(_04___RGPS_e_RPPS[[#This Row],[Mês de Referência]],-12),_04___RGPS_e_RPPS[Mês de Referência],"&lt;"&amp;EDATE(A86,1))</f>
        <v>64735884548.190002</v>
      </c>
      <c r="N86" s="2">
        <v>152760753.19999999</v>
      </c>
      <c r="O86" s="2">
        <f>IF(MONTH(_04___RGPS_e_RPPS[[#This Row],[Mês de Referência]])=1,_04___RGPS_e_RPPS[[#This Row],[Receitas - Militares]],_04___RGPS_e_RPPS[[#This Row],[Receitas - Militares]]-N85)</f>
        <v>152760753.19999999</v>
      </c>
      <c r="P86" s="2">
        <f>SUMIFS(_04___RGPS_e_RPPS[Movimento Receitas - Militares],_04___RGPS_e_RPPS[Mês de Referência],"&gt;"&amp;EDATE(_04___RGPS_e_RPPS[[#This Row],[Mês de Referência]],-12),_04___RGPS_e_RPPS[Mês de Referência],"&lt;"&amp;EDATE(A86,1))</f>
        <v>2358105345.4499998</v>
      </c>
      <c r="Q86" s="2">
        <v>2483855588.8200002</v>
      </c>
      <c r="R86" s="2">
        <f>IF(MONTH(_04___RGPS_e_RPPS[[#This Row],[Mês de Referência]])=1,_04___RGPS_e_RPPS[[#This Row],[Despesas - Militares]],_04___RGPS_e_RPPS[[#This Row],[Despesas - Militares]]-Q85)</f>
        <v>2483855588.8200002</v>
      </c>
      <c r="S86" s="2">
        <f>SUMIFS(_04___RGPS_e_RPPS[Movimento Despesas Militares],_04___RGPS_e_RPPS[Mês de Referência],"&gt;"&amp;EDATE(_04___RGPS_e_RPPS[[#This Row],[Mês de Referência]],-12),_04___RGPS_e_RPPS[Mês de Referência],"&lt;"&amp;EDATE(A86,1))</f>
        <v>32071064616.48</v>
      </c>
      <c r="T86" s="2"/>
      <c r="U86" s="2">
        <f>IF(MONTH(_04___RGPS_e_RPPS[[#This Row],[Mês de Referência]])=1,_04___RGPS_e_RPPS[[#This Row],[Receitas FCDF]],_04___RGPS_e_RPPS[[#This Row],[Receitas FCDF]]-T85)</f>
        <v>0</v>
      </c>
      <c r="V86" s="2">
        <f>SUMIFS(_04___RGPS_e_RPPS[Movimento Receitas FCDF],_04___RGPS_e_RPPS[Mês de Referência],"&gt;"&amp;EDATE(_04___RGPS_e_RPPS[[#This Row],[Mês de Referência]],-12),_04___RGPS_e_RPPS[Mês de Referência],"&lt;"&amp;EDATE(A86,1))</f>
        <v>0</v>
      </c>
      <c r="W86" s="2"/>
      <c r="X86" s="2">
        <f>IF(MONTH(_04___RGPS_e_RPPS[[#This Row],[Mês de Referência]])=1,_04___RGPS_e_RPPS[[#This Row],[Despesas FCDF]],_04___RGPS_e_RPPS[[#This Row],[Despesas FCDF]]-W85)</f>
        <v>0</v>
      </c>
      <c r="Y86" s="2">
        <f>SUMIFS(_04___RGPS_e_RPPS[Movimento Despesas FCDF],_04___RGPS_e_RPPS[Mês de Referência],"&gt;"&amp;EDATE(_04___RGPS_e_RPPS[[#This Row],[Mês de Referência]],-12),_04___RGPS_e_RPPS[Mês de Referência],"&lt;"&amp;EDATE(A86,1))</f>
        <v>0</v>
      </c>
      <c r="Z86" s="8"/>
      <c r="AA86"/>
      <c r="AB86"/>
      <c r="AC86"/>
      <c r="AD86" s="1" t="s">
        <v>330</v>
      </c>
      <c r="AE86" s="6">
        <v>42005</v>
      </c>
      <c r="AF86" s="1">
        <v>2015</v>
      </c>
    </row>
    <row r="87" spans="1:32" ht="15" x14ac:dyDescent="0.25">
      <c r="A87" s="6">
        <v>42036</v>
      </c>
      <c r="B87" s="2">
        <v>55084994527.910004</v>
      </c>
      <c r="C87" s="2">
        <f>IF(MONTH(_04___RGPS_e_RPPS[[#This Row],[Mês de Referência]])=1,_04___RGPS_e_RPPS[[#This Row],[Receitas RGPS]],_04___RGPS_e_RPPS[[#This Row],[Receitas RGPS]]-B86)</f>
        <v>27095958365.870003</v>
      </c>
      <c r="D87" s="2">
        <f>SUMIFS(_04___RGPS_e_RPPS[Movimento Receitas RGPS],_04___RGPS_e_RPPS[Mês de Referência],"&gt;"&amp;EDATE(_04___RGPS_e_RPPS[[#This Row],[Mês de Referência]],-12),_04___RGPS_e_RPPS[Mês de Referência],"&lt;"&amp;EDATE(A87,1))</f>
        <v>340523201908.34003</v>
      </c>
      <c r="E87" s="2">
        <v>67486933989.360001</v>
      </c>
      <c r="F87" s="2">
        <f>IF(MONTH(_04___RGPS_e_RPPS[[#This Row],[Mês de Referência]])=1,_04___RGPS_e_RPPS[[#This Row],[Despesas RGPS]],_04___RGPS_e_RPPS[[#This Row],[Despesas RGPS]]-E86)</f>
        <v>33074534386.239998</v>
      </c>
      <c r="G87" s="2">
        <f>SUMIFS(_04___RGPS_e_RPPS[Movimento Despesas RGPS],_04___RGPS_e_RPPS[Mês de Referência],"&gt;"&amp;EDATE(_04___RGPS_e_RPPS[[#This Row],[Mês de Referência]],-12),_04___RGPS_e_RPPS[Mês de Referência],"&lt;"&amp;EDATE(A87,1))</f>
        <v>402763079914.31</v>
      </c>
      <c r="H87" s="2">
        <v>4586830904.3199997</v>
      </c>
      <c r="I87" s="2">
        <f>IF(MONTH(_04___RGPS_e_RPPS[[#This Row],[Mês de Referência]])=1,_04___RGPS_e_RPPS[[#This Row],[Receitas RPPS Civis]],_04___RGPS_e_RPPS[[#This Row],[Receitas RPPS Civis]]-H86)</f>
        <v>2175517548.2799997</v>
      </c>
      <c r="J87" s="2">
        <f>SUMIFS(_04___RGPS_e_RPPS[Movimento Receitas RPPS Civis],_04___RGPS_e_RPPS[Mês de Referência],"&gt;"&amp;EDATE(_04___RGPS_e_RPPS[[#This Row],[Mês de Referência]],-12),_04___RGPS_e_RPPS[Mês de Referência],"&lt;"&amp;EDATE(A87,1))</f>
        <v>27244167512.659996</v>
      </c>
      <c r="K87" s="2">
        <v>10623951264.959999</v>
      </c>
      <c r="L87" s="2">
        <f>IF(MONTH(_04___RGPS_e_RPPS[[#This Row],[Mês de Referência]])=1,_04___RGPS_e_RPPS[[#This Row],[Despesas RPPS Civis]],_04___RGPS_e_RPPS[[#This Row],[Despesas RPPS Civis]]-K86)</f>
        <v>5323443544.1999989</v>
      </c>
      <c r="M87" s="2">
        <f>SUMIFS(_04___RGPS_e_RPPS[Movimento Despesas RPPS Civis],_04___RGPS_e_RPPS[Mês de Referência],"&gt;"&amp;EDATE(_04___RGPS_e_RPPS[[#This Row],[Mês de Referência]],-12),_04___RGPS_e_RPPS[Mês de Referência],"&lt;"&amp;EDATE(A87,1))</f>
        <v>65244729843.700005</v>
      </c>
      <c r="N87" s="2">
        <v>357333423.60000002</v>
      </c>
      <c r="O87" s="2">
        <f>IF(MONTH(_04___RGPS_e_RPPS[[#This Row],[Mês de Referência]])=1,_04___RGPS_e_RPPS[[#This Row],[Receitas - Militares]],_04___RGPS_e_RPPS[[#This Row],[Receitas - Militares]]-N86)</f>
        <v>204572670.40000004</v>
      </c>
      <c r="P87" s="2">
        <f>SUMIFS(_04___RGPS_e_RPPS[Movimento Receitas - Militares],_04___RGPS_e_RPPS[Mês de Referência],"&gt;"&amp;EDATE(_04___RGPS_e_RPPS[[#This Row],[Mês de Referência]],-12),_04___RGPS_e_RPPS[Mês de Referência],"&lt;"&amp;EDATE(A87,1))</f>
        <v>2377607447.4000001</v>
      </c>
      <c r="Q87" s="2">
        <v>4981819409.46</v>
      </c>
      <c r="R87" s="2">
        <f>IF(MONTH(_04___RGPS_e_RPPS[[#This Row],[Mês de Referência]])=1,_04___RGPS_e_RPPS[[#This Row],[Despesas - Militares]],_04___RGPS_e_RPPS[[#This Row],[Despesas - Militares]]-Q86)</f>
        <v>2497963820.6399999</v>
      </c>
      <c r="S87" s="2">
        <f>SUMIFS(_04___RGPS_e_RPPS[Movimento Despesas Militares],_04___RGPS_e_RPPS[Mês de Referência],"&gt;"&amp;EDATE(_04___RGPS_e_RPPS[[#This Row],[Mês de Referência]],-12),_04___RGPS_e_RPPS[Mês de Referência],"&lt;"&amp;EDATE(A87,1))</f>
        <v>32312253859.809998</v>
      </c>
      <c r="T87" s="2"/>
      <c r="U87" s="2">
        <f>IF(MONTH(_04___RGPS_e_RPPS[[#This Row],[Mês de Referência]])=1,_04___RGPS_e_RPPS[[#This Row],[Receitas FCDF]],_04___RGPS_e_RPPS[[#This Row],[Receitas FCDF]]-T86)</f>
        <v>0</v>
      </c>
      <c r="V87" s="2">
        <f>SUMIFS(_04___RGPS_e_RPPS[Movimento Receitas FCDF],_04___RGPS_e_RPPS[Mês de Referência],"&gt;"&amp;EDATE(_04___RGPS_e_RPPS[[#This Row],[Mês de Referência]],-12),_04___RGPS_e_RPPS[Mês de Referência],"&lt;"&amp;EDATE(A87,1))</f>
        <v>0</v>
      </c>
      <c r="W87" s="2"/>
      <c r="X87" s="2">
        <f>IF(MONTH(_04___RGPS_e_RPPS[[#This Row],[Mês de Referência]])=1,_04___RGPS_e_RPPS[[#This Row],[Despesas FCDF]],_04___RGPS_e_RPPS[[#This Row],[Despesas FCDF]]-W86)</f>
        <v>0</v>
      </c>
      <c r="Y87" s="2">
        <f>SUMIFS(_04___RGPS_e_RPPS[Movimento Despesas FCDF],_04___RGPS_e_RPPS[Mês de Referência],"&gt;"&amp;EDATE(_04___RGPS_e_RPPS[[#This Row],[Mês de Referência]],-12),_04___RGPS_e_RPPS[Mês de Referência],"&lt;"&amp;EDATE(A87,1))</f>
        <v>0</v>
      </c>
      <c r="Z87" s="8"/>
      <c r="AA87"/>
      <c r="AB87"/>
      <c r="AC87"/>
      <c r="AD87" s="1" t="s">
        <v>331</v>
      </c>
      <c r="AE87" s="6">
        <v>42036</v>
      </c>
      <c r="AF87" s="1">
        <v>2015</v>
      </c>
    </row>
    <row r="88" spans="1:32" ht="15" x14ac:dyDescent="0.25">
      <c r="A88" s="6">
        <v>42064</v>
      </c>
      <c r="B88" s="2">
        <v>82281492019.130005</v>
      </c>
      <c r="C88" s="2">
        <f>IF(MONTH(_04___RGPS_e_RPPS[[#This Row],[Mês de Referência]])=1,_04___RGPS_e_RPPS[[#This Row],[Receitas RGPS]],_04___RGPS_e_RPPS[[#This Row],[Receitas RGPS]]-B87)</f>
        <v>27196497491.220001</v>
      </c>
      <c r="D88" s="2">
        <f>SUMIFS(_04___RGPS_e_RPPS[Movimento Receitas RGPS],_04___RGPS_e_RPPS[Mês de Referência],"&gt;"&amp;EDATE(_04___RGPS_e_RPPS[[#This Row],[Mês de Referência]],-12),_04___RGPS_e_RPPS[Mês de Referência],"&lt;"&amp;EDATE(A88,1))</f>
        <v>342652766702.69995</v>
      </c>
      <c r="E88" s="2">
        <v>101202960656.25999</v>
      </c>
      <c r="F88" s="2">
        <f>IF(MONTH(_04___RGPS_e_RPPS[[#This Row],[Mês de Referência]])=1,_04___RGPS_e_RPPS[[#This Row],[Despesas RGPS]],_04___RGPS_e_RPPS[[#This Row],[Despesas RGPS]]-E87)</f>
        <v>33716026666.899994</v>
      </c>
      <c r="G88" s="2">
        <f>SUMIFS(_04___RGPS_e_RPPS[Movimento Despesas RGPS],_04___RGPS_e_RPPS[Mês de Referência],"&gt;"&amp;EDATE(_04___RGPS_e_RPPS[[#This Row],[Mês de Referência]],-12),_04___RGPS_e_RPPS[Mês de Referência],"&lt;"&amp;EDATE(A88,1))</f>
        <v>406548351455.30994</v>
      </c>
      <c r="H88" s="2">
        <v>6909741896.0200005</v>
      </c>
      <c r="I88" s="2">
        <f>IF(MONTH(_04___RGPS_e_RPPS[[#This Row],[Mês de Referência]])=1,_04___RGPS_e_RPPS[[#This Row],[Receitas RPPS Civis]],_04___RGPS_e_RPPS[[#This Row],[Receitas RPPS Civis]]-H87)</f>
        <v>2322910991.7000008</v>
      </c>
      <c r="J88" s="2">
        <f>SUMIFS(_04___RGPS_e_RPPS[Movimento Receitas RPPS Civis],_04___RGPS_e_RPPS[Mês de Referência],"&gt;"&amp;EDATE(_04___RGPS_e_RPPS[[#This Row],[Mês de Referência]],-12),_04___RGPS_e_RPPS[Mês de Referência],"&lt;"&amp;EDATE(A88,1))</f>
        <v>27532876459.859997</v>
      </c>
      <c r="K88" s="2">
        <v>16046496108.790001</v>
      </c>
      <c r="L88" s="2">
        <f>IF(MONTH(_04___RGPS_e_RPPS[[#This Row],[Mês de Referência]])=1,_04___RGPS_e_RPPS[[#This Row],[Despesas RPPS Civis]],_04___RGPS_e_RPPS[[#This Row],[Despesas RPPS Civis]]-K87)</f>
        <v>5422544843.8300018</v>
      </c>
      <c r="M88" s="2">
        <f>SUMIFS(_04___RGPS_e_RPPS[Movimento Despesas RPPS Civis],_04___RGPS_e_RPPS[Mês de Referência],"&gt;"&amp;EDATE(_04___RGPS_e_RPPS[[#This Row],[Mês de Referência]],-12),_04___RGPS_e_RPPS[Mês de Referência],"&lt;"&amp;EDATE(A88,1))</f>
        <v>65798398839.300003</v>
      </c>
      <c r="N88" s="2">
        <v>576030767.34000003</v>
      </c>
      <c r="O88" s="2">
        <f>IF(MONTH(_04___RGPS_e_RPPS[[#This Row],[Mês de Referência]])=1,_04___RGPS_e_RPPS[[#This Row],[Receitas - Militares]],_04___RGPS_e_RPPS[[#This Row],[Receitas - Militares]]-N87)</f>
        <v>218697343.74000001</v>
      </c>
      <c r="P88" s="2">
        <f>SUMIFS(_04___RGPS_e_RPPS[Movimento Receitas - Militares],_04___RGPS_e_RPPS[Mês de Referência],"&gt;"&amp;EDATE(_04___RGPS_e_RPPS[[#This Row],[Mês de Referência]],-12),_04___RGPS_e_RPPS[Mês de Referência],"&lt;"&amp;EDATE(A88,1))</f>
        <v>2399765603.5200005</v>
      </c>
      <c r="Q88" s="2">
        <v>7696334038.2299995</v>
      </c>
      <c r="R88" s="2">
        <f>IF(MONTH(_04___RGPS_e_RPPS[[#This Row],[Mês de Referência]])=1,_04___RGPS_e_RPPS[[#This Row],[Despesas - Militares]],_04___RGPS_e_RPPS[[#This Row],[Despesas - Militares]]-Q87)</f>
        <v>2714514628.7699995</v>
      </c>
      <c r="S88" s="2">
        <f>SUMIFS(_04___RGPS_e_RPPS[Movimento Despesas Militares],_04___RGPS_e_RPPS[Mês de Referência],"&gt;"&amp;EDATE(_04___RGPS_e_RPPS[[#This Row],[Mês de Referência]],-12),_04___RGPS_e_RPPS[Mês de Referência],"&lt;"&amp;EDATE(A88,1))</f>
        <v>32561352730.029999</v>
      </c>
      <c r="T88" s="2"/>
      <c r="U88" s="2">
        <f>IF(MONTH(_04___RGPS_e_RPPS[[#This Row],[Mês de Referência]])=1,_04___RGPS_e_RPPS[[#This Row],[Receitas FCDF]],_04___RGPS_e_RPPS[[#This Row],[Receitas FCDF]]-T87)</f>
        <v>0</v>
      </c>
      <c r="V88" s="2">
        <f>SUMIFS(_04___RGPS_e_RPPS[Movimento Receitas FCDF],_04___RGPS_e_RPPS[Mês de Referência],"&gt;"&amp;EDATE(_04___RGPS_e_RPPS[[#This Row],[Mês de Referência]],-12),_04___RGPS_e_RPPS[Mês de Referência],"&lt;"&amp;EDATE(A88,1))</f>
        <v>0</v>
      </c>
      <c r="W88" s="2"/>
      <c r="X88" s="2">
        <f>IF(MONTH(_04___RGPS_e_RPPS[[#This Row],[Mês de Referência]])=1,_04___RGPS_e_RPPS[[#This Row],[Despesas FCDF]],_04___RGPS_e_RPPS[[#This Row],[Despesas FCDF]]-W87)</f>
        <v>0</v>
      </c>
      <c r="Y88" s="2">
        <f>SUMIFS(_04___RGPS_e_RPPS[Movimento Despesas FCDF],_04___RGPS_e_RPPS[Mês de Referência],"&gt;"&amp;EDATE(_04___RGPS_e_RPPS[[#This Row],[Mês de Referência]],-12),_04___RGPS_e_RPPS[Mês de Referência],"&lt;"&amp;EDATE(A88,1))</f>
        <v>0</v>
      </c>
      <c r="Z88" s="8"/>
      <c r="AA88"/>
      <c r="AB88"/>
      <c r="AC88"/>
      <c r="AD88" s="1" t="s">
        <v>332</v>
      </c>
      <c r="AE88" s="6">
        <v>42064</v>
      </c>
      <c r="AF88" s="1">
        <v>2015</v>
      </c>
    </row>
    <row r="89" spans="1:32" ht="15" x14ac:dyDescent="0.25">
      <c r="A89" s="6">
        <v>42095</v>
      </c>
      <c r="B89" s="2">
        <v>112727982340.78</v>
      </c>
      <c r="C89" s="2">
        <f>IF(MONTH(_04___RGPS_e_RPPS[[#This Row],[Mês de Referência]])=1,_04___RGPS_e_RPPS[[#This Row],[Receitas RGPS]],_04___RGPS_e_RPPS[[#This Row],[Receitas RGPS]]-B88)</f>
        <v>30446490321.649994</v>
      </c>
      <c r="D89" s="2">
        <f>SUMIFS(_04___RGPS_e_RPPS[Movimento Receitas RGPS],_04___RGPS_e_RPPS[Mês de Referência],"&gt;"&amp;EDATE(_04___RGPS_e_RPPS[[#This Row],[Mês de Referência]],-12),_04___RGPS_e_RPPS[Mês de Referência],"&lt;"&amp;EDATE(A89,1))</f>
        <v>346271019129.13013</v>
      </c>
      <c r="E89" s="2">
        <v>135045797791.60001</v>
      </c>
      <c r="F89" s="2">
        <f>IF(MONTH(_04___RGPS_e_RPPS[[#This Row],[Mês de Referência]])=1,_04___RGPS_e_RPPS[[#This Row],[Despesas RGPS]],_04___RGPS_e_RPPS[[#This Row],[Despesas RGPS]]-E88)</f>
        <v>33842837135.340012</v>
      </c>
      <c r="G89" s="2">
        <f>SUMIFS(_04___RGPS_e_RPPS[Movimento Despesas RGPS],_04___RGPS_e_RPPS[Mês de Referência],"&gt;"&amp;EDATE(_04___RGPS_e_RPPS[[#This Row],[Mês de Referência]],-12),_04___RGPS_e_RPPS[Mês de Referência],"&lt;"&amp;EDATE(A89,1))</f>
        <v>410440718226.66998</v>
      </c>
      <c r="H89" s="2">
        <v>9084033819.1900005</v>
      </c>
      <c r="I89" s="2">
        <f>IF(MONTH(_04___RGPS_e_RPPS[[#This Row],[Mês de Referência]])=1,_04___RGPS_e_RPPS[[#This Row],[Receitas RPPS Civis]],_04___RGPS_e_RPPS[[#This Row],[Receitas RPPS Civis]]-H88)</f>
        <v>2174291923.1700001</v>
      </c>
      <c r="J89" s="2">
        <f>SUMIFS(_04___RGPS_e_RPPS[Movimento Receitas RPPS Civis],_04___RGPS_e_RPPS[Mês de Referência],"&gt;"&amp;EDATE(_04___RGPS_e_RPPS[[#This Row],[Mês de Referência]],-12),_04___RGPS_e_RPPS[Mês de Referência],"&lt;"&amp;EDATE(A89,1))</f>
        <v>27689118756.790001</v>
      </c>
      <c r="K89" s="2">
        <v>21209833583.880001</v>
      </c>
      <c r="L89" s="2">
        <f>IF(MONTH(_04___RGPS_e_RPPS[[#This Row],[Mês de Referência]])=1,_04___RGPS_e_RPPS[[#This Row],[Despesas RPPS Civis]],_04___RGPS_e_RPPS[[#This Row],[Despesas RPPS Civis]]-K88)</f>
        <v>5163337475.0900002</v>
      </c>
      <c r="M89" s="2">
        <f>SUMIFS(_04___RGPS_e_RPPS[Movimento Despesas RPPS Civis],_04___RGPS_e_RPPS[Mês de Referência],"&gt;"&amp;EDATE(_04___RGPS_e_RPPS[[#This Row],[Mês de Referência]],-12),_04___RGPS_e_RPPS[Mês de Referência],"&lt;"&amp;EDATE(A89,1))</f>
        <v>66056076892.110001</v>
      </c>
      <c r="N89" s="2">
        <v>800236026.89999998</v>
      </c>
      <c r="O89" s="2">
        <f>IF(MONTH(_04___RGPS_e_RPPS[[#This Row],[Mês de Referência]])=1,_04___RGPS_e_RPPS[[#This Row],[Receitas - Militares]],_04___RGPS_e_RPPS[[#This Row],[Receitas - Militares]]-N88)</f>
        <v>224205259.55999994</v>
      </c>
      <c r="P89" s="2">
        <f>SUMIFS(_04___RGPS_e_RPPS[Movimento Receitas - Militares],_04___RGPS_e_RPPS[Mês de Referência],"&gt;"&amp;EDATE(_04___RGPS_e_RPPS[[#This Row],[Mês de Referência]],-12),_04___RGPS_e_RPPS[Mês de Referência],"&lt;"&amp;EDATE(A89,1))</f>
        <v>2421588058.5400004</v>
      </c>
      <c r="Q89" s="2">
        <v>10426032491.379999</v>
      </c>
      <c r="R89" s="2">
        <f>IF(MONTH(_04___RGPS_e_RPPS[[#This Row],[Mês de Referência]])=1,_04___RGPS_e_RPPS[[#This Row],[Despesas - Militares]],_04___RGPS_e_RPPS[[#This Row],[Despesas - Militares]]-Q88)</f>
        <v>2729698453.1499996</v>
      </c>
      <c r="S89" s="2">
        <f>SUMIFS(_04___RGPS_e_RPPS[Movimento Despesas Militares],_04___RGPS_e_RPPS[Mês de Referência],"&gt;"&amp;EDATE(_04___RGPS_e_RPPS[[#This Row],[Mês de Referência]],-12),_04___RGPS_e_RPPS[Mês de Referência],"&lt;"&amp;EDATE(A89,1))</f>
        <v>32819621625.189995</v>
      </c>
      <c r="T89" s="2"/>
      <c r="U89" s="2">
        <f>IF(MONTH(_04___RGPS_e_RPPS[[#This Row],[Mês de Referência]])=1,_04___RGPS_e_RPPS[[#This Row],[Receitas FCDF]],_04___RGPS_e_RPPS[[#This Row],[Receitas FCDF]]-T88)</f>
        <v>0</v>
      </c>
      <c r="V89" s="2">
        <f>SUMIFS(_04___RGPS_e_RPPS[Movimento Receitas FCDF],_04___RGPS_e_RPPS[Mês de Referência],"&gt;"&amp;EDATE(_04___RGPS_e_RPPS[[#This Row],[Mês de Referência]],-12),_04___RGPS_e_RPPS[Mês de Referência],"&lt;"&amp;EDATE(A89,1))</f>
        <v>0</v>
      </c>
      <c r="W89" s="2"/>
      <c r="X89" s="2">
        <f>IF(MONTH(_04___RGPS_e_RPPS[[#This Row],[Mês de Referência]])=1,_04___RGPS_e_RPPS[[#This Row],[Despesas FCDF]],_04___RGPS_e_RPPS[[#This Row],[Despesas FCDF]]-W88)</f>
        <v>0</v>
      </c>
      <c r="Y89" s="2">
        <f>SUMIFS(_04___RGPS_e_RPPS[Movimento Despesas FCDF],_04___RGPS_e_RPPS[Mês de Referência],"&gt;"&amp;EDATE(_04___RGPS_e_RPPS[[#This Row],[Mês de Referência]],-12),_04___RGPS_e_RPPS[Mês de Referência],"&lt;"&amp;EDATE(A89,1))</f>
        <v>0</v>
      </c>
      <c r="Z89" s="8"/>
      <c r="AA89"/>
      <c r="AB89"/>
      <c r="AC89"/>
      <c r="AD89" s="1" t="s">
        <v>333</v>
      </c>
      <c r="AE89" s="6">
        <v>42095</v>
      </c>
      <c r="AF89" s="1">
        <v>2015</v>
      </c>
    </row>
    <row r="90" spans="1:32" ht="15" x14ac:dyDescent="0.25">
      <c r="A90" s="6">
        <v>42125</v>
      </c>
      <c r="B90" s="2">
        <v>141132428505.35999</v>
      </c>
      <c r="C90" s="2">
        <f>IF(MONTH(_04___RGPS_e_RPPS[[#This Row],[Mês de Referência]])=1,_04___RGPS_e_RPPS[[#This Row],[Receitas RGPS]],_04___RGPS_e_RPPS[[#This Row],[Receitas RGPS]]-B89)</f>
        <v>28404446164.579987</v>
      </c>
      <c r="D90" s="2">
        <f>SUMIFS(_04___RGPS_e_RPPS[Movimento Receitas RGPS],_04___RGPS_e_RPPS[Mês de Referência],"&gt;"&amp;EDATE(_04___RGPS_e_RPPS[[#This Row],[Mês de Referência]],-12),_04___RGPS_e_RPPS[Mês de Referência],"&lt;"&amp;EDATE(A90,1))</f>
        <v>348131844597.71997</v>
      </c>
      <c r="E90" s="2">
        <v>169733467230.57999</v>
      </c>
      <c r="F90" s="2">
        <f>IF(MONTH(_04___RGPS_e_RPPS[[#This Row],[Mês de Referência]])=1,_04___RGPS_e_RPPS[[#This Row],[Despesas RGPS]],_04___RGPS_e_RPPS[[#This Row],[Despesas RGPS]]-E89)</f>
        <v>34687669438.97998</v>
      </c>
      <c r="G90" s="2">
        <f>SUMIFS(_04___RGPS_e_RPPS[Movimento Despesas RGPS],_04___RGPS_e_RPPS[Mês de Referência],"&gt;"&amp;EDATE(_04___RGPS_e_RPPS[[#This Row],[Mês de Referência]],-12),_04___RGPS_e_RPPS[Mês de Referência],"&lt;"&amp;EDATE(A90,1))</f>
        <v>414740716276.33002</v>
      </c>
      <c r="H90" s="2">
        <v>11358197351.459999</v>
      </c>
      <c r="I90" s="2">
        <f>IF(MONTH(_04___RGPS_e_RPPS[[#This Row],[Mês de Referência]])=1,_04___RGPS_e_RPPS[[#This Row],[Receitas RPPS Civis]],_04___RGPS_e_RPPS[[#This Row],[Receitas RPPS Civis]]-H89)</f>
        <v>2274163532.2699986</v>
      </c>
      <c r="J90" s="2">
        <f>SUMIFS(_04___RGPS_e_RPPS[Movimento Receitas RPPS Civis],_04___RGPS_e_RPPS[Mês de Referência],"&gt;"&amp;EDATE(_04___RGPS_e_RPPS[[#This Row],[Mês de Referência]],-12),_04___RGPS_e_RPPS[Mês de Referência],"&lt;"&amp;EDATE(A90,1))</f>
        <v>27878996929.689995</v>
      </c>
      <c r="K90" s="2">
        <v>26564133228.369999</v>
      </c>
      <c r="L90" s="2">
        <f>IF(MONTH(_04___RGPS_e_RPPS[[#This Row],[Mês de Referência]])=1,_04___RGPS_e_RPPS[[#This Row],[Despesas RPPS Civis]],_04___RGPS_e_RPPS[[#This Row],[Despesas RPPS Civis]]-K89)</f>
        <v>5354299644.4899979</v>
      </c>
      <c r="M90" s="2">
        <f>SUMIFS(_04___RGPS_e_RPPS[Movimento Despesas RPPS Civis],_04___RGPS_e_RPPS[Mês de Referência],"&gt;"&amp;EDATE(_04___RGPS_e_RPPS[[#This Row],[Mês de Referência]],-12),_04___RGPS_e_RPPS[Mês de Referência],"&lt;"&amp;EDATE(A90,1))</f>
        <v>66426048066.32</v>
      </c>
      <c r="N90" s="2">
        <v>1078882390.5699999</v>
      </c>
      <c r="O90" s="2">
        <f>IF(MONTH(_04___RGPS_e_RPPS[[#This Row],[Mês de Referência]])=1,_04___RGPS_e_RPPS[[#This Row],[Receitas - Militares]],_04___RGPS_e_RPPS[[#This Row],[Receitas - Militares]]-N89)</f>
        <v>278646363.66999996</v>
      </c>
      <c r="P90" s="2">
        <f>SUMIFS(_04___RGPS_e_RPPS[Movimento Receitas - Militares],_04___RGPS_e_RPPS[Mês de Referência],"&gt;"&amp;EDATE(_04___RGPS_e_RPPS[[#This Row],[Mês de Referência]],-12),_04___RGPS_e_RPPS[Mês de Referência],"&lt;"&amp;EDATE(A90,1))</f>
        <v>2498436091.8700004</v>
      </c>
      <c r="Q90" s="2">
        <v>13164672118.76</v>
      </c>
      <c r="R90" s="2">
        <f>IF(MONTH(_04___RGPS_e_RPPS[[#This Row],[Mês de Referência]])=1,_04___RGPS_e_RPPS[[#This Row],[Despesas - Militares]],_04___RGPS_e_RPPS[[#This Row],[Despesas - Militares]]-Q89)</f>
        <v>2738639627.3800011</v>
      </c>
      <c r="S90" s="2">
        <f>SUMIFS(_04___RGPS_e_RPPS[Movimento Despesas Militares],_04___RGPS_e_RPPS[Mês de Referência],"&gt;"&amp;EDATE(_04___RGPS_e_RPPS[[#This Row],[Mês de Referência]],-12),_04___RGPS_e_RPPS[Mês de Referência],"&lt;"&amp;EDATE(A90,1))</f>
        <v>33075524292.23</v>
      </c>
      <c r="T90" s="2"/>
      <c r="U90" s="2">
        <f>IF(MONTH(_04___RGPS_e_RPPS[[#This Row],[Mês de Referência]])=1,_04___RGPS_e_RPPS[[#This Row],[Receitas FCDF]],_04___RGPS_e_RPPS[[#This Row],[Receitas FCDF]]-T89)</f>
        <v>0</v>
      </c>
      <c r="V90" s="2">
        <f>SUMIFS(_04___RGPS_e_RPPS[Movimento Receitas FCDF],_04___RGPS_e_RPPS[Mês de Referência],"&gt;"&amp;EDATE(_04___RGPS_e_RPPS[[#This Row],[Mês de Referência]],-12),_04___RGPS_e_RPPS[Mês de Referência],"&lt;"&amp;EDATE(A90,1))</f>
        <v>0</v>
      </c>
      <c r="W90" s="2"/>
      <c r="X90" s="2">
        <f>IF(MONTH(_04___RGPS_e_RPPS[[#This Row],[Mês de Referência]])=1,_04___RGPS_e_RPPS[[#This Row],[Despesas FCDF]],_04___RGPS_e_RPPS[[#This Row],[Despesas FCDF]]-W89)</f>
        <v>0</v>
      </c>
      <c r="Y90" s="2">
        <f>SUMIFS(_04___RGPS_e_RPPS[Movimento Despesas FCDF],_04___RGPS_e_RPPS[Mês de Referência],"&gt;"&amp;EDATE(_04___RGPS_e_RPPS[[#This Row],[Mês de Referência]],-12),_04___RGPS_e_RPPS[Mês de Referência],"&lt;"&amp;EDATE(A90,1))</f>
        <v>0</v>
      </c>
      <c r="Z90" s="8"/>
      <c r="AA90"/>
      <c r="AB90"/>
      <c r="AC90"/>
      <c r="AD90" s="1" t="s">
        <v>334</v>
      </c>
      <c r="AE90" s="6">
        <v>42125</v>
      </c>
      <c r="AF90" s="1">
        <v>2015</v>
      </c>
    </row>
    <row r="91" spans="1:32" ht="15" x14ac:dyDescent="0.25">
      <c r="A91" s="6">
        <v>42156</v>
      </c>
      <c r="B91" s="2">
        <v>168865538948.63</v>
      </c>
      <c r="C91" s="2">
        <f>IF(MONTH(_04___RGPS_e_RPPS[[#This Row],[Mês de Referência]])=1,_04___RGPS_e_RPPS[[#This Row],[Receitas RGPS]],_04___RGPS_e_RPPS[[#This Row],[Receitas RGPS]]-B90)</f>
        <v>27733110443.27002</v>
      </c>
      <c r="D91" s="2">
        <f>SUMIFS(_04___RGPS_e_RPPS[Movimento Receitas RGPS],_04___RGPS_e_RPPS[Mês de Referência],"&gt;"&amp;EDATE(_04___RGPS_e_RPPS[[#This Row],[Mês de Referência]],-12),_04___RGPS_e_RPPS[Mês de Referência],"&lt;"&amp;EDATE(A91,1))</f>
        <v>349005379859.84998</v>
      </c>
      <c r="E91" s="2">
        <v>203515521092.32999</v>
      </c>
      <c r="F91" s="2">
        <f>IF(MONTH(_04___RGPS_e_RPPS[[#This Row],[Mês de Referência]])=1,_04___RGPS_e_RPPS[[#This Row],[Despesas RGPS]],_04___RGPS_e_RPPS[[#This Row],[Despesas RGPS]]-E90)</f>
        <v>33782053861.75</v>
      </c>
      <c r="G91" s="2">
        <f>SUMIFS(_04___RGPS_e_RPPS[Movimento Despesas RGPS],_04___RGPS_e_RPPS[Mês de Referência],"&gt;"&amp;EDATE(_04___RGPS_e_RPPS[[#This Row],[Mês de Referência]],-12),_04___RGPS_e_RPPS[Mês de Referência],"&lt;"&amp;EDATE(A91,1))</f>
        <v>418248970576.12994</v>
      </c>
      <c r="H91" s="2">
        <v>13627407744.26</v>
      </c>
      <c r="I91" s="2">
        <f>IF(MONTH(_04___RGPS_e_RPPS[[#This Row],[Mês de Referência]])=1,_04___RGPS_e_RPPS[[#This Row],[Receitas RPPS Civis]],_04___RGPS_e_RPPS[[#This Row],[Receitas RPPS Civis]]-H90)</f>
        <v>2269210392.8000011</v>
      </c>
      <c r="J91" s="2">
        <f>SUMIFS(_04___RGPS_e_RPPS[Movimento Receitas RPPS Civis],_04___RGPS_e_RPPS[Mês de Referência],"&gt;"&amp;EDATE(_04___RGPS_e_RPPS[[#This Row],[Mês de Referência]],-12),_04___RGPS_e_RPPS[Mês de Referência],"&lt;"&amp;EDATE(A91,1))</f>
        <v>28126750729.439995</v>
      </c>
      <c r="K91" s="2">
        <v>34184170805.189999</v>
      </c>
      <c r="L91" s="2">
        <f>IF(MONTH(_04___RGPS_e_RPPS[[#This Row],[Mês de Referência]])=1,_04___RGPS_e_RPPS[[#This Row],[Despesas RPPS Civis]],_04___RGPS_e_RPPS[[#This Row],[Despesas RPPS Civis]]-K90)</f>
        <v>7620037576.8199997</v>
      </c>
      <c r="M91" s="2">
        <f>SUMIFS(_04___RGPS_e_RPPS[Movimento Despesas RPPS Civis],_04___RGPS_e_RPPS[Mês de Referência],"&gt;"&amp;EDATE(_04___RGPS_e_RPPS[[#This Row],[Mês de Referência]],-12),_04___RGPS_e_RPPS[Mês de Referência],"&lt;"&amp;EDATE(A91,1))</f>
        <v>67031565177.929993</v>
      </c>
      <c r="N91" s="2">
        <v>1303221229.04</v>
      </c>
      <c r="O91" s="2">
        <f>IF(MONTH(_04___RGPS_e_RPPS[[#This Row],[Mês de Referência]])=1,_04___RGPS_e_RPPS[[#This Row],[Receitas - Militares]],_04___RGPS_e_RPPS[[#This Row],[Receitas - Militares]]-N90)</f>
        <v>224338838.47000003</v>
      </c>
      <c r="P91" s="2">
        <f>SUMIFS(_04___RGPS_e_RPPS[Movimento Receitas - Militares],_04___RGPS_e_RPPS[Mês de Referência],"&gt;"&amp;EDATE(_04___RGPS_e_RPPS[[#This Row],[Mês de Referência]],-12),_04___RGPS_e_RPPS[Mês de Referência],"&lt;"&amp;EDATE(A91,1))</f>
        <v>2520456364.8500004</v>
      </c>
      <c r="Q91" s="2">
        <v>17255726293.369999</v>
      </c>
      <c r="R91" s="2">
        <f>IF(MONTH(_04___RGPS_e_RPPS[[#This Row],[Mês de Referência]])=1,_04___RGPS_e_RPPS[[#This Row],[Despesas - Militares]],_04___RGPS_e_RPPS[[#This Row],[Despesas - Militares]]-Q90)</f>
        <v>4091054174.6099987</v>
      </c>
      <c r="S91" s="2">
        <f>SUMIFS(_04___RGPS_e_RPPS[Movimento Despesas Militares],_04___RGPS_e_RPPS[Mês de Referência],"&gt;"&amp;EDATE(_04___RGPS_e_RPPS[[#This Row],[Mês de Referência]],-12),_04___RGPS_e_RPPS[Mês de Referência],"&lt;"&amp;EDATE(A91,1))</f>
        <v>33457591894.179993</v>
      </c>
      <c r="T91" s="2"/>
      <c r="U91" s="2">
        <f>IF(MONTH(_04___RGPS_e_RPPS[[#This Row],[Mês de Referência]])=1,_04___RGPS_e_RPPS[[#This Row],[Receitas FCDF]],_04___RGPS_e_RPPS[[#This Row],[Receitas FCDF]]-T90)</f>
        <v>0</v>
      </c>
      <c r="V91" s="2">
        <f>SUMIFS(_04___RGPS_e_RPPS[Movimento Receitas FCDF],_04___RGPS_e_RPPS[Mês de Referência],"&gt;"&amp;EDATE(_04___RGPS_e_RPPS[[#This Row],[Mês de Referência]],-12),_04___RGPS_e_RPPS[Mês de Referência],"&lt;"&amp;EDATE(A91,1))</f>
        <v>0</v>
      </c>
      <c r="W91" s="2"/>
      <c r="X91" s="2">
        <f>IF(MONTH(_04___RGPS_e_RPPS[[#This Row],[Mês de Referência]])=1,_04___RGPS_e_RPPS[[#This Row],[Despesas FCDF]],_04___RGPS_e_RPPS[[#This Row],[Despesas FCDF]]-W90)</f>
        <v>0</v>
      </c>
      <c r="Y91" s="2">
        <f>SUMIFS(_04___RGPS_e_RPPS[Movimento Despesas FCDF],_04___RGPS_e_RPPS[Mês de Referência],"&gt;"&amp;EDATE(_04___RGPS_e_RPPS[[#This Row],[Mês de Referência]],-12),_04___RGPS_e_RPPS[Mês de Referência],"&lt;"&amp;EDATE(A91,1))</f>
        <v>0</v>
      </c>
      <c r="Z91" s="8"/>
      <c r="AA91"/>
      <c r="AB91"/>
      <c r="AC91"/>
      <c r="AD91" s="1" t="s">
        <v>335</v>
      </c>
      <c r="AE91" s="6">
        <v>42156</v>
      </c>
      <c r="AF91" s="1">
        <v>2015</v>
      </c>
    </row>
    <row r="92" spans="1:32" ht="15" x14ac:dyDescent="0.25">
      <c r="A92" s="6">
        <v>42186</v>
      </c>
      <c r="B92" s="2">
        <v>197174355737.23999</v>
      </c>
      <c r="C92" s="2">
        <f>IF(MONTH(_04___RGPS_e_RPPS[[#This Row],[Mês de Referência]])=1,_04___RGPS_e_RPPS[[#This Row],[Receitas RGPS]],_04___RGPS_e_RPPS[[#This Row],[Receitas RGPS]]-B91)</f>
        <v>28308816788.609985</v>
      </c>
      <c r="D92" s="2">
        <f>SUMIFS(_04___RGPS_e_RPPS[Movimento Receitas RGPS],_04___RGPS_e_RPPS[Mês de Referência],"&gt;"&amp;EDATE(_04___RGPS_e_RPPS[[#This Row],[Mês de Referência]],-12),_04___RGPS_e_RPPS[Mês de Referência],"&lt;"&amp;EDATE(A92,1))</f>
        <v>350472441892.29004</v>
      </c>
      <c r="E92" s="2">
        <v>237174742483.12</v>
      </c>
      <c r="F92" s="2">
        <f>IF(MONTH(_04___RGPS_e_RPPS[[#This Row],[Mês de Referência]])=1,_04___RGPS_e_RPPS[[#This Row],[Despesas RGPS]],_04___RGPS_e_RPPS[[#This Row],[Despesas RGPS]]-E91)</f>
        <v>33659221390.790009</v>
      </c>
      <c r="G92" s="2">
        <f>SUMIFS(_04___RGPS_e_RPPS[Movimento Despesas RGPS],_04___RGPS_e_RPPS[Mês de Referência],"&gt;"&amp;EDATE(_04___RGPS_e_RPPS[[#This Row],[Mês de Referência]],-12),_04___RGPS_e_RPPS[Mês de Referência],"&lt;"&amp;EDATE(A92,1))</f>
        <v>421488405132.26001</v>
      </c>
      <c r="H92" s="2">
        <v>15881582517.889999</v>
      </c>
      <c r="I92" s="2">
        <f>IF(MONTH(_04___RGPS_e_RPPS[[#This Row],[Mês de Referência]])=1,_04___RGPS_e_RPPS[[#This Row],[Receitas RPPS Civis]],_04___RGPS_e_RPPS[[#This Row],[Receitas RPPS Civis]]-H91)</f>
        <v>2254174773.6299992</v>
      </c>
      <c r="J92" s="2">
        <f>SUMIFS(_04___RGPS_e_RPPS[Movimento Receitas RPPS Civis],_04___RGPS_e_RPPS[Mês de Referência],"&gt;"&amp;EDATE(_04___RGPS_e_RPPS[[#This Row],[Mês de Referência]],-12),_04___RGPS_e_RPPS[Mês de Referência],"&lt;"&amp;EDATE(A92,1))</f>
        <v>28282779140.969994</v>
      </c>
      <c r="K92" s="2">
        <v>39505642736.139999</v>
      </c>
      <c r="L92" s="2">
        <f>IF(MONTH(_04___RGPS_e_RPPS[[#This Row],[Mês de Referência]])=1,_04___RGPS_e_RPPS[[#This Row],[Despesas RPPS Civis]],_04___RGPS_e_RPPS[[#This Row],[Despesas RPPS Civis]]-K91)</f>
        <v>5321471930.9500008</v>
      </c>
      <c r="M92" s="2">
        <f>SUMIFS(_04___RGPS_e_RPPS[Movimento Despesas RPPS Civis],_04___RGPS_e_RPPS[Mês de Referência],"&gt;"&amp;EDATE(_04___RGPS_e_RPPS[[#This Row],[Mês de Referência]],-12),_04___RGPS_e_RPPS[Mês de Referência],"&lt;"&amp;EDATE(A92,1))</f>
        <v>67405754696.919998</v>
      </c>
      <c r="N92" s="2">
        <v>1528043571.6099999</v>
      </c>
      <c r="O92" s="2">
        <f>IF(MONTH(_04___RGPS_e_RPPS[[#This Row],[Mês de Referência]])=1,_04___RGPS_e_RPPS[[#This Row],[Receitas - Militares]],_04___RGPS_e_RPPS[[#This Row],[Receitas - Militares]]-N91)</f>
        <v>224822342.56999993</v>
      </c>
      <c r="P92" s="2">
        <f>SUMIFS(_04___RGPS_e_RPPS[Movimento Receitas - Militares],_04___RGPS_e_RPPS[Mês de Referência],"&gt;"&amp;EDATE(_04___RGPS_e_RPPS[[#This Row],[Mês de Referência]],-12),_04___RGPS_e_RPPS[Mês de Referência],"&lt;"&amp;EDATE(A92,1))</f>
        <v>2492061025.8899994</v>
      </c>
      <c r="Q92" s="2">
        <v>20000904952.919998</v>
      </c>
      <c r="R92" s="2">
        <f>IF(MONTH(_04___RGPS_e_RPPS[[#This Row],[Mês de Referência]])=1,_04___RGPS_e_RPPS[[#This Row],[Despesas - Militares]],_04___RGPS_e_RPPS[[#This Row],[Despesas - Militares]]-Q91)</f>
        <v>2745178659.5499992</v>
      </c>
      <c r="S92" s="2">
        <f>SUMIFS(_04___RGPS_e_RPPS[Movimento Despesas Militares],_04___RGPS_e_RPPS[Mês de Referência],"&gt;"&amp;EDATE(_04___RGPS_e_RPPS[[#This Row],[Mês de Referência]],-12),_04___RGPS_e_RPPS[Mês de Referência],"&lt;"&amp;EDATE(A92,1))</f>
        <v>33714733739.269993</v>
      </c>
      <c r="T92" s="2"/>
      <c r="U92" s="2">
        <f>IF(MONTH(_04___RGPS_e_RPPS[[#This Row],[Mês de Referência]])=1,_04___RGPS_e_RPPS[[#This Row],[Receitas FCDF]],_04___RGPS_e_RPPS[[#This Row],[Receitas FCDF]]-T91)</f>
        <v>0</v>
      </c>
      <c r="V92" s="2">
        <f>SUMIFS(_04___RGPS_e_RPPS[Movimento Receitas FCDF],_04___RGPS_e_RPPS[Mês de Referência],"&gt;"&amp;EDATE(_04___RGPS_e_RPPS[[#This Row],[Mês de Referência]],-12),_04___RGPS_e_RPPS[Mês de Referência],"&lt;"&amp;EDATE(A92,1))</f>
        <v>0</v>
      </c>
      <c r="W92" s="2"/>
      <c r="X92" s="2">
        <f>IF(MONTH(_04___RGPS_e_RPPS[[#This Row],[Mês de Referência]])=1,_04___RGPS_e_RPPS[[#This Row],[Despesas FCDF]],_04___RGPS_e_RPPS[[#This Row],[Despesas FCDF]]-W91)</f>
        <v>0</v>
      </c>
      <c r="Y92" s="2">
        <f>SUMIFS(_04___RGPS_e_RPPS[Movimento Despesas FCDF],_04___RGPS_e_RPPS[Mês de Referência],"&gt;"&amp;EDATE(_04___RGPS_e_RPPS[[#This Row],[Mês de Referência]],-12),_04___RGPS_e_RPPS[Mês de Referência],"&lt;"&amp;EDATE(A92,1))</f>
        <v>0</v>
      </c>
      <c r="Z92" s="8"/>
      <c r="AA92"/>
      <c r="AB92"/>
      <c r="AC92"/>
      <c r="AD92" s="1" t="s">
        <v>336</v>
      </c>
      <c r="AE92" s="6">
        <v>42186</v>
      </c>
      <c r="AF92" s="1">
        <v>2015</v>
      </c>
    </row>
    <row r="93" spans="1:32" ht="15" x14ac:dyDescent="0.25">
      <c r="A93" s="6">
        <v>42217</v>
      </c>
      <c r="B93" s="2">
        <v>224988977617.59</v>
      </c>
      <c r="C93" s="2">
        <f>IF(MONTH(_04___RGPS_e_RPPS[[#This Row],[Mês de Referência]])=1,_04___RGPS_e_RPPS[[#This Row],[Receitas RGPS]],_04___RGPS_e_RPPS[[#This Row],[Receitas RGPS]]-B92)</f>
        <v>27814621880.350006</v>
      </c>
      <c r="D93" s="2">
        <f>SUMIFS(_04___RGPS_e_RPPS[Movimento Receitas RGPS],_04___RGPS_e_RPPS[Mês de Referência],"&gt;"&amp;EDATE(_04___RGPS_e_RPPS[[#This Row],[Mês de Referência]],-12),_04___RGPS_e_RPPS[Mês de Referência],"&lt;"&amp;EDATE(A93,1))</f>
        <v>350484162529.13</v>
      </c>
      <c r="E93" s="2">
        <v>270264608101.94</v>
      </c>
      <c r="F93" s="2">
        <f>IF(MONTH(_04___RGPS_e_RPPS[[#This Row],[Mês de Referência]])=1,_04___RGPS_e_RPPS[[#This Row],[Despesas RGPS]],_04___RGPS_e_RPPS[[#This Row],[Despesas RGPS]]-E92)</f>
        <v>33089865618.820007</v>
      </c>
      <c r="G93" s="2">
        <f>SUMIFS(_04___RGPS_e_RPPS[Movimento Despesas RGPS],_04___RGPS_e_RPPS[Mês de Referência],"&gt;"&amp;EDATE(_04___RGPS_e_RPPS[[#This Row],[Mês de Referência]],-12),_04___RGPS_e_RPPS[Mês de Referência],"&lt;"&amp;EDATE(A93,1))</f>
        <v>410313537233.00995</v>
      </c>
      <c r="H93" s="2">
        <v>18110215005.93</v>
      </c>
      <c r="I93" s="2">
        <f>IF(MONTH(_04___RGPS_e_RPPS[[#This Row],[Mês de Referência]])=1,_04___RGPS_e_RPPS[[#This Row],[Receitas RPPS Civis]],_04___RGPS_e_RPPS[[#This Row],[Receitas RPPS Civis]]-H92)</f>
        <v>2228632488.0400009</v>
      </c>
      <c r="J93" s="2">
        <f>SUMIFS(_04___RGPS_e_RPPS[Movimento Receitas RPPS Civis],_04___RGPS_e_RPPS[Mês de Referência],"&gt;"&amp;EDATE(_04___RGPS_e_RPPS[[#This Row],[Mês de Referência]],-12),_04___RGPS_e_RPPS[Mês de Referência],"&lt;"&amp;EDATE(A93,1))</f>
        <v>28461356210.529999</v>
      </c>
      <c r="K93" s="2">
        <v>44885170586.129997</v>
      </c>
      <c r="L93" s="2">
        <f>IF(MONTH(_04___RGPS_e_RPPS[[#This Row],[Mês de Referência]])=1,_04___RGPS_e_RPPS[[#This Row],[Despesas RPPS Civis]],_04___RGPS_e_RPPS[[#This Row],[Despesas RPPS Civis]]-K92)</f>
        <v>5379527849.9899979</v>
      </c>
      <c r="M93" s="2">
        <f>SUMIFS(_04___RGPS_e_RPPS[Movimento Despesas RPPS Civis],_04___RGPS_e_RPPS[Mês de Referência],"&gt;"&amp;EDATE(_04___RGPS_e_RPPS[[#This Row],[Mês de Referência]],-12),_04___RGPS_e_RPPS[Mês de Referência],"&lt;"&amp;EDATE(A93,1))</f>
        <v>67806267991.079994</v>
      </c>
      <c r="N93" s="2">
        <v>1752634115.22</v>
      </c>
      <c r="O93" s="2">
        <f>IF(MONTH(_04___RGPS_e_RPPS[[#This Row],[Mês de Referência]])=1,_04___RGPS_e_RPPS[[#This Row],[Receitas - Militares]],_04___RGPS_e_RPPS[[#This Row],[Receitas - Militares]]-N92)</f>
        <v>224590543.61000013</v>
      </c>
      <c r="P93" s="2">
        <f>SUMIFS(_04___RGPS_e_RPPS[Movimento Receitas - Militares],_04___RGPS_e_RPPS[Mês de Referência],"&gt;"&amp;EDATE(_04___RGPS_e_RPPS[[#This Row],[Mês de Referência]],-12),_04___RGPS_e_RPPS[Mês de Referência],"&lt;"&amp;EDATE(A93,1))</f>
        <v>2565283495.5800004</v>
      </c>
      <c r="Q93" s="2">
        <v>22746712930.02</v>
      </c>
      <c r="R93" s="2">
        <f>IF(MONTH(_04___RGPS_e_RPPS[[#This Row],[Mês de Referência]])=1,_04___RGPS_e_RPPS[[#This Row],[Despesas - Militares]],_04___RGPS_e_RPPS[[#This Row],[Despesas - Militares]]-Q92)</f>
        <v>2745807977.1000023</v>
      </c>
      <c r="S93" s="2">
        <f>SUMIFS(_04___RGPS_e_RPPS[Movimento Despesas Militares],_04___RGPS_e_RPPS[Mês de Referência],"&gt;"&amp;EDATE(_04___RGPS_e_RPPS[[#This Row],[Mês de Referência]],-12),_04___RGPS_e_RPPS[Mês de Referência],"&lt;"&amp;EDATE(A93,1))</f>
        <v>33970791852.899994</v>
      </c>
      <c r="T93" s="2"/>
      <c r="U93" s="2">
        <f>IF(MONTH(_04___RGPS_e_RPPS[[#This Row],[Mês de Referência]])=1,_04___RGPS_e_RPPS[[#This Row],[Receitas FCDF]],_04___RGPS_e_RPPS[[#This Row],[Receitas FCDF]]-T92)</f>
        <v>0</v>
      </c>
      <c r="V93" s="2">
        <f>SUMIFS(_04___RGPS_e_RPPS[Movimento Receitas FCDF],_04___RGPS_e_RPPS[Mês de Referência],"&gt;"&amp;EDATE(_04___RGPS_e_RPPS[[#This Row],[Mês de Referência]],-12),_04___RGPS_e_RPPS[Mês de Referência],"&lt;"&amp;EDATE(A93,1))</f>
        <v>0</v>
      </c>
      <c r="W93" s="2"/>
      <c r="X93" s="2">
        <f>IF(MONTH(_04___RGPS_e_RPPS[[#This Row],[Mês de Referência]])=1,_04___RGPS_e_RPPS[[#This Row],[Despesas FCDF]],_04___RGPS_e_RPPS[[#This Row],[Despesas FCDF]]-W92)</f>
        <v>0</v>
      </c>
      <c r="Y93" s="2">
        <f>SUMIFS(_04___RGPS_e_RPPS[Movimento Despesas FCDF],_04___RGPS_e_RPPS[Mês de Referência],"&gt;"&amp;EDATE(_04___RGPS_e_RPPS[[#This Row],[Mês de Referência]],-12),_04___RGPS_e_RPPS[Mês de Referência],"&lt;"&amp;EDATE(A93,1))</f>
        <v>0</v>
      </c>
      <c r="Z93" s="8"/>
      <c r="AA93"/>
      <c r="AB93"/>
      <c r="AC93"/>
      <c r="AD93" s="1" t="s">
        <v>337</v>
      </c>
      <c r="AE93" s="6">
        <v>42217</v>
      </c>
      <c r="AF93" s="1">
        <v>2015</v>
      </c>
    </row>
    <row r="94" spans="1:32" ht="15" x14ac:dyDescent="0.25">
      <c r="A94" s="6">
        <v>42248</v>
      </c>
      <c r="B94" s="2">
        <v>252644103948.29999</v>
      </c>
      <c r="C94" s="2">
        <f>IF(MONTH(_04___RGPS_e_RPPS[[#This Row],[Mês de Referência]])=1,_04___RGPS_e_RPPS[[#This Row],[Receitas RGPS]],_04___RGPS_e_RPPS[[#This Row],[Receitas RGPS]]-B93)</f>
        <v>27655126330.709991</v>
      </c>
      <c r="D94" s="2">
        <f>SUMIFS(_04___RGPS_e_RPPS[Movimento Receitas RGPS],_04___RGPS_e_RPPS[Mês de Referência],"&gt;"&amp;EDATE(_04___RGPS_e_RPPS[[#This Row],[Mês de Referência]],-12),_04___RGPS_e_RPPS[Mês de Referência],"&lt;"&amp;EDATE(A94,1))</f>
        <v>350571858884.69995</v>
      </c>
      <c r="E94" s="2">
        <v>318843030703.71997</v>
      </c>
      <c r="F94" s="2">
        <f>IF(MONTH(_04___RGPS_e_RPPS[[#This Row],[Mês de Referência]])=1,_04___RGPS_e_RPPS[[#This Row],[Despesas RGPS]],_04___RGPS_e_RPPS[[#This Row],[Despesas RGPS]]-E93)</f>
        <v>48578422601.779968</v>
      </c>
      <c r="G94" s="2">
        <f>SUMIFS(_04___RGPS_e_RPPS[Movimento Despesas RGPS],_04___RGPS_e_RPPS[Mês de Referência],"&gt;"&amp;EDATE(_04___RGPS_e_RPPS[[#This Row],[Mês de Referência]],-12),_04___RGPS_e_RPPS[Mês de Referência],"&lt;"&amp;EDATE(A94,1))</f>
        <v>428115385915.29993</v>
      </c>
      <c r="H94" s="2">
        <v>20356487685.720001</v>
      </c>
      <c r="I94" s="2">
        <f>IF(MONTH(_04___RGPS_e_RPPS[[#This Row],[Mês de Referência]])=1,_04___RGPS_e_RPPS[[#This Row],[Receitas RPPS Civis]],_04___RGPS_e_RPPS[[#This Row],[Receitas RPPS Civis]]-H93)</f>
        <v>2246272679.7900009</v>
      </c>
      <c r="J94" s="2">
        <f>SUMIFS(_04___RGPS_e_RPPS[Movimento Receitas RPPS Civis],_04___RGPS_e_RPPS[Mês de Referência],"&gt;"&amp;EDATE(_04___RGPS_e_RPPS[[#This Row],[Mês de Referência]],-12),_04___RGPS_e_RPPS[Mês de Referência],"&lt;"&amp;EDATE(A94,1))</f>
        <v>28652785487.269997</v>
      </c>
      <c r="K94" s="2">
        <v>50331648019.93</v>
      </c>
      <c r="L94" s="2">
        <f>IF(MONTH(_04___RGPS_e_RPPS[[#This Row],[Mês de Referência]])=1,_04___RGPS_e_RPPS[[#This Row],[Despesas RPPS Civis]],_04___RGPS_e_RPPS[[#This Row],[Despesas RPPS Civis]]-K93)</f>
        <v>5446477433.8000031</v>
      </c>
      <c r="M94" s="2">
        <f>SUMIFS(_04___RGPS_e_RPPS[Movimento Despesas RPPS Civis],_04___RGPS_e_RPPS[Mês de Referência],"&gt;"&amp;EDATE(_04___RGPS_e_RPPS[[#This Row],[Mês de Referência]],-12),_04___RGPS_e_RPPS[Mês de Referência],"&lt;"&amp;EDATE(A94,1))</f>
        <v>68146765414.879997</v>
      </c>
      <c r="N94" s="2">
        <v>1977510347.9200001</v>
      </c>
      <c r="O94" s="2">
        <f>IF(MONTH(_04___RGPS_e_RPPS[[#This Row],[Mês de Referência]])=1,_04___RGPS_e_RPPS[[#This Row],[Receitas - Militares]],_04___RGPS_e_RPPS[[#This Row],[Receitas - Militares]]-N93)</f>
        <v>224876232.70000005</v>
      </c>
      <c r="P94" s="2">
        <f>SUMIFS(_04___RGPS_e_RPPS[Movimento Receitas - Militares],_04___RGPS_e_RPPS[Mês de Referência],"&gt;"&amp;EDATE(_04___RGPS_e_RPPS[[#This Row],[Mês de Referência]],-12),_04___RGPS_e_RPPS[Mês de Referência],"&lt;"&amp;EDATE(A94,1))</f>
        <v>2585185441.5900002</v>
      </c>
      <c r="Q94" s="2">
        <v>25507188850.52</v>
      </c>
      <c r="R94" s="2">
        <f>IF(MONTH(_04___RGPS_e_RPPS[[#This Row],[Mês de Referência]])=1,_04___RGPS_e_RPPS[[#This Row],[Despesas - Militares]],_04___RGPS_e_RPPS[[#This Row],[Despesas - Militares]]-Q93)</f>
        <v>2760475920.5</v>
      </c>
      <c r="S94" s="2">
        <f>SUMIFS(_04___RGPS_e_RPPS[Movimento Despesas Militares],_04___RGPS_e_RPPS[Mês de Referência],"&gt;"&amp;EDATE(_04___RGPS_e_RPPS[[#This Row],[Mês de Referência]],-12),_04___RGPS_e_RPPS[Mês de Referência],"&lt;"&amp;EDATE(A94,1))</f>
        <v>34232766391.259995</v>
      </c>
      <c r="T94" s="2"/>
      <c r="U94" s="2">
        <f>IF(MONTH(_04___RGPS_e_RPPS[[#This Row],[Mês de Referência]])=1,_04___RGPS_e_RPPS[[#This Row],[Receitas FCDF]],_04___RGPS_e_RPPS[[#This Row],[Receitas FCDF]]-T93)</f>
        <v>0</v>
      </c>
      <c r="V94" s="2">
        <f>SUMIFS(_04___RGPS_e_RPPS[Movimento Receitas FCDF],_04___RGPS_e_RPPS[Mês de Referência],"&gt;"&amp;EDATE(_04___RGPS_e_RPPS[[#This Row],[Mês de Referência]],-12),_04___RGPS_e_RPPS[Mês de Referência],"&lt;"&amp;EDATE(A94,1))</f>
        <v>0</v>
      </c>
      <c r="W94" s="2"/>
      <c r="X94" s="2">
        <f>IF(MONTH(_04___RGPS_e_RPPS[[#This Row],[Mês de Referência]])=1,_04___RGPS_e_RPPS[[#This Row],[Despesas FCDF]],_04___RGPS_e_RPPS[[#This Row],[Despesas FCDF]]-W93)</f>
        <v>0</v>
      </c>
      <c r="Y94" s="2">
        <f>SUMIFS(_04___RGPS_e_RPPS[Movimento Despesas FCDF],_04___RGPS_e_RPPS[Mês de Referência],"&gt;"&amp;EDATE(_04___RGPS_e_RPPS[[#This Row],[Mês de Referência]],-12),_04___RGPS_e_RPPS[Mês de Referência],"&lt;"&amp;EDATE(A94,1))</f>
        <v>0</v>
      </c>
      <c r="Z94" s="8"/>
      <c r="AA94"/>
      <c r="AB94"/>
      <c r="AC94"/>
      <c r="AD94" s="1" t="s">
        <v>338</v>
      </c>
      <c r="AE94" s="6">
        <v>42248</v>
      </c>
      <c r="AF94" s="1">
        <v>2015</v>
      </c>
    </row>
    <row r="95" spans="1:32" ht="15" x14ac:dyDescent="0.25">
      <c r="A95" s="6">
        <v>42278</v>
      </c>
      <c r="B95" s="2">
        <v>278980486318.53003</v>
      </c>
      <c r="C95" s="2">
        <f>IF(MONTH(_04___RGPS_e_RPPS[[#This Row],[Mês de Referência]])=1,_04___RGPS_e_RPPS[[#This Row],[Receitas RGPS]],_04___RGPS_e_RPPS[[#This Row],[Receitas RGPS]]-B94)</f>
        <v>26336382370.230042</v>
      </c>
      <c r="D95" s="2">
        <f>SUMIFS(_04___RGPS_e_RPPS[Movimento Receitas RGPS],_04___RGPS_e_RPPS[Mês de Referência],"&gt;"&amp;EDATE(_04___RGPS_e_RPPS[[#This Row],[Mês de Referência]],-12),_04___RGPS_e_RPPS[Mês de Referência],"&lt;"&amp;EDATE(A95,1))</f>
        <v>349317449046.82001</v>
      </c>
      <c r="E95" s="2">
        <v>353045487595.78998</v>
      </c>
      <c r="F95" s="2">
        <f>IF(MONTH(_04___RGPS_e_RPPS[[#This Row],[Mês de Referência]])=1,_04___RGPS_e_RPPS[[#This Row],[Despesas RGPS]],_04___RGPS_e_RPPS[[#This Row],[Despesas RGPS]]-E94)</f>
        <v>34202456892.070007</v>
      </c>
      <c r="G95" s="2">
        <f>SUMIFS(_04___RGPS_e_RPPS[Movimento Despesas RGPS],_04___RGPS_e_RPPS[Mês de Referência],"&gt;"&amp;EDATE(_04___RGPS_e_RPPS[[#This Row],[Mês de Referência]],-12),_04___RGPS_e_RPPS[Mês de Referência],"&lt;"&amp;EDATE(A95,1))</f>
        <v>429056920274.24994</v>
      </c>
      <c r="H95" s="2">
        <v>22584742615.68</v>
      </c>
      <c r="I95" s="2">
        <f>IF(MONTH(_04___RGPS_e_RPPS[[#This Row],[Mês de Referência]])=1,_04___RGPS_e_RPPS[[#This Row],[Receitas RPPS Civis]],_04___RGPS_e_RPPS[[#This Row],[Receitas RPPS Civis]]-H94)</f>
        <v>2228254929.9599991</v>
      </c>
      <c r="J95" s="2">
        <f>SUMIFS(_04___RGPS_e_RPPS[Movimento Receitas RPPS Civis],_04___RGPS_e_RPPS[Mês de Referência],"&gt;"&amp;EDATE(_04___RGPS_e_RPPS[[#This Row],[Mês de Referência]],-12),_04___RGPS_e_RPPS[Mês de Referência],"&lt;"&amp;EDATE(A95,1))</f>
        <v>28760829464.479996</v>
      </c>
      <c r="K95" s="2">
        <v>55522689247.370003</v>
      </c>
      <c r="L95" s="2">
        <f>IF(MONTH(_04___RGPS_e_RPPS[[#This Row],[Mês de Referência]])=1,_04___RGPS_e_RPPS[[#This Row],[Despesas RPPS Civis]],_04___RGPS_e_RPPS[[#This Row],[Despesas RPPS Civis]]-K94)</f>
        <v>5191041227.4400024</v>
      </c>
      <c r="M95" s="2">
        <f>SUMIFS(_04___RGPS_e_RPPS[Movimento Despesas RPPS Civis],_04___RGPS_e_RPPS[Mês de Referência],"&gt;"&amp;EDATE(_04___RGPS_e_RPPS[[#This Row],[Mês de Referência]],-12),_04___RGPS_e_RPPS[Mês de Referência],"&lt;"&amp;EDATE(A95,1))</f>
        <v>68158739636.640007</v>
      </c>
      <c r="N95" s="2">
        <v>2202233773.6900001</v>
      </c>
      <c r="O95" s="2">
        <f>IF(MONTH(_04___RGPS_e_RPPS[[#This Row],[Mês de Referência]])=1,_04___RGPS_e_RPPS[[#This Row],[Receitas - Militares]],_04___RGPS_e_RPPS[[#This Row],[Receitas - Militares]]-N94)</f>
        <v>224723425.76999998</v>
      </c>
      <c r="P95" s="2">
        <f>SUMIFS(_04___RGPS_e_RPPS[Movimento Receitas - Militares],_04___RGPS_e_RPPS[Mês de Referência],"&gt;"&amp;EDATE(_04___RGPS_e_RPPS[[#This Row],[Mês de Referência]],-12),_04___RGPS_e_RPPS[Mês de Referência],"&lt;"&amp;EDATE(A95,1))</f>
        <v>2606877816.5400004</v>
      </c>
      <c r="Q95" s="2">
        <v>28266025938.48</v>
      </c>
      <c r="R95" s="2">
        <f>IF(MONTH(_04___RGPS_e_RPPS[[#This Row],[Mês de Referência]])=1,_04___RGPS_e_RPPS[[#This Row],[Despesas - Militares]],_04___RGPS_e_RPPS[[#This Row],[Despesas - Militares]]-Q94)</f>
        <v>2758837087.9599991</v>
      </c>
      <c r="S95" s="2">
        <f>SUMIFS(_04___RGPS_e_RPPS[Movimento Despesas Militares],_04___RGPS_e_RPPS[Mês de Referência],"&gt;"&amp;EDATE(_04___RGPS_e_RPPS[[#This Row],[Mês de Referência]],-12),_04___RGPS_e_RPPS[Mês de Referência],"&lt;"&amp;EDATE(A95,1))</f>
        <v>34492483864.349998</v>
      </c>
      <c r="T95" s="2"/>
      <c r="U95" s="2">
        <f>IF(MONTH(_04___RGPS_e_RPPS[[#This Row],[Mês de Referência]])=1,_04___RGPS_e_RPPS[[#This Row],[Receitas FCDF]],_04___RGPS_e_RPPS[[#This Row],[Receitas FCDF]]-T94)</f>
        <v>0</v>
      </c>
      <c r="V95" s="2">
        <f>SUMIFS(_04___RGPS_e_RPPS[Movimento Receitas FCDF],_04___RGPS_e_RPPS[Mês de Referência],"&gt;"&amp;EDATE(_04___RGPS_e_RPPS[[#This Row],[Mês de Referência]],-12),_04___RGPS_e_RPPS[Mês de Referência],"&lt;"&amp;EDATE(A95,1))</f>
        <v>0</v>
      </c>
      <c r="W95" s="2"/>
      <c r="X95" s="2">
        <f>IF(MONTH(_04___RGPS_e_RPPS[[#This Row],[Mês de Referência]])=1,_04___RGPS_e_RPPS[[#This Row],[Despesas FCDF]],_04___RGPS_e_RPPS[[#This Row],[Despesas FCDF]]-W94)</f>
        <v>0</v>
      </c>
      <c r="Y95" s="2">
        <f>SUMIFS(_04___RGPS_e_RPPS[Movimento Despesas FCDF],_04___RGPS_e_RPPS[Mês de Referência],"&gt;"&amp;EDATE(_04___RGPS_e_RPPS[[#This Row],[Mês de Referência]],-12),_04___RGPS_e_RPPS[Mês de Referência],"&lt;"&amp;EDATE(A95,1))</f>
        <v>0</v>
      </c>
      <c r="Z95" s="8"/>
      <c r="AA95"/>
      <c r="AB95"/>
      <c r="AC95"/>
      <c r="AD95" s="1" t="s">
        <v>339</v>
      </c>
      <c r="AE95" s="6">
        <v>42278</v>
      </c>
      <c r="AF95" s="1">
        <v>2015</v>
      </c>
    </row>
    <row r="96" spans="1:32" ht="15" x14ac:dyDescent="0.25">
      <c r="A96" s="6">
        <v>42309</v>
      </c>
      <c r="B96" s="2">
        <v>304897090244.25</v>
      </c>
      <c r="C96" s="2">
        <f>IF(MONTH(_04___RGPS_e_RPPS[[#This Row],[Mês de Referência]])=1,_04___RGPS_e_RPPS[[#This Row],[Receitas RGPS]],_04___RGPS_e_RPPS[[#This Row],[Receitas RGPS]]-B95)</f>
        <v>25916603925.719971</v>
      </c>
      <c r="D96" s="2">
        <f>SUMIFS(_04___RGPS_e_RPPS[Movimento Receitas RGPS],_04___RGPS_e_RPPS[Mês de Referência],"&gt;"&amp;EDATE(_04___RGPS_e_RPPS[[#This Row],[Mês de Referência]],-12),_04___RGPS_e_RPPS[Mês de Referência],"&lt;"&amp;EDATE(A96,1))</f>
        <v>346532774965.13</v>
      </c>
      <c r="E96" s="2">
        <v>406036481537.47998</v>
      </c>
      <c r="F96" s="2">
        <f>IF(MONTH(_04___RGPS_e_RPPS[[#This Row],[Mês de Referência]])=1,_04___RGPS_e_RPPS[[#This Row],[Despesas RGPS]],_04___RGPS_e_RPPS[[#This Row],[Despesas RGPS]]-E95)</f>
        <v>52990993941.690002</v>
      </c>
      <c r="G96" s="2">
        <f>SUMIFS(_04___RGPS_e_RPPS[Movimento Despesas RGPS],_04___RGPS_e_RPPS[Mês de Referência],"&gt;"&amp;EDATE(_04___RGPS_e_RPPS[[#This Row],[Mês de Referência]],-12),_04___RGPS_e_RPPS[Mês de Referência],"&lt;"&amp;EDATE(A96,1))</f>
        <v>437392421401.90997</v>
      </c>
      <c r="H96" s="2">
        <v>26385440889.32</v>
      </c>
      <c r="I96" s="2">
        <f>IF(MONTH(_04___RGPS_e_RPPS[[#This Row],[Mês de Referência]])=1,_04___RGPS_e_RPPS[[#This Row],[Receitas RPPS Civis]],_04___RGPS_e_RPPS[[#This Row],[Receitas RPPS Civis]]-H95)</f>
        <v>3800698273.6399994</v>
      </c>
      <c r="J96" s="2">
        <f>SUMIFS(_04___RGPS_e_RPPS[Movimento Receitas RPPS Civis],_04___RGPS_e_RPPS[Mês de Referência],"&gt;"&amp;EDATE(_04___RGPS_e_RPPS[[#This Row],[Mês de Referência]],-12),_04___RGPS_e_RPPS[Mês de Referência],"&lt;"&amp;EDATE(A96,1))</f>
        <v>28772174059.279999</v>
      </c>
      <c r="K96" s="2">
        <v>63822214307.220001</v>
      </c>
      <c r="L96" s="2">
        <f>IF(MONTH(_04___RGPS_e_RPPS[[#This Row],[Mês de Referência]])=1,_04___RGPS_e_RPPS[[#This Row],[Despesas RPPS Civis]],_04___RGPS_e_RPPS[[#This Row],[Despesas RPPS Civis]]-K95)</f>
        <v>8299525059.8499985</v>
      </c>
      <c r="M96" s="2">
        <f>SUMIFS(_04___RGPS_e_RPPS[Movimento Despesas RPPS Civis],_04___RGPS_e_RPPS[Mês de Referência],"&gt;"&amp;EDATE(_04___RGPS_e_RPPS[[#This Row],[Mês de Referência]],-12),_04___RGPS_e_RPPS[Mês de Referência],"&lt;"&amp;EDATE(A96,1))</f>
        <v>69108846888.050003</v>
      </c>
      <c r="N96" s="2">
        <v>2427173940.6100001</v>
      </c>
      <c r="O96" s="2">
        <f>IF(MONTH(_04___RGPS_e_RPPS[[#This Row],[Mês de Referência]])=1,_04___RGPS_e_RPPS[[#This Row],[Receitas - Militares]],_04___RGPS_e_RPPS[[#This Row],[Receitas - Militares]]-N95)</f>
        <v>224940166.92000008</v>
      </c>
      <c r="P96" s="2">
        <f>SUMIFS(_04___RGPS_e_RPPS[Movimento Receitas - Militares],_04___RGPS_e_RPPS[Mês de Referência],"&gt;"&amp;EDATE(_04___RGPS_e_RPPS[[#This Row],[Mês de Referência]],-12),_04___RGPS_e_RPPS[Mês de Referência],"&lt;"&amp;EDATE(A96,1))</f>
        <v>2628771607.1300001</v>
      </c>
      <c r="Q96" s="2">
        <v>32390138859.389999</v>
      </c>
      <c r="R96" s="2">
        <f>IF(MONTH(_04___RGPS_e_RPPS[[#This Row],[Mês de Referência]])=1,_04___RGPS_e_RPPS[[#This Row],[Despesas - Militares]],_04___RGPS_e_RPPS[[#This Row],[Despesas - Militares]]-Q95)</f>
        <v>4124112920.9099998</v>
      </c>
      <c r="S96" s="2">
        <f>SUMIFS(_04___RGPS_e_RPPS[Movimento Despesas Militares],_04___RGPS_e_RPPS[Mês de Referência],"&gt;"&amp;EDATE(_04___RGPS_e_RPPS[[#This Row],[Mês de Referência]],-12),_04___RGPS_e_RPPS[Mês de Referência],"&lt;"&amp;EDATE(A96,1))</f>
        <v>34886617434.009995</v>
      </c>
      <c r="T96" s="2"/>
      <c r="U96" s="2">
        <f>IF(MONTH(_04___RGPS_e_RPPS[[#This Row],[Mês de Referência]])=1,_04___RGPS_e_RPPS[[#This Row],[Receitas FCDF]],_04___RGPS_e_RPPS[[#This Row],[Receitas FCDF]]-T95)</f>
        <v>0</v>
      </c>
      <c r="V96" s="2">
        <f>SUMIFS(_04___RGPS_e_RPPS[Movimento Receitas FCDF],_04___RGPS_e_RPPS[Mês de Referência],"&gt;"&amp;EDATE(_04___RGPS_e_RPPS[[#This Row],[Mês de Referência]],-12),_04___RGPS_e_RPPS[Mês de Referência],"&lt;"&amp;EDATE(A96,1))</f>
        <v>0</v>
      </c>
      <c r="W96" s="2"/>
      <c r="X96" s="2">
        <f>IF(MONTH(_04___RGPS_e_RPPS[[#This Row],[Mês de Referência]])=1,_04___RGPS_e_RPPS[[#This Row],[Despesas FCDF]],_04___RGPS_e_RPPS[[#This Row],[Despesas FCDF]]-W95)</f>
        <v>0</v>
      </c>
      <c r="Y96" s="2">
        <f>SUMIFS(_04___RGPS_e_RPPS[Movimento Despesas FCDF],_04___RGPS_e_RPPS[Mês de Referência],"&gt;"&amp;EDATE(_04___RGPS_e_RPPS[[#This Row],[Mês de Referência]],-12),_04___RGPS_e_RPPS[Mês de Referência],"&lt;"&amp;EDATE(A96,1))</f>
        <v>0</v>
      </c>
      <c r="Z96" s="8"/>
      <c r="AA96"/>
      <c r="AB96"/>
      <c r="AC96"/>
      <c r="AD96" s="1" t="s">
        <v>340</v>
      </c>
      <c r="AE96" s="6">
        <v>42309</v>
      </c>
      <c r="AF96" s="1">
        <v>2015</v>
      </c>
    </row>
    <row r="97" spans="1:32" ht="15" x14ac:dyDescent="0.25">
      <c r="A97" s="6">
        <v>42339</v>
      </c>
      <c r="B97" s="2">
        <v>351675103559.27002</v>
      </c>
      <c r="C97" s="2">
        <f>IF(MONTH(_04___RGPS_e_RPPS[[#This Row],[Mês de Referência]])=1,_04___RGPS_e_RPPS[[#This Row],[Receitas RGPS]],_04___RGPS_e_RPPS[[#This Row],[Receitas RGPS]]-B96)</f>
        <v>46778013315.02002</v>
      </c>
      <c r="D97" s="2">
        <f>SUMIFS(_04___RGPS_e_RPPS[Movimento Receitas RGPS],_04___RGPS_e_RPPS[Mês de Referência],"&gt;"&amp;EDATE(_04___RGPS_e_RPPS[[#This Row],[Mês de Referência]],-12),_04___RGPS_e_RPPS[Mês de Referência],"&lt;"&amp;EDATE(A97,1))</f>
        <v>351675103559.27002</v>
      </c>
      <c r="E97" s="2">
        <v>440084549879.15002</v>
      </c>
      <c r="F97" s="2">
        <f>IF(MONTH(_04___RGPS_e_RPPS[[#This Row],[Mês de Referência]])=1,_04___RGPS_e_RPPS[[#This Row],[Despesas RGPS]],_04___RGPS_e_RPPS[[#This Row],[Despesas RGPS]]-E96)</f>
        <v>34048068341.670044</v>
      </c>
      <c r="G97" s="2">
        <f>SUMIFS(_04___RGPS_e_RPPS[Movimento Despesas RGPS],_04___RGPS_e_RPPS[Mês de Referência],"&gt;"&amp;EDATE(_04___RGPS_e_RPPS[[#This Row],[Mês de Referência]],-12),_04___RGPS_e_RPPS[Mês de Referência],"&lt;"&amp;EDATE(A97,1))</f>
        <v>440084549879.15002</v>
      </c>
      <c r="H97" s="2">
        <v>29498631121.549999</v>
      </c>
      <c r="I97" s="2">
        <f>IF(MONTH(_04___RGPS_e_RPPS[[#This Row],[Mês de Referência]])=1,_04___RGPS_e_RPPS[[#This Row],[Receitas RPPS Civis]],_04___RGPS_e_RPPS[[#This Row],[Receitas RPPS Civis]]-H96)</f>
        <v>3113190232.2299995</v>
      </c>
      <c r="J97" s="2">
        <f>SUMIFS(_04___RGPS_e_RPPS[Movimento Receitas RPPS Civis],_04___RGPS_e_RPPS[Mês de Referência],"&gt;"&amp;EDATE(_04___RGPS_e_RPPS[[#This Row],[Mês de Referência]],-12),_04___RGPS_e_RPPS[Mês de Referência],"&lt;"&amp;EDATE(A97,1))</f>
        <v>29498631121.549999</v>
      </c>
      <c r="K97" s="2">
        <v>69506444251.279999</v>
      </c>
      <c r="L97" s="2">
        <f>IF(MONTH(_04___RGPS_e_RPPS[[#This Row],[Mês de Referência]])=1,_04___RGPS_e_RPPS[[#This Row],[Despesas RPPS Civis]],_04___RGPS_e_RPPS[[#This Row],[Despesas RPPS Civis]]-K96)</f>
        <v>5684229944.0599976</v>
      </c>
      <c r="M97" s="2">
        <f>SUMIFS(_04___RGPS_e_RPPS[Movimento Despesas RPPS Civis],_04___RGPS_e_RPPS[Mês de Referência],"&gt;"&amp;EDATE(_04___RGPS_e_RPPS[[#This Row],[Mês de Referência]],-12),_04___RGPS_e_RPPS[Mês de Referência],"&lt;"&amp;EDATE(A97,1))</f>
        <v>69506444251.279999</v>
      </c>
      <c r="N97" s="2">
        <v>2649782581.1999998</v>
      </c>
      <c r="O97" s="2">
        <f>IF(MONTH(_04___RGPS_e_RPPS[[#This Row],[Mês de Referência]])=1,_04___RGPS_e_RPPS[[#This Row],[Receitas - Militares]],_04___RGPS_e_RPPS[[#This Row],[Receitas - Militares]]-N96)</f>
        <v>222608640.58999968</v>
      </c>
      <c r="P97" s="2">
        <f>SUMIFS(_04___RGPS_e_RPPS[Movimento Receitas - Militares],_04___RGPS_e_RPPS[Mês de Referência],"&gt;"&amp;EDATE(_04___RGPS_e_RPPS[[#This Row],[Mês de Referência]],-12),_04___RGPS_e_RPPS[Mês de Referência],"&lt;"&amp;EDATE(A97,1))</f>
        <v>2649782581.1999998</v>
      </c>
      <c r="Q97" s="2">
        <v>35156563650.580002</v>
      </c>
      <c r="R97" s="2">
        <f>IF(MONTH(_04___RGPS_e_RPPS[[#This Row],[Mês de Referência]])=1,_04___RGPS_e_RPPS[[#This Row],[Despesas - Militares]],_04___RGPS_e_RPPS[[#This Row],[Despesas - Militares]]-Q96)</f>
        <v>2766424791.1900024</v>
      </c>
      <c r="S97" s="2">
        <f>SUMIFS(_04___RGPS_e_RPPS[Movimento Despesas Militares],_04___RGPS_e_RPPS[Mês de Referência],"&gt;"&amp;EDATE(_04___RGPS_e_RPPS[[#This Row],[Mês de Referência]],-12),_04___RGPS_e_RPPS[Mês de Referência],"&lt;"&amp;EDATE(A97,1))</f>
        <v>35156563650.580002</v>
      </c>
      <c r="T97" s="2"/>
      <c r="U97" s="2">
        <f>IF(MONTH(_04___RGPS_e_RPPS[[#This Row],[Mês de Referência]])=1,_04___RGPS_e_RPPS[[#This Row],[Receitas FCDF]],_04___RGPS_e_RPPS[[#This Row],[Receitas FCDF]]-T96)</f>
        <v>0</v>
      </c>
      <c r="V97" s="2">
        <f>SUMIFS(_04___RGPS_e_RPPS[Movimento Receitas FCDF],_04___RGPS_e_RPPS[Mês de Referência],"&gt;"&amp;EDATE(_04___RGPS_e_RPPS[[#This Row],[Mês de Referência]],-12),_04___RGPS_e_RPPS[Mês de Referência],"&lt;"&amp;EDATE(A97,1))</f>
        <v>0</v>
      </c>
      <c r="W97" s="2"/>
      <c r="X97" s="2">
        <f>IF(MONTH(_04___RGPS_e_RPPS[[#This Row],[Mês de Referência]])=1,_04___RGPS_e_RPPS[[#This Row],[Despesas FCDF]],_04___RGPS_e_RPPS[[#This Row],[Despesas FCDF]]-W96)</f>
        <v>0</v>
      </c>
      <c r="Y97" s="2">
        <f>SUMIFS(_04___RGPS_e_RPPS[Movimento Despesas FCDF],_04___RGPS_e_RPPS[Mês de Referência],"&gt;"&amp;EDATE(_04___RGPS_e_RPPS[[#This Row],[Mês de Referência]],-12),_04___RGPS_e_RPPS[Mês de Referência],"&lt;"&amp;EDATE(A97,1))</f>
        <v>0</v>
      </c>
      <c r="Z97" s="8"/>
      <c r="AA97"/>
      <c r="AB97"/>
      <c r="AC97"/>
      <c r="AD97" s="1" t="s">
        <v>341</v>
      </c>
      <c r="AE97" s="6">
        <v>42339</v>
      </c>
      <c r="AF97" s="1">
        <v>2015</v>
      </c>
    </row>
    <row r="98" spans="1:32" ht="15" x14ac:dyDescent="0.25">
      <c r="A98" s="6">
        <v>42370</v>
      </c>
      <c r="B98" s="2">
        <v>29409540258.400002</v>
      </c>
      <c r="C98" s="2">
        <f>IF(MONTH(_04___RGPS_e_RPPS[[#This Row],[Mês de Referência]])=1,_04___RGPS_e_RPPS[[#This Row],[Receitas RGPS]],_04___RGPS_e_RPPS[[#This Row],[Receitas RGPS]]-B97)</f>
        <v>29409540258.400002</v>
      </c>
      <c r="D98" s="2">
        <f>SUMIFS(_04___RGPS_e_RPPS[Movimento Receitas RGPS],_04___RGPS_e_RPPS[Mês de Referência],"&gt;"&amp;EDATE(_04___RGPS_e_RPPS[[#This Row],[Mês de Referência]],-12),_04___RGPS_e_RPPS[Mês de Referência],"&lt;"&amp;EDATE(A98,1))</f>
        <v>353095607655.63</v>
      </c>
      <c r="E98" s="2">
        <v>38603683207.529999</v>
      </c>
      <c r="F98" s="2">
        <f>IF(MONTH(_04___RGPS_e_RPPS[[#This Row],[Mês de Referência]])=1,_04___RGPS_e_RPPS[[#This Row],[Despesas RGPS]],_04___RGPS_e_RPPS[[#This Row],[Despesas RGPS]]-E97)</f>
        <v>38603683207.529999</v>
      </c>
      <c r="G98" s="2">
        <f>SUMIFS(_04___RGPS_e_RPPS[Movimento Despesas RGPS],_04___RGPS_e_RPPS[Mês de Referência],"&gt;"&amp;EDATE(_04___RGPS_e_RPPS[[#This Row],[Mês de Referência]],-12),_04___RGPS_e_RPPS[Mês de Referência],"&lt;"&amp;EDATE(A98,1))</f>
        <v>444275833483.56006</v>
      </c>
      <c r="H98" s="2">
        <v>2300417296.5</v>
      </c>
      <c r="I98" s="2">
        <f>IF(MONTH(_04___RGPS_e_RPPS[[#This Row],[Mês de Referência]])=1,_04___RGPS_e_RPPS[[#This Row],[Receitas RPPS Civis]],_04___RGPS_e_RPPS[[#This Row],[Receitas RPPS Civis]]-H97)</f>
        <v>2300417296.5</v>
      </c>
      <c r="J98" s="2">
        <f>SUMIFS(_04___RGPS_e_RPPS[Movimento Receitas RPPS Civis],_04___RGPS_e_RPPS[Mês de Referência],"&gt;"&amp;EDATE(_04___RGPS_e_RPPS[[#This Row],[Mês de Referência]],-12),_04___RGPS_e_RPPS[Mês de Referência],"&lt;"&amp;EDATE(A98,1))</f>
        <v>29387735062.009998</v>
      </c>
      <c r="K98" s="2">
        <v>5677758386.0600004</v>
      </c>
      <c r="L98" s="2">
        <f>IF(MONTH(_04___RGPS_e_RPPS[[#This Row],[Mês de Referência]])=1,_04___RGPS_e_RPPS[[#This Row],[Despesas RPPS Civis]],_04___RGPS_e_RPPS[[#This Row],[Despesas RPPS Civis]]-K97)</f>
        <v>5677758386.0600004</v>
      </c>
      <c r="M98" s="2">
        <f>SUMIFS(_04___RGPS_e_RPPS[Movimento Despesas RPPS Civis],_04___RGPS_e_RPPS[Mês de Referência],"&gt;"&amp;EDATE(_04___RGPS_e_RPPS[[#This Row],[Mês de Referência]],-12),_04___RGPS_e_RPPS[Mês de Referência],"&lt;"&amp;EDATE(A98,1))</f>
        <v>69883694916.580002</v>
      </c>
      <c r="N98" s="2">
        <v>168957715.74000001</v>
      </c>
      <c r="O98" s="2">
        <f>IF(MONTH(_04___RGPS_e_RPPS[[#This Row],[Mês de Referência]])=1,_04___RGPS_e_RPPS[[#This Row],[Receitas - Militares]],_04___RGPS_e_RPPS[[#This Row],[Receitas - Militares]]-N97)</f>
        <v>168957715.74000001</v>
      </c>
      <c r="P98" s="2">
        <f>SUMIFS(_04___RGPS_e_RPPS[Movimento Receitas - Militares],_04___RGPS_e_RPPS[Mês de Referência],"&gt;"&amp;EDATE(_04___RGPS_e_RPPS[[#This Row],[Mês de Referência]],-12),_04___RGPS_e_RPPS[Mês de Referência],"&lt;"&amp;EDATE(A98,1))</f>
        <v>2665979543.7399998</v>
      </c>
      <c r="Q98" s="2">
        <v>2770950724.7200003</v>
      </c>
      <c r="R98" s="2">
        <f>IF(MONTH(_04___RGPS_e_RPPS[[#This Row],[Mês de Referência]])=1,_04___RGPS_e_RPPS[[#This Row],[Despesas - Militares]],_04___RGPS_e_RPPS[[#This Row],[Despesas - Militares]]-Q97)</f>
        <v>2770950724.7200003</v>
      </c>
      <c r="S98" s="2">
        <f>SUMIFS(_04___RGPS_e_RPPS[Movimento Despesas Militares],_04___RGPS_e_RPPS[Mês de Referência],"&gt;"&amp;EDATE(_04___RGPS_e_RPPS[[#This Row],[Mês de Referência]],-12),_04___RGPS_e_RPPS[Mês de Referência],"&lt;"&amp;EDATE(A98,1))</f>
        <v>35443658786.480003</v>
      </c>
      <c r="T98" s="2"/>
      <c r="U98" s="2">
        <f>IF(MONTH(_04___RGPS_e_RPPS[[#This Row],[Mês de Referência]])=1,_04___RGPS_e_RPPS[[#This Row],[Receitas FCDF]],_04___RGPS_e_RPPS[[#This Row],[Receitas FCDF]]-T97)</f>
        <v>0</v>
      </c>
      <c r="V98" s="2">
        <f>SUMIFS(_04___RGPS_e_RPPS[Movimento Receitas FCDF],_04___RGPS_e_RPPS[Mês de Referência],"&gt;"&amp;EDATE(_04___RGPS_e_RPPS[[#This Row],[Mês de Referência]],-12),_04___RGPS_e_RPPS[Mês de Referência],"&lt;"&amp;EDATE(A98,1))</f>
        <v>0</v>
      </c>
      <c r="W98" s="2"/>
      <c r="X98" s="2">
        <f>IF(MONTH(_04___RGPS_e_RPPS[[#This Row],[Mês de Referência]])=1,_04___RGPS_e_RPPS[[#This Row],[Despesas FCDF]],_04___RGPS_e_RPPS[[#This Row],[Despesas FCDF]]-W97)</f>
        <v>0</v>
      </c>
      <c r="Y98" s="2">
        <f>SUMIFS(_04___RGPS_e_RPPS[Movimento Despesas FCDF],_04___RGPS_e_RPPS[Mês de Referência],"&gt;"&amp;EDATE(_04___RGPS_e_RPPS[[#This Row],[Mês de Referência]],-12),_04___RGPS_e_RPPS[Mês de Referência],"&lt;"&amp;EDATE(A98,1))</f>
        <v>0</v>
      </c>
      <c r="Z98" s="8"/>
      <c r="AA98"/>
      <c r="AB98"/>
      <c r="AC98"/>
      <c r="AD98" s="1" t="s">
        <v>330</v>
      </c>
      <c r="AE98" s="6">
        <v>42370</v>
      </c>
      <c r="AF98" s="1">
        <v>2016</v>
      </c>
    </row>
    <row r="99" spans="1:32" ht="15" x14ac:dyDescent="0.25">
      <c r="A99" s="6">
        <v>42401</v>
      </c>
      <c r="B99" s="2">
        <v>57694306230.410004</v>
      </c>
      <c r="C99" s="2">
        <f>IF(MONTH(_04___RGPS_e_RPPS[[#This Row],[Mês de Referência]])=1,_04___RGPS_e_RPPS[[#This Row],[Receitas RGPS]],_04___RGPS_e_RPPS[[#This Row],[Receitas RGPS]]-B98)</f>
        <v>28284765972.010002</v>
      </c>
      <c r="D99" s="2">
        <f>SUMIFS(_04___RGPS_e_RPPS[Movimento Receitas RGPS],_04___RGPS_e_RPPS[Mês de Referência],"&gt;"&amp;EDATE(_04___RGPS_e_RPPS[[#This Row],[Mês de Referência]],-12),_04___RGPS_e_RPPS[Mês de Referência],"&lt;"&amp;EDATE(A99,1))</f>
        <v>354284415261.77002</v>
      </c>
      <c r="E99" s="2">
        <v>76835658276.660004</v>
      </c>
      <c r="F99" s="2">
        <f>IF(MONTH(_04___RGPS_e_RPPS[[#This Row],[Mês de Referência]])=1,_04___RGPS_e_RPPS[[#This Row],[Despesas RGPS]],_04___RGPS_e_RPPS[[#This Row],[Despesas RGPS]]-E98)</f>
        <v>38231975069.130005</v>
      </c>
      <c r="G99" s="2">
        <f>SUMIFS(_04___RGPS_e_RPPS[Movimento Despesas RGPS],_04___RGPS_e_RPPS[Mês de Referência],"&gt;"&amp;EDATE(_04___RGPS_e_RPPS[[#This Row],[Mês de Referência]],-12),_04___RGPS_e_RPPS[Mês de Referência],"&lt;"&amp;EDATE(A99,1))</f>
        <v>449433274166.45007</v>
      </c>
      <c r="H99" s="2">
        <v>4508978817.3900003</v>
      </c>
      <c r="I99" s="2">
        <f>IF(MONTH(_04___RGPS_e_RPPS[[#This Row],[Mês de Referência]])=1,_04___RGPS_e_RPPS[[#This Row],[Receitas RPPS Civis]],_04___RGPS_e_RPPS[[#This Row],[Receitas RPPS Civis]]-H98)</f>
        <v>2208561520.8900003</v>
      </c>
      <c r="J99" s="2">
        <f>SUMIFS(_04___RGPS_e_RPPS[Movimento Receitas RPPS Civis],_04___RGPS_e_RPPS[Mês de Referência],"&gt;"&amp;EDATE(_04___RGPS_e_RPPS[[#This Row],[Mês de Referência]],-12),_04___RGPS_e_RPPS[Mês de Referência],"&lt;"&amp;EDATE(A99,1))</f>
        <v>29420779034.619999</v>
      </c>
      <c r="K99" s="2">
        <v>11097198642.440001</v>
      </c>
      <c r="L99" s="2">
        <f>IF(MONTH(_04___RGPS_e_RPPS[[#This Row],[Mês de Referência]])=1,_04___RGPS_e_RPPS[[#This Row],[Despesas RPPS Civis]],_04___RGPS_e_RPPS[[#This Row],[Despesas RPPS Civis]]-K98)</f>
        <v>5419440256.3800001</v>
      </c>
      <c r="M99" s="2">
        <f>SUMIFS(_04___RGPS_e_RPPS[Movimento Despesas RPPS Civis],_04___RGPS_e_RPPS[Mês de Referência],"&gt;"&amp;EDATE(_04___RGPS_e_RPPS[[#This Row],[Mês de Referência]],-12),_04___RGPS_e_RPPS[Mês de Referência],"&lt;"&amp;EDATE(A99,1))</f>
        <v>69979691628.759995</v>
      </c>
      <c r="N99" s="2">
        <v>455481820.41000003</v>
      </c>
      <c r="O99" s="2">
        <f>IF(MONTH(_04___RGPS_e_RPPS[[#This Row],[Mês de Referência]])=1,_04___RGPS_e_RPPS[[#This Row],[Receitas - Militares]],_04___RGPS_e_RPPS[[#This Row],[Receitas - Militares]]-N98)</f>
        <v>286524104.67000002</v>
      </c>
      <c r="P99" s="2">
        <f>SUMIFS(_04___RGPS_e_RPPS[Movimento Receitas - Militares],_04___RGPS_e_RPPS[Mês de Referência],"&gt;"&amp;EDATE(_04___RGPS_e_RPPS[[#This Row],[Mês de Referência]],-12),_04___RGPS_e_RPPS[Mês de Referência],"&lt;"&amp;EDATE(A99,1))</f>
        <v>2747930978.0099993</v>
      </c>
      <c r="Q99" s="2">
        <v>5526336417.7800007</v>
      </c>
      <c r="R99" s="2">
        <f>IF(MONTH(_04___RGPS_e_RPPS[[#This Row],[Mês de Referência]])=1,_04___RGPS_e_RPPS[[#This Row],[Despesas - Militares]],_04___RGPS_e_RPPS[[#This Row],[Despesas - Militares]]-Q98)</f>
        <v>2755385693.0600004</v>
      </c>
      <c r="S99" s="2">
        <f>SUMIFS(_04___RGPS_e_RPPS[Movimento Despesas Militares],_04___RGPS_e_RPPS[Mês de Referência],"&gt;"&amp;EDATE(_04___RGPS_e_RPPS[[#This Row],[Mês de Referência]],-12),_04___RGPS_e_RPPS[Mês de Referência],"&lt;"&amp;EDATE(A99,1))</f>
        <v>35701080658.900002</v>
      </c>
      <c r="T99" s="2"/>
      <c r="U99" s="2">
        <f>IF(MONTH(_04___RGPS_e_RPPS[[#This Row],[Mês de Referência]])=1,_04___RGPS_e_RPPS[[#This Row],[Receitas FCDF]],_04___RGPS_e_RPPS[[#This Row],[Receitas FCDF]]-T98)</f>
        <v>0</v>
      </c>
      <c r="V99" s="2">
        <f>SUMIFS(_04___RGPS_e_RPPS[Movimento Receitas FCDF],_04___RGPS_e_RPPS[Mês de Referência],"&gt;"&amp;EDATE(_04___RGPS_e_RPPS[[#This Row],[Mês de Referência]],-12),_04___RGPS_e_RPPS[Mês de Referência],"&lt;"&amp;EDATE(A99,1))</f>
        <v>0</v>
      </c>
      <c r="W99" s="2"/>
      <c r="X99" s="2">
        <f>IF(MONTH(_04___RGPS_e_RPPS[[#This Row],[Mês de Referência]])=1,_04___RGPS_e_RPPS[[#This Row],[Despesas FCDF]],_04___RGPS_e_RPPS[[#This Row],[Despesas FCDF]]-W98)</f>
        <v>0</v>
      </c>
      <c r="Y99" s="2">
        <f>SUMIFS(_04___RGPS_e_RPPS[Movimento Despesas FCDF],_04___RGPS_e_RPPS[Mês de Referência],"&gt;"&amp;EDATE(_04___RGPS_e_RPPS[[#This Row],[Mês de Referência]],-12),_04___RGPS_e_RPPS[Mês de Referência],"&lt;"&amp;EDATE(A99,1))</f>
        <v>0</v>
      </c>
      <c r="Z99" s="8"/>
      <c r="AA99"/>
      <c r="AB99"/>
      <c r="AC99"/>
      <c r="AD99" s="1" t="s">
        <v>331</v>
      </c>
      <c r="AE99" s="6">
        <v>42401</v>
      </c>
      <c r="AF99" s="1">
        <v>2016</v>
      </c>
    </row>
    <row r="100" spans="1:32" ht="15" x14ac:dyDescent="0.25">
      <c r="A100" s="6">
        <v>42430</v>
      </c>
      <c r="B100" s="2">
        <v>86316638497.5</v>
      </c>
      <c r="C100" s="2">
        <f>IF(MONTH(_04___RGPS_e_RPPS[[#This Row],[Mês de Referência]])=1,_04___RGPS_e_RPPS[[#This Row],[Receitas RGPS]],_04___RGPS_e_RPPS[[#This Row],[Receitas RGPS]]-B99)</f>
        <v>28622332267.089996</v>
      </c>
      <c r="D100" s="2">
        <f>SUMIFS(_04___RGPS_e_RPPS[Movimento Receitas RGPS],_04___RGPS_e_RPPS[Mês de Referência],"&gt;"&amp;EDATE(_04___RGPS_e_RPPS[[#This Row],[Mês de Referência]],-12),_04___RGPS_e_RPPS[Mês de Referência],"&lt;"&amp;EDATE(A100,1))</f>
        <v>355710250037.64001</v>
      </c>
      <c r="E100" s="2">
        <v>115998475515.50999</v>
      </c>
      <c r="F100" s="2">
        <f>IF(MONTH(_04___RGPS_e_RPPS[[#This Row],[Mês de Referência]])=1,_04___RGPS_e_RPPS[[#This Row],[Despesas RGPS]],_04___RGPS_e_RPPS[[#This Row],[Despesas RGPS]]-E99)</f>
        <v>39162817238.849991</v>
      </c>
      <c r="G100" s="2">
        <f>SUMIFS(_04___RGPS_e_RPPS[Movimento Despesas RGPS],_04___RGPS_e_RPPS[Mês de Referência],"&gt;"&amp;EDATE(_04___RGPS_e_RPPS[[#This Row],[Mês de Referência]],-12),_04___RGPS_e_RPPS[Mês de Referência],"&lt;"&amp;EDATE(A100,1))</f>
        <v>454880064738.40002</v>
      </c>
      <c r="H100" s="2">
        <v>6808761958.2700005</v>
      </c>
      <c r="I100" s="2">
        <f>IF(MONTH(_04___RGPS_e_RPPS[[#This Row],[Mês de Referência]])=1,_04___RGPS_e_RPPS[[#This Row],[Receitas RPPS Civis]],_04___RGPS_e_RPPS[[#This Row],[Receitas RPPS Civis]]-H99)</f>
        <v>2299783140.8800001</v>
      </c>
      <c r="J100" s="2">
        <f>SUMIFS(_04___RGPS_e_RPPS[Movimento Receitas RPPS Civis],_04___RGPS_e_RPPS[Mês de Referência],"&gt;"&amp;EDATE(_04___RGPS_e_RPPS[[#This Row],[Mês de Referência]],-12),_04___RGPS_e_RPPS[Mês de Referência],"&lt;"&amp;EDATE(A100,1))</f>
        <v>29397651183.799999</v>
      </c>
      <c r="K100" s="2">
        <v>16568828698.049999</v>
      </c>
      <c r="L100" s="2">
        <f>IF(MONTH(_04___RGPS_e_RPPS[[#This Row],[Mês de Referência]])=1,_04___RGPS_e_RPPS[[#This Row],[Despesas RPPS Civis]],_04___RGPS_e_RPPS[[#This Row],[Despesas RPPS Civis]]-K99)</f>
        <v>5471630055.6099987</v>
      </c>
      <c r="M100" s="2">
        <f>SUMIFS(_04___RGPS_e_RPPS[Movimento Despesas RPPS Civis],_04___RGPS_e_RPPS[Mês de Referência],"&gt;"&amp;EDATE(_04___RGPS_e_RPPS[[#This Row],[Mês de Referência]],-12),_04___RGPS_e_RPPS[Mês de Referência],"&lt;"&amp;EDATE(A100,1))</f>
        <v>70028776840.539993</v>
      </c>
      <c r="N100" s="2">
        <v>682564023.05999994</v>
      </c>
      <c r="O100" s="2">
        <f>IF(MONTH(_04___RGPS_e_RPPS[[#This Row],[Mês de Referência]])=1,_04___RGPS_e_RPPS[[#This Row],[Receitas - Militares]],_04___RGPS_e_RPPS[[#This Row],[Receitas - Militares]]-N99)</f>
        <v>227082202.64999992</v>
      </c>
      <c r="P100" s="2">
        <f>SUMIFS(_04___RGPS_e_RPPS[Movimento Receitas - Militares],_04___RGPS_e_RPPS[Mês de Referência],"&gt;"&amp;EDATE(_04___RGPS_e_RPPS[[#This Row],[Mês de Referência]],-12),_04___RGPS_e_RPPS[Mês de Referência],"&lt;"&amp;EDATE(A100,1))</f>
        <v>2756315836.9200001</v>
      </c>
      <c r="Q100" s="2">
        <v>8296481909.2399998</v>
      </c>
      <c r="R100" s="2">
        <f>IF(MONTH(_04___RGPS_e_RPPS[[#This Row],[Mês de Referência]])=1,_04___RGPS_e_RPPS[[#This Row],[Despesas - Militares]],_04___RGPS_e_RPPS[[#This Row],[Despesas - Militares]]-Q99)</f>
        <v>2770145491.4599991</v>
      </c>
      <c r="S100" s="2">
        <f>SUMIFS(_04___RGPS_e_RPPS[Movimento Despesas Militares],_04___RGPS_e_RPPS[Mês de Referência],"&gt;"&amp;EDATE(_04___RGPS_e_RPPS[[#This Row],[Mês de Referência]],-12),_04___RGPS_e_RPPS[Mês de Referência],"&lt;"&amp;EDATE(A100,1))</f>
        <v>35756711521.590004</v>
      </c>
      <c r="T100" s="2"/>
      <c r="U100" s="2">
        <f>IF(MONTH(_04___RGPS_e_RPPS[[#This Row],[Mês de Referência]])=1,_04___RGPS_e_RPPS[[#This Row],[Receitas FCDF]],_04___RGPS_e_RPPS[[#This Row],[Receitas FCDF]]-T99)</f>
        <v>0</v>
      </c>
      <c r="V100" s="2">
        <f>SUMIFS(_04___RGPS_e_RPPS[Movimento Receitas FCDF],_04___RGPS_e_RPPS[Mês de Referência],"&gt;"&amp;EDATE(_04___RGPS_e_RPPS[[#This Row],[Mês de Referência]],-12),_04___RGPS_e_RPPS[Mês de Referência],"&lt;"&amp;EDATE(A100,1))</f>
        <v>0</v>
      </c>
      <c r="W100" s="2"/>
      <c r="X100" s="2">
        <f>IF(MONTH(_04___RGPS_e_RPPS[[#This Row],[Mês de Referência]])=1,_04___RGPS_e_RPPS[[#This Row],[Despesas FCDF]],_04___RGPS_e_RPPS[[#This Row],[Despesas FCDF]]-W99)</f>
        <v>0</v>
      </c>
      <c r="Y100" s="2">
        <f>SUMIFS(_04___RGPS_e_RPPS[Movimento Despesas FCDF],_04___RGPS_e_RPPS[Mês de Referência],"&gt;"&amp;EDATE(_04___RGPS_e_RPPS[[#This Row],[Mês de Referência]],-12),_04___RGPS_e_RPPS[Mês de Referência],"&lt;"&amp;EDATE(A100,1))</f>
        <v>0</v>
      </c>
      <c r="Z100" s="8"/>
      <c r="AA100"/>
      <c r="AB100"/>
      <c r="AC100"/>
      <c r="AD100" s="1" t="s">
        <v>332</v>
      </c>
      <c r="AE100" s="6">
        <v>42430</v>
      </c>
      <c r="AF100" s="1">
        <v>2016</v>
      </c>
    </row>
    <row r="101" spans="1:32" ht="15" x14ac:dyDescent="0.25">
      <c r="A101" s="6">
        <v>42461</v>
      </c>
      <c r="B101" s="2">
        <v>117055500264.02</v>
      </c>
      <c r="C101" s="2">
        <f>IF(MONTH(_04___RGPS_e_RPPS[[#This Row],[Mês de Referência]])=1,_04___RGPS_e_RPPS[[#This Row],[Receitas RGPS]],_04___RGPS_e_RPPS[[#This Row],[Receitas RGPS]]-B100)</f>
        <v>30738861766.520004</v>
      </c>
      <c r="D101" s="2">
        <f>SUMIFS(_04___RGPS_e_RPPS[Movimento Receitas RGPS],_04___RGPS_e_RPPS[Mês de Referência],"&gt;"&amp;EDATE(_04___RGPS_e_RPPS[[#This Row],[Mês de Referência]],-12),_04___RGPS_e_RPPS[Mês de Referência],"&lt;"&amp;EDATE(A101,1))</f>
        <v>356002621482.51001</v>
      </c>
      <c r="E101" s="2">
        <v>155149241890.73001</v>
      </c>
      <c r="F101" s="2">
        <f>IF(MONTH(_04___RGPS_e_RPPS[[#This Row],[Mês de Referência]])=1,_04___RGPS_e_RPPS[[#This Row],[Despesas RGPS]],_04___RGPS_e_RPPS[[#This Row],[Despesas RGPS]]-E100)</f>
        <v>39150766375.220016</v>
      </c>
      <c r="G101" s="2">
        <f>SUMIFS(_04___RGPS_e_RPPS[Movimento Despesas RGPS],_04___RGPS_e_RPPS[Mês de Referência],"&gt;"&amp;EDATE(_04___RGPS_e_RPPS[[#This Row],[Mês de Referência]],-12),_04___RGPS_e_RPPS[Mês de Referência],"&lt;"&amp;EDATE(A101,1))</f>
        <v>460187993978.28009</v>
      </c>
      <c r="H101" s="2">
        <v>9037876349.0300007</v>
      </c>
      <c r="I101" s="2">
        <f>IF(MONTH(_04___RGPS_e_RPPS[[#This Row],[Mês de Referência]])=1,_04___RGPS_e_RPPS[[#This Row],[Receitas RPPS Civis]],_04___RGPS_e_RPPS[[#This Row],[Receitas RPPS Civis]]-H100)</f>
        <v>2229114390.7600002</v>
      </c>
      <c r="J101" s="2">
        <f>SUMIFS(_04___RGPS_e_RPPS[Movimento Receitas RPPS Civis],_04___RGPS_e_RPPS[Mês de Referência],"&gt;"&amp;EDATE(_04___RGPS_e_RPPS[[#This Row],[Mês de Referência]],-12),_04___RGPS_e_RPPS[Mês de Referência],"&lt;"&amp;EDATE(A101,1))</f>
        <v>29452473651.389999</v>
      </c>
      <c r="K101" s="2">
        <v>22079234075.279999</v>
      </c>
      <c r="L101" s="2">
        <f>IF(MONTH(_04___RGPS_e_RPPS[[#This Row],[Mês de Referência]])=1,_04___RGPS_e_RPPS[[#This Row],[Despesas RPPS Civis]],_04___RGPS_e_RPPS[[#This Row],[Despesas RPPS Civis]]-K100)</f>
        <v>5510405377.2299995</v>
      </c>
      <c r="M101" s="2">
        <f>SUMIFS(_04___RGPS_e_RPPS[Movimento Despesas RPPS Civis],_04___RGPS_e_RPPS[Mês de Referência],"&gt;"&amp;EDATE(_04___RGPS_e_RPPS[[#This Row],[Mês de Referência]],-12),_04___RGPS_e_RPPS[Mês de Referência],"&lt;"&amp;EDATE(A101,1))</f>
        <v>70375844742.679993</v>
      </c>
      <c r="N101" s="2">
        <v>909861300.00999999</v>
      </c>
      <c r="O101" s="2">
        <f>IF(MONTH(_04___RGPS_e_RPPS[[#This Row],[Mês de Referência]])=1,_04___RGPS_e_RPPS[[#This Row],[Receitas - Militares]],_04___RGPS_e_RPPS[[#This Row],[Receitas - Militares]]-N100)</f>
        <v>227297276.95000005</v>
      </c>
      <c r="P101" s="2">
        <f>SUMIFS(_04___RGPS_e_RPPS[Movimento Receitas - Militares],_04___RGPS_e_RPPS[Mês de Referência],"&gt;"&amp;EDATE(_04___RGPS_e_RPPS[[#This Row],[Mês de Referência]],-12),_04___RGPS_e_RPPS[Mês de Referência],"&lt;"&amp;EDATE(A101,1))</f>
        <v>2759407854.3099995</v>
      </c>
      <c r="Q101" s="2">
        <v>11065049549.83</v>
      </c>
      <c r="R101" s="2">
        <f>IF(MONTH(_04___RGPS_e_RPPS[[#This Row],[Mês de Referência]])=1,_04___RGPS_e_RPPS[[#This Row],[Despesas - Militares]],_04___RGPS_e_RPPS[[#This Row],[Despesas - Militares]]-Q100)</f>
        <v>2768567640.5900002</v>
      </c>
      <c r="S101" s="2">
        <f>SUMIFS(_04___RGPS_e_RPPS[Movimento Despesas Militares],_04___RGPS_e_RPPS[Mês de Referência],"&gt;"&amp;EDATE(_04___RGPS_e_RPPS[[#This Row],[Mês de Referência]],-12),_04___RGPS_e_RPPS[Mês de Referência],"&lt;"&amp;EDATE(A101,1))</f>
        <v>35795580709.029999</v>
      </c>
      <c r="T101" s="2"/>
      <c r="U101" s="2">
        <f>IF(MONTH(_04___RGPS_e_RPPS[[#This Row],[Mês de Referência]])=1,_04___RGPS_e_RPPS[[#This Row],[Receitas FCDF]],_04___RGPS_e_RPPS[[#This Row],[Receitas FCDF]]-T100)</f>
        <v>0</v>
      </c>
      <c r="V101" s="2">
        <f>SUMIFS(_04___RGPS_e_RPPS[Movimento Receitas FCDF],_04___RGPS_e_RPPS[Mês de Referência],"&gt;"&amp;EDATE(_04___RGPS_e_RPPS[[#This Row],[Mês de Referência]],-12),_04___RGPS_e_RPPS[Mês de Referência],"&lt;"&amp;EDATE(A101,1))</f>
        <v>0</v>
      </c>
      <c r="W101" s="2"/>
      <c r="X101" s="2">
        <f>IF(MONTH(_04___RGPS_e_RPPS[[#This Row],[Mês de Referência]])=1,_04___RGPS_e_RPPS[[#This Row],[Despesas FCDF]],_04___RGPS_e_RPPS[[#This Row],[Despesas FCDF]]-W100)</f>
        <v>0</v>
      </c>
      <c r="Y101" s="2">
        <f>SUMIFS(_04___RGPS_e_RPPS[Movimento Despesas FCDF],_04___RGPS_e_RPPS[Mês de Referência],"&gt;"&amp;EDATE(_04___RGPS_e_RPPS[[#This Row],[Mês de Referência]],-12),_04___RGPS_e_RPPS[Mês de Referência],"&lt;"&amp;EDATE(A101,1))</f>
        <v>0</v>
      </c>
      <c r="Z101" s="8"/>
      <c r="AA101"/>
      <c r="AB101"/>
      <c r="AC101"/>
      <c r="AD101" s="1" t="s">
        <v>333</v>
      </c>
      <c r="AE101" s="6">
        <v>42461</v>
      </c>
      <c r="AF101" s="1">
        <v>2016</v>
      </c>
    </row>
    <row r="102" spans="1:32" ht="15" x14ac:dyDescent="0.25">
      <c r="A102" s="6">
        <v>42491</v>
      </c>
      <c r="B102" s="2">
        <v>145424276423.20001</v>
      </c>
      <c r="C102" s="2">
        <f>IF(MONTH(_04___RGPS_e_RPPS[[#This Row],[Mês de Referência]])=1,_04___RGPS_e_RPPS[[#This Row],[Receitas RGPS]],_04___RGPS_e_RPPS[[#This Row],[Receitas RGPS]]-B101)</f>
        <v>28368776159.180008</v>
      </c>
      <c r="D102" s="2">
        <f>SUMIFS(_04___RGPS_e_RPPS[Movimento Receitas RGPS],_04___RGPS_e_RPPS[Mês de Referência],"&gt;"&amp;EDATE(_04___RGPS_e_RPPS[[#This Row],[Mês de Referência]],-12),_04___RGPS_e_RPPS[Mês de Referência],"&lt;"&amp;EDATE(A102,1))</f>
        <v>355966951477.11005</v>
      </c>
      <c r="E102" s="2">
        <v>195667609046.78</v>
      </c>
      <c r="F102" s="2">
        <f>IF(MONTH(_04___RGPS_e_RPPS[[#This Row],[Mês de Referência]])=1,_04___RGPS_e_RPPS[[#This Row],[Despesas RGPS]],_04___RGPS_e_RPPS[[#This Row],[Despesas RGPS]]-E101)</f>
        <v>40518367156.049988</v>
      </c>
      <c r="G102" s="2">
        <f>SUMIFS(_04___RGPS_e_RPPS[Movimento Despesas RGPS],_04___RGPS_e_RPPS[Mês de Referência],"&gt;"&amp;EDATE(_04___RGPS_e_RPPS[[#This Row],[Mês de Referência]],-12),_04___RGPS_e_RPPS[Mês de Referência],"&lt;"&amp;EDATE(A102,1))</f>
        <v>466018691695.35004</v>
      </c>
      <c r="H102" s="2">
        <v>11417366944.879999</v>
      </c>
      <c r="I102" s="2">
        <f>IF(MONTH(_04___RGPS_e_RPPS[[#This Row],[Mês de Referência]])=1,_04___RGPS_e_RPPS[[#This Row],[Receitas RPPS Civis]],_04___RGPS_e_RPPS[[#This Row],[Receitas RPPS Civis]]-H101)</f>
        <v>2379490595.8499985</v>
      </c>
      <c r="J102" s="2">
        <f>SUMIFS(_04___RGPS_e_RPPS[Movimento Receitas RPPS Civis],_04___RGPS_e_RPPS[Mês de Referência],"&gt;"&amp;EDATE(_04___RGPS_e_RPPS[[#This Row],[Mês de Referência]],-12),_04___RGPS_e_RPPS[Mês de Referência],"&lt;"&amp;EDATE(A102,1))</f>
        <v>29557800714.970001</v>
      </c>
      <c r="K102" s="2">
        <v>27675789534.860001</v>
      </c>
      <c r="L102" s="2">
        <f>IF(MONTH(_04___RGPS_e_RPPS[[#This Row],[Mês de Referência]])=1,_04___RGPS_e_RPPS[[#This Row],[Despesas RPPS Civis]],_04___RGPS_e_RPPS[[#This Row],[Despesas RPPS Civis]]-K101)</f>
        <v>5596555459.5800018</v>
      </c>
      <c r="M102" s="2">
        <f>SUMIFS(_04___RGPS_e_RPPS[Movimento Despesas RPPS Civis],_04___RGPS_e_RPPS[Mês de Referência],"&gt;"&amp;EDATE(_04___RGPS_e_RPPS[[#This Row],[Mês de Referência]],-12),_04___RGPS_e_RPPS[Mês de Referência],"&lt;"&amp;EDATE(A102,1))</f>
        <v>70618100557.770004</v>
      </c>
      <c r="N102" s="2">
        <v>1136971942.46</v>
      </c>
      <c r="O102" s="2">
        <f>IF(MONTH(_04___RGPS_e_RPPS[[#This Row],[Mês de Referência]])=1,_04___RGPS_e_RPPS[[#This Row],[Receitas - Militares]],_04___RGPS_e_RPPS[[#This Row],[Receitas - Militares]]-N101)</f>
        <v>227110642.45000005</v>
      </c>
      <c r="P102" s="2">
        <f>SUMIFS(_04___RGPS_e_RPPS[Movimento Receitas - Militares],_04___RGPS_e_RPPS[Mês de Referência],"&gt;"&amp;EDATE(_04___RGPS_e_RPPS[[#This Row],[Mês de Referência]],-12),_04___RGPS_e_RPPS[Mês de Referência],"&lt;"&amp;EDATE(A102,1))</f>
        <v>2707872133.0900002</v>
      </c>
      <c r="Q102" s="2">
        <v>13839242266.440001</v>
      </c>
      <c r="R102" s="2">
        <f>IF(MONTH(_04___RGPS_e_RPPS[[#This Row],[Mês de Referência]])=1,_04___RGPS_e_RPPS[[#This Row],[Despesas - Militares]],_04___RGPS_e_RPPS[[#This Row],[Despesas - Militares]]-Q101)</f>
        <v>2774192716.6100006</v>
      </c>
      <c r="S102" s="2">
        <f>SUMIFS(_04___RGPS_e_RPPS[Movimento Despesas Militares],_04___RGPS_e_RPPS[Mês de Referência],"&gt;"&amp;EDATE(_04___RGPS_e_RPPS[[#This Row],[Mês de Referência]],-12),_04___RGPS_e_RPPS[Mês de Referência],"&lt;"&amp;EDATE(A102,1))</f>
        <v>35831133798.260002</v>
      </c>
      <c r="T102" s="2"/>
      <c r="U102" s="2">
        <f>IF(MONTH(_04___RGPS_e_RPPS[[#This Row],[Mês de Referência]])=1,_04___RGPS_e_RPPS[[#This Row],[Receitas FCDF]],_04___RGPS_e_RPPS[[#This Row],[Receitas FCDF]]-T101)</f>
        <v>0</v>
      </c>
      <c r="V102" s="2">
        <f>SUMIFS(_04___RGPS_e_RPPS[Movimento Receitas FCDF],_04___RGPS_e_RPPS[Mês de Referência],"&gt;"&amp;EDATE(_04___RGPS_e_RPPS[[#This Row],[Mês de Referência]],-12),_04___RGPS_e_RPPS[Mês de Referência],"&lt;"&amp;EDATE(A102,1))</f>
        <v>0</v>
      </c>
      <c r="W102" s="2"/>
      <c r="X102" s="2">
        <f>IF(MONTH(_04___RGPS_e_RPPS[[#This Row],[Mês de Referência]])=1,_04___RGPS_e_RPPS[[#This Row],[Despesas FCDF]],_04___RGPS_e_RPPS[[#This Row],[Despesas FCDF]]-W101)</f>
        <v>0</v>
      </c>
      <c r="Y102" s="2">
        <f>SUMIFS(_04___RGPS_e_RPPS[Movimento Despesas FCDF],_04___RGPS_e_RPPS[Mês de Referência],"&gt;"&amp;EDATE(_04___RGPS_e_RPPS[[#This Row],[Mês de Referência]],-12),_04___RGPS_e_RPPS[Mês de Referência],"&lt;"&amp;EDATE(A102,1))</f>
        <v>0</v>
      </c>
      <c r="Z102" s="8"/>
      <c r="AA102"/>
      <c r="AB102"/>
      <c r="AC102"/>
      <c r="AD102" s="1" t="s">
        <v>334</v>
      </c>
      <c r="AE102" s="6">
        <v>42491</v>
      </c>
      <c r="AF102" s="1">
        <v>2016</v>
      </c>
    </row>
    <row r="103" spans="1:32" ht="15" x14ac:dyDescent="0.25">
      <c r="A103" s="6">
        <v>42522</v>
      </c>
      <c r="B103" s="2">
        <v>174357215812.95999</v>
      </c>
      <c r="C103" s="2">
        <f>IF(MONTH(_04___RGPS_e_RPPS[[#This Row],[Mês de Referência]])=1,_04___RGPS_e_RPPS[[#This Row],[Receitas RGPS]],_04___RGPS_e_RPPS[[#This Row],[Receitas RGPS]]-B102)</f>
        <v>28932939389.759979</v>
      </c>
      <c r="D103" s="2">
        <f>SUMIFS(_04___RGPS_e_RPPS[Movimento Receitas RGPS],_04___RGPS_e_RPPS[Mês de Referência],"&gt;"&amp;EDATE(_04___RGPS_e_RPPS[[#This Row],[Mês de Referência]],-12),_04___RGPS_e_RPPS[Mês de Referência],"&lt;"&amp;EDATE(A103,1))</f>
        <v>357166780423.59998</v>
      </c>
      <c r="E103" s="2">
        <v>235014530101.39999</v>
      </c>
      <c r="F103" s="2">
        <f>IF(MONTH(_04___RGPS_e_RPPS[[#This Row],[Mês de Referência]])=1,_04___RGPS_e_RPPS[[#This Row],[Despesas RGPS]],_04___RGPS_e_RPPS[[#This Row],[Despesas RGPS]]-E102)</f>
        <v>39346921054.619995</v>
      </c>
      <c r="G103" s="2">
        <f>SUMIFS(_04___RGPS_e_RPPS[Movimento Despesas RGPS],_04___RGPS_e_RPPS[Mês de Referência],"&gt;"&amp;EDATE(_04___RGPS_e_RPPS[[#This Row],[Mês de Referência]],-12),_04___RGPS_e_RPPS[Mês de Referência],"&lt;"&amp;EDATE(A103,1))</f>
        <v>471583558888.22003</v>
      </c>
      <c r="H103" s="2">
        <v>13638847498.950001</v>
      </c>
      <c r="I103" s="2">
        <f>IF(MONTH(_04___RGPS_e_RPPS[[#This Row],[Mês de Referência]])=1,_04___RGPS_e_RPPS[[#This Row],[Receitas RPPS Civis]],_04___RGPS_e_RPPS[[#This Row],[Receitas RPPS Civis]]-H102)</f>
        <v>2221480554.0700016</v>
      </c>
      <c r="J103" s="2">
        <f>SUMIFS(_04___RGPS_e_RPPS[Movimento Receitas RPPS Civis],_04___RGPS_e_RPPS[Mês de Referência],"&gt;"&amp;EDATE(_04___RGPS_e_RPPS[[#This Row],[Mês de Referência]],-12),_04___RGPS_e_RPPS[Mês de Referência],"&lt;"&amp;EDATE(A103,1))</f>
        <v>29510070876.239998</v>
      </c>
      <c r="K103" s="2">
        <v>35547352009.989998</v>
      </c>
      <c r="L103" s="2">
        <f>IF(MONTH(_04___RGPS_e_RPPS[[#This Row],[Mês de Referência]])=1,_04___RGPS_e_RPPS[[#This Row],[Despesas RPPS Civis]],_04___RGPS_e_RPPS[[#This Row],[Despesas RPPS Civis]]-K102)</f>
        <v>7871562475.1299973</v>
      </c>
      <c r="M103" s="2">
        <f>SUMIFS(_04___RGPS_e_RPPS[Movimento Despesas RPPS Civis],_04___RGPS_e_RPPS[Mês de Referência],"&gt;"&amp;EDATE(_04___RGPS_e_RPPS[[#This Row],[Mês de Referência]],-12),_04___RGPS_e_RPPS[Mês de Referência],"&lt;"&amp;EDATE(A103,1))</f>
        <v>70869625456.079987</v>
      </c>
      <c r="N103" s="2">
        <v>1364298588.1800001</v>
      </c>
      <c r="O103" s="2">
        <f>IF(MONTH(_04___RGPS_e_RPPS[[#This Row],[Mês de Referência]])=1,_04___RGPS_e_RPPS[[#This Row],[Receitas - Militares]],_04___RGPS_e_RPPS[[#This Row],[Receitas - Militares]]-N102)</f>
        <v>227326645.72000003</v>
      </c>
      <c r="P103" s="2">
        <f>SUMIFS(_04___RGPS_e_RPPS[Movimento Receitas - Militares],_04___RGPS_e_RPPS[Mês de Referência],"&gt;"&amp;EDATE(_04___RGPS_e_RPPS[[#This Row],[Mês de Referência]],-12),_04___RGPS_e_RPPS[Mês de Referência],"&lt;"&amp;EDATE(A103,1))</f>
        <v>2710859940.3400002</v>
      </c>
      <c r="Q103" s="2">
        <v>17983837122.360001</v>
      </c>
      <c r="R103" s="2">
        <f>IF(MONTH(_04___RGPS_e_RPPS[[#This Row],[Mês de Referência]])=1,_04___RGPS_e_RPPS[[#This Row],[Despesas - Militares]],_04___RGPS_e_RPPS[[#This Row],[Despesas - Militares]]-Q102)</f>
        <v>4144594855.9200001</v>
      </c>
      <c r="S103" s="2">
        <f>SUMIFS(_04___RGPS_e_RPPS[Movimento Despesas Militares],_04___RGPS_e_RPPS[Mês de Referência],"&gt;"&amp;EDATE(_04___RGPS_e_RPPS[[#This Row],[Mês de Referência]],-12),_04___RGPS_e_RPPS[Mês de Referência],"&lt;"&amp;EDATE(A103,1))</f>
        <v>35884674479.570007</v>
      </c>
      <c r="T103" s="2"/>
      <c r="U103" s="2">
        <f>IF(MONTH(_04___RGPS_e_RPPS[[#This Row],[Mês de Referência]])=1,_04___RGPS_e_RPPS[[#This Row],[Receitas FCDF]],_04___RGPS_e_RPPS[[#This Row],[Receitas FCDF]]-T102)</f>
        <v>0</v>
      </c>
      <c r="V103" s="2">
        <f>SUMIFS(_04___RGPS_e_RPPS[Movimento Receitas FCDF],_04___RGPS_e_RPPS[Mês de Referência],"&gt;"&amp;EDATE(_04___RGPS_e_RPPS[[#This Row],[Mês de Referência]],-12),_04___RGPS_e_RPPS[Mês de Referência],"&lt;"&amp;EDATE(A103,1))</f>
        <v>0</v>
      </c>
      <c r="W103" s="2"/>
      <c r="X103" s="2">
        <f>IF(MONTH(_04___RGPS_e_RPPS[[#This Row],[Mês de Referência]])=1,_04___RGPS_e_RPPS[[#This Row],[Despesas FCDF]],_04___RGPS_e_RPPS[[#This Row],[Despesas FCDF]]-W102)</f>
        <v>0</v>
      </c>
      <c r="Y103" s="2">
        <f>SUMIFS(_04___RGPS_e_RPPS[Movimento Despesas FCDF],_04___RGPS_e_RPPS[Mês de Referência],"&gt;"&amp;EDATE(_04___RGPS_e_RPPS[[#This Row],[Mês de Referência]],-12),_04___RGPS_e_RPPS[Mês de Referência],"&lt;"&amp;EDATE(A103,1))</f>
        <v>0</v>
      </c>
      <c r="Z103" s="8"/>
      <c r="AA103"/>
      <c r="AB103"/>
      <c r="AC103"/>
      <c r="AD103" s="1" t="s">
        <v>335</v>
      </c>
      <c r="AE103" s="6">
        <v>42522</v>
      </c>
      <c r="AF103" s="1">
        <v>2016</v>
      </c>
    </row>
    <row r="104" spans="1:32" ht="15" x14ac:dyDescent="0.25">
      <c r="A104" s="6">
        <v>42552</v>
      </c>
      <c r="B104" s="2">
        <v>201984945464.67999</v>
      </c>
      <c r="C104" s="2">
        <f>IF(MONTH(_04___RGPS_e_RPPS[[#This Row],[Mês de Referência]])=1,_04___RGPS_e_RPPS[[#This Row],[Receitas RGPS]],_04___RGPS_e_RPPS[[#This Row],[Receitas RGPS]]-B103)</f>
        <v>27627729651.720001</v>
      </c>
      <c r="D104" s="2">
        <f>SUMIFS(_04___RGPS_e_RPPS[Movimento Receitas RGPS],_04___RGPS_e_RPPS[Mês de Referência],"&gt;"&amp;EDATE(_04___RGPS_e_RPPS[[#This Row],[Mês de Referência]],-12),_04___RGPS_e_RPPS[Mês de Referência],"&lt;"&amp;EDATE(A104,1))</f>
        <v>356485693286.70996</v>
      </c>
      <c r="E104" s="2">
        <v>274368253398.91</v>
      </c>
      <c r="F104" s="2">
        <f>IF(MONTH(_04___RGPS_e_RPPS[[#This Row],[Mês de Referência]])=1,_04___RGPS_e_RPPS[[#This Row],[Despesas RGPS]],_04___RGPS_e_RPPS[[#This Row],[Despesas RGPS]]-E103)</f>
        <v>39353723297.51001</v>
      </c>
      <c r="G104" s="2">
        <f>SUMIFS(_04___RGPS_e_RPPS[Movimento Despesas RGPS],_04___RGPS_e_RPPS[Mês de Referência],"&gt;"&amp;EDATE(_04___RGPS_e_RPPS[[#This Row],[Mês de Referência]],-12),_04___RGPS_e_RPPS[Mês de Referência],"&lt;"&amp;EDATE(A104,1))</f>
        <v>477278060794.94006</v>
      </c>
      <c r="H104" s="2">
        <v>15909459274.77</v>
      </c>
      <c r="I104" s="2">
        <f>IF(MONTH(_04___RGPS_e_RPPS[[#This Row],[Mês de Referência]])=1,_04___RGPS_e_RPPS[[#This Row],[Receitas RPPS Civis]],_04___RGPS_e_RPPS[[#This Row],[Receitas RPPS Civis]]-H103)</f>
        <v>2270611775.8199997</v>
      </c>
      <c r="J104" s="2">
        <f>SUMIFS(_04___RGPS_e_RPPS[Movimento Receitas RPPS Civis],_04___RGPS_e_RPPS[Mês de Referência],"&gt;"&amp;EDATE(_04___RGPS_e_RPPS[[#This Row],[Mês de Referência]],-12),_04___RGPS_e_RPPS[Mês de Referência],"&lt;"&amp;EDATE(A104,1))</f>
        <v>29526507878.43</v>
      </c>
      <c r="K104" s="2">
        <v>41233782174.050003</v>
      </c>
      <c r="L104" s="2">
        <f>IF(MONTH(_04___RGPS_e_RPPS[[#This Row],[Mês de Referência]])=1,_04___RGPS_e_RPPS[[#This Row],[Despesas RPPS Civis]],_04___RGPS_e_RPPS[[#This Row],[Despesas RPPS Civis]]-K103)</f>
        <v>5686430164.0600052</v>
      </c>
      <c r="M104" s="2">
        <f>SUMIFS(_04___RGPS_e_RPPS[Movimento Despesas RPPS Civis],_04___RGPS_e_RPPS[Mês de Referência],"&gt;"&amp;EDATE(_04___RGPS_e_RPPS[[#This Row],[Mês de Referência]],-12),_04___RGPS_e_RPPS[Mês de Referência],"&lt;"&amp;EDATE(A104,1))</f>
        <v>71234583689.190002</v>
      </c>
      <c r="N104" s="2">
        <v>1591810687.0599999</v>
      </c>
      <c r="O104" s="2">
        <f>IF(MONTH(_04___RGPS_e_RPPS[[#This Row],[Mês de Referência]])=1,_04___RGPS_e_RPPS[[#This Row],[Receitas - Militares]],_04___RGPS_e_RPPS[[#This Row],[Receitas - Militares]]-N103)</f>
        <v>227512098.87999988</v>
      </c>
      <c r="P104" s="2">
        <f>SUMIFS(_04___RGPS_e_RPPS[Movimento Receitas - Militares],_04___RGPS_e_RPPS[Mês de Referência],"&gt;"&amp;EDATE(_04___RGPS_e_RPPS[[#This Row],[Mês de Referência]],-12),_04___RGPS_e_RPPS[Mês de Referência],"&lt;"&amp;EDATE(A104,1))</f>
        <v>2713549696.6500006</v>
      </c>
      <c r="Q104" s="2">
        <v>20757439394.529999</v>
      </c>
      <c r="R104" s="2">
        <f>IF(MONTH(_04___RGPS_e_RPPS[[#This Row],[Mês de Referência]])=1,_04___RGPS_e_RPPS[[#This Row],[Despesas - Militares]],_04___RGPS_e_RPPS[[#This Row],[Despesas - Militares]]-Q103)</f>
        <v>2773602272.1699982</v>
      </c>
      <c r="S104" s="2">
        <f>SUMIFS(_04___RGPS_e_RPPS[Movimento Despesas Militares],_04___RGPS_e_RPPS[Mês de Referência],"&gt;"&amp;EDATE(_04___RGPS_e_RPPS[[#This Row],[Mês de Referência]],-12),_04___RGPS_e_RPPS[Mês de Referência],"&lt;"&amp;EDATE(A104,1))</f>
        <v>35913098092.190002</v>
      </c>
      <c r="T104" s="2"/>
      <c r="U104" s="2">
        <f>IF(MONTH(_04___RGPS_e_RPPS[[#This Row],[Mês de Referência]])=1,_04___RGPS_e_RPPS[[#This Row],[Receitas FCDF]],_04___RGPS_e_RPPS[[#This Row],[Receitas FCDF]]-T103)</f>
        <v>0</v>
      </c>
      <c r="V104" s="2">
        <f>SUMIFS(_04___RGPS_e_RPPS[Movimento Receitas FCDF],_04___RGPS_e_RPPS[Mês de Referência],"&gt;"&amp;EDATE(_04___RGPS_e_RPPS[[#This Row],[Mês de Referência]],-12),_04___RGPS_e_RPPS[Mês de Referência],"&lt;"&amp;EDATE(A104,1))</f>
        <v>0</v>
      </c>
      <c r="W104" s="2"/>
      <c r="X104" s="2">
        <f>IF(MONTH(_04___RGPS_e_RPPS[[#This Row],[Mês de Referência]])=1,_04___RGPS_e_RPPS[[#This Row],[Despesas FCDF]],_04___RGPS_e_RPPS[[#This Row],[Despesas FCDF]]-W103)</f>
        <v>0</v>
      </c>
      <c r="Y104" s="2">
        <f>SUMIFS(_04___RGPS_e_RPPS[Movimento Despesas FCDF],_04___RGPS_e_RPPS[Mês de Referência],"&gt;"&amp;EDATE(_04___RGPS_e_RPPS[[#This Row],[Mês de Referência]],-12),_04___RGPS_e_RPPS[Mês de Referência],"&lt;"&amp;EDATE(A104,1))</f>
        <v>0</v>
      </c>
      <c r="Z104" s="8"/>
      <c r="AA104"/>
      <c r="AB104"/>
      <c r="AC104"/>
      <c r="AD104" s="1" t="s">
        <v>336</v>
      </c>
      <c r="AE104" s="6">
        <v>42552</v>
      </c>
      <c r="AF104" s="1">
        <v>2016</v>
      </c>
    </row>
    <row r="105" spans="1:32" ht="15" x14ac:dyDescent="0.25">
      <c r="A105" s="6">
        <v>42583</v>
      </c>
      <c r="B105" s="2">
        <v>230634413302.76999</v>
      </c>
      <c r="C105" s="2">
        <f>IF(MONTH(_04___RGPS_e_RPPS[[#This Row],[Mês de Referência]])=1,_04___RGPS_e_RPPS[[#This Row],[Receitas RGPS]],_04___RGPS_e_RPPS[[#This Row],[Receitas RGPS]]-B104)</f>
        <v>28649467838.089996</v>
      </c>
      <c r="D105" s="2">
        <f>SUMIFS(_04___RGPS_e_RPPS[Movimento Receitas RGPS],_04___RGPS_e_RPPS[Mês de Referência],"&gt;"&amp;EDATE(_04___RGPS_e_RPPS[[#This Row],[Mês de Referência]],-12),_04___RGPS_e_RPPS[Mês de Referência],"&lt;"&amp;EDATE(A105,1))</f>
        <v>357320539244.44995</v>
      </c>
      <c r="E105" s="2">
        <v>331896909481.12</v>
      </c>
      <c r="F105" s="2">
        <f>IF(MONTH(_04___RGPS_e_RPPS[[#This Row],[Mês de Referência]])=1,_04___RGPS_e_RPPS[[#This Row],[Despesas RGPS]],_04___RGPS_e_RPPS[[#This Row],[Despesas RGPS]]-E104)</f>
        <v>57528656082.209991</v>
      </c>
      <c r="G105" s="2">
        <f>SUMIFS(_04___RGPS_e_RPPS[Movimento Despesas RGPS],_04___RGPS_e_RPPS[Mês de Referência],"&gt;"&amp;EDATE(_04___RGPS_e_RPPS[[#This Row],[Mês de Referência]],-12),_04___RGPS_e_RPPS[Mês de Referência],"&lt;"&amp;EDATE(A105,1))</f>
        <v>501716851258.33008</v>
      </c>
      <c r="H105" s="2">
        <v>18281333614.189999</v>
      </c>
      <c r="I105" s="2">
        <f>IF(MONTH(_04___RGPS_e_RPPS[[#This Row],[Mês de Referência]])=1,_04___RGPS_e_RPPS[[#This Row],[Receitas RPPS Civis]],_04___RGPS_e_RPPS[[#This Row],[Receitas RPPS Civis]]-H104)</f>
        <v>2371874339.4199982</v>
      </c>
      <c r="J105" s="2">
        <f>SUMIFS(_04___RGPS_e_RPPS[Movimento Receitas RPPS Civis],_04___RGPS_e_RPPS[Mês de Referência],"&gt;"&amp;EDATE(_04___RGPS_e_RPPS[[#This Row],[Mês de Referência]],-12),_04___RGPS_e_RPPS[Mês de Referência],"&lt;"&amp;EDATE(A105,1))</f>
        <v>29669749729.809998</v>
      </c>
      <c r="K105" s="2">
        <v>46963861054.959999</v>
      </c>
      <c r="L105" s="2">
        <f>IF(MONTH(_04___RGPS_e_RPPS[[#This Row],[Mês de Referência]])=1,_04___RGPS_e_RPPS[[#This Row],[Despesas RPPS Civis]],_04___RGPS_e_RPPS[[#This Row],[Despesas RPPS Civis]]-K104)</f>
        <v>5730078880.909996</v>
      </c>
      <c r="M105" s="2">
        <f>SUMIFS(_04___RGPS_e_RPPS[Movimento Despesas RPPS Civis],_04___RGPS_e_RPPS[Mês de Referência],"&gt;"&amp;EDATE(_04___RGPS_e_RPPS[[#This Row],[Mês de Referência]],-12),_04___RGPS_e_RPPS[Mês de Referência],"&lt;"&amp;EDATE(A105,1))</f>
        <v>71585134720.110016</v>
      </c>
      <c r="N105" s="2">
        <v>1828406086.77</v>
      </c>
      <c r="O105" s="2">
        <f>IF(MONTH(_04___RGPS_e_RPPS[[#This Row],[Mês de Referência]])=1,_04___RGPS_e_RPPS[[#This Row],[Receitas - Militares]],_04___RGPS_e_RPPS[[#This Row],[Receitas - Militares]]-N104)</f>
        <v>236595399.71000004</v>
      </c>
      <c r="P105" s="2">
        <f>SUMIFS(_04___RGPS_e_RPPS[Movimento Receitas - Militares],_04___RGPS_e_RPPS[Mês de Referência],"&gt;"&amp;EDATE(_04___RGPS_e_RPPS[[#This Row],[Mês de Referência]],-12),_04___RGPS_e_RPPS[Mês de Referência],"&lt;"&amp;EDATE(A105,1))</f>
        <v>2725554552.75</v>
      </c>
      <c r="Q105" s="2">
        <v>23692738673.369999</v>
      </c>
      <c r="R105" s="2">
        <f>IF(MONTH(_04___RGPS_e_RPPS[[#This Row],[Mês de Referência]])=1,_04___RGPS_e_RPPS[[#This Row],[Despesas - Militares]],_04___RGPS_e_RPPS[[#This Row],[Despesas - Militares]]-Q104)</f>
        <v>2935299278.8400002</v>
      </c>
      <c r="S105" s="2">
        <f>SUMIFS(_04___RGPS_e_RPPS[Movimento Despesas Militares],_04___RGPS_e_RPPS[Mês de Referência],"&gt;"&amp;EDATE(_04___RGPS_e_RPPS[[#This Row],[Mês de Referência]],-12),_04___RGPS_e_RPPS[Mês de Referência],"&lt;"&amp;EDATE(A105,1))</f>
        <v>36102589393.930008</v>
      </c>
      <c r="T105" s="2"/>
      <c r="U105" s="2">
        <f>IF(MONTH(_04___RGPS_e_RPPS[[#This Row],[Mês de Referência]])=1,_04___RGPS_e_RPPS[[#This Row],[Receitas FCDF]],_04___RGPS_e_RPPS[[#This Row],[Receitas FCDF]]-T104)</f>
        <v>0</v>
      </c>
      <c r="V105" s="2">
        <f>SUMIFS(_04___RGPS_e_RPPS[Movimento Receitas FCDF],_04___RGPS_e_RPPS[Mês de Referência],"&gt;"&amp;EDATE(_04___RGPS_e_RPPS[[#This Row],[Mês de Referência]],-12),_04___RGPS_e_RPPS[Mês de Referência],"&lt;"&amp;EDATE(A105,1))</f>
        <v>0</v>
      </c>
      <c r="W105" s="2"/>
      <c r="X105" s="2">
        <f>IF(MONTH(_04___RGPS_e_RPPS[[#This Row],[Mês de Referência]])=1,_04___RGPS_e_RPPS[[#This Row],[Despesas FCDF]],_04___RGPS_e_RPPS[[#This Row],[Despesas FCDF]]-W104)</f>
        <v>0</v>
      </c>
      <c r="Y105" s="2">
        <f>SUMIFS(_04___RGPS_e_RPPS[Movimento Despesas FCDF],_04___RGPS_e_RPPS[Mês de Referência],"&gt;"&amp;EDATE(_04___RGPS_e_RPPS[[#This Row],[Mês de Referência]],-12),_04___RGPS_e_RPPS[Mês de Referência],"&lt;"&amp;EDATE(A105,1))</f>
        <v>0</v>
      </c>
      <c r="Z105" s="8"/>
      <c r="AA105"/>
      <c r="AB105"/>
      <c r="AC105"/>
      <c r="AD105" s="1" t="s">
        <v>337</v>
      </c>
      <c r="AE105" s="6">
        <v>42583</v>
      </c>
      <c r="AF105" s="1">
        <v>2016</v>
      </c>
    </row>
    <row r="106" spans="1:32" ht="15" x14ac:dyDescent="0.25">
      <c r="A106" s="6">
        <v>42614</v>
      </c>
      <c r="B106" s="2">
        <v>258610257389.57001</v>
      </c>
      <c r="C106" s="2">
        <f>IF(MONTH(_04___RGPS_e_RPPS[[#This Row],[Mês de Referência]])=1,_04___RGPS_e_RPPS[[#This Row],[Receitas RGPS]],_04___RGPS_e_RPPS[[#This Row],[Receitas RGPS]]-B105)</f>
        <v>27975844086.800018</v>
      </c>
      <c r="D106" s="2">
        <f>SUMIFS(_04___RGPS_e_RPPS[Movimento Receitas RGPS],_04___RGPS_e_RPPS[Mês de Referência],"&gt;"&amp;EDATE(_04___RGPS_e_RPPS[[#This Row],[Mês de Referência]],-12),_04___RGPS_e_RPPS[Mês de Referência],"&lt;"&amp;EDATE(A106,1))</f>
        <v>357641257000.54004</v>
      </c>
      <c r="E106" s="2">
        <v>371267459333.17999</v>
      </c>
      <c r="F106" s="2">
        <f>IF(MONTH(_04___RGPS_e_RPPS[[#This Row],[Mês de Referência]])=1,_04___RGPS_e_RPPS[[#This Row],[Despesas RGPS]],_04___RGPS_e_RPPS[[#This Row],[Despesas RGPS]]-E105)</f>
        <v>39370549852.059998</v>
      </c>
      <c r="G106" s="2">
        <f>SUMIFS(_04___RGPS_e_RPPS[Movimento Despesas RGPS],_04___RGPS_e_RPPS[Mês de Referência],"&gt;"&amp;EDATE(_04___RGPS_e_RPPS[[#This Row],[Mês de Referência]],-12),_04___RGPS_e_RPPS[Mês de Referência],"&lt;"&amp;EDATE(A106,1))</f>
        <v>492508978508.61005</v>
      </c>
      <c r="H106" s="2">
        <v>20635345099.939999</v>
      </c>
      <c r="I106" s="2">
        <f>IF(MONTH(_04___RGPS_e_RPPS[[#This Row],[Mês de Referência]])=1,_04___RGPS_e_RPPS[[#This Row],[Receitas RPPS Civis]],_04___RGPS_e_RPPS[[#This Row],[Receitas RPPS Civis]]-H105)</f>
        <v>2354011485.75</v>
      </c>
      <c r="J106" s="2">
        <f>SUMIFS(_04___RGPS_e_RPPS[Movimento Receitas RPPS Civis],_04___RGPS_e_RPPS[Mês de Referência],"&gt;"&amp;EDATE(_04___RGPS_e_RPPS[[#This Row],[Mês de Referência]],-12),_04___RGPS_e_RPPS[Mês de Referência],"&lt;"&amp;EDATE(A106,1))</f>
        <v>29777488535.769997</v>
      </c>
      <c r="K106" s="2">
        <v>52714248495.769997</v>
      </c>
      <c r="L106" s="2">
        <f>IF(MONTH(_04___RGPS_e_RPPS[[#This Row],[Mês de Referência]])=1,_04___RGPS_e_RPPS[[#This Row],[Despesas RPPS Civis]],_04___RGPS_e_RPPS[[#This Row],[Despesas RPPS Civis]]-K105)</f>
        <v>5750387440.8099976</v>
      </c>
      <c r="M106" s="2">
        <f>SUMIFS(_04___RGPS_e_RPPS[Movimento Despesas RPPS Civis],_04___RGPS_e_RPPS[Mês de Referência],"&gt;"&amp;EDATE(_04___RGPS_e_RPPS[[#This Row],[Mês de Referência]],-12),_04___RGPS_e_RPPS[Mês de Referência],"&lt;"&amp;EDATE(A106,1))</f>
        <v>71889044727.119995</v>
      </c>
      <c r="N106" s="2">
        <v>2088171669.79</v>
      </c>
      <c r="O106" s="2">
        <f>IF(MONTH(_04___RGPS_e_RPPS[[#This Row],[Mês de Referência]])=1,_04___RGPS_e_RPPS[[#This Row],[Receitas - Militares]],_04___RGPS_e_RPPS[[#This Row],[Receitas - Militares]]-N105)</f>
        <v>259765583.01999998</v>
      </c>
      <c r="P106" s="2">
        <f>SUMIFS(_04___RGPS_e_RPPS[Movimento Receitas - Militares],_04___RGPS_e_RPPS[Mês de Referência],"&gt;"&amp;EDATE(_04___RGPS_e_RPPS[[#This Row],[Mês de Referência]],-12),_04___RGPS_e_RPPS[Mês de Referência],"&lt;"&amp;EDATE(A106,1))</f>
        <v>2760443903.0699997</v>
      </c>
      <c r="Q106" s="2">
        <v>26625742947.129997</v>
      </c>
      <c r="R106" s="2">
        <f>IF(MONTH(_04___RGPS_e_RPPS[[#This Row],[Mês de Referência]])=1,_04___RGPS_e_RPPS[[#This Row],[Despesas - Militares]],_04___RGPS_e_RPPS[[#This Row],[Despesas - Militares]]-Q105)</f>
        <v>2933004273.7599983</v>
      </c>
      <c r="S106" s="2">
        <f>SUMIFS(_04___RGPS_e_RPPS[Movimento Despesas Militares],_04___RGPS_e_RPPS[Mês de Referência],"&gt;"&amp;EDATE(_04___RGPS_e_RPPS[[#This Row],[Mês de Referência]],-12),_04___RGPS_e_RPPS[Mês de Referência],"&lt;"&amp;EDATE(A106,1))</f>
        <v>36275117747.190002</v>
      </c>
      <c r="T106" s="2"/>
      <c r="U106" s="2">
        <f>IF(MONTH(_04___RGPS_e_RPPS[[#This Row],[Mês de Referência]])=1,_04___RGPS_e_RPPS[[#This Row],[Receitas FCDF]],_04___RGPS_e_RPPS[[#This Row],[Receitas FCDF]]-T105)</f>
        <v>0</v>
      </c>
      <c r="V106" s="2">
        <f>SUMIFS(_04___RGPS_e_RPPS[Movimento Receitas FCDF],_04___RGPS_e_RPPS[Mês de Referência],"&gt;"&amp;EDATE(_04___RGPS_e_RPPS[[#This Row],[Mês de Referência]],-12),_04___RGPS_e_RPPS[Mês de Referência],"&lt;"&amp;EDATE(A106,1))</f>
        <v>0</v>
      </c>
      <c r="W106" s="2"/>
      <c r="X106" s="2">
        <f>IF(MONTH(_04___RGPS_e_RPPS[[#This Row],[Mês de Referência]])=1,_04___RGPS_e_RPPS[[#This Row],[Despesas FCDF]],_04___RGPS_e_RPPS[[#This Row],[Despesas FCDF]]-W105)</f>
        <v>0</v>
      </c>
      <c r="Y106" s="2">
        <f>SUMIFS(_04___RGPS_e_RPPS[Movimento Despesas FCDF],_04___RGPS_e_RPPS[Mês de Referência],"&gt;"&amp;EDATE(_04___RGPS_e_RPPS[[#This Row],[Mês de Referência]],-12),_04___RGPS_e_RPPS[Mês de Referência],"&lt;"&amp;EDATE(A106,1))</f>
        <v>0</v>
      </c>
      <c r="Z106" s="8"/>
      <c r="AA106"/>
      <c r="AB106"/>
      <c r="AC106"/>
      <c r="AD106" s="1" t="s">
        <v>338</v>
      </c>
      <c r="AE106" s="6">
        <v>42614</v>
      </c>
      <c r="AF106" s="1">
        <v>2016</v>
      </c>
    </row>
    <row r="107" spans="1:32" ht="15" x14ac:dyDescent="0.25">
      <c r="A107" s="6">
        <v>42644</v>
      </c>
      <c r="B107" s="2">
        <v>287025255954.46002</v>
      </c>
      <c r="C107" s="2">
        <f>IF(MONTH(_04___RGPS_e_RPPS[[#This Row],[Mês de Referência]])=1,_04___RGPS_e_RPPS[[#This Row],[Receitas RGPS]],_04___RGPS_e_RPPS[[#This Row],[Receitas RGPS]]-B106)</f>
        <v>28414998564.890015</v>
      </c>
      <c r="D107" s="2">
        <f>SUMIFS(_04___RGPS_e_RPPS[Movimento Receitas RGPS],_04___RGPS_e_RPPS[Mês de Referência],"&gt;"&amp;EDATE(_04___RGPS_e_RPPS[[#This Row],[Mês de Referência]],-12),_04___RGPS_e_RPPS[Mês de Referência],"&lt;"&amp;EDATE(A107,1))</f>
        <v>359719873195.20007</v>
      </c>
      <c r="E107" s="2">
        <v>414542921606.16998</v>
      </c>
      <c r="F107" s="2">
        <f>IF(MONTH(_04___RGPS_e_RPPS[[#This Row],[Mês de Referência]])=1,_04___RGPS_e_RPPS[[#This Row],[Despesas RGPS]],_04___RGPS_e_RPPS[[#This Row],[Despesas RGPS]]-E106)</f>
        <v>43275462272.98999</v>
      </c>
      <c r="G107" s="2">
        <f>SUMIFS(_04___RGPS_e_RPPS[Movimento Despesas RGPS],_04___RGPS_e_RPPS[Mês de Referência],"&gt;"&amp;EDATE(_04___RGPS_e_RPPS[[#This Row],[Mês de Referência]],-12),_04___RGPS_e_RPPS[Mês de Referência],"&lt;"&amp;EDATE(A107,1))</f>
        <v>501581983889.53009</v>
      </c>
      <c r="H107" s="2">
        <v>23026723579.799999</v>
      </c>
      <c r="I107" s="2">
        <f>IF(MONTH(_04___RGPS_e_RPPS[[#This Row],[Mês de Referência]])=1,_04___RGPS_e_RPPS[[#This Row],[Receitas RPPS Civis]],_04___RGPS_e_RPPS[[#This Row],[Receitas RPPS Civis]]-H106)</f>
        <v>2391378479.8600006</v>
      </c>
      <c r="J107" s="2">
        <f>SUMIFS(_04___RGPS_e_RPPS[Movimento Receitas RPPS Civis],_04___RGPS_e_RPPS[Mês de Referência],"&gt;"&amp;EDATE(_04___RGPS_e_RPPS[[#This Row],[Mês de Referência]],-12),_04___RGPS_e_RPPS[Mês de Referência],"&lt;"&amp;EDATE(A107,1))</f>
        <v>29940612085.669998</v>
      </c>
      <c r="K107" s="2">
        <v>58698357387.720001</v>
      </c>
      <c r="L107" s="2">
        <f>IF(MONTH(_04___RGPS_e_RPPS[[#This Row],[Mês de Referência]])=1,_04___RGPS_e_RPPS[[#This Row],[Despesas RPPS Civis]],_04___RGPS_e_RPPS[[#This Row],[Despesas RPPS Civis]]-K106)</f>
        <v>5984108891.9500046</v>
      </c>
      <c r="M107" s="2">
        <f>SUMIFS(_04___RGPS_e_RPPS[Movimento Despesas RPPS Civis],_04___RGPS_e_RPPS[Mês de Referência],"&gt;"&amp;EDATE(_04___RGPS_e_RPPS[[#This Row],[Mês de Referência]],-12),_04___RGPS_e_RPPS[Mês de Referência],"&lt;"&amp;EDATE(A107,1))</f>
        <v>72682112391.630005</v>
      </c>
      <c r="N107" s="2">
        <v>2347927178.3299999</v>
      </c>
      <c r="O107" s="2">
        <f>IF(MONTH(_04___RGPS_e_RPPS[[#This Row],[Mês de Referência]])=1,_04___RGPS_e_RPPS[[#This Row],[Receitas - Militares]],_04___RGPS_e_RPPS[[#This Row],[Receitas - Militares]]-N106)</f>
        <v>259755508.53999996</v>
      </c>
      <c r="P107" s="2">
        <f>SUMIFS(_04___RGPS_e_RPPS[Movimento Receitas - Militares],_04___RGPS_e_RPPS[Mês de Referência],"&gt;"&amp;EDATE(_04___RGPS_e_RPPS[[#This Row],[Mês de Referência]],-12),_04___RGPS_e_RPPS[Mês de Referência],"&lt;"&amp;EDATE(A107,1))</f>
        <v>2795475985.8399997</v>
      </c>
      <c r="Q107" s="2">
        <v>29573512481.830002</v>
      </c>
      <c r="R107" s="2">
        <f>IF(MONTH(_04___RGPS_e_RPPS[[#This Row],[Mês de Referência]])=1,_04___RGPS_e_RPPS[[#This Row],[Despesas - Militares]],_04___RGPS_e_RPPS[[#This Row],[Despesas - Militares]]-Q106)</f>
        <v>2947769534.7000046</v>
      </c>
      <c r="S107" s="2">
        <f>SUMIFS(_04___RGPS_e_RPPS[Movimento Despesas Militares],_04___RGPS_e_RPPS[Mês de Referência],"&gt;"&amp;EDATE(_04___RGPS_e_RPPS[[#This Row],[Mês de Referência]],-12),_04___RGPS_e_RPPS[Mês de Referência],"&lt;"&amp;EDATE(A107,1))</f>
        <v>36464050193.930008</v>
      </c>
      <c r="T107" s="2"/>
      <c r="U107" s="2">
        <f>IF(MONTH(_04___RGPS_e_RPPS[[#This Row],[Mês de Referência]])=1,_04___RGPS_e_RPPS[[#This Row],[Receitas FCDF]],_04___RGPS_e_RPPS[[#This Row],[Receitas FCDF]]-T106)</f>
        <v>0</v>
      </c>
      <c r="V107" s="2">
        <f>SUMIFS(_04___RGPS_e_RPPS[Movimento Receitas FCDF],_04___RGPS_e_RPPS[Mês de Referência],"&gt;"&amp;EDATE(_04___RGPS_e_RPPS[[#This Row],[Mês de Referência]],-12),_04___RGPS_e_RPPS[Mês de Referência],"&lt;"&amp;EDATE(A107,1))</f>
        <v>0</v>
      </c>
      <c r="W107" s="2"/>
      <c r="X107" s="2">
        <f>IF(MONTH(_04___RGPS_e_RPPS[[#This Row],[Mês de Referência]])=1,_04___RGPS_e_RPPS[[#This Row],[Despesas FCDF]],_04___RGPS_e_RPPS[[#This Row],[Despesas FCDF]]-W106)</f>
        <v>0</v>
      </c>
      <c r="Y107" s="2">
        <f>SUMIFS(_04___RGPS_e_RPPS[Movimento Despesas FCDF],_04___RGPS_e_RPPS[Mês de Referência],"&gt;"&amp;EDATE(_04___RGPS_e_RPPS[[#This Row],[Mês de Referência]],-12),_04___RGPS_e_RPPS[Mês de Referência],"&lt;"&amp;EDATE(A107,1))</f>
        <v>0</v>
      </c>
      <c r="Z107" s="8"/>
      <c r="AA107"/>
      <c r="AB107"/>
      <c r="AC107"/>
      <c r="AD107" s="1" t="s">
        <v>339</v>
      </c>
      <c r="AE107" s="6">
        <v>42644</v>
      </c>
      <c r="AF107" s="1">
        <v>2016</v>
      </c>
    </row>
    <row r="108" spans="1:32" ht="15" x14ac:dyDescent="0.25">
      <c r="A108" s="6">
        <v>42675</v>
      </c>
      <c r="B108" s="2">
        <v>315625164529.45001</v>
      </c>
      <c r="C108" s="2">
        <f>IF(MONTH(_04___RGPS_e_RPPS[[#This Row],[Mês de Referência]])=1,_04___RGPS_e_RPPS[[#This Row],[Receitas RGPS]],_04___RGPS_e_RPPS[[#This Row],[Receitas RGPS]]-B107)</f>
        <v>28599908574.98999</v>
      </c>
      <c r="D108" s="2">
        <f>SUMIFS(_04___RGPS_e_RPPS[Movimento Receitas RGPS],_04___RGPS_e_RPPS[Mês de Referência],"&gt;"&amp;EDATE(_04___RGPS_e_RPPS[[#This Row],[Mês de Referência]],-12),_04___RGPS_e_RPPS[Mês de Referência],"&lt;"&amp;EDATE(A108,1))</f>
        <v>362403177844.47009</v>
      </c>
      <c r="E108" s="2">
        <v>472567034905.40997</v>
      </c>
      <c r="F108" s="2">
        <f>IF(MONTH(_04___RGPS_e_RPPS[[#This Row],[Mês de Referência]])=1,_04___RGPS_e_RPPS[[#This Row],[Despesas RGPS]],_04___RGPS_e_RPPS[[#This Row],[Despesas RGPS]]-E107)</f>
        <v>58024113299.23999</v>
      </c>
      <c r="G108" s="2">
        <f>SUMIFS(_04___RGPS_e_RPPS[Movimento Despesas RGPS],_04___RGPS_e_RPPS[Mês de Referência],"&gt;"&amp;EDATE(_04___RGPS_e_RPPS[[#This Row],[Mês de Referência]],-12),_04___RGPS_e_RPPS[Mês de Referência],"&lt;"&amp;EDATE(A108,1))</f>
        <v>506615103247.08002</v>
      </c>
      <c r="H108" s="2">
        <v>27405599742.029999</v>
      </c>
      <c r="I108" s="2">
        <f>IF(MONTH(_04___RGPS_e_RPPS[[#This Row],[Mês de Referência]])=1,_04___RGPS_e_RPPS[[#This Row],[Receitas RPPS Civis]],_04___RGPS_e_RPPS[[#This Row],[Receitas RPPS Civis]]-H107)</f>
        <v>4378876162.2299995</v>
      </c>
      <c r="J108" s="2">
        <f>SUMIFS(_04___RGPS_e_RPPS[Movimento Receitas RPPS Civis],_04___RGPS_e_RPPS[Mês de Referência],"&gt;"&amp;EDATE(_04___RGPS_e_RPPS[[#This Row],[Mês de Referência]],-12),_04___RGPS_e_RPPS[Mês de Referência],"&lt;"&amp;EDATE(A108,1))</f>
        <v>30518789974.259998</v>
      </c>
      <c r="K108" s="2">
        <v>67174861198.169998</v>
      </c>
      <c r="L108" s="2">
        <f>IF(MONTH(_04___RGPS_e_RPPS[[#This Row],[Mês de Referência]])=1,_04___RGPS_e_RPPS[[#This Row],[Despesas RPPS Civis]],_04___RGPS_e_RPPS[[#This Row],[Despesas RPPS Civis]]-K107)</f>
        <v>8476503810.4499969</v>
      </c>
      <c r="M108" s="2">
        <f>SUMIFS(_04___RGPS_e_RPPS[Movimento Despesas RPPS Civis],_04___RGPS_e_RPPS[Mês de Referência],"&gt;"&amp;EDATE(_04___RGPS_e_RPPS[[#This Row],[Mês de Referência]],-12),_04___RGPS_e_RPPS[Mês de Referência],"&lt;"&amp;EDATE(A108,1))</f>
        <v>72859091142.230011</v>
      </c>
      <c r="N108" s="2">
        <v>2608222952.27</v>
      </c>
      <c r="O108" s="2">
        <f>IF(MONTH(_04___RGPS_e_RPPS[[#This Row],[Mês de Referência]])=1,_04___RGPS_e_RPPS[[#This Row],[Receitas - Militares]],_04___RGPS_e_RPPS[[#This Row],[Receitas - Militares]]-N107)</f>
        <v>260295773.94000006</v>
      </c>
      <c r="P108" s="2">
        <f>SUMIFS(_04___RGPS_e_RPPS[Movimento Receitas - Militares],_04___RGPS_e_RPPS[Mês de Referência],"&gt;"&amp;EDATE(_04___RGPS_e_RPPS[[#This Row],[Mês de Referência]],-12),_04___RGPS_e_RPPS[Mês de Referência],"&lt;"&amp;EDATE(A108,1))</f>
        <v>2830831592.8599997</v>
      </c>
      <c r="Q108" s="2">
        <v>34051550747.300003</v>
      </c>
      <c r="R108" s="2">
        <f>IF(MONTH(_04___RGPS_e_RPPS[[#This Row],[Mês de Referência]])=1,_04___RGPS_e_RPPS[[#This Row],[Despesas - Militares]],_04___RGPS_e_RPPS[[#This Row],[Despesas - Militares]]-Q107)</f>
        <v>4478038265.4700012</v>
      </c>
      <c r="S108" s="2">
        <f>SUMIFS(_04___RGPS_e_RPPS[Movimento Despesas Militares],_04___RGPS_e_RPPS[Mês de Referência],"&gt;"&amp;EDATE(_04___RGPS_e_RPPS[[#This Row],[Mês de Referência]],-12),_04___RGPS_e_RPPS[Mês de Referência],"&lt;"&amp;EDATE(A108,1))</f>
        <v>36817975538.490005</v>
      </c>
      <c r="T108" s="2"/>
      <c r="U108" s="2">
        <f>IF(MONTH(_04___RGPS_e_RPPS[[#This Row],[Mês de Referência]])=1,_04___RGPS_e_RPPS[[#This Row],[Receitas FCDF]],_04___RGPS_e_RPPS[[#This Row],[Receitas FCDF]]-T107)</f>
        <v>0</v>
      </c>
      <c r="V108" s="2">
        <f>SUMIFS(_04___RGPS_e_RPPS[Movimento Receitas FCDF],_04___RGPS_e_RPPS[Mês de Referência],"&gt;"&amp;EDATE(_04___RGPS_e_RPPS[[#This Row],[Mês de Referência]],-12),_04___RGPS_e_RPPS[Mês de Referência],"&lt;"&amp;EDATE(A108,1))</f>
        <v>0</v>
      </c>
      <c r="W108" s="2"/>
      <c r="X108" s="2">
        <f>IF(MONTH(_04___RGPS_e_RPPS[[#This Row],[Mês de Referência]])=1,_04___RGPS_e_RPPS[[#This Row],[Despesas FCDF]],_04___RGPS_e_RPPS[[#This Row],[Despesas FCDF]]-W107)</f>
        <v>0</v>
      </c>
      <c r="Y108" s="2">
        <f>SUMIFS(_04___RGPS_e_RPPS[Movimento Despesas FCDF],_04___RGPS_e_RPPS[Mês de Referência],"&gt;"&amp;EDATE(_04___RGPS_e_RPPS[[#This Row],[Mês de Referência]],-12),_04___RGPS_e_RPPS[Mês de Referência],"&lt;"&amp;EDATE(A108,1))</f>
        <v>0</v>
      </c>
      <c r="Z108" s="8"/>
      <c r="AA108"/>
      <c r="AB108"/>
      <c r="AC108"/>
      <c r="AD108" s="1" t="s">
        <v>340</v>
      </c>
      <c r="AE108" s="6">
        <v>42675</v>
      </c>
      <c r="AF108" s="1">
        <v>2016</v>
      </c>
    </row>
    <row r="109" spans="1:32" ht="15" x14ac:dyDescent="0.25">
      <c r="A109" s="6">
        <v>42705</v>
      </c>
      <c r="B109" s="2">
        <v>360380080005.10999</v>
      </c>
      <c r="C109" s="2">
        <f>IF(MONTH(_04___RGPS_e_RPPS[[#This Row],[Mês de Referência]])=1,_04___RGPS_e_RPPS[[#This Row],[Receitas RGPS]],_04___RGPS_e_RPPS[[#This Row],[Receitas RGPS]]-B108)</f>
        <v>44754915475.659973</v>
      </c>
      <c r="D109" s="2">
        <f>SUMIFS(_04___RGPS_e_RPPS[Movimento Receitas RGPS],_04___RGPS_e_RPPS[Mês de Referência],"&gt;"&amp;EDATE(_04___RGPS_e_RPPS[[#This Row],[Mês de Referência]],-12),_04___RGPS_e_RPPS[Mês de Referência],"&lt;"&amp;EDATE(A109,1))</f>
        <v>360380080005.10999</v>
      </c>
      <c r="E109" s="2">
        <v>510088955990.35999</v>
      </c>
      <c r="F109" s="2">
        <f>IF(MONTH(_04___RGPS_e_RPPS[[#This Row],[Mês de Referência]])=1,_04___RGPS_e_RPPS[[#This Row],[Despesas RGPS]],_04___RGPS_e_RPPS[[#This Row],[Despesas RGPS]]-E108)</f>
        <v>37521921084.950012</v>
      </c>
      <c r="G109" s="2">
        <f>SUMIFS(_04___RGPS_e_RPPS[Movimento Despesas RGPS],_04___RGPS_e_RPPS[Mês de Referência],"&gt;"&amp;EDATE(_04___RGPS_e_RPPS[[#This Row],[Mês de Referência]],-12),_04___RGPS_e_RPPS[Mês de Referência],"&lt;"&amp;EDATE(A109,1))</f>
        <v>510088955990.35999</v>
      </c>
      <c r="H109" s="2">
        <v>30696403217.43</v>
      </c>
      <c r="I109" s="2">
        <f>IF(MONTH(_04___RGPS_e_RPPS[[#This Row],[Mês de Referência]])=1,_04___RGPS_e_RPPS[[#This Row],[Receitas RPPS Civis]],_04___RGPS_e_RPPS[[#This Row],[Receitas RPPS Civis]]-H108)</f>
        <v>3290803475.4000015</v>
      </c>
      <c r="J109" s="2">
        <f>SUMIFS(_04___RGPS_e_RPPS[Movimento Receitas RPPS Civis],_04___RGPS_e_RPPS[Mês de Referência],"&gt;"&amp;EDATE(_04___RGPS_e_RPPS[[#This Row],[Mês de Referência]],-12),_04___RGPS_e_RPPS[Mês de Referência],"&lt;"&amp;EDATE(A109,1))</f>
        <v>30696403217.43</v>
      </c>
      <c r="K109" s="2">
        <v>73778806267.830002</v>
      </c>
      <c r="L109" s="2">
        <f>IF(MONTH(_04___RGPS_e_RPPS[[#This Row],[Mês de Referência]])=1,_04___RGPS_e_RPPS[[#This Row],[Despesas RPPS Civis]],_04___RGPS_e_RPPS[[#This Row],[Despesas RPPS Civis]]-K108)</f>
        <v>6603945069.6600037</v>
      </c>
      <c r="M109" s="2">
        <f>SUMIFS(_04___RGPS_e_RPPS[Movimento Despesas RPPS Civis],_04___RGPS_e_RPPS[Mês de Referência],"&gt;"&amp;EDATE(_04___RGPS_e_RPPS[[#This Row],[Mês de Referência]],-12),_04___RGPS_e_RPPS[Mês de Referência],"&lt;"&amp;EDATE(A109,1))</f>
        <v>73778806267.830002</v>
      </c>
      <c r="N109" s="2">
        <v>2929513668.3099999</v>
      </c>
      <c r="O109" s="2">
        <f>IF(MONTH(_04___RGPS_e_RPPS[[#This Row],[Mês de Referência]])=1,_04___RGPS_e_RPPS[[#This Row],[Receitas - Militares]],_04___RGPS_e_RPPS[[#This Row],[Receitas - Militares]]-N108)</f>
        <v>321290716.03999996</v>
      </c>
      <c r="P109" s="2">
        <f>SUMIFS(_04___RGPS_e_RPPS[Movimento Receitas - Militares],_04___RGPS_e_RPPS[Mês de Referência],"&gt;"&amp;EDATE(_04___RGPS_e_RPPS[[#This Row],[Mês de Referência]],-12),_04___RGPS_e_RPPS[Mês de Referência],"&lt;"&amp;EDATE(A109,1))</f>
        <v>2929513668.3099999</v>
      </c>
      <c r="Q109" s="2">
        <v>36998601132.940002</v>
      </c>
      <c r="R109" s="2">
        <f>IF(MONTH(_04___RGPS_e_RPPS[[#This Row],[Mês de Referência]])=1,_04___RGPS_e_RPPS[[#This Row],[Despesas - Militares]],_04___RGPS_e_RPPS[[#This Row],[Despesas - Militares]]-Q108)</f>
        <v>2947050385.6399994</v>
      </c>
      <c r="S109" s="2">
        <f>SUMIFS(_04___RGPS_e_RPPS[Movimento Despesas Militares],_04___RGPS_e_RPPS[Mês de Referência],"&gt;"&amp;EDATE(_04___RGPS_e_RPPS[[#This Row],[Mês de Referência]],-12),_04___RGPS_e_RPPS[Mês de Referência],"&lt;"&amp;EDATE(A109,1))</f>
        <v>36998601132.940002</v>
      </c>
      <c r="T109" s="2"/>
      <c r="U109" s="2">
        <f>IF(MONTH(_04___RGPS_e_RPPS[[#This Row],[Mês de Referência]])=1,_04___RGPS_e_RPPS[[#This Row],[Receitas FCDF]],_04___RGPS_e_RPPS[[#This Row],[Receitas FCDF]]-T108)</f>
        <v>0</v>
      </c>
      <c r="V109" s="2">
        <f>SUMIFS(_04___RGPS_e_RPPS[Movimento Receitas FCDF],_04___RGPS_e_RPPS[Mês de Referência],"&gt;"&amp;EDATE(_04___RGPS_e_RPPS[[#This Row],[Mês de Referência]],-12),_04___RGPS_e_RPPS[Mês de Referência],"&lt;"&amp;EDATE(A109,1))</f>
        <v>0</v>
      </c>
      <c r="W109" s="2"/>
      <c r="X109" s="2">
        <f>IF(MONTH(_04___RGPS_e_RPPS[[#This Row],[Mês de Referência]])=1,_04___RGPS_e_RPPS[[#This Row],[Despesas FCDF]],_04___RGPS_e_RPPS[[#This Row],[Despesas FCDF]]-W108)</f>
        <v>0</v>
      </c>
      <c r="Y109" s="2">
        <f>SUMIFS(_04___RGPS_e_RPPS[Movimento Despesas FCDF],_04___RGPS_e_RPPS[Mês de Referência],"&gt;"&amp;EDATE(_04___RGPS_e_RPPS[[#This Row],[Mês de Referência]],-12),_04___RGPS_e_RPPS[Mês de Referência],"&lt;"&amp;EDATE(A109,1))</f>
        <v>0</v>
      </c>
      <c r="Z109" s="8"/>
      <c r="AA109"/>
      <c r="AB109"/>
      <c r="AC109"/>
      <c r="AD109" s="1" t="s">
        <v>341</v>
      </c>
      <c r="AE109" s="6">
        <v>42705</v>
      </c>
      <c r="AF109" s="1">
        <v>2016</v>
      </c>
    </row>
    <row r="110" spans="1:32" ht="15" x14ac:dyDescent="0.25">
      <c r="A110" s="6">
        <v>42736</v>
      </c>
      <c r="B110" s="2">
        <v>29420718139.290001</v>
      </c>
      <c r="C110" s="2">
        <f>IF(MONTH(_04___RGPS_e_RPPS[[#This Row],[Mês de Referência]])=1,_04___RGPS_e_RPPS[[#This Row],[Receitas RGPS]],_04___RGPS_e_RPPS[[#This Row],[Receitas RGPS]]-B109)</f>
        <v>29420718139.290001</v>
      </c>
      <c r="D110" s="2">
        <f>SUMIFS(_04___RGPS_e_RPPS[Movimento Receitas RGPS],_04___RGPS_e_RPPS[Mês de Referência],"&gt;"&amp;EDATE(_04___RGPS_e_RPPS[[#This Row],[Mês de Referência]],-12),_04___RGPS_e_RPPS[Mês de Referência],"&lt;"&amp;EDATE(A110,1))</f>
        <v>360391257886</v>
      </c>
      <c r="E110" s="2">
        <v>44496109188.720001</v>
      </c>
      <c r="F110" s="2">
        <f>IF(MONTH(_04___RGPS_e_RPPS[[#This Row],[Mês de Referência]])=1,_04___RGPS_e_RPPS[[#This Row],[Despesas RGPS]],_04___RGPS_e_RPPS[[#This Row],[Despesas RGPS]]-E109)</f>
        <v>44496109188.720001</v>
      </c>
      <c r="G110" s="2">
        <f>SUMIFS(_04___RGPS_e_RPPS[Movimento Despesas RGPS],_04___RGPS_e_RPPS[Mês de Referência],"&gt;"&amp;EDATE(_04___RGPS_e_RPPS[[#This Row],[Mês de Referência]],-12),_04___RGPS_e_RPPS[Mês de Referência],"&lt;"&amp;EDATE(A110,1))</f>
        <v>515981381971.54993</v>
      </c>
      <c r="H110" s="2">
        <v>2459464887.52</v>
      </c>
      <c r="I110" s="2">
        <f>IF(MONTH(_04___RGPS_e_RPPS[[#This Row],[Mês de Referência]])=1,_04___RGPS_e_RPPS[[#This Row],[Receitas RPPS Civis]],_04___RGPS_e_RPPS[[#This Row],[Receitas RPPS Civis]]-H109)</f>
        <v>2459464887.52</v>
      </c>
      <c r="J110" s="2">
        <f>SUMIFS(_04___RGPS_e_RPPS[Movimento Receitas RPPS Civis],_04___RGPS_e_RPPS[Mês de Referência],"&gt;"&amp;EDATE(_04___RGPS_e_RPPS[[#This Row],[Mês de Referência]],-12),_04___RGPS_e_RPPS[Mês de Referência],"&lt;"&amp;EDATE(A110,1))</f>
        <v>30855450808.450001</v>
      </c>
      <c r="K110" s="2">
        <v>6690281917.1499996</v>
      </c>
      <c r="L110" s="2">
        <f>IF(MONTH(_04___RGPS_e_RPPS[[#This Row],[Mês de Referência]])=1,_04___RGPS_e_RPPS[[#This Row],[Despesas RPPS Civis]],_04___RGPS_e_RPPS[[#This Row],[Despesas RPPS Civis]]-K109)</f>
        <v>6690281917.1499996</v>
      </c>
      <c r="M110" s="2">
        <f>SUMIFS(_04___RGPS_e_RPPS[Movimento Despesas RPPS Civis],_04___RGPS_e_RPPS[Mês de Referência],"&gt;"&amp;EDATE(_04___RGPS_e_RPPS[[#This Row],[Mês de Referência]],-12),_04___RGPS_e_RPPS[Mês de Referência],"&lt;"&amp;EDATE(A110,1))</f>
        <v>74791329798.919998</v>
      </c>
      <c r="N110" s="2">
        <v>211716582.88</v>
      </c>
      <c r="O110" s="2">
        <f>IF(MONTH(_04___RGPS_e_RPPS[[#This Row],[Mês de Referência]])=1,_04___RGPS_e_RPPS[[#This Row],[Receitas - Militares]],_04___RGPS_e_RPPS[[#This Row],[Receitas - Militares]]-N109)</f>
        <v>211716582.88</v>
      </c>
      <c r="P110" s="2">
        <f>SUMIFS(_04___RGPS_e_RPPS[Movimento Receitas - Militares],_04___RGPS_e_RPPS[Mês de Referência],"&gt;"&amp;EDATE(_04___RGPS_e_RPPS[[#This Row],[Mês de Referência]],-12),_04___RGPS_e_RPPS[Mês de Referência],"&lt;"&amp;EDATE(A110,1))</f>
        <v>2972272535.4500003</v>
      </c>
      <c r="Q110" s="2">
        <v>3135776888.3600001</v>
      </c>
      <c r="R110" s="2">
        <f>IF(MONTH(_04___RGPS_e_RPPS[[#This Row],[Mês de Referência]])=1,_04___RGPS_e_RPPS[[#This Row],[Despesas - Militares]],_04___RGPS_e_RPPS[[#This Row],[Despesas - Militares]]-Q109)</f>
        <v>3135776888.3600001</v>
      </c>
      <c r="S110" s="2">
        <f>SUMIFS(_04___RGPS_e_RPPS[Movimento Despesas Militares],_04___RGPS_e_RPPS[Mês de Referência],"&gt;"&amp;EDATE(_04___RGPS_e_RPPS[[#This Row],[Mês de Referência]],-12),_04___RGPS_e_RPPS[Mês de Referência],"&lt;"&amp;EDATE(A110,1))</f>
        <v>37363427296.580002</v>
      </c>
      <c r="T110" s="2">
        <v>21117889.84</v>
      </c>
      <c r="U110" s="2">
        <f>IF(MONTH(_04___RGPS_e_RPPS[[#This Row],[Mês de Referência]])=1,_04___RGPS_e_RPPS[[#This Row],[Receitas FCDF]],_04___RGPS_e_RPPS[[#This Row],[Receitas FCDF]]-T109)</f>
        <v>21117889.84</v>
      </c>
      <c r="V110" s="2">
        <f>SUMIFS(_04___RGPS_e_RPPS[Movimento Receitas FCDF],_04___RGPS_e_RPPS[Mês de Referência],"&gt;"&amp;EDATE(_04___RGPS_e_RPPS[[#This Row],[Mês de Referência]],-12),_04___RGPS_e_RPPS[Mês de Referência],"&lt;"&amp;EDATE(A110,1))</f>
        <v>21117889.84</v>
      </c>
      <c r="W110" s="2">
        <v>404887491.26999998</v>
      </c>
      <c r="X110" s="2">
        <f>IF(MONTH(_04___RGPS_e_RPPS[[#This Row],[Mês de Referência]])=1,_04___RGPS_e_RPPS[[#This Row],[Despesas FCDF]],_04___RGPS_e_RPPS[[#This Row],[Despesas FCDF]]-W109)</f>
        <v>404887491.26999998</v>
      </c>
      <c r="Y110" s="2">
        <f>SUMIFS(_04___RGPS_e_RPPS[Movimento Despesas FCDF],_04___RGPS_e_RPPS[Mês de Referência],"&gt;"&amp;EDATE(_04___RGPS_e_RPPS[[#This Row],[Mês de Referência]],-12),_04___RGPS_e_RPPS[Mês de Referência],"&lt;"&amp;EDATE(A110,1))</f>
        <v>404887491.26999998</v>
      </c>
      <c r="Z110" s="8"/>
      <c r="AA110"/>
      <c r="AB110"/>
      <c r="AC110"/>
      <c r="AD110" s="1" t="s">
        <v>330</v>
      </c>
      <c r="AE110" s="6">
        <v>42736</v>
      </c>
      <c r="AF110" s="1">
        <v>2017</v>
      </c>
    </row>
    <row r="111" spans="1:32" ht="15" x14ac:dyDescent="0.25">
      <c r="A111" s="6">
        <v>42767</v>
      </c>
      <c r="B111" s="2">
        <v>58166434503.07</v>
      </c>
      <c r="C111" s="2">
        <f>IF(MONTH(_04___RGPS_e_RPPS[[#This Row],[Mês de Referência]])=1,_04___RGPS_e_RPPS[[#This Row],[Receitas RGPS]],_04___RGPS_e_RPPS[[#This Row],[Receitas RGPS]]-B110)</f>
        <v>28745716363.779999</v>
      </c>
      <c r="D111" s="2">
        <f>SUMIFS(_04___RGPS_e_RPPS[Movimento Receitas RGPS],_04___RGPS_e_RPPS[Mês de Referência],"&gt;"&amp;EDATE(_04___RGPS_e_RPPS[[#This Row],[Mês de Referência]],-12),_04___RGPS_e_RPPS[Mês de Referência],"&lt;"&amp;EDATE(A111,1))</f>
        <v>360852208277.7699</v>
      </c>
      <c r="E111" s="2">
        <v>86586174112.330002</v>
      </c>
      <c r="F111" s="2">
        <f>IF(MONTH(_04___RGPS_e_RPPS[[#This Row],[Mês de Referência]])=1,_04___RGPS_e_RPPS[[#This Row],[Despesas RGPS]],_04___RGPS_e_RPPS[[#This Row],[Despesas RGPS]]-E110)</f>
        <v>42090064923.610001</v>
      </c>
      <c r="G111" s="2">
        <f>SUMIFS(_04___RGPS_e_RPPS[Movimento Despesas RGPS],_04___RGPS_e_RPPS[Mês de Referência],"&gt;"&amp;EDATE(_04___RGPS_e_RPPS[[#This Row],[Mês de Referência]],-12),_04___RGPS_e_RPPS[Mês de Referência],"&lt;"&amp;EDATE(A111,1))</f>
        <v>519839471826.03003</v>
      </c>
      <c r="H111" s="2">
        <v>5079482166.79</v>
      </c>
      <c r="I111" s="2">
        <f>IF(MONTH(_04___RGPS_e_RPPS[[#This Row],[Mês de Referência]])=1,_04___RGPS_e_RPPS[[#This Row],[Receitas RPPS Civis]],_04___RGPS_e_RPPS[[#This Row],[Receitas RPPS Civis]]-H110)</f>
        <v>2620017279.27</v>
      </c>
      <c r="J111" s="2">
        <f>SUMIFS(_04___RGPS_e_RPPS[Movimento Receitas RPPS Civis],_04___RGPS_e_RPPS[Mês de Referência],"&gt;"&amp;EDATE(_04___RGPS_e_RPPS[[#This Row],[Mês de Referência]],-12),_04___RGPS_e_RPPS[Mês de Referência],"&lt;"&amp;EDATE(A111,1))</f>
        <v>31266906566.830002</v>
      </c>
      <c r="K111" s="2">
        <v>12773160918.84</v>
      </c>
      <c r="L111" s="2">
        <f>IF(MONTH(_04___RGPS_e_RPPS[[#This Row],[Mês de Referência]])=1,_04___RGPS_e_RPPS[[#This Row],[Despesas RPPS Civis]],_04___RGPS_e_RPPS[[#This Row],[Despesas RPPS Civis]]-K110)</f>
        <v>6082879001.6900005</v>
      </c>
      <c r="M111" s="2">
        <f>SUMIFS(_04___RGPS_e_RPPS[Movimento Despesas RPPS Civis],_04___RGPS_e_RPPS[Mês de Referência],"&gt;"&amp;EDATE(_04___RGPS_e_RPPS[[#This Row],[Mês de Referência]],-12),_04___RGPS_e_RPPS[Mês de Referência],"&lt;"&amp;EDATE(A111,1))</f>
        <v>75454768544.229996</v>
      </c>
      <c r="N111" s="2">
        <v>487693899.5</v>
      </c>
      <c r="O111" s="2">
        <f>IF(MONTH(_04___RGPS_e_RPPS[[#This Row],[Mês de Referência]])=1,_04___RGPS_e_RPPS[[#This Row],[Receitas - Militares]],_04___RGPS_e_RPPS[[#This Row],[Receitas - Militares]]-N110)</f>
        <v>275977316.62</v>
      </c>
      <c r="P111" s="2">
        <f>SUMIFS(_04___RGPS_e_RPPS[Movimento Receitas - Militares],_04___RGPS_e_RPPS[Mês de Referência],"&gt;"&amp;EDATE(_04___RGPS_e_RPPS[[#This Row],[Mês de Referência]],-12),_04___RGPS_e_RPPS[Mês de Referência],"&lt;"&amp;EDATE(A111,1))</f>
        <v>2961725747.3999996</v>
      </c>
      <c r="Q111" s="2">
        <v>6349210625.1700001</v>
      </c>
      <c r="R111" s="2">
        <f>IF(MONTH(_04___RGPS_e_RPPS[[#This Row],[Mês de Referência]])=1,_04___RGPS_e_RPPS[[#This Row],[Despesas - Militares]],_04___RGPS_e_RPPS[[#This Row],[Despesas - Militares]]-Q110)</f>
        <v>3213433736.8099999</v>
      </c>
      <c r="S111" s="2">
        <f>SUMIFS(_04___RGPS_e_RPPS[Movimento Despesas Militares],_04___RGPS_e_RPPS[Mês de Referência],"&gt;"&amp;EDATE(_04___RGPS_e_RPPS[[#This Row],[Mês de Referência]],-12),_04___RGPS_e_RPPS[Mês de Referência],"&lt;"&amp;EDATE(A111,1))</f>
        <v>37821475340.329994</v>
      </c>
      <c r="T111" s="2">
        <v>62337569.310000002</v>
      </c>
      <c r="U111" s="2">
        <f>IF(MONTH(_04___RGPS_e_RPPS[[#This Row],[Mês de Referência]])=1,_04___RGPS_e_RPPS[[#This Row],[Receitas FCDF]],_04___RGPS_e_RPPS[[#This Row],[Receitas FCDF]]-T110)</f>
        <v>41219679.469999999</v>
      </c>
      <c r="V111" s="2">
        <f>SUMIFS(_04___RGPS_e_RPPS[Movimento Receitas FCDF],_04___RGPS_e_RPPS[Mês de Referência],"&gt;"&amp;EDATE(_04___RGPS_e_RPPS[[#This Row],[Mês de Referência]],-12),_04___RGPS_e_RPPS[Mês de Referência],"&lt;"&amp;EDATE(A111,1))</f>
        <v>62337569.310000002</v>
      </c>
      <c r="W111" s="2">
        <v>998776247.5</v>
      </c>
      <c r="X111" s="2">
        <f>IF(MONTH(_04___RGPS_e_RPPS[[#This Row],[Mês de Referência]])=1,_04___RGPS_e_RPPS[[#This Row],[Despesas FCDF]],_04___RGPS_e_RPPS[[#This Row],[Despesas FCDF]]-W110)</f>
        <v>593888756.23000002</v>
      </c>
      <c r="Y111" s="2">
        <f>SUMIFS(_04___RGPS_e_RPPS[Movimento Despesas FCDF],_04___RGPS_e_RPPS[Mês de Referência],"&gt;"&amp;EDATE(_04___RGPS_e_RPPS[[#This Row],[Mês de Referência]],-12),_04___RGPS_e_RPPS[Mês de Referência],"&lt;"&amp;EDATE(A111,1))</f>
        <v>998776247.5</v>
      </c>
      <c r="Z111" s="8"/>
      <c r="AA111"/>
      <c r="AB111"/>
      <c r="AC111"/>
      <c r="AD111" s="1" t="s">
        <v>331</v>
      </c>
      <c r="AE111" s="6">
        <v>42767</v>
      </c>
      <c r="AF111" s="1">
        <v>2017</v>
      </c>
    </row>
    <row r="112" spans="1:32" ht="15" x14ac:dyDescent="0.25">
      <c r="A112" s="6">
        <v>42795</v>
      </c>
      <c r="B112" s="2">
        <v>88051826627.899994</v>
      </c>
      <c r="C112" s="2">
        <f>IF(MONTH(_04___RGPS_e_RPPS[[#This Row],[Mês de Referência]])=1,_04___RGPS_e_RPPS[[#This Row],[Receitas RGPS]],_04___RGPS_e_RPPS[[#This Row],[Receitas RGPS]]-B111)</f>
        <v>29885392124.829994</v>
      </c>
      <c r="D112" s="2">
        <f>SUMIFS(_04___RGPS_e_RPPS[Movimento Receitas RGPS],_04___RGPS_e_RPPS[Mês de Referência],"&gt;"&amp;EDATE(_04___RGPS_e_RPPS[[#This Row],[Mês de Referência]],-12),_04___RGPS_e_RPPS[Mês de Referência],"&lt;"&amp;EDATE(A112,1))</f>
        <v>362115268135.50995</v>
      </c>
      <c r="E112" s="2">
        <v>128944400110.53999</v>
      </c>
      <c r="F112" s="2">
        <f>IF(MONTH(_04___RGPS_e_RPPS[[#This Row],[Mês de Referência]])=1,_04___RGPS_e_RPPS[[#This Row],[Despesas RGPS]],_04___RGPS_e_RPPS[[#This Row],[Despesas RGPS]]-E111)</f>
        <v>42358225998.209991</v>
      </c>
      <c r="G112" s="2">
        <f>SUMIFS(_04___RGPS_e_RPPS[Movimento Despesas RGPS],_04___RGPS_e_RPPS[Mês de Referência],"&gt;"&amp;EDATE(_04___RGPS_e_RPPS[[#This Row],[Mês de Referência]],-12),_04___RGPS_e_RPPS[Mês de Referência],"&lt;"&amp;EDATE(A112,1))</f>
        <v>523034880585.39001</v>
      </c>
      <c r="H112" s="2">
        <v>7636429047.54</v>
      </c>
      <c r="I112" s="2">
        <f>IF(MONTH(_04___RGPS_e_RPPS[[#This Row],[Mês de Referência]])=1,_04___RGPS_e_RPPS[[#This Row],[Receitas RPPS Civis]],_04___RGPS_e_RPPS[[#This Row],[Receitas RPPS Civis]]-H111)</f>
        <v>2556946880.75</v>
      </c>
      <c r="J112" s="2">
        <f>SUMIFS(_04___RGPS_e_RPPS[Movimento Receitas RPPS Civis],_04___RGPS_e_RPPS[Mês de Referência],"&gt;"&amp;EDATE(_04___RGPS_e_RPPS[[#This Row],[Mês de Referência]],-12),_04___RGPS_e_RPPS[Mês de Referência],"&lt;"&amp;EDATE(A112,1))</f>
        <v>31524070306.700001</v>
      </c>
      <c r="K112" s="2">
        <v>19030225670.959999</v>
      </c>
      <c r="L112" s="2">
        <f>IF(MONTH(_04___RGPS_e_RPPS[[#This Row],[Mês de Referência]])=1,_04___RGPS_e_RPPS[[#This Row],[Despesas RPPS Civis]],_04___RGPS_e_RPPS[[#This Row],[Despesas RPPS Civis]]-K111)</f>
        <v>6257064752.1199989</v>
      </c>
      <c r="M112" s="2">
        <f>SUMIFS(_04___RGPS_e_RPPS[Movimento Despesas RPPS Civis],_04___RGPS_e_RPPS[Mês de Referência],"&gt;"&amp;EDATE(_04___RGPS_e_RPPS[[#This Row],[Mês de Referência]],-12),_04___RGPS_e_RPPS[Mês de Referência],"&lt;"&amp;EDATE(A112,1))</f>
        <v>76240203240.740005</v>
      </c>
      <c r="N112" s="2">
        <v>763841894.23000002</v>
      </c>
      <c r="O112" s="2">
        <f>IF(MONTH(_04___RGPS_e_RPPS[[#This Row],[Mês de Referência]])=1,_04___RGPS_e_RPPS[[#This Row],[Receitas - Militares]],_04___RGPS_e_RPPS[[#This Row],[Receitas - Militares]]-N111)</f>
        <v>276147994.73000002</v>
      </c>
      <c r="P112" s="2">
        <f>SUMIFS(_04___RGPS_e_RPPS[Movimento Receitas - Militares],_04___RGPS_e_RPPS[Mês de Referência],"&gt;"&amp;EDATE(_04___RGPS_e_RPPS[[#This Row],[Mês de Referência]],-12),_04___RGPS_e_RPPS[Mês de Referência],"&lt;"&amp;EDATE(A112,1))</f>
        <v>3010791539.48</v>
      </c>
      <c r="Q112" s="2">
        <v>9409871021.3299999</v>
      </c>
      <c r="R112" s="2">
        <f>IF(MONTH(_04___RGPS_e_RPPS[[#This Row],[Mês de Referência]])=1,_04___RGPS_e_RPPS[[#This Row],[Despesas - Militares]],_04___RGPS_e_RPPS[[#This Row],[Despesas - Militares]]-Q111)</f>
        <v>3060660396.1599998</v>
      </c>
      <c r="S112" s="2">
        <f>SUMIFS(_04___RGPS_e_RPPS[Movimento Despesas Militares],_04___RGPS_e_RPPS[Mês de Referência],"&gt;"&amp;EDATE(_04___RGPS_e_RPPS[[#This Row],[Mês de Referência]],-12),_04___RGPS_e_RPPS[Mês de Referência],"&lt;"&amp;EDATE(A112,1))</f>
        <v>38111990245.029999</v>
      </c>
      <c r="T112" s="2">
        <v>93192400.840000004</v>
      </c>
      <c r="U112" s="2">
        <f>IF(MONTH(_04___RGPS_e_RPPS[[#This Row],[Mês de Referência]])=1,_04___RGPS_e_RPPS[[#This Row],[Receitas FCDF]],_04___RGPS_e_RPPS[[#This Row],[Receitas FCDF]]-T111)</f>
        <v>30854831.530000001</v>
      </c>
      <c r="V112" s="2">
        <f>SUMIFS(_04___RGPS_e_RPPS[Movimento Receitas FCDF],_04___RGPS_e_RPPS[Mês de Referência],"&gt;"&amp;EDATE(_04___RGPS_e_RPPS[[#This Row],[Mês de Referência]],-12),_04___RGPS_e_RPPS[Mês de Referência],"&lt;"&amp;EDATE(A112,1))</f>
        <v>93192400.840000004</v>
      </c>
      <c r="W112" s="2">
        <v>1453724721.4000001</v>
      </c>
      <c r="X112" s="2">
        <f>IF(MONTH(_04___RGPS_e_RPPS[[#This Row],[Mês de Referência]])=1,_04___RGPS_e_RPPS[[#This Row],[Despesas FCDF]],_04___RGPS_e_RPPS[[#This Row],[Despesas FCDF]]-W111)</f>
        <v>454948473.9000001</v>
      </c>
      <c r="Y112" s="2">
        <f>SUMIFS(_04___RGPS_e_RPPS[Movimento Despesas FCDF],_04___RGPS_e_RPPS[Mês de Referência],"&gt;"&amp;EDATE(_04___RGPS_e_RPPS[[#This Row],[Mês de Referência]],-12),_04___RGPS_e_RPPS[Mês de Referência],"&lt;"&amp;EDATE(A112,1))</f>
        <v>1453724721.4000001</v>
      </c>
      <c r="Z112" s="8"/>
      <c r="AA112"/>
      <c r="AB112"/>
      <c r="AC112"/>
      <c r="AD112" s="1" t="s">
        <v>332</v>
      </c>
      <c r="AE112" s="6">
        <v>42795</v>
      </c>
      <c r="AF112" s="1">
        <v>2017</v>
      </c>
    </row>
    <row r="113" spans="1:32" ht="15" x14ac:dyDescent="0.25">
      <c r="A113" s="6">
        <v>42826</v>
      </c>
      <c r="B113" s="2">
        <v>119455584949.86</v>
      </c>
      <c r="C113" s="2">
        <f>IF(MONTH(_04___RGPS_e_RPPS[[#This Row],[Mês de Referência]])=1,_04___RGPS_e_RPPS[[#This Row],[Receitas RGPS]],_04___RGPS_e_RPPS[[#This Row],[Receitas RGPS]]-B112)</f>
        <v>31403758321.960007</v>
      </c>
      <c r="D113" s="2">
        <f>SUMIFS(_04___RGPS_e_RPPS[Movimento Receitas RGPS],_04___RGPS_e_RPPS[Mês de Referência],"&gt;"&amp;EDATE(_04___RGPS_e_RPPS[[#This Row],[Mês de Referência]],-12),_04___RGPS_e_RPPS[Mês de Referência],"&lt;"&amp;EDATE(A113,1))</f>
        <v>362780164690.95001</v>
      </c>
      <c r="E113" s="2">
        <v>172429644780.53</v>
      </c>
      <c r="F113" s="2">
        <f>IF(MONTH(_04___RGPS_e_RPPS[[#This Row],[Mês de Referência]])=1,_04___RGPS_e_RPPS[[#This Row],[Despesas RGPS]],_04___RGPS_e_RPPS[[#This Row],[Despesas RGPS]]-E112)</f>
        <v>43485244669.990005</v>
      </c>
      <c r="G113" s="2">
        <f>SUMIFS(_04___RGPS_e_RPPS[Movimento Despesas RGPS],_04___RGPS_e_RPPS[Mês de Referência],"&gt;"&amp;EDATE(_04___RGPS_e_RPPS[[#This Row],[Mês de Referência]],-12),_04___RGPS_e_RPPS[Mês de Referência],"&lt;"&amp;EDATE(A113,1))</f>
        <v>527369358880.15991</v>
      </c>
      <c r="H113" s="2">
        <v>10171853883.18</v>
      </c>
      <c r="I113" s="2">
        <f>IF(MONTH(_04___RGPS_e_RPPS[[#This Row],[Mês de Referência]])=1,_04___RGPS_e_RPPS[[#This Row],[Receitas RPPS Civis]],_04___RGPS_e_RPPS[[#This Row],[Receitas RPPS Civis]]-H112)</f>
        <v>2535424835.6400003</v>
      </c>
      <c r="J113" s="2">
        <f>SUMIFS(_04___RGPS_e_RPPS[Movimento Receitas RPPS Civis],_04___RGPS_e_RPPS[Mês de Referência],"&gt;"&amp;EDATE(_04___RGPS_e_RPPS[[#This Row],[Mês de Referência]],-12),_04___RGPS_e_RPPS[Mês de Referência],"&lt;"&amp;EDATE(A113,1))</f>
        <v>31830380751.580002</v>
      </c>
      <c r="K113" s="2">
        <v>25182578527.16</v>
      </c>
      <c r="L113" s="2">
        <f>IF(MONTH(_04___RGPS_e_RPPS[[#This Row],[Mês de Referência]])=1,_04___RGPS_e_RPPS[[#This Row],[Despesas RPPS Civis]],_04___RGPS_e_RPPS[[#This Row],[Despesas RPPS Civis]]-K112)</f>
        <v>6152352856.2000008</v>
      </c>
      <c r="M113" s="2">
        <f>SUMIFS(_04___RGPS_e_RPPS[Movimento Despesas RPPS Civis],_04___RGPS_e_RPPS[Mês de Referência],"&gt;"&amp;EDATE(_04___RGPS_e_RPPS[[#This Row],[Mês de Referência]],-12),_04___RGPS_e_RPPS[Mês de Referência],"&lt;"&amp;EDATE(A113,1))</f>
        <v>76882150719.710007</v>
      </c>
      <c r="N113" s="2">
        <v>1040881565.1900001</v>
      </c>
      <c r="O113" s="2">
        <f>IF(MONTH(_04___RGPS_e_RPPS[[#This Row],[Mês de Referência]])=1,_04___RGPS_e_RPPS[[#This Row],[Receitas - Militares]],_04___RGPS_e_RPPS[[#This Row],[Receitas - Militares]]-N112)</f>
        <v>277039670.96000004</v>
      </c>
      <c r="P113" s="2">
        <f>SUMIFS(_04___RGPS_e_RPPS[Movimento Receitas - Militares],_04___RGPS_e_RPPS[Mês de Referência],"&gt;"&amp;EDATE(_04___RGPS_e_RPPS[[#This Row],[Mês de Referência]],-12),_04___RGPS_e_RPPS[Mês de Referência],"&lt;"&amp;EDATE(A113,1))</f>
        <v>3060533933.4899998</v>
      </c>
      <c r="Q113" s="2">
        <v>12556728542.15</v>
      </c>
      <c r="R113" s="2">
        <f>IF(MONTH(_04___RGPS_e_RPPS[[#This Row],[Mês de Referência]])=1,_04___RGPS_e_RPPS[[#This Row],[Despesas - Militares]],_04___RGPS_e_RPPS[[#This Row],[Despesas - Militares]]-Q112)</f>
        <v>3146857520.8199997</v>
      </c>
      <c r="S113" s="2">
        <f>SUMIFS(_04___RGPS_e_RPPS[Movimento Despesas Militares],_04___RGPS_e_RPPS[Mês de Referência],"&gt;"&amp;EDATE(_04___RGPS_e_RPPS[[#This Row],[Mês de Referência]],-12),_04___RGPS_e_RPPS[Mês de Referência],"&lt;"&amp;EDATE(A113,1))</f>
        <v>38490280125.260002</v>
      </c>
      <c r="T113" s="2">
        <v>124164210.78</v>
      </c>
      <c r="U113" s="2">
        <f>IF(MONTH(_04___RGPS_e_RPPS[[#This Row],[Mês de Referência]])=1,_04___RGPS_e_RPPS[[#This Row],[Receitas FCDF]],_04___RGPS_e_RPPS[[#This Row],[Receitas FCDF]]-T112)</f>
        <v>30971809.939999998</v>
      </c>
      <c r="V113" s="2">
        <f>SUMIFS(_04___RGPS_e_RPPS[Movimento Receitas FCDF],_04___RGPS_e_RPPS[Mês de Referência],"&gt;"&amp;EDATE(_04___RGPS_e_RPPS[[#This Row],[Mês de Referência]],-12),_04___RGPS_e_RPPS[Mês de Referência],"&lt;"&amp;EDATE(A113,1))</f>
        <v>124164210.78</v>
      </c>
      <c r="W113" s="2">
        <v>1867195785.4400001</v>
      </c>
      <c r="X113" s="2">
        <f>IF(MONTH(_04___RGPS_e_RPPS[[#This Row],[Mês de Referência]])=1,_04___RGPS_e_RPPS[[#This Row],[Despesas FCDF]],_04___RGPS_e_RPPS[[#This Row],[Despesas FCDF]]-W112)</f>
        <v>413471064.03999996</v>
      </c>
      <c r="Y113" s="2">
        <f>SUMIFS(_04___RGPS_e_RPPS[Movimento Despesas FCDF],_04___RGPS_e_RPPS[Mês de Referência],"&gt;"&amp;EDATE(_04___RGPS_e_RPPS[[#This Row],[Mês de Referência]],-12),_04___RGPS_e_RPPS[Mês de Referência],"&lt;"&amp;EDATE(A113,1))</f>
        <v>1867195785.4400001</v>
      </c>
      <c r="Z113" s="8"/>
      <c r="AA113"/>
      <c r="AB113"/>
      <c r="AC113"/>
      <c r="AD113" s="1" t="s">
        <v>333</v>
      </c>
      <c r="AE113" s="6">
        <v>42826</v>
      </c>
      <c r="AF113" s="1">
        <v>2017</v>
      </c>
    </row>
    <row r="114" spans="1:32" ht="15" x14ac:dyDescent="0.25">
      <c r="A114" s="6">
        <v>42856</v>
      </c>
      <c r="B114" s="2">
        <v>149336652251.06</v>
      </c>
      <c r="C114" s="2">
        <f>IF(MONTH(_04___RGPS_e_RPPS[[#This Row],[Mês de Referência]])=1,_04___RGPS_e_RPPS[[#This Row],[Receitas RGPS]],_04___RGPS_e_RPPS[[#This Row],[Receitas RGPS]]-B113)</f>
        <v>29881067301.199997</v>
      </c>
      <c r="D114" s="2">
        <f>SUMIFS(_04___RGPS_e_RPPS[Movimento Receitas RGPS],_04___RGPS_e_RPPS[Mês de Referência],"&gt;"&amp;EDATE(_04___RGPS_e_RPPS[[#This Row],[Mês de Referência]],-12),_04___RGPS_e_RPPS[Mês de Referência],"&lt;"&amp;EDATE(A114,1))</f>
        <v>364292455832.97003</v>
      </c>
      <c r="E114" s="2">
        <v>219700271443.88</v>
      </c>
      <c r="F114" s="2">
        <f>IF(MONTH(_04___RGPS_e_RPPS[[#This Row],[Mês de Referência]])=1,_04___RGPS_e_RPPS[[#This Row],[Despesas RGPS]],_04___RGPS_e_RPPS[[#This Row],[Despesas RGPS]]-E113)</f>
        <v>47270626663.350006</v>
      </c>
      <c r="G114" s="2">
        <f>SUMIFS(_04___RGPS_e_RPPS[Movimento Despesas RGPS],_04___RGPS_e_RPPS[Mês de Referência],"&gt;"&amp;EDATE(_04___RGPS_e_RPPS[[#This Row],[Mês de Referência]],-12),_04___RGPS_e_RPPS[Mês de Referência],"&lt;"&amp;EDATE(A114,1))</f>
        <v>534121618387.45996</v>
      </c>
      <c r="H114" s="2">
        <v>12711505597.42</v>
      </c>
      <c r="I114" s="2">
        <f>IF(MONTH(_04___RGPS_e_RPPS[[#This Row],[Mês de Referência]])=1,_04___RGPS_e_RPPS[[#This Row],[Receitas RPPS Civis]],_04___RGPS_e_RPPS[[#This Row],[Receitas RPPS Civis]]-H113)</f>
        <v>2539651714.2399998</v>
      </c>
      <c r="J114" s="2">
        <f>SUMIFS(_04___RGPS_e_RPPS[Movimento Receitas RPPS Civis],_04___RGPS_e_RPPS[Mês de Referência],"&gt;"&amp;EDATE(_04___RGPS_e_RPPS[[#This Row],[Mês de Referência]],-12),_04___RGPS_e_RPPS[Mês de Referência],"&lt;"&amp;EDATE(A114,1))</f>
        <v>31990541869.970001</v>
      </c>
      <c r="K114" s="2">
        <v>31915490132.720001</v>
      </c>
      <c r="L114" s="2">
        <f>IF(MONTH(_04___RGPS_e_RPPS[[#This Row],[Mês de Referência]])=1,_04___RGPS_e_RPPS[[#This Row],[Despesas RPPS Civis]],_04___RGPS_e_RPPS[[#This Row],[Despesas RPPS Civis]]-K113)</f>
        <v>6732911605.5600014</v>
      </c>
      <c r="M114" s="2">
        <f>SUMIFS(_04___RGPS_e_RPPS[Movimento Despesas RPPS Civis],_04___RGPS_e_RPPS[Mês de Referência],"&gt;"&amp;EDATE(_04___RGPS_e_RPPS[[#This Row],[Mês de Referência]],-12),_04___RGPS_e_RPPS[Mês de Referência],"&lt;"&amp;EDATE(A114,1))</f>
        <v>78018506865.690002</v>
      </c>
      <c r="N114" s="2">
        <v>1319505687.6400001</v>
      </c>
      <c r="O114" s="2">
        <f>IF(MONTH(_04___RGPS_e_RPPS[[#This Row],[Mês de Referência]])=1,_04___RGPS_e_RPPS[[#This Row],[Receitas - Militares]],_04___RGPS_e_RPPS[[#This Row],[Receitas - Militares]]-N113)</f>
        <v>278624122.45000005</v>
      </c>
      <c r="P114" s="2">
        <f>SUMIFS(_04___RGPS_e_RPPS[Movimento Receitas - Militares],_04___RGPS_e_RPPS[Mês de Referência],"&gt;"&amp;EDATE(_04___RGPS_e_RPPS[[#This Row],[Mês de Referência]],-12),_04___RGPS_e_RPPS[Mês de Referência],"&lt;"&amp;EDATE(A114,1))</f>
        <v>3112047413.4899998</v>
      </c>
      <c r="Q114" s="2">
        <v>15702200559.74</v>
      </c>
      <c r="R114" s="2">
        <f>IF(MONTH(_04___RGPS_e_RPPS[[#This Row],[Mês de Referência]])=1,_04___RGPS_e_RPPS[[#This Row],[Despesas - Militares]],_04___RGPS_e_RPPS[[#This Row],[Despesas - Militares]]-Q113)</f>
        <v>3145472017.5900002</v>
      </c>
      <c r="S114" s="2">
        <f>SUMIFS(_04___RGPS_e_RPPS[Movimento Despesas Militares],_04___RGPS_e_RPPS[Mês de Referência],"&gt;"&amp;EDATE(_04___RGPS_e_RPPS[[#This Row],[Mês de Referência]],-12),_04___RGPS_e_RPPS[Mês de Referência],"&lt;"&amp;EDATE(A114,1))</f>
        <v>38861559426.240005</v>
      </c>
      <c r="T114" s="2">
        <v>155081133.53999999</v>
      </c>
      <c r="U114" s="2">
        <f>IF(MONTH(_04___RGPS_e_RPPS[[#This Row],[Mês de Referência]])=1,_04___RGPS_e_RPPS[[#This Row],[Receitas FCDF]],_04___RGPS_e_RPPS[[#This Row],[Receitas FCDF]]-T113)</f>
        <v>30916922.75999999</v>
      </c>
      <c r="V114" s="2">
        <f>SUMIFS(_04___RGPS_e_RPPS[Movimento Receitas FCDF],_04___RGPS_e_RPPS[Mês de Referência],"&gt;"&amp;EDATE(_04___RGPS_e_RPPS[[#This Row],[Mês de Referência]],-12),_04___RGPS_e_RPPS[Mês de Referência],"&lt;"&amp;EDATE(A114,1))</f>
        <v>155081133.53999999</v>
      </c>
      <c r="W114" s="2">
        <v>2172991905.54</v>
      </c>
      <c r="X114" s="2">
        <f>IF(MONTH(_04___RGPS_e_RPPS[[#This Row],[Mês de Referência]])=1,_04___RGPS_e_RPPS[[#This Row],[Despesas FCDF]],_04___RGPS_e_RPPS[[#This Row],[Despesas FCDF]]-W113)</f>
        <v>305796120.0999999</v>
      </c>
      <c r="Y114" s="2">
        <f>SUMIFS(_04___RGPS_e_RPPS[Movimento Despesas FCDF],_04___RGPS_e_RPPS[Mês de Referência],"&gt;"&amp;EDATE(_04___RGPS_e_RPPS[[#This Row],[Mês de Referência]],-12),_04___RGPS_e_RPPS[Mês de Referência],"&lt;"&amp;EDATE(A114,1))</f>
        <v>2172991905.54</v>
      </c>
      <c r="Z114" s="8"/>
      <c r="AA114"/>
      <c r="AB114"/>
      <c r="AC114"/>
      <c r="AD114" s="1" t="s">
        <v>334</v>
      </c>
      <c r="AE114" s="6">
        <v>42856</v>
      </c>
      <c r="AF114" s="1">
        <v>2017</v>
      </c>
    </row>
    <row r="115" spans="1:32" ht="15" x14ac:dyDescent="0.25">
      <c r="A115" s="6">
        <v>42887</v>
      </c>
      <c r="B115" s="2">
        <v>179726789466.14001</v>
      </c>
      <c r="C115" s="2">
        <f>IF(MONTH(_04___RGPS_e_RPPS[[#This Row],[Mês de Referência]])=1,_04___RGPS_e_RPPS[[#This Row],[Receitas RGPS]],_04___RGPS_e_RPPS[[#This Row],[Receitas RGPS]]-B114)</f>
        <v>30390137215.080017</v>
      </c>
      <c r="D115" s="2">
        <f>SUMIFS(_04___RGPS_e_RPPS[Movimento Receitas RGPS],_04___RGPS_e_RPPS[Mês de Referência],"&gt;"&amp;EDATE(_04___RGPS_e_RPPS[[#This Row],[Mês de Referência]],-12),_04___RGPS_e_RPPS[Mês de Referência],"&lt;"&amp;EDATE(A115,1))</f>
        <v>365749653658.29004</v>
      </c>
      <c r="E115" s="2">
        <v>262814789691.12</v>
      </c>
      <c r="F115" s="2">
        <f>IF(MONTH(_04___RGPS_e_RPPS[[#This Row],[Mês de Referência]])=1,_04___RGPS_e_RPPS[[#This Row],[Despesas RGPS]],_04___RGPS_e_RPPS[[#This Row],[Despesas RGPS]]-E114)</f>
        <v>43114518247.23999</v>
      </c>
      <c r="G115" s="2">
        <f>SUMIFS(_04___RGPS_e_RPPS[Movimento Despesas RGPS],_04___RGPS_e_RPPS[Mês de Referência],"&gt;"&amp;EDATE(_04___RGPS_e_RPPS[[#This Row],[Mês de Referência]],-12),_04___RGPS_e_RPPS[Mês de Referência],"&lt;"&amp;EDATE(A115,1))</f>
        <v>537889215580.07983</v>
      </c>
      <c r="H115" s="2">
        <v>15443680659.6</v>
      </c>
      <c r="I115" s="2">
        <f>IF(MONTH(_04___RGPS_e_RPPS[[#This Row],[Mês de Referência]])=1,_04___RGPS_e_RPPS[[#This Row],[Receitas RPPS Civis]],_04___RGPS_e_RPPS[[#This Row],[Receitas RPPS Civis]]-H114)</f>
        <v>2732175062.1800003</v>
      </c>
      <c r="J115" s="2">
        <f>SUMIFS(_04___RGPS_e_RPPS[Movimento Receitas RPPS Civis],_04___RGPS_e_RPPS[Mês de Referência],"&gt;"&amp;EDATE(_04___RGPS_e_RPPS[[#This Row],[Mês de Referência]],-12),_04___RGPS_e_RPPS[Mês de Referência],"&lt;"&amp;EDATE(A115,1))</f>
        <v>32501236378.080002</v>
      </c>
      <c r="K115" s="2">
        <v>40734088757.690002</v>
      </c>
      <c r="L115" s="2">
        <f>IF(MONTH(_04___RGPS_e_RPPS[[#This Row],[Mês de Referência]])=1,_04___RGPS_e_RPPS[[#This Row],[Despesas RPPS Civis]],_04___RGPS_e_RPPS[[#This Row],[Despesas RPPS Civis]]-K114)</f>
        <v>8818598624.9700012</v>
      </c>
      <c r="M115" s="2">
        <f>SUMIFS(_04___RGPS_e_RPPS[Movimento Despesas RPPS Civis],_04___RGPS_e_RPPS[Mês de Referência],"&gt;"&amp;EDATE(_04___RGPS_e_RPPS[[#This Row],[Mês de Referência]],-12),_04___RGPS_e_RPPS[Mês de Referência],"&lt;"&amp;EDATE(A115,1))</f>
        <v>78965543015.529999</v>
      </c>
      <c r="N115" s="2">
        <v>1600010573.9000001</v>
      </c>
      <c r="O115" s="2">
        <f>IF(MONTH(_04___RGPS_e_RPPS[[#This Row],[Mês de Referência]])=1,_04___RGPS_e_RPPS[[#This Row],[Receitas - Militares]],_04___RGPS_e_RPPS[[#This Row],[Receitas - Militares]]-N114)</f>
        <v>280504886.25999999</v>
      </c>
      <c r="P115" s="2">
        <f>SUMIFS(_04___RGPS_e_RPPS[Movimento Receitas - Militares],_04___RGPS_e_RPPS[Mês de Referência],"&gt;"&amp;EDATE(_04___RGPS_e_RPPS[[#This Row],[Mês de Referência]],-12),_04___RGPS_e_RPPS[Mês de Referência],"&lt;"&amp;EDATE(A115,1))</f>
        <v>3165225654.0299997</v>
      </c>
      <c r="Q115" s="2">
        <v>20421853074.290001</v>
      </c>
      <c r="R115" s="2">
        <f>IF(MONTH(_04___RGPS_e_RPPS[[#This Row],[Mês de Referência]])=1,_04___RGPS_e_RPPS[[#This Row],[Despesas - Militares]],_04___RGPS_e_RPPS[[#This Row],[Despesas - Militares]]-Q114)</f>
        <v>4719652514.5500011</v>
      </c>
      <c r="S115" s="2">
        <f>SUMIFS(_04___RGPS_e_RPPS[Movimento Despesas Militares],_04___RGPS_e_RPPS[Mês de Referência],"&gt;"&amp;EDATE(_04___RGPS_e_RPPS[[#This Row],[Mês de Referência]],-12),_04___RGPS_e_RPPS[Mês de Referência],"&lt;"&amp;EDATE(A115,1))</f>
        <v>39436617084.87001</v>
      </c>
      <c r="T115" s="2">
        <v>185932558.44</v>
      </c>
      <c r="U115" s="2">
        <f>IF(MONTH(_04___RGPS_e_RPPS[[#This Row],[Mês de Referência]])=1,_04___RGPS_e_RPPS[[#This Row],[Receitas FCDF]],_04___RGPS_e_RPPS[[#This Row],[Receitas FCDF]]-T114)</f>
        <v>30851424.900000006</v>
      </c>
      <c r="V115" s="2">
        <f>SUMIFS(_04___RGPS_e_RPPS[Movimento Receitas FCDF],_04___RGPS_e_RPPS[Mês de Referência],"&gt;"&amp;EDATE(_04___RGPS_e_RPPS[[#This Row],[Mês de Referência]],-12),_04___RGPS_e_RPPS[Mês de Referência],"&lt;"&amp;EDATE(A115,1))</f>
        <v>185932558.44</v>
      </c>
      <c r="W115" s="2">
        <v>2659756047.5900002</v>
      </c>
      <c r="X115" s="2">
        <f>IF(MONTH(_04___RGPS_e_RPPS[[#This Row],[Mês de Referência]])=1,_04___RGPS_e_RPPS[[#This Row],[Despesas FCDF]],_04___RGPS_e_RPPS[[#This Row],[Despesas FCDF]]-W114)</f>
        <v>486764142.05000019</v>
      </c>
      <c r="Y115" s="2">
        <f>SUMIFS(_04___RGPS_e_RPPS[Movimento Despesas FCDF],_04___RGPS_e_RPPS[Mês de Referência],"&gt;"&amp;EDATE(_04___RGPS_e_RPPS[[#This Row],[Mês de Referência]],-12),_04___RGPS_e_RPPS[Mês de Referência],"&lt;"&amp;EDATE(A115,1))</f>
        <v>2659756047.5900002</v>
      </c>
      <c r="Z115" s="8"/>
      <c r="AA115"/>
      <c r="AB115"/>
      <c r="AC115"/>
      <c r="AD115" s="1" t="s">
        <v>335</v>
      </c>
      <c r="AE115" s="6">
        <v>42887</v>
      </c>
      <c r="AF115" s="1">
        <v>2017</v>
      </c>
    </row>
    <row r="116" spans="1:32" ht="15" x14ac:dyDescent="0.25">
      <c r="A116" s="6">
        <v>42917</v>
      </c>
      <c r="B116" s="2">
        <v>209824570394.03</v>
      </c>
      <c r="C116" s="2">
        <f>IF(MONTH(_04___RGPS_e_RPPS[[#This Row],[Mês de Referência]])=1,_04___RGPS_e_RPPS[[#This Row],[Receitas RGPS]],_04___RGPS_e_RPPS[[#This Row],[Receitas RGPS]]-B115)</f>
        <v>30097780927.889984</v>
      </c>
      <c r="D116" s="2">
        <f>SUMIFS(_04___RGPS_e_RPPS[Movimento Receitas RGPS],_04___RGPS_e_RPPS[Mês de Referência],"&gt;"&amp;EDATE(_04___RGPS_e_RPPS[[#This Row],[Mês de Referência]],-12),_04___RGPS_e_RPPS[Mês de Referência],"&lt;"&amp;EDATE(A116,1))</f>
        <v>368219704934.45996</v>
      </c>
      <c r="E116" s="2">
        <v>305766316522.20001</v>
      </c>
      <c r="F116" s="2">
        <f>IF(MONTH(_04___RGPS_e_RPPS[[#This Row],[Mês de Referência]])=1,_04___RGPS_e_RPPS[[#This Row],[Despesas RGPS]],_04___RGPS_e_RPPS[[#This Row],[Despesas RGPS]]-E115)</f>
        <v>42951526831.080017</v>
      </c>
      <c r="G116" s="2">
        <f>SUMIFS(_04___RGPS_e_RPPS[Movimento Despesas RGPS],_04___RGPS_e_RPPS[Mês de Referência],"&gt;"&amp;EDATE(_04___RGPS_e_RPPS[[#This Row],[Mês de Referência]],-12),_04___RGPS_e_RPPS[Mês de Referência],"&lt;"&amp;EDATE(A116,1))</f>
        <v>541487019113.64996</v>
      </c>
      <c r="H116" s="2">
        <v>18139168743.310001</v>
      </c>
      <c r="I116" s="2">
        <f>IF(MONTH(_04___RGPS_e_RPPS[[#This Row],[Mês de Referência]])=1,_04___RGPS_e_RPPS[[#This Row],[Receitas RPPS Civis]],_04___RGPS_e_RPPS[[#This Row],[Receitas RPPS Civis]]-H115)</f>
        <v>2695488083.710001</v>
      </c>
      <c r="J116" s="2">
        <f>SUMIFS(_04___RGPS_e_RPPS[Movimento Receitas RPPS Civis],_04___RGPS_e_RPPS[Mês de Referência],"&gt;"&amp;EDATE(_04___RGPS_e_RPPS[[#This Row],[Mês de Referência]],-12),_04___RGPS_e_RPPS[Mês de Referência],"&lt;"&amp;EDATE(A116,1))</f>
        <v>32926112685.970001</v>
      </c>
      <c r="K116" s="2">
        <v>47069236129.510002</v>
      </c>
      <c r="L116" s="2">
        <f>IF(MONTH(_04___RGPS_e_RPPS[[#This Row],[Mês de Referência]])=1,_04___RGPS_e_RPPS[[#This Row],[Despesas RPPS Civis]],_04___RGPS_e_RPPS[[#This Row],[Despesas RPPS Civis]]-K115)</f>
        <v>6335147371.8199997</v>
      </c>
      <c r="M116" s="2">
        <f>SUMIFS(_04___RGPS_e_RPPS[Movimento Despesas RPPS Civis],_04___RGPS_e_RPPS[Mês de Referência],"&gt;"&amp;EDATE(_04___RGPS_e_RPPS[[#This Row],[Mês de Referência]],-12),_04___RGPS_e_RPPS[Mês de Referência],"&lt;"&amp;EDATE(A116,1))</f>
        <v>79614260223.290009</v>
      </c>
      <c r="N116" s="2">
        <v>1881508170.1300001</v>
      </c>
      <c r="O116" s="2">
        <f>IF(MONTH(_04___RGPS_e_RPPS[[#This Row],[Mês de Referência]])=1,_04___RGPS_e_RPPS[[#This Row],[Receitas - Militares]],_04___RGPS_e_RPPS[[#This Row],[Receitas - Militares]]-N115)</f>
        <v>281497596.23000002</v>
      </c>
      <c r="P116" s="2">
        <f>SUMIFS(_04___RGPS_e_RPPS[Movimento Receitas - Militares],_04___RGPS_e_RPPS[Mês de Referência],"&gt;"&amp;EDATE(_04___RGPS_e_RPPS[[#This Row],[Mês de Referência]],-12),_04___RGPS_e_RPPS[Mês de Referência],"&lt;"&amp;EDATE(A116,1))</f>
        <v>3219211151.3800006</v>
      </c>
      <c r="Q116" s="2">
        <v>23484495758.91</v>
      </c>
      <c r="R116" s="2">
        <f>IF(MONTH(_04___RGPS_e_RPPS[[#This Row],[Mês de Referência]])=1,_04___RGPS_e_RPPS[[#This Row],[Despesas - Militares]],_04___RGPS_e_RPPS[[#This Row],[Despesas - Militares]]-Q115)</f>
        <v>3062642684.6199989</v>
      </c>
      <c r="S116" s="2">
        <f>SUMIFS(_04___RGPS_e_RPPS[Movimento Despesas Militares],_04___RGPS_e_RPPS[Mês de Referência],"&gt;"&amp;EDATE(_04___RGPS_e_RPPS[[#This Row],[Mês de Referência]],-12),_04___RGPS_e_RPPS[Mês de Referência],"&lt;"&amp;EDATE(A116,1))</f>
        <v>39725657497.320007</v>
      </c>
      <c r="T116" s="2">
        <v>216860414.75</v>
      </c>
      <c r="U116" s="2">
        <f>IF(MONTH(_04___RGPS_e_RPPS[[#This Row],[Mês de Referência]])=1,_04___RGPS_e_RPPS[[#This Row],[Receitas FCDF]],_04___RGPS_e_RPPS[[#This Row],[Receitas FCDF]]-T115)</f>
        <v>30927856.310000002</v>
      </c>
      <c r="V116" s="2">
        <f>SUMIFS(_04___RGPS_e_RPPS[Movimento Receitas FCDF],_04___RGPS_e_RPPS[Mês de Referência],"&gt;"&amp;EDATE(_04___RGPS_e_RPPS[[#This Row],[Mês de Referência]],-12),_04___RGPS_e_RPPS[Mês de Referência],"&lt;"&amp;EDATE(A116,1))</f>
        <v>216860414.75</v>
      </c>
      <c r="W116" s="2">
        <v>3029886400.6400003</v>
      </c>
      <c r="X116" s="2">
        <f>IF(MONTH(_04___RGPS_e_RPPS[[#This Row],[Mês de Referência]])=1,_04___RGPS_e_RPPS[[#This Row],[Despesas FCDF]],_04___RGPS_e_RPPS[[#This Row],[Despesas FCDF]]-W115)</f>
        <v>370130353.05000019</v>
      </c>
      <c r="Y116" s="2">
        <f>SUMIFS(_04___RGPS_e_RPPS[Movimento Despesas FCDF],_04___RGPS_e_RPPS[Mês de Referência],"&gt;"&amp;EDATE(_04___RGPS_e_RPPS[[#This Row],[Mês de Referência]],-12),_04___RGPS_e_RPPS[Mês de Referência],"&lt;"&amp;EDATE(A116,1))</f>
        <v>3029886400.6400003</v>
      </c>
      <c r="Z116" s="8"/>
      <c r="AA116"/>
      <c r="AB116"/>
      <c r="AC116"/>
      <c r="AD116" s="1" t="s">
        <v>336</v>
      </c>
      <c r="AE116" s="6">
        <v>42917</v>
      </c>
      <c r="AF116" s="1">
        <v>2017</v>
      </c>
    </row>
    <row r="117" spans="1:32" ht="15" x14ac:dyDescent="0.25">
      <c r="A117" s="6">
        <v>42948</v>
      </c>
      <c r="B117" s="2">
        <v>240475143564.57001</v>
      </c>
      <c r="C117" s="2">
        <f>IF(MONTH(_04___RGPS_e_RPPS[[#This Row],[Mês de Referência]])=1,_04___RGPS_e_RPPS[[#This Row],[Receitas RGPS]],_04___RGPS_e_RPPS[[#This Row],[Receitas RGPS]]-B116)</f>
        <v>30650573170.540009</v>
      </c>
      <c r="D117" s="2">
        <f>SUMIFS(_04___RGPS_e_RPPS[Movimento Receitas RGPS],_04___RGPS_e_RPPS[Mês de Referência],"&gt;"&amp;EDATE(_04___RGPS_e_RPPS[[#This Row],[Mês de Referência]],-12),_04___RGPS_e_RPPS[Mês de Referência],"&lt;"&amp;EDATE(A117,1))</f>
        <v>370220810266.91003</v>
      </c>
      <c r="E117" s="2">
        <v>368171092093.34003</v>
      </c>
      <c r="F117" s="2">
        <f>IF(MONTH(_04___RGPS_e_RPPS[[#This Row],[Mês de Referência]])=1,_04___RGPS_e_RPPS[[#This Row],[Despesas RGPS]],_04___RGPS_e_RPPS[[#This Row],[Despesas RGPS]]-E116)</f>
        <v>62404775571.140015</v>
      </c>
      <c r="G117" s="2">
        <f>SUMIFS(_04___RGPS_e_RPPS[Movimento Despesas RGPS],_04___RGPS_e_RPPS[Mês de Referência],"&gt;"&amp;EDATE(_04___RGPS_e_RPPS[[#This Row],[Mês de Referência]],-12),_04___RGPS_e_RPPS[Mês de Referência],"&lt;"&amp;EDATE(A117,1))</f>
        <v>546363138602.58002</v>
      </c>
      <c r="H117" s="2">
        <v>20811284685.150002</v>
      </c>
      <c r="I117" s="2">
        <f>IF(MONTH(_04___RGPS_e_RPPS[[#This Row],[Mês de Referência]])=1,_04___RGPS_e_RPPS[[#This Row],[Receitas RPPS Civis]],_04___RGPS_e_RPPS[[#This Row],[Receitas RPPS Civis]]-H116)</f>
        <v>2672115941.8400002</v>
      </c>
      <c r="J117" s="2">
        <f>SUMIFS(_04___RGPS_e_RPPS[Movimento Receitas RPPS Civis],_04___RGPS_e_RPPS[Mês de Referência],"&gt;"&amp;EDATE(_04___RGPS_e_RPPS[[#This Row],[Mês de Referência]],-12),_04___RGPS_e_RPPS[Mês de Referência],"&lt;"&amp;EDATE(A117,1))</f>
        <v>33226354288.390003</v>
      </c>
      <c r="K117" s="2">
        <v>53437288721.75</v>
      </c>
      <c r="L117" s="2">
        <f>IF(MONTH(_04___RGPS_e_RPPS[[#This Row],[Mês de Referência]])=1,_04___RGPS_e_RPPS[[#This Row],[Despesas RPPS Civis]],_04___RGPS_e_RPPS[[#This Row],[Despesas RPPS Civis]]-K116)</f>
        <v>6368052592.2399979</v>
      </c>
      <c r="M117" s="2">
        <f>SUMIFS(_04___RGPS_e_RPPS[Movimento Despesas RPPS Civis],_04___RGPS_e_RPPS[Mês de Referência],"&gt;"&amp;EDATE(_04___RGPS_e_RPPS[[#This Row],[Mês de Referência]],-12),_04___RGPS_e_RPPS[Mês de Referência],"&lt;"&amp;EDATE(A117,1))</f>
        <v>80252233934.619995</v>
      </c>
      <c r="N117" s="2">
        <v>2161283293.6300001</v>
      </c>
      <c r="O117" s="2">
        <f>IF(MONTH(_04___RGPS_e_RPPS[[#This Row],[Mês de Referência]])=1,_04___RGPS_e_RPPS[[#This Row],[Receitas - Militares]],_04___RGPS_e_RPPS[[#This Row],[Receitas - Militares]]-N116)</f>
        <v>279775123.5</v>
      </c>
      <c r="P117" s="2">
        <f>SUMIFS(_04___RGPS_e_RPPS[Movimento Receitas - Militares],_04___RGPS_e_RPPS[Mês de Referência],"&gt;"&amp;EDATE(_04___RGPS_e_RPPS[[#This Row],[Mês de Referência]],-12),_04___RGPS_e_RPPS[Mês de Referência],"&lt;"&amp;EDATE(A117,1))</f>
        <v>3262390875.1700006</v>
      </c>
      <c r="Q117" s="2">
        <v>26735892861.09</v>
      </c>
      <c r="R117" s="2">
        <f>IF(MONTH(_04___RGPS_e_RPPS[[#This Row],[Mês de Referência]])=1,_04___RGPS_e_RPPS[[#This Row],[Despesas - Militares]],_04___RGPS_e_RPPS[[#This Row],[Despesas - Militares]]-Q116)</f>
        <v>3251397102.1800003</v>
      </c>
      <c r="S117" s="2">
        <f>SUMIFS(_04___RGPS_e_RPPS[Movimento Despesas Militares],_04___RGPS_e_RPPS[Mês de Referência],"&gt;"&amp;EDATE(_04___RGPS_e_RPPS[[#This Row],[Mês de Referência]],-12),_04___RGPS_e_RPPS[Mês de Referência],"&lt;"&amp;EDATE(A117,1))</f>
        <v>40041755320.660011</v>
      </c>
      <c r="T117" s="2">
        <v>247716089.66</v>
      </c>
      <c r="U117" s="2">
        <f>IF(MONTH(_04___RGPS_e_RPPS[[#This Row],[Mês de Referência]])=1,_04___RGPS_e_RPPS[[#This Row],[Receitas FCDF]],_04___RGPS_e_RPPS[[#This Row],[Receitas FCDF]]-T116)</f>
        <v>30855674.909999996</v>
      </c>
      <c r="V117" s="2">
        <f>SUMIFS(_04___RGPS_e_RPPS[Movimento Receitas FCDF],_04___RGPS_e_RPPS[Mês de Referência],"&gt;"&amp;EDATE(_04___RGPS_e_RPPS[[#This Row],[Mês de Referência]],-12),_04___RGPS_e_RPPS[Mês de Referência],"&lt;"&amp;EDATE(A117,1))</f>
        <v>247716089.66</v>
      </c>
      <c r="W117" s="2">
        <v>3464888991.4400005</v>
      </c>
      <c r="X117" s="2">
        <f>IF(MONTH(_04___RGPS_e_RPPS[[#This Row],[Mês de Referência]])=1,_04___RGPS_e_RPPS[[#This Row],[Despesas FCDF]],_04___RGPS_e_RPPS[[#This Row],[Despesas FCDF]]-W116)</f>
        <v>435002590.80000019</v>
      </c>
      <c r="Y117" s="2">
        <f>SUMIFS(_04___RGPS_e_RPPS[Movimento Despesas FCDF],_04___RGPS_e_RPPS[Mês de Referência],"&gt;"&amp;EDATE(_04___RGPS_e_RPPS[[#This Row],[Mês de Referência]],-12),_04___RGPS_e_RPPS[Mês de Referência],"&lt;"&amp;EDATE(A117,1))</f>
        <v>3464888991.4400005</v>
      </c>
      <c r="Z117" s="8"/>
      <c r="AA117"/>
      <c r="AB117"/>
      <c r="AC117"/>
      <c r="AD117" s="1" t="s">
        <v>337</v>
      </c>
      <c r="AE117" s="6">
        <v>42948</v>
      </c>
      <c r="AF117" s="1">
        <v>2017</v>
      </c>
    </row>
    <row r="118" spans="1:32" ht="15" x14ac:dyDescent="0.25">
      <c r="A118" s="6">
        <v>42979</v>
      </c>
      <c r="B118" s="2">
        <v>270942793280.60001</v>
      </c>
      <c r="C118" s="2">
        <f>IF(MONTH(_04___RGPS_e_RPPS[[#This Row],[Mês de Referência]])=1,_04___RGPS_e_RPPS[[#This Row],[Receitas RGPS]],_04___RGPS_e_RPPS[[#This Row],[Receitas RGPS]]-B117)</f>
        <v>30467649716.029999</v>
      </c>
      <c r="D118" s="2">
        <f>SUMIFS(_04___RGPS_e_RPPS[Movimento Receitas RGPS],_04___RGPS_e_RPPS[Mês de Referência],"&gt;"&amp;EDATE(_04___RGPS_e_RPPS[[#This Row],[Mês de Referência]],-12),_04___RGPS_e_RPPS[Mês de Referência],"&lt;"&amp;EDATE(A118,1))</f>
        <v>372712615896.14001</v>
      </c>
      <c r="E118" s="2">
        <v>411508007120.85999</v>
      </c>
      <c r="F118" s="2">
        <f>IF(MONTH(_04___RGPS_e_RPPS[[#This Row],[Mês de Referência]])=1,_04___RGPS_e_RPPS[[#This Row],[Despesas RGPS]],_04___RGPS_e_RPPS[[#This Row],[Despesas RGPS]]-E117)</f>
        <v>43336915027.519958</v>
      </c>
      <c r="G118" s="2">
        <f>SUMIFS(_04___RGPS_e_RPPS[Movimento Despesas RGPS],_04___RGPS_e_RPPS[Mês de Referência],"&gt;"&amp;EDATE(_04___RGPS_e_RPPS[[#This Row],[Mês de Referência]],-12),_04___RGPS_e_RPPS[Mês de Referência],"&lt;"&amp;EDATE(A118,1))</f>
        <v>550329503778.04004</v>
      </c>
      <c r="H118" s="2">
        <v>23302564251.400002</v>
      </c>
      <c r="I118" s="2">
        <f>IF(MONTH(_04___RGPS_e_RPPS[[#This Row],[Mês de Referência]])=1,_04___RGPS_e_RPPS[[#This Row],[Receitas RPPS Civis]],_04___RGPS_e_RPPS[[#This Row],[Receitas RPPS Civis]]-H117)</f>
        <v>2491279566.25</v>
      </c>
      <c r="J118" s="2">
        <f>SUMIFS(_04___RGPS_e_RPPS[Movimento Receitas RPPS Civis],_04___RGPS_e_RPPS[Mês de Referência],"&gt;"&amp;EDATE(_04___RGPS_e_RPPS[[#This Row],[Mês de Referência]],-12),_04___RGPS_e_RPPS[Mês de Referência],"&lt;"&amp;EDATE(A118,1))</f>
        <v>33363622368.890003</v>
      </c>
      <c r="K118" s="2">
        <v>59843186429.480003</v>
      </c>
      <c r="L118" s="2">
        <f>IF(MONTH(_04___RGPS_e_RPPS[[#This Row],[Mês de Referência]])=1,_04___RGPS_e_RPPS[[#This Row],[Despesas RPPS Civis]],_04___RGPS_e_RPPS[[#This Row],[Despesas RPPS Civis]]-K117)</f>
        <v>6405897707.7300034</v>
      </c>
      <c r="M118" s="2">
        <f>SUMIFS(_04___RGPS_e_RPPS[Movimento Despesas RPPS Civis],_04___RGPS_e_RPPS[Mês de Referência],"&gt;"&amp;EDATE(_04___RGPS_e_RPPS[[#This Row],[Mês de Referência]],-12),_04___RGPS_e_RPPS[Mês de Referência],"&lt;"&amp;EDATE(A118,1))</f>
        <v>80907744201.540009</v>
      </c>
      <c r="N118" s="2">
        <v>2442532229.6999998</v>
      </c>
      <c r="O118" s="2">
        <f>IF(MONTH(_04___RGPS_e_RPPS[[#This Row],[Mês de Referência]])=1,_04___RGPS_e_RPPS[[#This Row],[Receitas - Militares]],_04___RGPS_e_RPPS[[#This Row],[Receitas - Militares]]-N117)</f>
        <v>281248936.06999969</v>
      </c>
      <c r="P118" s="2">
        <f>SUMIFS(_04___RGPS_e_RPPS[Movimento Receitas - Militares],_04___RGPS_e_RPPS[Mês de Referência],"&gt;"&amp;EDATE(_04___RGPS_e_RPPS[[#This Row],[Mês de Referência]],-12),_04___RGPS_e_RPPS[Mês de Referência],"&lt;"&amp;EDATE(A118,1))</f>
        <v>3283874228.2199998</v>
      </c>
      <c r="Q118" s="2">
        <v>29909986939.380001</v>
      </c>
      <c r="R118" s="2">
        <f>IF(MONTH(_04___RGPS_e_RPPS[[#This Row],[Mês de Referência]])=1,_04___RGPS_e_RPPS[[#This Row],[Despesas - Militares]],_04___RGPS_e_RPPS[[#This Row],[Despesas - Militares]]-Q117)</f>
        <v>3174094078.2900009</v>
      </c>
      <c r="S118" s="2">
        <f>SUMIFS(_04___RGPS_e_RPPS[Movimento Despesas Militares],_04___RGPS_e_RPPS[Mês de Referência],"&gt;"&amp;EDATE(_04___RGPS_e_RPPS[[#This Row],[Mês de Referência]],-12),_04___RGPS_e_RPPS[Mês de Referência],"&lt;"&amp;EDATE(A118,1))</f>
        <v>40282845125.19001</v>
      </c>
      <c r="T118" s="2">
        <v>278648456.17000002</v>
      </c>
      <c r="U118" s="2">
        <f>IF(MONTH(_04___RGPS_e_RPPS[[#This Row],[Mês de Referência]])=1,_04___RGPS_e_RPPS[[#This Row],[Receitas FCDF]],_04___RGPS_e_RPPS[[#This Row],[Receitas FCDF]]-T117)</f>
        <v>30932366.51000002</v>
      </c>
      <c r="V118" s="2">
        <f>SUMIFS(_04___RGPS_e_RPPS[Movimento Receitas FCDF],_04___RGPS_e_RPPS[Mês de Referência],"&gt;"&amp;EDATE(_04___RGPS_e_RPPS[[#This Row],[Mês de Referência]],-12),_04___RGPS_e_RPPS[Mês de Referência],"&lt;"&amp;EDATE(A118,1))</f>
        <v>278648456.17000002</v>
      </c>
      <c r="W118" s="2">
        <v>4004053309.6900005</v>
      </c>
      <c r="X118" s="2">
        <f>IF(MONTH(_04___RGPS_e_RPPS[[#This Row],[Mês de Referência]])=1,_04___RGPS_e_RPPS[[#This Row],[Despesas FCDF]],_04___RGPS_e_RPPS[[#This Row],[Despesas FCDF]]-W117)</f>
        <v>539164318.25</v>
      </c>
      <c r="Y118" s="2">
        <f>SUMIFS(_04___RGPS_e_RPPS[Movimento Despesas FCDF],_04___RGPS_e_RPPS[Mês de Referência],"&gt;"&amp;EDATE(_04___RGPS_e_RPPS[[#This Row],[Mês de Referência]],-12),_04___RGPS_e_RPPS[Mês de Referência],"&lt;"&amp;EDATE(A118,1))</f>
        <v>4004053309.6900005</v>
      </c>
      <c r="Z118" s="8"/>
      <c r="AA118"/>
      <c r="AB118"/>
      <c r="AC118"/>
      <c r="AD118" s="1" t="s">
        <v>338</v>
      </c>
      <c r="AE118" s="6">
        <v>42979</v>
      </c>
      <c r="AF118" s="1">
        <v>2017</v>
      </c>
    </row>
    <row r="119" spans="1:32" ht="15" x14ac:dyDescent="0.25">
      <c r="A119" s="6">
        <v>43009</v>
      </c>
      <c r="B119" s="2">
        <v>301391776677.71002</v>
      </c>
      <c r="C119" s="2">
        <f>IF(MONTH(_04___RGPS_e_RPPS[[#This Row],[Mês de Referência]])=1,_04___RGPS_e_RPPS[[#This Row],[Receitas RGPS]],_04___RGPS_e_RPPS[[#This Row],[Receitas RGPS]]-B118)</f>
        <v>30448983397.110016</v>
      </c>
      <c r="D119" s="2">
        <f>SUMIFS(_04___RGPS_e_RPPS[Movimento Receitas RGPS],_04___RGPS_e_RPPS[Mês de Referência],"&gt;"&amp;EDATE(_04___RGPS_e_RPPS[[#This Row],[Mês de Referência]],-12),_04___RGPS_e_RPPS[Mês de Referência],"&lt;"&amp;EDATE(A119,1))</f>
        <v>374746600728.35999</v>
      </c>
      <c r="E119" s="2">
        <v>455385464478.95001</v>
      </c>
      <c r="F119" s="2">
        <f>IF(MONTH(_04___RGPS_e_RPPS[[#This Row],[Mês de Referência]])=1,_04___RGPS_e_RPPS[[#This Row],[Despesas RGPS]],_04___RGPS_e_RPPS[[#This Row],[Despesas RGPS]]-E118)</f>
        <v>43877457358.090027</v>
      </c>
      <c r="G119" s="2">
        <f>SUMIFS(_04___RGPS_e_RPPS[Movimento Despesas RGPS],_04___RGPS_e_RPPS[Mês de Referência],"&gt;"&amp;EDATE(_04___RGPS_e_RPPS[[#This Row],[Mês de Referência]],-12),_04___RGPS_e_RPPS[Mês de Referência],"&lt;"&amp;EDATE(A119,1))</f>
        <v>550931498863.14014</v>
      </c>
      <c r="H119" s="2">
        <v>25960006717.150002</v>
      </c>
      <c r="I119" s="2">
        <f>IF(MONTH(_04___RGPS_e_RPPS[[#This Row],[Mês de Referência]])=1,_04___RGPS_e_RPPS[[#This Row],[Receitas RPPS Civis]],_04___RGPS_e_RPPS[[#This Row],[Receitas RPPS Civis]]-H118)</f>
        <v>2657442465.75</v>
      </c>
      <c r="J119" s="2">
        <f>SUMIFS(_04___RGPS_e_RPPS[Movimento Receitas RPPS Civis],_04___RGPS_e_RPPS[Mês de Referência],"&gt;"&amp;EDATE(_04___RGPS_e_RPPS[[#This Row],[Mês de Referência]],-12),_04___RGPS_e_RPPS[Mês de Referência],"&lt;"&amp;EDATE(A119,1))</f>
        <v>33629686354.780003</v>
      </c>
      <c r="K119" s="2">
        <v>66067999878.690002</v>
      </c>
      <c r="L119" s="2">
        <f>IF(MONTH(_04___RGPS_e_RPPS[[#This Row],[Mês de Referência]])=1,_04___RGPS_e_RPPS[[#This Row],[Despesas RPPS Civis]],_04___RGPS_e_RPPS[[#This Row],[Despesas RPPS Civis]]-K118)</f>
        <v>6224813449.2099991</v>
      </c>
      <c r="M119" s="2">
        <f>SUMIFS(_04___RGPS_e_RPPS[Movimento Despesas RPPS Civis],_04___RGPS_e_RPPS[Mês de Referência],"&gt;"&amp;EDATE(_04___RGPS_e_RPPS[[#This Row],[Mês de Referência]],-12),_04___RGPS_e_RPPS[Mês de Referência],"&lt;"&amp;EDATE(A119,1))</f>
        <v>81148448758.799988</v>
      </c>
      <c r="N119" s="2">
        <v>2722814769.9099998</v>
      </c>
      <c r="O119" s="2">
        <f>IF(MONTH(_04___RGPS_e_RPPS[[#This Row],[Mês de Referência]])=1,_04___RGPS_e_RPPS[[#This Row],[Receitas - Militares]],_04___RGPS_e_RPPS[[#This Row],[Receitas - Militares]]-N118)</f>
        <v>280282540.21000004</v>
      </c>
      <c r="P119" s="2">
        <f>SUMIFS(_04___RGPS_e_RPPS[Movimento Receitas - Militares],_04___RGPS_e_RPPS[Mês de Referência],"&gt;"&amp;EDATE(_04___RGPS_e_RPPS[[#This Row],[Mês de Referência]],-12),_04___RGPS_e_RPPS[Mês de Referência],"&lt;"&amp;EDATE(A119,1))</f>
        <v>3304401259.8899999</v>
      </c>
      <c r="Q119" s="2">
        <v>33090098026.740002</v>
      </c>
      <c r="R119" s="2">
        <f>IF(MONTH(_04___RGPS_e_RPPS[[#This Row],[Mês de Referência]])=1,_04___RGPS_e_RPPS[[#This Row],[Despesas - Militares]],_04___RGPS_e_RPPS[[#This Row],[Despesas - Militares]]-Q118)</f>
        <v>3180111087.3600006</v>
      </c>
      <c r="S119" s="2">
        <f>SUMIFS(_04___RGPS_e_RPPS[Movimento Despesas Militares],_04___RGPS_e_RPPS[Mês de Referência],"&gt;"&amp;EDATE(_04___RGPS_e_RPPS[[#This Row],[Mês de Referência]],-12),_04___RGPS_e_RPPS[Mês de Referência],"&lt;"&amp;EDATE(A119,1))</f>
        <v>40515186677.850006</v>
      </c>
      <c r="T119" s="2">
        <v>309646405.28000003</v>
      </c>
      <c r="U119" s="2">
        <f>IF(MONTH(_04___RGPS_e_RPPS[[#This Row],[Mês de Referência]])=1,_04___RGPS_e_RPPS[[#This Row],[Receitas FCDF]],_04___RGPS_e_RPPS[[#This Row],[Receitas FCDF]]-T118)</f>
        <v>30997949.110000014</v>
      </c>
      <c r="V119" s="2">
        <f>SUMIFS(_04___RGPS_e_RPPS[Movimento Receitas FCDF],_04___RGPS_e_RPPS[Mês de Referência],"&gt;"&amp;EDATE(_04___RGPS_e_RPPS[[#This Row],[Mês de Referência]],-12),_04___RGPS_e_RPPS[Mês de Referência],"&lt;"&amp;EDATE(A119,1))</f>
        <v>309646405.28000003</v>
      </c>
      <c r="W119" s="2">
        <v>4320461398.000001</v>
      </c>
      <c r="X119" s="2">
        <f>IF(MONTH(_04___RGPS_e_RPPS[[#This Row],[Mês de Referência]])=1,_04___RGPS_e_RPPS[[#This Row],[Despesas FCDF]],_04___RGPS_e_RPPS[[#This Row],[Despesas FCDF]]-W118)</f>
        <v>316408088.31000042</v>
      </c>
      <c r="Y119" s="2">
        <f>SUMIFS(_04___RGPS_e_RPPS[Movimento Despesas FCDF],_04___RGPS_e_RPPS[Mês de Referência],"&gt;"&amp;EDATE(_04___RGPS_e_RPPS[[#This Row],[Mês de Referência]],-12),_04___RGPS_e_RPPS[Mês de Referência],"&lt;"&amp;EDATE(A119,1))</f>
        <v>4320461398.000001</v>
      </c>
      <c r="Z119" s="8"/>
      <c r="AA119"/>
      <c r="AB119"/>
      <c r="AC119"/>
      <c r="AD119" s="1" t="s">
        <v>339</v>
      </c>
      <c r="AE119" s="6">
        <v>43009</v>
      </c>
      <c r="AF119" s="1">
        <v>2017</v>
      </c>
    </row>
    <row r="120" spans="1:32" ht="15" x14ac:dyDescent="0.25">
      <c r="A120" s="6">
        <v>43040</v>
      </c>
      <c r="B120" s="2">
        <v>332235757171.19</v>
      </c>
      <c r="C120" s="2">
        <f>IF(MONTH(_04___RGPS_e_RPPS[[#This Row],[Mês de Referência]])=1,_04___RGPS_e_RPPS[[#This Row],[Receitas RGPS]],_04___RGPS_e_RPPS[[#This Row],[Receitas RGPS]]-B119)</f>
        <v>30843980493.47998</v>
      </c>
      <c r="D120" s="2">
        <f>SUMIFS(_04___RGPS_e_RPPS[Movimento Receitas RGPS],_04___RGPS_e_RPPS[Mês de Referência],"&gt;"&amp;EDATE(_04___RGPS_e_RPPS[[#This Row],[Mês de Referência]],-12),_04___RGPS_e_RPPS[Mês de Referência],"&lt;"&amp;EDATE(A120,1))</f>
        <v>376990672646.84998</v>
      </c>
      <c r="E120" s="2">
        <v>519222064282.62</v>
      </c>
      <c r="F120" s="2">
        <f>IF(MONTH(_04___RGPS_e_RPPS[[#This Row],[Mês de Referência]])=1,_04___RGPS_e_RPPS[[#This Row],[Despesas RGPS]],_04___RGPS_e_RPPS[[#This Row],[Despesas RGPS]]-E119)</f>
        <v>63836599803.669983</v>
      </c>
      <c r="G120" s="2">
        <f>SUMIFS(_04___RGPS_e_RPPS[Movimento Despesas RGPS],_04___RGPS_e_RPPS[Mês de Referência],"&gt;"&amp;EDATE(_04___RGPS_e_RPPS[[#This Row],[Mês de Referência]],-12),_04___RGPS_e_RPPS[Mês de Referência],"&lt;"&amp;EDATE(A120,1))</f>
        <v>556743985367.56995</v>
      </c>
      <c r="H120" s="2">
        <v>30765451373.220001</v>
      </c>
      <c r="I120" s="2">
        <f>IF(MONTH(_04___RGPS_e_RPPS[[#This Row],[Mês de Referência]])=1,_04___RGPS_e_RPPS[[#This Row],[Receitas RPPS Civis]],_04___RGPS_e_RPPS[[#This Row],[Receitas RPPS Civis]]-H119)</f>
        <v>4805444656.0699997</v>
      </c>
      <c r="J120" s="2">
        <f>SUMIFS(_04___RGPS_e_RPPS[Movimento Receitas RPPS Civis],_04___RGPS_e_RPPS[Mês de Referência],"&gt;"&amp;EDATE(_04___RGPS_e_RPPS[[#This Row],[Mês de Referência]],-12),_04___RGPS_e_RPPS[Mês de Referência],"&lt;"&amp;EDATE(A120,1))</f>
        <v>34056254848.619999</v>
      </c>
      <c r="K120" s="2">
        <v>75307672982.809998</v>
      </c>
      <c r="L120" s="2">
        <f>IF(MONTH(_04___RGPS_e_RPPS[[#This Row],[Mês de Referência]])=1,_04___RGPS_e_RPPS[[#This Row],[Despesas RPPS Civis]],_04___RGPS_e_RPPS[[#This Row],[Despesas RPPS Civis]]-K119)</f>
        <v>9239673104.1199951</v>
      </c>
      <c r="M120" s="2">
        <f>SUMIFS(_04___RGPS_e_RPPS[Movimento Despesas RPPS Civis],_04___RGPS_e_RPPS[Mês de Referência],"&gt;"&amp;EDATE(_04___RGPS_e_RPPS[[#This Row],[Mês de Referência]],-12),_04___RGPS_e_RPPS[Mês de Referência],"&lt;"&amp;EDATE(A120,1))</f>
        <v>81911618052.470001</v>
      </c>
      <c r="N120" s="2">
        <v>2998305136.4899998</v>
      </c>
      <c r="O120" s="2">
        <f>IF(MONTH(_04___RGPS_e_RPPS[[#This Row],[Mês de Referência]])=1,_04___RGPS_e_RPPS[[#This Row],[Receitas - Militares]],_04___RGPS_e_RPPS[[#This Row],[Receitas - Militares]]-N119)</f>
        <v>275490366.57999992</v>
      </c>
      <c r="P120" s="2">
        <f>SUMIFS(_04___RGPS_e_RPPS[Movimento Receitas - Militares],_04___RGPS_e_RPPS[Mês de Referência],"&gt;"&amp;EDATE(_04___RGPS_e_RPPS[[#This Row],[Mês de Referência]],-12),_04___RGPS_e_RPPS[Mês de Referência],"&lt;"&amp;EDATE(A120,1))</f>
        <v>3319595852.5299997</v>
      </c>
      <c r="Q120" s="2">
        <v>37834128213.259995</v>
      </c>
      <c r="R120" s="2">
        <f>IF(MONTH(_04___RGPS_e_RPPS[[#This Row],[Mês de Referência]])=1,_04___RGPS_e_RPPS[[#This Row],[Despesas - Militares]],_04___RGPS_e_RPPS[[#This Row],[Despesas - Militares]]-Q119)</f>
        <v>4744030186.5199928</v>
      </c>
      <c r="S120" s="2">
        <f>SUMIFS(_04___RGPS_e_RPPS[Movimento Despesas Militares],_04___RGPS_e_RPPS[Mês de Referência],"&gt;"&amp;EDATE(_04___RGPS_e_RPPS[[#This Row],[Mês de Referência]],-12),_04___RGPS_e_RPPS[Mês de Referência],"&lt;"&amp;EDATE(A120,1))</f>
        <v>40781178598.899994</v>
      </c>
      <c r="T120" s="2">
        <v>340626381.41000015</v>
      </c>
      <c r="U120" s="2">
        <f>IF(MONTH(_04___RGPS_e_RPPS[[#This Row],[Mês de Referência]])=1,_04___RGPS_e_RPPS[[#This Row],[Receitas FCDF]],_04___RGPS_e_RPPS[[#This Row],[Receitas FCDF]]-T119)</f>
        <v>30979976.130000114</v>
      </c>
      <c r="V120" s="2">
        <f>SUMIFS(_04___RGPS_e_RPPS[Movimento Receitas FCDF],_04___RGPS_e_RPPS[Mês de Referência],"&gt;"&amp;EDATE(_04___RGPS_e_RPPS[[#This Row],[Mês de Referência]],-12),_04___RGPS_e_RPPS[Mês de Referência],"&lt;"&amp;EDATE(A120,1))</f>
        <v>340626381.41000015</v>
      </c>
      <c r="W120" s="2">
        <v>4785624398.960001</v>
      </c>
      <c r="X120" s="2">
        <f>IF(MONTH(_04___RGPS_e_RPPS[[#This Row],[Mês de Referência]])=1,_04___RGPS_e_RPPS[[#This Row],[Despesas FCDF]],_04___RGPS_e_RPPS[[#This Row],[Despesas FCDF]]-W119)</f>
        <v>465163000.96000004</v>
      </c>
      <c r="Y120" s="2">
        <f>SUMIFS(_04___RGPS_e_RPPS[Movimento Despesas FCDF],_04___RGPS_e_RPPS[Mês de Referência],"&gt;"&amp;EDATE(_04___RGPS_e_RPPS[[#This Row],[Mês de Referência]],-12),_04___RGPS_e_RPPS[Mês de Referência],"&lt;"&amp;EDATE(A120,1))</f>
        <v>4785624398.960001</v>
      </c>
      <c r="Z120" s="8"/>
      <c r="AA120"/>
      <c r="AB120"/>
      <c r="AC120"/>
      <c r="AD120" s="1" t="s">
        <v>340</v>
      </c>
      <c r="AE120" s="6">
        <v>43040</v>
      </c>
      <c r="AF120" s="1">
        <v>2017</v>
      </c>
    </row>
    <row r="121" spans="1:32" ht="15" x14ac:dyDescent="0.25">
      <c r="A121" s="6">
        <v>43070</v>
      </c>
      <c r="B121" s="2">
        <v>379252361214.28003</v>
      </c>
      <c r="C121" s="2">
        <f>IF(MONTH(_04___RGPS_e_RPPS[[#This Row],[Mês de Referência]])=1,_04___RGPS_e_RPPS[[#This Row],[Receitas RGPS]],_04___RGPS_e_RPPS[[#This Row],[Receitas RGPS]]-B120)</f>
        <v>47016604043.090027</v>
      </c>
      <c r="D121" s="2">
        <f>SUMIFS(_04___RGPS_e_RPPS[Movimento Receitas RGPS],_04___RGPS_e_RPPS[Mês de Referência],"&gt;"&amp;EDATE(_04___RGPS_e_RPPS[[#This Row],[Mês de Referência]],-12),_04___RGPS_e_RPPS[Mês de Referência],"&lt;"&amp;EDATE(A121,1))</f>
        <v>379252361214.28003</v>
      </c>
      <c r="E121" s="2">
        <v>561393415907.26001</v>
      </c>
      <c r="F121" s="2">
        <f>IF(MONTH(_04___RGPS_e_RPPS[[#This Row],[Mês de Referência]])=1,_04___RGPS_e_RPPS[[#This Row],[Despesas RGPS]],_04___RGPS_e_RPPS[[#This Row],[Despesas RGPS]]-E120)</f>
        <v>42171351624.640015</v>
      </c>
      <c r="G121" s="2">
        <f>SUMIFS(_04___RGPS_e_RPPS[Movimento Despesas RGPS],_04___RGPS_e_RPPS[Mês de Referência],"&gt;"&amp;EDATE(_04___RGPS_e_RPPS[[#This Row],[Mês de Referência]],-12),_04___RGPS_e_RPPS[Mês de Referência],"&lt;"&amp;EDATE(A121,1))</f>
        <v>561393415907.26001</v>
      </c>
      <c r="H121" s="2">
        <v>33783331236.560001</v>
      </c>
      <c r="I121" s="2">
        <f>IF(MONTH(_04___RGPS_e_RPPS[[#This Row],[Mês de Referência]])=1,_04___RGPS_e_RPPS[[#This Row],[Receitas RPPS Civis]],_04___RGPS_e_RPPS[[#This Row],[Receitas RPPS Civis]]-H120)</f>
        <v>3017879863.3400002</v>
      </c>
      <c r="J121" s="2">
        <f>SUMIFS(_04___RGPS_e_RPPS[Movimento Receitas RPPS Civis],_04___RGPS_e_RPPS[Mês de Referência],"&gt;"&amp;EDATE(_04___RGPS_e_RPPS[[#This Row],[Mês de Referência]],-12),_04___RGPS_e_RPPS[Mês de Referência],"&lt;"&amp;EDATE(A121,1))</f>
        <v>33783331236.560001</v>
      </c>
      <c r="K121" s="2">
        <v>82448079560.669998</v>
      </c>
      <c r="L121" s="2">
        <f>IF(MONTH(_04___RGPS_e_RPPS[[#This Row],[Mês de Referência]])=1,_04___RGPS_e_RPPS[[#This Row],[Despesas RPPS Civis]],_04___RGPS_e_RPPS[[#This Row],[Despesas RPPS Civis]]-K120)</f>
        <v>7140406577.8600006</v>
      </c>
      <c r="M121" s="2">
        <f>SUMIFS(_04___RGPS_e_RPPS[Movimento Despesas RPPS Civis],_04___RGPS_e_RPPS[Mês de Referência],"&gt;"&amp;EDATE(_04___RGPS_e_RPPS[[#This Row],[Mês de Referência]],-12),_04___RGPS_e_RPPS[Mês de Referência],"&lt;"&amp;EDATE(A121,1))</f>
        <v>82448079560.669998</v>
      </c>
      <c r="N121" s="2">
        <v>3342762688.54</v>
      </c>
      <c r="O121" s="2">
        <f>IF(MONTH(_04___RGPS_e_RPPS[[#This Row],[Mês de Referência]])=1,_04___RGPS_e_RPPS[[#This Row],[Receitas - Militares]],_04___RGPS_e_RPPS[[#This Row],[Receitas - Militares]]-N120)</f>
        <v>344457552.05000019</v>
      </c>
      <c r="P121" s="2">
        <f>SUMIFS(_04___RGPS_e_RPPS[Movimento Receitas - Militares],_04___RGPS_e_RPPS[Mês de Referência],"&gt;"&amp;EDATE(_04___RGPS_e_RPPS[[#This Row],[Mês de Referência]],-12),_04___RGPS_e_RPPS[Mês de Referência],"&lt;"&amp;EDATE(A121,1))</f>
        <v>3342762688.54</v>
      </c>
      <c r="Q121" s="2">
        <v>41026959297.790001</v>
      </c>
      <c r="R121" s="2">
        <f>IF(MONTH(_04___RGPS_e_RPPS[[#This Row],[Mês de Referência]])=1,_04___RGPS_e_RPPS[[#This Row],[Despesas - Militares]],_04___RGPS_e_RPPS[[#This Row],[Despesas - Militares]]-Q120)</f>
        <v>3192831084.5300064</v>
      </c>
      <c r="S121" s="2">
        <f>SUMIFS(_04___RGPS_e_RPPS[Movimento Despesas Militares],_04___RGPS_e_RPPS[Mês de Referência],"&gt;"&amp;EDATE(_04___RGPS_e_RPPS[[#This Row],[Mês de Referência]],-12),_04___RGPS_e_RPPS[Mês de Referência],"&lt;"&amp;EDATE(A121,1))</f>
        <v>41026959297.790001</v>
      </c>
      <c r="T121" s="2">
        <v>387493210.47000015</v>
      </c>
      <c r="U121" s="2">
        <f>IF(MONTH(_04___RGPS_e_RPPS[[#This Row],[Mês de Referência]])=1,_04___RGPS_e_RPPS[[#This Row],[Receitas FCDF]],_04___RGPS_e_RPPS[[#This Row],[Receitas FCDF]]-T120)</f>
        <v>46866829.060000002</v>
      </c>
      <c r="V121" s="2">
        <f>SUMIFS(_04___RGPS_e_RPPS[Movimento Receitas FCDF],_04___RGPS_e_RPPS[Mês de Referência],"&gt;"&amp;EDATE(_04___RGPS_e_RPPS[[#This Row],[Mês de Referência]],-12),_04___RGPS_e_RPPS[Mês de Referência],"&lt;"&amp;EDATE(A121,1))</f>
        <v>387493210.47000015</v>
      </c>
      <c r="W121" s="2">
        <v>4890283629.3800011</v>
      </c>
      <c r="X121" s="2">
        <f>IF(MONTH(_04___RGPS_e_RPPS[[#This Row],[Mês de Referência]])=1,_04___RGPS_e_RPPS[[#This Row],[Despesas FCDF]],_04___RGPS_e_RPPS[[#This Row],[Despesas FCDF]]-W120)</f>
        <v>104659230.42000008</v>
      </c>
      <c r="Y121" s="2">
        <f>SUMIFS(_04___RGPS_e_RPPS[Movimento Despesas FCDF],_04___RGPS_e_RPPS[Mês de Referência],"&gt;"&amp;EDATE(_04___RGPS_e_RPPS[[#This Row],[Mês de Referência]],-12),_04___RGPS_e_RPPS[Mês de Referência],"&lt;"&amp;EDATE(A121,1))</f>
        <v>4890283629.3800011</v>
      </c>
      <c r="Z121" s="8"/>
      <c r="AA121"/>
      <c r="AB121"/>
      <c r="AC121"/>
      <c r="AD121" s="1" t="s">
        <v>341</v>
      </c>
      <c r="AE121" s="6">
        <v>43070</v>
      </c>
      <c r="AF121" s="1">
        <v>2017</v>
      </c>
    </row>
    <row r="122" spans="1:32" ht="15" x14ac:dyDescent="0.25">
      <c r="A122" s="6">
        <v>43101</v>
      </c>
      <c r="B122" s="2">
        <v>31652004130.77</v>
      </c>
      <c r="C122" s="2">
        <f>IF(MONTH(_04___RGPS_e_RPPS[[#This Row],[Mês de Referência]])=1,_04___RGPS_e_RPPS[[#This Row],[Receitas RGPS]],_04___RGPS_e_RPPS[[#This Row],[Receitas RGPS]]-B121)</f>
        <v>31652004130.77</v>
      </c>
      <c r="D122" s="2">
        <f>SUMIFS(_04___RGPS_e_RPPS[Movimento Receitas RGPS],_04___RGPS_e_RPPS[Mês de Referência],"&gt;"&amp;EDATE(_04___RGPS_e_RPPS[[#This Row],[Mês de Referência]],-12),_04___RGPS_e_RPPS[Mês de Referência],"&lt;"&amp;EDATE(A122,1))</f>
        <v>381483647205.76007</v>
      </c>
      <c r="E122" s="2">
        <v>45507221951.020004</v>
      </c>
      <c r="F122" s="2">
        <f>IF(MONTH(_04___RGPS_e_RPPS[[#This Row],[Mês de Referência]])=1,_04___RGPS_e_RPPS[[#This Row],[Despesas RGPS]],_04___RGPS_e_RPPS[[#This Row],[Despesas RGPS]]-E121)</f>
        <v>45507221951.020004</v>
      </c>
      <c r="G122" s="2">
        <f>SUMIFS(_04___RGPS_e_RPPS[Movimento Despesas RGPS],_04___RGPS_e_RPPS[Mês de Referência],"&gt;"&amp;EDATE(_04___RGPS_e_RPPS[[#This Row],[Mês de Referência]],-12),_04___RGPS_e_RPPS[Mês de Referência],"&lt;"&amp;EDATE(A122,1))</f>
        <v>562404528669.55994</v>
      </c>
      <c r="H122" s="2">
        <v>2427925626.46</v>
      </c>
      <c r="I122" s="2">
        <f>IF(MONTH(_04___RGPS_e_RPPS[[#This Row],[Mês de Referência]])=1,_04___RGPS_e_RPPS[[#This Row],[Receitas RPPS Civis]],_04___RGPS_e_RPPS[[#This Row],[Receitas RPPS Civis]]-H121)</f>
        <v>2427925626.46</v>
      </c>
      <c r="J122" s="2">
        <f>SUMIFS(_04___RGPS_e_RPPS[Movimento Receitas RPPS Civis],_04___RGPS_e_RPPS[Mês de Referência],"&gt;"&amp;EDATE(_04___RGPS_e_RPPS[[#This Row],[Mês de Referência]],-12),_04___RGPS_e_RPPS[Mês de Referência],"&lt;"&amp;EDATE(A122,1))</f>
        <v>33751791975.500004</v>
      </c>
      <c r="K122" s="2">
        <v>6291377285.3199997</v>
      </c>
      <c r="L122" s="2">
        <f>IF(MONTH(_04___RGPS_e_RPPS[[#This Row],[Mês de Referência]])=1,_04___RGPS_e_RPPS[[#This Row],[Despesas RPPS Civis]],_04___RGPS_e_RPPS[[#This Row],[Despesas RPPS Civis]]-K121)</f>
        <v>6291377285.3199997</v>
      </c>
      <c r="M122" s="2">
        <f>SUMIFS(_04___RGPS_e_RPPS[Movimento Despesas RPPS Civis],_04___RGPS_e_RPPS[Mês de Referência],"&gt;"&amp;EDATE(_04___RGPS_e_RPPS[[#This Row],[Mês de Referência]],-12),_04___RGPS_e_RPPS[Mês de Referência],"&lt;"&amp;EDATE(A122,1))</f>
        <v>82049174928.839996</v>
      </c>
      <c r="N122" s="2">
        <v>148561494.94999999</v>
      </c>
      <c r="O122" s="2">
        <f>IF(MONTH(_04___RGPS_e_RPPS[[#This Row],[Mês de Referência]])=1,_04___RGPS_e_RPPS[[#This Row],[Receitas - Militares]],_04___RGPS_e_RPPS[[#This Row],[Receitas - Militares]]-N121)</f>
        <v>148561494.94999999</v>
      </c>
      <c r="P122" s="2">
        <f>SUMIFS(_04___RGPS_e_RPPS[Movimento Receitas - Militares],_04___RGPS_e_RPPS[Mês de Referência],"&gt;"&amp;EDATE(_04___RGPS_e_RPPS[[#This Row],[Mês de Referência]],-12),_04___RGPS_e_RPPS[Mês de Referência],"&lt;"&amp;EDATE(A122,1))</f>
        <v>3279607600.6099997</v>
      </c>
      <c r="Q122" s="2">
        <v>3515046451.3199997</v>
      </c>
      <c r="R122" s="2">
        <f>IF(MONTH(_04___RGPS_e_RPPS[[#This Row],[Mês de Referência]])=1,_04___RGPS_e_RPPS[[#This Row],[Despesas - Militares]],_04___RGPS_e_RPPS[[#This Row],[Despesas - Militares]]-Q121)</f>
        <v>3515046451.3199997</v>
      </c>
      <c r="S122" s="2">
        <f>SUMIFS(_04___RGPS_e_RPPS[Movimento Despesas Militares],_04___RGPS_e_RPPS[Mês de Referência],"&gt;"&amp;EDATE(_04___RGPS_e_RPPS[[#This Row],[Mês de Referência]],-12),_04___RGPS_e_RPPS[Mês de Referência],"&lt;"&amp;EDATE(A122,1))</f>
        <v>41406228860.75</v>
      </c>
      <c r="T122" s="2">
        <v>31313189.879999999</v>
      </c>
      <c r="U122" s="2">
        <f>IF(MONTH(_04___RGPS_e_RPPS[[#This Row],[Mês de Referência]])=1,_04___RGPS_e_RPPS[[#This Row],[Receitas FCDF]],_04___RGPS_e_RPPS[[#This Row],[Receitas FCDF]]-T121)</f>
        <v>31313189.879999999</v>
      </c>
      <c r="V122" s="2">
        <f>SUMIFS(_04___RGPS_e_RPPS[Movimento Receitas FCDF],_04___RGPS_e_RPPS[Mês de Referência],"&gt;"&amp;EDATE(_04___RGPS_e_RPPS[[#This Row],[Mês de Referência]],-12),_04___RGPS_e_RPPS[Mês de Referência],"&lt;"&amp;EDATE(A122,1))</f>
        <v>397688510.51000017</v>
      </c>
      <c r="W122" s="2">
        <v>376072000.71000004</v>
      </c>
      <c r="X122" s="2">
        <f>IF(MONTH(_04___RGPS_e_RPPS[[#This Row],[Mês de Referência]])=1,_04___RGPS_e_RPPS[[#This Row],[Despesas FCDF]],_04___RGPS_e_RPPS[[#This Row],[Despesas FCDF]]-W121)</f>
        <v>376072000.71000004</v>
      </c>
      <c r="Y122" s="2">
        <f>SUMIFS(_04___RGPS_e_RPPS[Movimento Despesas FCDF],_04___RGPS_e_RPPS[Mês de Referência],"&gt;"&amp;EDATE(_04___RGPS_e_RPPS[[#This Row],[Mês de Referência]],-12),_04___RGPS_e_RPPS[Mês de Referência],"&lt;"&amp;EDATE(A122,1))</f>
        <v>4861468138.8200006</v>
      </c>
      <c r="Z122" s="8"/>
      <c r="AA122"/>
      <c r="AB122"/>
      <c r="AC122"/>
      <c r="AD122" s="1" t="s">
        <v>330</v>
      </c>
      <c r="AE122" s="6">
        <v>43101</v>
      </c>
      <c r="AF122" s="1">
        <v>2018</v>
      </c>
    </row>
    <row r="123" spans="1:32" ht="15" x14ac:dyDescent="0.25">
      <c r="A123" s="6">
        <v>43132</v>
      </c>
      <c r="B123" s="2">
        <v>61752780492.880005</v>
      </c>
      <c r="C123" s="2">
        <f>IF(MONTH(_04___RGPS_e_RPPS[[#This Row],[Mês de Referência]])=1,_04___RGPS_e_RPPS[[#This Row],[Receitas RGPS]],_04___RGPS_e_RPPS[[#This Row],[Receitas RGPS]]-B122)</f>
        <v>30100776362.110004</v>
      </c>
      <c r="D123" s="2">
        <f>SUMIFS(_04___RGPS_e_RPPS[Movimento Receitas RGPS],_04___RGPS_e_RPPS[Mês de Referência],"&gt;"&amp;EDATE(_04___RGPS_e_RPPS[[#This Row],[Mês de Referência]],-12),_04___RGPS_e_RPPS[Mês de Referência],"&lt;"&amp;EDATE(A123,1))</f>
        <v>382838707204.09003</v>
      </c>
      <c r="E123" s="2">
        <v>89660253600.660019</v>
      </c>
      <c r="F123" s="2">
        <f>IF(MONTH(_04___RGPS_e_RPPS[[#This Row],[Mês de Referência]])=1,_04___RGPS_e_RPPS[[#This Row],[Despesas RGPS]],_04___RGPS_e_RPPS[[#This Row],[Despesas RGPS]]-E122)</f>
        <v>44153031649.640015</v>
      </c>
      <c r="G123" s="2">
        <f>SUMIFS(_04___RGPS_e_RPPS[Movimento Despesas RGPS],_04___RGPS_e_RPPS[Mês de Referência],"&gt;"&amp;EDATE(_04___RGPS_e_RPPS[[#This Row],[Mês de Referência]],-12),_04___RGPS_e_RPPS[Mês de Referência],"&lt;"&amp;EDATE(A123,1))</f>
        <v>564467495395.59009</v>
      </c>
      <c r="H123" s="2">
        <v>5043688713.5799999</v>
      </c>
      <c r="I123" s="2">
        <f>IF(MONTH(_04___RGPS_e_RPPS[[#This Row],[Mês de Referência]])=1,_04___RGPS_e_RPPS[[#This Row],[Receitas RPPS Civis]],_04___RGPS_e_RPPS[[#This Row],[Receitas RPPS Civis]]-H122)</f>
        <v>2615763087.1199999</v>
      </c>
      <c r="J123" s="2">
        <f>SUMIFS(_04___RGPS_e_RPPS[Movimento Receitas RPPS Civis],_04___RGPS_e_RPPS[Mês de Referência],"&gt;"&amp;EDATE(_04___RGPS_e_RPPS[[#This Row],[Mês de Referência]],-12),_04___RGPS_e_RPPS[Mês de Referência],"&lt;"&amp;EDATE(A123,1))</f>
        <v>33747537783.349998</v>
      </c>
      <c r="K123" s="2">
        <v>12335293511.16</v>
      </c>
      <c r="L123" s="2">
        <f>IF(MONTH(_04___RGPS_e_RPPS[[#This Row],[Mês de Referência]])=1,_04___RGPS_e_RPPS[[#This Row],[Despesas RPPS Civis]],_04___RGPS_e_RPPS[[#This Row],[Despesas RPPS Civis]]-K122)</f>
        <v>6043916225.8400002</v>
      </c>
      <c r="M123" s="2">
        <f>SUMIFS(_04___RGPS_e_RPPS[Movimento Despesas RPPS Civis],_04___RGPS_e_RPPS[Mês de Referência],"&gt;"&amp;EDATE(_04___RGPS_e_RPPS[[#This Row],[Mês de Referência]],-12),_04___RGPS_e_RPPS[Mês de Referência],"&lt;"&amp;EDATE(A123,1))</f>
        <v>82010212152.98999</v>
      </c>
      <c r="N123" s="2">
        <v>344006863.01999998</v>
      </c>
      <c r="O123" s="2">
        <f>IF(MONTH(_04___RGPS_e_RPPS[[#This Row],[Mês de Referência]])=1,_04___RGPS_e_RPPS[[#This Row],[Receitas - Militares]],_04___RGPS_e_RPPS[[#This Row],[Receitas - Militares]]-N122)</f>
        <v>195445368.06999999</v>
      </c>
      <c r="P123" s="2">
        <f>SUMIFS(_04___RGPS_e_RPPS[Movimento Receitas - Militares],_04___RGPS_e_RPPS[Mês de Referência],"&gt;"&amp;EDATE(_04___RGPS_e_RPPS[[#This Row],[Mês de Referência]],-12),_04___RGPS_e_RPPS[Mês de Referência],"&lt;"&amp;EDATE(A123,1))</f>
        <v>3199075652.0599999</v>
      </c>
      <c r="Q123" s="2">
        <v>7036203477.1800003</v>
      </c>
      <c r="R123" s="2">
        <f>IF(MONTH(_04___RGPS_e_RPPS[[#This Row],[Mês de Referência]])=1,_04___RGPS_e_RPPS[[#This Row],[Despesas - Militares]],_04___RGPS_e_RPPS[[#This Row],[Despesas - Militares]]-Q122)</f>
        <v>3521157025.8600006</v>
      </c>
      <c r="S123" s="2">
        <f>SUMIFS(_04___RGPS_e_RPPS[Movimento Despesas Militares],_04___RGPS_e_RPPS[Mês de Referência],"&gt;"&amp;EDATE(_04___RGPS_e_RPPS[[#This Row],[Mês de Referência]],-12),_04___RGPS_e_RPPS[Mês de Referência],"&lt;"&amp;EDATE(A123,1))</f>
        <v>41713952149.799995</v>
      </c>
      <c r="T123" s="2">
        <v>62482793.140000001</v>
      </c>
      <c r="U123" s="2">
        <f>IF(MONTH(_04___RGPS_e_RPPS[[#This Row],[Mês de Referência]])=1,_04___RGPS_e_RPPS[[#This Row],[Receitas FCDF]],_04___RGPS_e_RPPS[[#This Row],[Receitas FCDF]]-T122)</f>
        <v>31169603.260000002</v>
      </c>
      <c r="V123" s="2">
        <f>SUMIFS(_04___RGPS_e_RPPS[Movimento Receitas FCDF],_04___RGPS_e_RPPS[Mês de Referência],"&gt;"&amp;EDATE(_04___RGPS_e_RPPS[[#This Row],[Mês de Referência]],-12),_04___RGPS_e_RPPS[Mês de Referência],"&lt;"&amp;EDATE(A123,1))</f>
        <v>387638434.30000013</v>
      </c>
      <c r="W123" s="2">
        <v>853499071.3599999</v>
      </c>
      <c r="X123" s="2">
        <f>IF(MONTH(_04___RGPS_e_RPPS[[#This Row],[Mês de Referência]])=1,_04___RGPS_e_RPPS[[#This Row],[Despesas FCDF]],_04___RGPS_e_RPPS[[#This Row],[Despesas FCDF]]-W122)</f>
        <v>477427070.64999986</v>
      </c>
      <c r="Y123" s="2">
        <f>SUMIFS(_04___RGPS_e_RPPS[Movimento Despesas FCDF],_04___RGPS_e_RPPS[Mês de Referência],"&gt;"&amp;EDATE(_04___RGPS_e_RPPS[[#This Row],[Mês de Referência]],-12),_04___RGPS_e_RPPS[Mês de Referência],"&lt;"&amp;EDATE(A123,1))</f>
        <v>4745006453.2400007</v>
      </c>
      <c r="Z123" s="8"/>
      <c r="AA123"/>
      <c r="AB123"/>
      <c r="AC123"/>
      <c r="AD123" s="1" t="s">
        <v>331</v>
      </c>
      <c r="AE123" s="6">
        <v>43132</v>
      </c>
      <c r="AF123" s="1">
        <v>2018</v>
      </c>
    </row>
    <row r="124" spans="1:32" ht="15" x14ac:dyDescent="0.25">
      <c r="A124" s="6">
        <v>43160</v>
      </c>
      <c r="B124" s="2">
        <v>91673578382.440002</v>
      </c>
      <c r="C124" s="2">
        <f>IF(MONTH(_04___RGPS_e_RPPS[[#This Row],[Mês de Referência]])=1,_04___RGPS_e_RPPS[[#This Row],[Receitas RGPS]],_04___RGPS_e_RPPS[[#This Row],[Receitas RGPS]]-B123)</f>
        <v>29920797889.559998</v>
      </c>
      <c r="D124" s="2">
        <f>SUMIFS(_04___RGPS_e_RPPS[Movimento Receitas RGPS],_04___RGPS_e_RPPS[Mês de Referência],"&gt;"&amp;EDATE(_04___RGPS_e_RPPS[[#This Row],[Mês de Referência]],-12),_04___RGPS_e_RPPS[Mês de Referência],"&lt;"&amp;EDATE(A124,1))</f>
        <v>382874112968.82001</v>
      </c>
      <c r="E124" s="2">
        <v>139386769837.32001</v>
      </c>
      <c r="F124" s="2">
        <f>IF(MONTH(_04___RGPS_e_RPPS[[#This Row],[Mês de Referência]])=1,_04___RGPS_e_RPPS[[#This Row],[Despesas RGPS]],_04___RGPS_e_RPPS[[#This Row],[Despesas RGPS]]-E123)</f>
        <v>49726516236.659988</v>
      </c>
      <c r="G124" s="2">
        <f>SUMIFS(_04___RGPS_e_RPPS[Movimento Despesas RGPS],_04___RGPS_e_RPPS[Mês de Referência],"&gt;"&amp;EDATE(_04___RGPS_e_RPPS[[#This Row],[Mês de Referência]],-12),_04___RGPS_e_RPPS[Mês de Referência],"&lt;"&amp;EDATE(A124,1))</f>
        <v>571835785634.04004</v>
      </c>
      <c r="H124" s="2">
        <v>7578512339.1600008</v>
      </c>
      <c r="I124" s="2">
        <f>IF(MONTH(_04___RGPS_e_RPPS[[#This Row],[Mês de Referência]])=1,_04___RGPS_e_RPPS[[#This Row],[Receitas RPPS Civis]],_04___RGPS_e_RPPS[[#This Row],[Receitas RPPS Civis]]-H123)</f>
        <v>2534823625.5800009</v>
      </c>
      <c r="J124" s="2">
        <f>SUMIFS(_04___RGPS_e_RPPS[Movimento Receitas RPPS Civis],_04___RGPS_e_RPPS[Mês de Referência],"&gt;"&amp;EDATE(_04___RGPS_e_RPPS[[#This Row],[Mês de Referência]],-12),_04___RGPS_e_RPPS[Mês de Referência],"&lt;"&amp;EDATE(A124,1))</f>
        <v>33725414528.18</v>
      </c>
      <c r="K124" s="2">
        <v>18712304186.949997</v>
      </c>
      <c r="L124" s="2">
        <f>IF(MONTH(_04___RGPS_e_RPPS[[#This Row],[Mês de Referência]])=1,_04___RGPS_e_RPPS[[#This Row],[Despesas RPPS Civis]],_04___RGPS_e_RPPS[[#This Row],[Despesas RPPS Civis]]-K123)</f>
        <v>6377010675.7899971</v>
      </c>
      <c r="M124" s="2">
        <f>SUMIFS(_04___RGPS_e_RPPS[Movimento Despesas RPPS Civis],_04___RGPS_e_RPPS[Mês de Referência],"&gt;"&amp;EDATE(_04___RGPS_e_RPPS[[#This Row],[Mês de Referência]],-12),_04___RGPS_e_RPPS[Mês de Referência],"&lt;"&amp;EDATE(A124,1))</f>
        <v>82130158076.659988</v>
      </c>
      <c r="N124" s="2">
        <v>539672433.36000001</v>
      </c>
      <c r="O124" s="2">
        <f>IF(MONTH(_04___RGPS_e_RPPS[[#This Row],[Mês de Referência]])=1,_04___RGPS_e_RPPS[[#This Row],[Receitas - Militares]],_04___RGPS_e_RPPS[[#This Row],[Receitas - Militares]]-N123)</f>
        <v>195665570.34000003</v>
      </c>
      <c r="P124" s="2">
        <f>SUMIFS(_04___RGPS_e_RPPS[Movimento Receitas - Militares],_04___RGPS_e_RPPS[Mês de Referência],"&gt;"&amp;EDATE(_04___RGPS_e_RPPS[[#This Row],[Mês de Referência]],-12),_04___RGPS_e_RPPS[Mês de Referência],"&lt;"&amp;EDATE(A124,1))</f>
        <v>3118593227.6700001</v>
      </c>
      <c r="Q124" s="2">
        <v>10571017739.4</v>
      </c>
      <c r="R124" s="2">
        <f>IF(MONTH(_04___RGPS_e_RPPS[[#This Row],[Mês de Referência]])=1,_04___RGPS_e_RPPS[[#This Row],[Despesas - Militares]],_04___RGPS_e_RPPS[[#This Row],[Despesas - Militares]]-Q123)</f>
        <v>3534814262.2199993</v>
      </c>
      <c r="S124" s="2">
        <f>SUMIFS(_04___RGPS_e_RPPS[Movimento Despesas Militares],_04___RGPS_e_RPPS[Mês de Referência],"&gt;"&amp;EDATE(_04___RGPS_e_RPPS[[#This Row],[Mês de Referência]],-12),_04___RGPS_e_RPPS[Mês de Referência],"&lt;"&amp;EDATE(A124,1))</f>
        <v>42188106015.860001</v>
      </c>
      <c r="T124" s="2">
        <v>92177677.840000004</v>
      </c>
      <c r="U124" s="2">
        <f>IF(MONTH(_04___RGPS_e_RPPS[[#This Row],[Mês de Referência]])=1,_04___RGPS_e_RPPS[[#This Row],[Receitas FCDF]],_04___RGPS_e_RPPS[[#This Row],[Receitas FCDF]]-T123)</f>
        <v>29694884.700000003</v>
      </c>
      <c r="V124" s="2">
        <f>SUMIFS(_04___RGPS_e_RPPS[Movimento Receitas FCDF],_04___RGPS_e_RPPS[Mês de Referência],"&gt;"&amp;EDATE(_04___RGPS_e_RPPS[[#This Row],[Mês de Referência]],-12),_04___RGPS_e_RPPS[Mês de Referência],"&lt;"&amp;EDATE(A124,1))</f>
        <v>386478487.47000009</v>
      </c>
      <c r="W124" s="2">
        <v>1305161328.9100001</v>
      </c>
      <c r="X124" s="2">
        <f>IF(MONTH(_04___RGPS_e_RPPS[[#This Row],[Mês de Referência]])=1,_04___RGPS_e_RPPS[[#This Row],[Despesas FCDF]],_04___RGPS_e_RPPS[[#This Row],[Despesas FCDF]]-W123)</f>
        <v>451662257.55000019</v>
      </c>
      <c r="Y124" s="2">
        <f>SUMIFS(_04___RGPS_e_RPPS[Movimento Despesas FCDF],_04___RGPS_e_RPPS[Mês de Referência],"&gt;"&amp;EDATE(_04___RGPS_e_RPPS[[#This Row],[Mês de Referência]],-12),_04___RGPS_e_RPPS[Mês de Referência],"&lt;"&amp;EDATE(A124,1))</f>
        <v>4741720236.8900013</v>
      </c>
      <c r="Z124" s="8"/>
      <c r="AA124"/>
      <c r="AB124"/>
      <c r="AC124"/>
      <c r="AD124" s="1" t="s">
        <v>332</v>
      </c>
      <c r="AE124" s="6">
        <v>43160</v>
      </c>
      <c r="AF124" s="1">
        <v>2018</v>
      </c>
    </row>
    <row r="125" spans="1:32" ht="15" x14ac:dyDescent="0.25">
      <c r="A125" s="6">
        <v>43191</v>
      </c>
      <c r="B125" s="2">
        <v>124477953964.56</v>
      </c>
      <c r="C125" s="2">
        <f>IF(MONTH(_04___RGPS_e_RPPS[[#This Row],[Mês de Referência]])=1,_04___RGPS_e_RPPS[[#This Row],[Receitas RGPS]],_04___RGPS_e_RPPS[[#This Row],[Receitas RGPS]]-B124)</f>
        <v>32804375582.119995</v>
      </c>
      <c r="D125" s="2">
        <f>SUMIFS(_04___RGPS_e_RPPS[Movimento Receitas RGPS],_04___RGPS_e_RPPS[Mês de Referência],"&gt;"&amp;EDATE(_04___RGPS_e_RPPS[[#This Row],[Mês de Referência]],-12),_04___RGPS_e_RPPS[Mês de Referência],"&lt;"&amp;EDATE(A125,1))</f>
        <v>384274730228.97998</v>
      </c>
      <c r="E125" s="2">
        <v>184757964429.88004</v>
      </c>
      <c r="F125" s="2">
        <f>IF(MONTH(_04___RGPS_e_RPPS[[#This Row],[Mês de Referência]])=1,_04___RGPS_e_RPPS[[#This Row],[Despesas RGPS]],_04___RGPS_e_RPPS[[#This Row],[Despesas RGPS]]-E124)</f>
        <v>45371194592.560028</v>
      </c>
      <c r="G125" s="2">
        <f>SUMIFS(_04___RGPS_e_RPPS[Movimento Despesas RGPS],_04___RGPS_e_RPPS[Mês de Referência],"&gt;"&amp;EDATE(_04___RGPS_e_RPPS[[#This Row],[Mês de Referência]],-12),_04___RGPS_e_RPPS[Mês de Referência],"&lt;"&amp;EDATE(A125,1))</f>
        <v>573721735556.61011</v>
      </c>
      <c r="H125" s="2">
        <v>10272273326.039999</v>
      </c>
      <c r="I125" s="2">
        <f>IF(MONTH(_04___RGPS_e_RPPS[[#This Row],[Mês de Referência]])=1,_04___RGPS_e_RPPS[[#This Row],[Receitas RPPS Civis]],_04___RGPS_e_RPPS[[#This Row],[Receitas RPPS Civis]]-H124)</f>
        <v>2693760986.8799982</v>
      </c>
      <c r="J125" s="2">
        <f>SUMIFS(_04___RGPS_e_RPPS[Movimento Receitas RPPS Civis],_04___RGPS_e_RPPS[Mês de Referência],"&gt;"&amp;EDATE(_04___RGPS_e_RPPS[[#This Row],[Mês de Referência]],-12),_04___RGPS_e_RPPS[Mês de Referência],"&lt;"&amp;EDATE(A125,1))</f>
        <v>33883750679.419998</v>
      </c>
      <c r="K125" s="2">
        <v>24800470929.889999</v>
      </c>
      <c r="L125" s="2">
        <f>IF(MONTH(_04___RGPS_e_RPPS[[#This Row],[Mês de Referência]])=1,_04___RGPS_e_RPPS[[#This Row],[Despesas RPPS Civis]],_04___RGPS_e_RPPS[[#This Row],[Despesas RPPS Civis]]-K124)</f>
        <v>6088166742.9400024</v>
      </c>
      <c r="M125" s="2">
        <f>SUMIFS(_04___RGPS_e_RPPS[Movimento Despesas RPPS Civis],_04___RGPS_e_RPPS[Mês de Referência],"&gt;"&amp;EDATE(_04___RGPS_e_RPPS[[#This Row],[Mês de Referência]],-12),_04___RGPS_e_RPPS[Mês de Referência],"&lt;"&amp;EDATE(A125,1))</f>
        <v>82065971963.399994</v>
      </c>
      <c r="N125" s="2">
        <v>736135272.45000005</v>
      </c>
      <c r="O125" s="2">
        <f>IF(MONTH(_04___RGPS_e_RPPS[[#This Row],[Mês de Referência]])=1,_04___RGPS_e_RPPS[[#This Row],[Receitas - Militares]],_04___RGPS_e_RPPS[[#This Row],[Receitas - Militares]]-N124)</f>
        <v>196462839.09000003</v>
      </c>
      <c r="P125" s="2">
        <f>SUMIFS(_04___RGPS_e_RPPS[Movimento Receitas - Militares],_04___RGPS_e_RPPS[Mês de Referência],"&gt;"&amp;EDATE(_04___RGPS_e_RPPS[[#This Row],[Mês de Referência]],-12),_04___RGPS_e_RPPS[Mês de Referência],"&lt;"&amp;EDATE(A125,1))</f>
        <v>3038016395.8000002</v>
      </c>
      <c r="Q125" s="2">
        <v>14095109048.5</v>
      </c>
      <c r="R125" s="2">
        <f>IF(MONTH(_04___RGPS_e_RPPS[[#This Row],[Mês de Referência]])=1,_04___RGPS_e_RPPS[[#This Row],[Despesas - Militares]],_04___RGPS_e_RPPS[[#This Row],[Despesas - Militares]]-Q124)</f>
        <v>3524091309.1000004</v>
      </c>
      <c r="S125" s="2">
        <f>SUMIFS(_04___RGPS_e_RPPS[Movimento Despesas Militares],_04___RGPS_e_RPPS[Mês de Referência],"&gt;"&amp;EDATE(_04___RGPS_e_RPPS[[#This Row],[Mês de Referência]],-12),_04___RGPS_e_RPPS[Mês de Referência],"&lt;"&amp;EDATE(A125,1))</f>
        <v>42565339804.140007</v>
      </c>
      <c r="T125" s="2">
        <v>123157740.61000001</v>
      </c>
      <c r="U125" s="2">
        <f>IF(MONTH(_04___RGPS_e_RPPS[[#This Row],[Mês de Referência]])=1,_04___RGPS_e_RPPS[[#This Row],[Receitas FCDF]],_04___RGPS_e_RPPS[[#This Row],[Receitas FCDF]]-T124)</f>
        <v>30980062.770000011</v>
      </c>
      <c r="V125" s="2">
        <f>SUMIFS(_04___RGPS_e_RPPS[Movimento Receitas FCDF],_04___RGPS_e_RPPS[Mês de Referência],"&gt;"&amp;EDATE(_04___RGPS_e_RPPS[[#This Row],[Mês de Referência]],-12),_04___RGPS_e_RPPS[Mês de Referência],"&lt;"&amp;EDATE(A125,1))</f>
        <v>386486740.30000019</v>
      </c>
      <c r="W125" s="2">
        <v>1611154908.2499998</v>
      </c>
      <c r="X125" s="2">
        <f>IF(MONTH(_04___RGPS_e_RPPS[[#This Row],[Mês de Referência]])=1,_04___RGPS_e_RPPS[[#This Row],[Despesas FCDF]],_04___RGPS_e_RPPS[[#This Row],[Despesas FCDF]]-W124)</f>
        <v>305993579.33999968</v>
      </c>
      <c r="Y125" s="2">
        <f>SUMIFS(_04___RGPS_e_RPPS[Movimento Despesas FCDF],_04___RGPS_e_RPPS[Mês de Referência],"&gt;"&amp;EDATE(_04___RGPS_e_RPPS[[#This Row],[Mês de Referência]],-12),_04___RGPS_e_RPPS[Mês de Referência],"&lt;"&amp;EDATE(A125,1))</f>
        <v>4634242752.1900005</v>
      </c>
      <c r="Z125" s="8"/>
      <c r="AA125"/>
      <c r="AB125"/>
      <c r="AC125"/>
      <c r="AD125" s="1" t="s">
        <v>333</v>
      </c>
      <c r="AE125" s="6">
        <v>43191</v>
      </c>
      <c r="AF125" s="1">
        <v>2018</v>
      </c>
    </row>
    <row r="126" spans="1:32" ht="15" x14ac:dyDescent="0.25">
      <c r="A126" s="6">
        <v>43221</v>
      </c>
      <c r="B126" s="2">
        <v>155002682508.76999</v>
      </c>
      <c r="C126" s="2">
        <f>IF(MONTH(_04___RGPS_e_RPPS[[#This Row],[Mês de Referência]])=1,_04___RGPS_e_RPPS[[#This Row],[Receitas RGPS]],_04___RGPS_e_RPPS[[#This Row],[Receitas RGPS]]-B125)</f>
        <v>30524728544.209991</v>
      </c>
      <c r="D126" s="2">
        <f>SUMIFS(_04___RGPS_e_RPPS[Movimento Receitas RGPS],_04___RGPS_e_RPPS[Mês de Referência],"&gt;"&amp;EDATE(_04___RGPS_e_RPPS[[#This Row],[Mês de Referência]],-12),_04___RGPS_e_RPPS[Mês de Referência],"&lt;"&amp;EDATE(A126,1))</f>
        <v>384918391471.98999</v>
      </c>
      <c r="E126" s="2">
        <v>230090786818.44998</v>
      </c>
      <c r="F126" s="2">
        <f>IF(MONTH(_04___RGPS_e_RPPS[[#This Row],[Mês de Referência]])=1,_04___RGPS_e_RPPS[[#This Row],[Despesas RGPS]],_04___RGPS_e_RPPS[[#This Row],[Despesas RGPS]]-E125)</f>
        <v>45332822388.569946</v>
      </c>
      <c r="G126" s="2">
        <f>SUMIFS(_04___RGPS_e_RPPS[Movimento Despesas RGPS],_04___RGPS_e_RPPS[Mês de Referência],"&gt;"&amp;EDATE(_04___RGPS_e_RPPS[[#This Row],[Mês de Referência]],-12),_04___RGPS_e_RPPS[Mês de Referência],"&lt;"&amp;EDATE(A126,1))</f>
        <v>571783931281.82996</v>
      </c>
      <c r="H126" s="2">
        <v>12953306035.379999</v>
      </c>
      <c r="I126" s="2">
        <f>IF(MONTH(_04___RGPS_e_RPPS[[#This Row],[Mês de Referência]])=1,_04___RGPS_e_RPPS[[#This Row],[Receitas RPPS Civis]],_04___RGPS_e_RPPS[[#This Row],[Receitas RPPS Civis]]-H125)</f>
        <v>2681032709.3400002</v>
      </c>
      <c r="J126" s="2">
        <f>SUMIFS(_04___RGPS_e_RPPS[Movimento Receitas RPPS Civis],_04___RGPS_e_RPPS[Mês de Referência],"&gt;"&amp;EDATE(_04___RGPS_e_RPPS[[#This Row],[Mês de Referência]],-12),_04___RGPS_e_RPPS[Mês de Referência],"&lt;"&amp;EDATE(A126,1))</f>
        <v>34025131674.52</v>
      </c>
      <c r="K126" s="2">
        <v>30984294656.369995</v>
      </c>
      <c r="L126" s="2">
        <f>IF(MONTH(_04___RGPS_e_RPPS[[#This Row],[Mês de Referência]])=1,_04___RGPS_e_RPPS[[#This Row],[Despesas RPPS Civis]],_04___RGPS_e_RPPS[[#This Row],[Despesas RPPS Civis]]-K125)</f>
        <v>6183823726.4799957</v>
      </c>
      <c r="M126" s="2">
        <f>SUMIFS(_04___RGPS_e_RPPS[Movimento Despesas RPPS Civis],_04___RGPS_e_RPPS[Mês de Referência],"&gt;"&amp;EDATE(_04___RGPS_e_RPPS[[#This Row],[Mês de Referência]],-12),_04___RGPS_e_RPPS[Mês de Referência],"&lt;"&amp;EDATE(A126,1))</f>
        <v>81516884084.319992</v>
      </c>
      <c r="N126" s="2">
        <v>932790745.03999996</v>
      </c>
      <c r="O126" s="2">
        <f>IF(MONTH(_04___RGPS_e_RPPS[[#This Row],[Mês de Referência]])=1,_04___RGPS_e_RPPS[[#This Row],[Receitas - Militares]],_04___RGPS_e_RPPS[[#This Row],[Receitas - Militares]]-N125)</f>
        <v>196655472.58999991</v>
      </c>
      <c r="P126" s="2">
        <f>SUMIFS(_04___RGPS_e_RPPS[Movimento Receitas - Militares],_04___RGPS_e_RPPS[Mês de Referência],"&gt;"&amp;EDATE(_04___RGPS_e_RPPS[[#This Row],[Mês de Referência]],-12),_04___RGPS_e_RPPS[Mês de Referência],"&lt;"&amp;EDATE(A126,1))</f>
        <v>2956047745.9400005</v>
      </c>
      <c r="Q126" s="2">
        <v>17639668280.080002</v>
      </c>
      <c r="R126" s="2">
        <f>IF(MONTH(_04___RGPS_e_RPPS[[#This Row],[Mês de Referência]])=1,_04___RGPS_e_RPPS[[#This Row],[Despesas - Militares]],_04___RGPS_e_RPPS[[#This Row],[Despesas - Militares]]-Q125)</f>
        <v>3544559231.5800018</v>
      </c>
      <c r="S126" s="2">
        <f>SUMIFS(_04___RGPS_e_RPPS[Movimento Despesas Militares],_04___RGPS_e_RPPS[Mês de Referência],"&gt;"&amp;EDATE(_04___RGPS_e_RPPS[[#This Row],[Mês de Referência]],-12),_04___RGPS_e_RPPS[Mês de Referência],"&lt;"&amp;EDATE(A126,1))</f>
        <v>42964427018.129997</v>
      </c>
      <c r="T126" s="2">
        <v>154119467.13</v>
      </c>
      <c r="U126" s="2">
        <f>IF(MONTH(_04___RGPS_e_RPPS[[#This Row],[Mês de Referência]])=1,_04___RGPS_e_RPPS[[#This Row],[Receitas FCDF]],_04___RGPS_e_RPPS[[#This Row],[Receitas FCDF]]-T125)</f>
        <v>30961726.519999981</v>
      </c>
      <c r="V126" s="2">
        <f>SUMIFS(_04___RGPS_e_RPPS[Movimento Receitas FCDF],_04___RGPS_e_RPPS[Mês de Referência],"&gt;"&amp;EDATE(_04___RGPS_e_RPPS[[#This Row],[Mês de Referência]],-12),_04___RGPS_e_RPPS[Mês de Referência],"&lt;"&amp;EDATE(A126,1))</f>
        <v>386531544.06000018</v>
      </c>
      <c r="W126" s="2">
        <v>2013277217.4200001</v>
      </c>
      <c r="X126" s="2">
        <f>IF(MONTH(_04___RGPS_e_RPPS[[#This Row],[Mês de Referência]])=1,_04___RGPS_e_RPPS[[#This Row],[Despesas FCDF]],_04___RGPS_e_RPPS[[#This Row],[Despesas FCDF]]-W125)</f>
        <v>402122309.17000031</v>
      </c>
      <c r="Y126" s="2">
        <f>SUMIFS(_04___RGPS_e_RPPS[Movimento Despesas FCDF],_04___RGPS_e_RPPS[Mês de Referência],"&gt;"&amp;EDATE(_04___RGPS_e_RPPS[[#This Row],[Mês de Referência]],-12),_04___RGPS_e_RPPS[Mês de Referência],"&lt;"&amp;EDATE(A126,1))</f>
        <v>4730568941.2600002</v>
      </c>
      <c r="Z126" s="8"/>
      <c r="AA126"/>
      <c r="AB126"/>
      <c r="AC126"/>
      <c r="AD126" s="1" t="s">
        <v>334</v>
      </c>
      <c r="AE126" s="6">
        <v>43221</v>
      </c>
      <c r="AF126" s="1">
        <v>2018</v>
      </c>
    </row>
    <row r="127" spans="1:32" ht="15" x14ac:dyDescent="0.25">
      <c r="A127" s="6">
        <v>43252</v>
      </c>
      <c r="B127" s="2">
        <v>185747246141.42001</v>
      </c>
      <c r="C127" s="2">
        <f>IF(MONTH(_04___RGPS_e_RPPS[[#This Row],[Mês de Referência]])=1,_04___RGPS_e_RPPS[[#This Row],[Receitas RGPS]],_04___RGPS_e_RPPS[[#This Row],[Receitas RGPS]]-B126)</f>
        <v>30744563632.650024</v>
      </c>
      <c r="D127" s="2">
        <f>SUMIFS(_04___RGPS_e_RPPS[Movimento Receitas RGPS],_04___RGPS_e_RPPS[Mês de Referência],"&gt;"&amp;EDATE(_04___RGPS_e_RPPS[[#This Row],[Mês de Referência]],-12),_04___RGPS_e_RPPS[Mês de Referência],"&lt;"&amp;EDATE(A127,1))</f>
        <v>385272817889.56006</v>
      </c>
      <c r="E127" s="2">
        <v>275266633839.32001</v>
      </c>
      <c r="F127" s="2">
        <f>IF(MONTH(_04___RGPS_e_RPPS[[#This Row],[Mês de Referência]])=1,_04___RGPS_e_RPPS[[#This Row],[Despesas RGPS]],_04___RGPS_e_RPPS[[#This Row],[Despesas RGPS]]-E126)</f>
        <v>45175847020.870026</v>
      </c>
      <c r="G127" s="2">
        <f>SUMIFS(_04___RGPS_e_RPPS[Movimento Despesas RGPS],_04___RGPS_e_RPPS[Mês de Referência],"&gt;"&amp;EDATE(_04___RGPS_e_RPPS[[#This Row],[Mês de Referência]],-12),_04___RGPS_e_RPPS[Mês de Referência],"&lt;"&amp;EDATE(A127,1))</f>
        <v>573845260055.45996</v>
      </c>
      <c r="H127" s="2">
        <v>15539975987.99</v>
      </c>
      <c r="I127" s="2">
        <f>IF(MONTH(_04___RGPS_e_RPPS[[#This Row],[Mês de Referência]])=1,_04___RGPS_e_RPPS[[#This Row],[Receitas RPPS Civis]],_04___RGPS_e_RPPS[[#This Row],[Receitas RPPS Civis]]-H126)</f>
        <v>2586669952.6100006</v>
      </c>
      <c r="J127" s="2">
        <f>SUMIFS(_04___RGPS_e_RPPS[Movimento Receitas RPPS Civis],_04___RGPS_e_RPPS[Mês de Referência],"&gt;"&amp;EDATE(_04___RGPS_e_RPPS[[#This Row],[Mês de Referência]],-12),_04___RGPS_e_RPPS[Mês de Referência],"&lt;"&amp;EDATE(A127,1))</f>
        <v>33879626564.949997</v>
      </c>
      <c r="K127" s="2">
        <v>39621668811.069992</v>
      </c>
      <c r="L127" s="2">
        <f>IF(MONTH(_04___RGPS_e_RPPS[[#This Row],[Mês de Referência]])=1,_04___RGPS_e_RPPS[[#This Row],[Despesas RPPS Civis]],_04___RGPS_e_RPPS[[#This Row],[Despesas RPPS Civis]]-K126)</f>
        <v>8637374154.6999969</v>
      </c>
      <c r="M127" s="2">
        <f>SUMIFS(_04___RGPS_e_RPPS[Movimento Despesas RPPS Civis],_04___RGPS_e_RPPS[Mês de Referência],"&gt;"&amp;EDATE(_04___RGPS_e_RPPS[[#This Row],[Mês de Referência]],-12),_04___RGPS_e_RPPS[Mês de Referência],"&lt;"&amp;EDATE(A127,1))</f>
        <v>81335659614.049988</v>
      </c>
      <c r="N127" s="2">
        <v>1129664813.1399999</v>
      </c>
      <c r="O127" s="2">
        <f>IF(MONTH(_04___RGPS_e_RPPS[[#This Row],[Mês de Referência]])=1,_04___RGPS_e_RPPS[[#This Row],[Receitas - Militares]],_04___RGPS_e_RPPS[[#This Row],[Receitas - Militares]]-N126)</f>
        <v>196874068.0999999</v>
      </c>
      <c r="P127" s="2">
        <f>SUMIFS(_04___RGPS_e_RPPS[Movimento Receitas - Militares],_04___RGPS_e_RPPS[Mês de Referência],"&gt;"&amp;EDATE(_04___RGPS_e_RPPS[[#This Row],[Mês de Referência]],-12),_04___RGPS_e_RPPS[Mês de Referência],"&lt;"&amp;EDATE(A127,1))</f>
        <v>2872416927.7800002</v>
      </c>
      <c r="Q127" s="2">
        <v>22931303689.66</v>
      </c>
      <c r="R127" s="2">
        <f>IF(MONTH(_04___RGPS_e_RPPS[[#This Row],[Mês de Referência]])=1,_04___RGPS_e_RPPS[[#This Row],[Despesas - Militares]],_04___RGPS_e_RPPS[[#This Row],[Despesas - Militares]]-Q126)</f>
        <v>5291635409.579998</v>
      </c>
      <c r="S127" s="2">
        <f>SUMIFS(_04___RGPS_e_RPPS[Movimento Despesas Militares],_04___RGPS_e_RPPS[Mês de Referência],"&gt;"&amp;EDATE(_04___RGPS_e_RPPS[[#This Row],[Mês de Referência]],-12),_04___RGPS_e_RPPS[Mês de Referência],"&lt;"&amp;EDATE(A127,1))</f>
        <v>43536409913.160004</v>
      </c>
      <c r="T127" s="2">
        <v>168431593.38999999</v>
      </c>
      <c r="U127" s="2">
        <f>IF(MONTH(_04___RGPS_e_RPPS[[#This Row],[Mês de Referência]])=1,_04___RGPS_e_RPPS[[#This Row],[Receitas FCDF]],_04___RGPS_e_RPPS[[#This Row],[Receitas FCDF]]-T126)</f>
        <v>14312126.25999999</v>
      </c>
      <c r="V127" s="2">
        <f>SUMIFS(_04___RGPS_e_RPPS[Movimento Receitas FCDF],_04___RGPS_e_RPPS[Mês de Referência],"&gt;"&amp;EDATE(_04___RGPS_e_RPPS[[#This Row],[Mês de Referência]],-12),_04___RGPS_e_RPPS[Mês de Referência],"&lt;"&amp;EDATE(A127,1))</f>
        <v>369992245.42000008</v>
      </c>
      <c r="W127" s="2">
        <v>2486823813.2799997</v>
      </c>
      <c r="X127" s="2">
        <f>IF(MONTH(_04___RGPS_e_RPPS[[#This Row],[Mês de Referência]])=1,_04___RGPS_e_RPPS[[#This Row],[Despesas FCDF]],_04___RGPS_e_RPPS[[#This Row],[Despesas FCDF]]-W126)</f>
        <v>473546595.85999966</v>
      </c>
      <c r="Y127" s="2">
        <f>SUMIFS(_04___RGPS_e_RPPS[Movimento Despesas FCDF],_04___RGPS_e_RPPS[Mês de Referência],"&gt;"&amp;EDATE(_04___RGPS_e_RPPS[[#This Row],[Mês de Referência]],-12),_04___RGPS_e_RPPS[Mês de Referência],"&lt;"&amp;EDATE(A127,1))</f>
        <v>4717351395.0700006</v>
      </c>
      <c r="Z127" s="8"/>
      <c r="AA127"/>
      <c r="AB127"/>
      <c r="AC127"/>
      <c r="AD127" s="1" t="s">
        <v>335</v>
      </c>
      <c r="AE127" s="6">
        <v>43252</v>
      </c>
      <c r="AF127" s="1">
        <v>2018</v>
      </c>
    </row>
    <row r="128" spans="1:32" ht="15" x14ac:dyDescent="0.25">
      <c r="A128" s="6">
        <v>43282</v>
      </c>
      <c r="B128" s="2">
        <v>216545415221.31003</v>
      </c>
      <c r="C128" s="2">
        <f>IF(MONTH(_04___RGPS_e_RPPS[[#This Row],[Mês de Referência]])=1,_04___RGPS_e_RPPS[[#This Row],[Receitas RGPS]],_04___RGPS_e_RPPS[[#This Row],[Receitas RGPS]]-B127)</f>
        <v>30798169079.890015</v>
      </c>
      <c r="D128" s="2">
        <f>SUMIFS(_04___RGPS_e_RPPS[Movimento Receitas RGPS],_04___RGPS_e_RPPS[Mês de Referência],"&gt;"&amp;EDATE(_04___RGPS_e_RPPS[[#This Row],[Mês de Referência]],-12),_04___RGPS_e_RPPS[Mês de Referência],"&lt;"&amp;EDATE(A128,1))</f>
        <v>385973206041.56006</v>
      </c>
      <c r="E128" s="2">
        <v>320790540981.45001</v>
      </c>
      <c r="F128" s="2">
        <f>IF(MONTH(_04___RGPS_e_RPPS[[#This Row],[Mês de Referência]])=1,_04___RGPS_e_RPPS[[#This Row],[Despesas RGPS]],_04___RGPS_e_RPPS[[#This Row],[Despesas RGPS]]-E127)</f>
        <v>45523907142.130005</v>
      </c>
      <c r="G128" s="2">
        <f>SUMIFS(_04___RGPS_e_RPPS[Movimento Despesas RGPS],_04___RGPS_e_RPPS[Mês de Referência],"&gt;"&amp;EDATE(_04___RGPS_e_RPPS[[#This Row],[Mês de Referência]],-12),_04___RGPS_e_RPPS[Mês de Referência],"&lt;"&amp;EDATE(A128,1))</f>
        <v>576417640366.51001</v>
      </c>
      <c r="H128" s="2">
        <v>18151433778.450001</v>
      </c>
      <c r="I128" s="2">
        <f>IF(MONTH(_04___RGPS_e_RPPS[[#This Row],[Mês de Referência]])=1,_04___RGPS_e_RPPS[[#This Row],[Receitas RPPS Civis]],_04___RGPS_e_RPPS[[#This Row],[Receitas RPPS Civis]]-H127)</f>
        <v>2611457790.460001</v>
      </c>
      <c r="J128" s="2">
        <f>SUMIFS(_04___RGPS_e_RPPS[Movimento Receitas RPPS Civis],_04___RGPS_e_RPPS[Mês de Referência],"&gt;"&amp;EDATE(_04___RGPS_e_RPPS[[#This Row],[Mês de Referência]],-12),_04___RGPS_e_RPPS[Mês de Referência],"&lt;"&amp;EDATE(A128,1))</f>
        <v>33795596271.699997</v>
      </c>
      <c r="K128" s="2">
        <v>45748404562.779999</v>
      </c>
      <c r="L128" s="2">
        <f>IF(MONTH(_04___RGPS_e_RPPS[[#This Row],[Mês de Referência]])=1,_04___RGPS_e_RPPS[[#This Row],[Despesas RPPS Civis]],_04___RGPS_e_RPPS[[#This Row],[Despesas RPPS Civis]]-K127)</f>
        <v>6126735751.7100067</v>
      </c>
      <c r="M128" s="2">
        <f>SUMIFS(_04___RGPS_e_RPPS[Movimento Despesas RPPS Civis],_04___RGPS_e_RPPS[Mês de Referência],"&gt;"&amp;EDATE(_04___RGPS_e_RPPS[[#This Row],[Mês de Referência]],-12),_04___RGPS_e_RPPS[Mês de Referência],"&lt;"&amp;EDATE(A128,1))</f>
        <v>81127247993.939987</v>
      </c>
      <c r="N128" s="2">
        <v>1326907123.04</v>
      </c>
      <c r="O128" s="2">
        <f>IF(MONTH(_04___RGPS_e_RPPS[[#This Row],[Mês de Referência]])=1,_04___RGPS_e_RPPS[[#This Row],[Receitas - Militares]],_04___RGPS_e_RPPS[[#This Row],[Receitas - Militares]]-N127)</f>
        <v>197242309.9000001</v>
      </c>
      <c r="P128" s="2">
        <f>SUMIFS(_04___RGPS_e_RPPS[Movimento Receitas - Militares],_04___RGPS_e_RPPS[Mês de Referência],"&gt;"&amp;EDATE(_04___RGPS_e_RPPS[[#This Row],[Mês de Referência]],-12),_04___RGPS_e_RPPS[Mês de Referência],"&lt;"&amp;EDATE(A128,1))</f>
        <v>2788161641.4499998</v>
      </c>
      <c r="Q128" s="2">
        <v>26496553069.720001</v>
      </c>
      <c r="R128" s="2">
        <f>IF(MONTH(_04___RGPS_e_RPPS[[#This Row],[Mês de Referência]])=1,_04___RGPS_e_RPPS[[#This Row],[Despesas - Militares]],_04___RGPS_e_RPPS[[#This Row],[Despesas - Militares]]-Q127)</f>
        <v>3565249380.0600014</v>
      </c>
      <c r="S128" s="2">
        <f>SUMIFS(_04___RGPS_e_RPPS[Movimento Despesas Militares],_04___RGPS_e_RPPS[Mês de Referência],"&gt;"&amp;EDATE(_04___RGPS_e_RPPS[[#This Row],[Mês de Referência]],-12),_04___RGPS_e_RPPS[Mês de Referência],"&lt;"&amp;EDATE(A128,1))</f>
        <v>44039016608.599991</v>
      </c>
      <c r="T128" s="2">
        <v>182689516.44</v>
      </c>
      <c r="U128" s="2">
        <f>IF(MONTH(_04___RGPS_e_RPPS[[#This Row],[Mês de Referência]])=1,_04___RGPS_e_RPPS[[#This Row],[Receitas FCDF]],_04___RGPS_e_RPPS[[#This Row],[Receitas FCDF]]-T127)</f>
        <v>14257923.050000012</v>
      </c>
      <c r="V128" s="2">
        <f>SUMIFS(_04___RGPS_e_RPPS[Movimento Receitas FCDF],_04___RGPS_e_RPPS[Mês de Referência],"&gt;"&amp;EDATE(_04___RGPS_e_RPPS[[#This Row],[Mês de Referência]],-12),_04___RGPS_e_RPPS[Mês de Referência],"&lt;"&amp;EDATE(A128,1))</f>
        <v>353322312.16000015</v>
      </c>
      <c r="W128" s="2">
        <v>2881069922.6299996</v>
      </c>
      <c r="X128" s="2">
        <f>IF(MONTH(_04___RGPS_e_RPPS[[#This Row],[Mês de Referência]])=1,_04___RGPS_e_RPPS[[#This Row],[Despesas FCDF]],_04___RGPS_e_RPPS[[#This Row],[Despesas FCDF]]-W127)</f>
        <v>394246109.3499999</v>
      </c>
      <c r="Y128" s="2">
        <f>SUMIFS(_04___RGPS_e_RPPS[Movimento Despesas FCDF],_04___RGPS_e_RPPS[Mês de Referência],"&gt;"&amp;EDATE(_04___RGPS_e_RPPS[[#This Row],[Mês de Referência]],-12),_04___RGPS_e_RPPS[Mês de Referência],"&lt;"&amp;EDATE(A128,1))</f>
        <v>4741467151.3700008</v>
      </c>
      <c r="Z128" s="8"/>
      <c r="AA128"/>
      <c r="AB128"/>
      <c r="AC128"/>
      <c r="AD128" s="1" t="s">
        <v>336</v>
      </c>
      <c r="AE128" s="6">
        <v>43282</v>
      </c>
      <c r="AF128" s="1">
        <v>2018</v>
      </c>
    </row>
    <row r="129" spans="1:32" ht="15" x14ac:dyDescent="0.25">
      <c r="A129" s="6">
        <v>43313</v>
      </c>
      <c r="B129" s="2">
        <v>247821241894.16</v>
      </c>
      <c r="C129" s="2">
        <f>IF(MONTH(_04___RGPS_e_RPPS[[#This Row],[Mês de Referência]])=1,_04___RGPS_e_RPPS[[#This Row],[Receitas RGPS]],_04___RGPS_e_RPPS[[#This Row],[Receitas RGPS]]-B128)</f>
        <v>31275826672.849976</v>
      </c>
      <c r="D129" s="2">
        <f>SUMIFS(_04___RGPS_e_RPPS[Movimento Receitas RGPS],_04___RGPS_e_RPPS[Mês de Referência],"&gt;"&amp;EDATE(_04___RGPS_e_RPPS[[#This Row],[Mês de Referência]],-12),_04___RGPS_e_RPPS[Mês de Referência],"&lt;"&amp;EDATE(A129,1))</f>
        <v>386598459543.87</v>
      </c>
      <c r="E129" s="2">
        <v>386261263335.09003</v>
      </c>
      <c r="F129" s="2">
        <f>IF(MONTH(_04___RGPS_e_RPPS[[#This Row],[Mês de Referência]])=1,_04___RGPS_e_RPPS[[#This Row],[Despesas RGPS]],_04___RGPS_e_RPPS[[#This Row],[Despesas RGPS]]-E128)</f>
        <v>65470722353.640015</v>
      </c>
      <c r="G129" s="2">
        <f>SUMIFS(_04___RGPS_e_RPPS[Movimento Despesas RGPS],_04___RGPS_e_RPPS[Mês de Referência],"&gt;"&amp;EDATE(_04___RGPS_e_RPPS[[#This Row],[Mês de Referência]],-12),_04___RGPS_e_RPPS[Mês de Referência],"&lt;"&amp;EDATE(A129,1))</f>
        <v>579483587149.01001</v>
      </c>
      <c r="H129" s="2">
        <v>20653955553.939999</v>
      </c>
      <c r="I129" s="2">
        <f>IF(MONTH(_04___RGPS_e_RPPS[[#This Row],[Mês de Referência]])=1,_04___RGPS_e_RPPS[[#This Row],[Receitas RPPS Civis]],_04___RGPS_e_RPPS[[#This Row],[Receitas RPPS Civis]]-H128)</f>
        <v>2502521775.4899979</v>
      </c>
      <c r="J129" s="2">
        <f>SUMIFS(_04___RGPS_e_RPPS[Movimento Receitas RPPS Civis],_04___RGPS_e_RPPS[Mês de Referência],"&gt;"&amp;EDATE(_04___RGPS_e_RPPS[[#This Row],[Mês de Referência]],-12),_04___RGPS_e_RPPS[Mês de Referência],"&lt;"&amp;EDATE(A129,1))</f>
        <v>33626002105.349998</v>
      </c>
      <c r="K129" s="2">
        <v>51950661151.319992</v>
      </c>
      <c r="L129" s="2">
        <f>IF(MONTH(_04___RGPS_e_RPPS[[#This Row],[Mês de Referência]])=1,_04___RGPS_e_RPPS[[#This Row],[Despesas RPPS Civis]],_04___RGPS_e_RPPS[[#This Row],[Despesas RPPS Civis]]-K128)</f>
        <v>6202256588.5399933</v>
      </c>
      <c r="M129" s="2">
        <f>SUMIFS(_04___RGPS_e_RPPS[Movimento Despesas RPPS Civis],_04___RGPS_e_RPPS[Mês de Referência],"&gt;"&amp;EDATE(_04___RGPS_e_RPPS[[#This Row],[Mês de Referência]],-12),_04___RGPS_e_RPPS[Mês de Referência],"&lt;"&amp;EDATE(A129,1))</f>
        <v>80961451990.23999</v>
      </c>
      <c r="N129" s="2">
        <v>1523767010.99</v>
      </c>
      <c r="O129" s="2">
        <f>IF(MONTH(_04___RGPS_e_RPPS[[#This Row],[Mês de Referência]])=1,_04___RGPS_e_RPPS[[#This Row],[Receitas - Militares]],_04___RGPS_e_RPPS[[#This Row],[Receitas - Militares]]-N128)</f>
        <v>196859887.95000005</v>
      </c>
      <c r="P129" s="2">
        <f>SUMIFS(_04___RGPS_e_RPPS[Movimento Receitas - Militares],_04___RGPS_e_RPPS[Mês de Referência],"&gt;"&amp;EDATE(_04___RGPS_e_RPPS[[#This Row],[Mês de Referência]],-12),_04___RGPS_e_RPPS[Mês de Referência],"&lt;"&amp;EDATE(A129,1))</f>
        <v>2705246405.9000006</v>
      </c>
      <c r="Q129" s="2">
        <v>30065662004.18</v>
      </c>
      <c r="R129" s="2">
        <f>IF(MONTH(_04___RGPS_e_RPPS[[#This Row],[Mês de Referência]])=1,_04___RGPS_e_RPPS[[#This Row],[Despesas - Militares]],_04___RGPS_e_RPPS[[#This Row],[Despesas - Militares]]-Q128)</f>
        <v>3569108934.4599991</v>
      </c>
      <c r="S129" s="2">
        <f>SUMIFS(_04___RGPS_e_RPPS[Movimento Despesas Militares],_04___RGPS_e_RPPS[Mês de Referência],"&gt;"&amp;EDATE(_04___RGPS_e_RPPS[[#This Row],[Mês de Referência]],-12),_04___RGPS_e_RPPS[Mês de Referência],"&lt;"&amp;EDATE(A129,1))</f>
        <v>44356728440.879997</v>
      </c>
      <c r="T129" s="2">
        <v>197049316.43000001</v>
      </c>
      <c r="U129" s="2">
        <f>IF(MONTH(_04___RGPS_e_RPPS[[#This Row],[Mês de Referência]])=1,_04___RGPS_e_RPPS[[#This Row],[Receitas FCDF]],_04___RGPS_e_RPPS[[#This Row],[Receitas FCDF]]-T128)</f>
        <v>14359799.99000001</v>
      </c>
      <c r="V129" s="2">
        <f>SUMIFS(_04___RGPS_e_RPPS[Movimento Receitas FCDF],_04___RGPS_e_RPPS[Mês de Referência],"&gt;"&amp;EDATE(_04___RGPS_e_RPPS[[#This Row],[Mês de Referência]],-12),_04___RGPS_e_RPPS[Mês de Referência],"&lt;"&amp;EDATE(A129,1))</f>
        <v>336826437.24000019</v>
      </c>
      <c r="W129" s="2">
        <v>3287930753.6200004</v>
      </c>
      <c r="X129" s="2">
        <f>IF(MONTH(_04___RGPS_e_RPPS[[#This Row],[Mês de Referência]])=1,_04___RGPS_e_RPPS[[#This Row],[Despesas FCDF]],_04___RGPS_e_RPPS[[#This Row],[Despesas FCDF]]-W128)</f>
        <v>406860830.99000072</v>
      </c>
      <c r="Y129" s="2">
        <f>SUMIFS(_04___RGPS_e_RPPS[Movimento Despesas FCDF],_04___RGPS_e_RPPS[Mês de Referência],"&gt;"&amp;EDATE(_04___RGPS_e_RPPS[[#This Row],[Mês de Referência]],-12),_04___RGPS_e_RPPS[Mês de Referência],"&lt;"&amp;EDATE(A129,1))</f>
        <v>4713325391.5600004</v>
      </c>
      <c r="Z129" s="8"/>
      <c r="AA129"/>
      <c r="AB129"/>
      <c r="AC129"/>
      <c r="AD129" s="1" t="s">
        <v>337</v>
      </c>
      <c r="AE129" s="6">
        <v>43313</v>
      </c>
      <c r="AF129" s="1">
        <v>2018</v>
      </c>
    </row>
    <row r="130" spans="1:32" ht="15" x14ac:dyDescent="0.25">
      <c r="A130" s="6">
        <v>43344</v>
      </c>
      <c r="B130" s="2">
        <v>279049372710.96997</v>
      </c>
      <c r="C130" s="2">
        <f>IF(MONTH(_04___RGPS_e_RPPS[[#This Row],[Mês de Referência]])=1,_04___RGPS_e_RPPS[[#This Row],[Receitas RGPS]],_04___RGPS_e_RPPS[[#This Row],[Receitas RGPS]]-B129)</f>
        <v>31228130816.809967</v>
      </c>
      <c r="D130" s="2">
        <f>SUMIFS(_04___RGPS_e_RPPS[Movimento Receitas RGPS],_04___RGPS_e_RPPS[Mês de Referência],"&gt;"&amp;EDATE(_04___RGPS_e_RPPS[[#This Row],[Mês de Referência]],-12),_04___RGPS_e_RPPS[Mês de Referência],"&lt;"&amp;EDATE(A130,1))</f>
        <v>387358940644.65002</v>
      </c>
      <c r="E130" s="2">
        <v>431606491337.01001</v>
      </c>
      <c r="F130" s="2">
        <f>IF(MONTH(_04___RGPS_e_RPPS[[#This Row],[Mês de Referência]])=1,_04___RGPS_e_RPPS[[#This Row],[Despesas RGPS]],_04___RGPS_e_RPPS[[#This Row],[Despesas RGPS]]-E129)</f>
        <v>45345228001.919983</v>
      </c>
      <c r="G130" s="2">
        <f>SUMIFS(_04___RGPS_e_RPPS[Movimento Despesas RGPS],_04___RGPS_e_RPPS[Mês de Referência],"&gt;"&amp;EDATE(_04___RGPS_e_RPPS[[#This Row],[Mês de Referência]],-12),_04___RGPS_e_RPPS[Mês de Referência],"&lt;"&amp;EDATE(A130,1))</f>
        <v>581491900123.40991</v>
      </c>
      <c r="H130" s="2">
        <v>23187957029.130001</v>
      </c>
      <c r="I130" s="2">
        <f>IF(MONTH(_04___RGPS_e_RPPS[[#This Row],[Mês de Referência]])=1,_04___RGPS_e_RPPS[[#This Row],[Receitas RPPS Civis]],_04___RGPS_e_RPPS[[#This Row],[Receitas RPPS Civis]]-H129)</f>
        <v>2534001475.1900024</v>
      </c>
      <c r="J130" s="2">
        <f>SUMIFS(_04___RGPS_e_RPPS[Movimento Receitas RPPS Civis],_04___RGPS_e_RPPS[Mês de Referência],"&gt;"&amp;EDATE(_04___RGPS_e_RPPS[[#This Row],[Mês de Referência]],-12),_04___RGPS_e_RPPS[Mês de Referência],"&lt;"&amp;EDATE(A130,1))</f>
        <v>33668724014.290001</v>
      </c>
      <c r="K130" s="2">
        <v>58109778785.940002</v>
      </c>
      <c r="L130" s="2">
        <f>IF(MONTH(_04___RGPS_e_RPPS[[#This Row],[Mês de Referência]])=1,_04___RGPS_e_RPPS[[#This Row],[Despesas RPPS Civis]],_04___RGPS_e_RPPS[[#This Row],[Despesas RPPS Civis]]-K129)</f>
        <v>6159117634.6200104</v>
      </c>
      <c r="M130" s="2">
        <f>SUMIFS(_04___RGPS_e_RPPS[Movimento Despesas RPPS Civis],_04___RGPS_e_RPPS[Mês de Referência],"&gt;"&amp;EDATE(_04___RGPS_e_RPPS[[#This Row],[Mês de Referência]],-12),_04___RGPS_e_RPPS[Mês de Referência],"&lt;"&amp;EDATE(A130,1))</f>
        <v>80714671917.12999</v>
      </c>
      <c r="N130" s="2">
        <v>1720910216.8900001</v>
      </c>
      <c r="O130" s="2">
        <f>IF(MONTH(_04___RGPS_e_RPPS[[#This Row],[Mês de Referência]])=1,_04___RGPS_e_RPPS[[#This Row],[Receitas - Militares]],_04___RGPS_e_RPPS[[#This Row],[Receitas - Militares]]-N129)</f>
        <v>197143205.9000001</v>
      </c>
      <c r="P130" s="2">
        <f>SUMIFS(_04___RGPS_e_RPPS[Movimento Receitas - Militares],_04___RGPS_e_RPPS[Mês de Referência],"&gt;"&amp;EDATE(_04___RGPS_e_RPPS[[#This Row],[Mês de Referência]],-12),_04___RGPS_e_RPPS[Mês de Referência],"&lt;"&amp;EDATE(A130,1))</f>
        <v>2621140675.73</v>
      </c>
      <c r="Q130" s="2">
        <v>33660516373.369999</v>
      </c>
      <c r="R130" s="2">
        <f>IF(MONTH(_04___RGPS_e_RPPS[[#This Row],[Mês de Referência]])=1,_04___RGPS_e_RPPS[[#This Row],[Despesas - Militares]],_04___RGPS_e_RPPS[[#This Row],[Despesas - Militares]]-Q129)</f>
        <v>3594854369.1899986</v>
      </c>
      <c r="S130" s="2">
        <f>SUMIFS(_04___RGPS_e_RPPS[Movimento Despesas Militares],_04___RGPS_e_RPPS[Mês de Referência],"&gt;"&amp;EDATE(_04___RGPS_e_RPPS[[#This Row],[Mês de Referência]],-12),_04___RGPS_e_RPPS[Mês de Referência],"&lt;"&amp;EDATE(A130,1))</f>
        <v>44777488731.779999</v>
      </c>
      <c r="T130" s="2">
        <v>211421558.94</v>
      </c>
      <c r="U130" s="2">
        <f>IF(MONTH(_04___RGPS_e_RPPS[[#This Row],[Mês de Referência]])=1,_04___RGPS_e_RPPS[[#This Row],[Receitas FCDF]],_04___RGPS_e_RPPS[[#This Row],[Receitas FCDF]]-T129)</f>
        <v>14372242.50999999</v>
      </c>
      <c r="V130" s="2">
        <f>SUMIFS(_04___RGPS_e_RPPS[Movimento Receitas FCDF],_04___RGPS_e_RPPS[Mês de Referência],"&gt;"&amp;EDATE(_04___RGPS_e_RPPS[[#This Row],[Mês de Referência]],-12),_04___RGPS_e_RPPS[Mês de Referência],"&lt;"&amp;EDATE(A130,1))</f>
        <v>320266313.24000007</v>
      </c>
      <c r="W130" s="2">
        <v>3701922250.6199999</v>
      </c>
      <c r="X130" s="2">
        <f>IF(MONTH(_04___RGPS_e_RPPS[[#This Row],[Mês de Referência]])=1,_04___RGPS_e_RPPS[[#This Row],[Despesas FCDF]],_04___RGPS_e_RPPS[[#This Row],[Despesas FCDF]]-W129)</f>
        <v>413991496.99999952</v>
      </c>
      <c r="Y130" s="2">
        <f>SUMIFS(_04___RGPS_e_RPPS[Movimento Despesas FCDF],_04___RGPS_e_RPPS[Mês de Referência],"&gt;"&amp;EDATE(_04___RGPS_e_RPPS[[#This Row],[Mês de Referência]],-12),_04___RGPS_e_RPPS[Mês de Referência],"&lt;"&amp;EDATE(A130,1))</f>
        <v>4588152570.3100004</v>
      </c>
      <c r="Z130" s="8"/>
      <c r="AA130"/>
      <c r="AB130"/>
      <c r="AC130"/>
      <c r="AD130" s="1" t="s">
        <v>338</v>
      </c>
      <c r="AE130" s="6">
        <v>43344</v>
      </c>
      <c r="AF130" s="1">
        <v>2018</v>
      </c>
    </row>
    <row r="131" spans="1:32" ht="15" x14ac:dyDescent="0.25">
      <c r="A131" s="6">
        <v>43374</v>
      </c>
      <c r="B131" s="2">
        <v>311124509010.03998</v>
      </c>
      <c r="C131" s="2">
        <f>IF(MONTH(_04___RGPS_e_RPPS[[#This Row],[Mês de Referência]])=1,_04___RGPS_e_RPPS[[#This Row],[Receitas RGPS]],_04___RGPS_e_RPPS[[#This Row],[Receitas RGPS]]-B130)</f>
        <v>32075136299.070007</v>
      </c>
      <c r="D131" s="2">
        <f>SUMIFS(_04___RGPS_e_RPPS[Movimento Receitas RGPS],_04___RGPS_e_RPPS[Mês de Referência],"&gt;"&amp;EDATE(_04___RGPS_e_RPPS[[#This Row],[Mês de Referência]],-12),_04___RGPS_e_RPPS[Mês de Referência],"&lt;"&amp;EDATE(A131,1))</f>
        <v>388985093546.60992</v>
      </c>
      <c r="E131" s="2">
        <v>481956111162.56995</v>
      </c>
      <c r="F131" s="2">
        <f>IF(MONTH(_04___RGPS_e_RPPS[[#This Row],[Mês de Referência]])=1,_04___RGPS_e_RPPS[[#This Row],[Despesas RGPS]],_04___RGPS_e_RPPS[[#This Row],[Despesas RGPS]]-E130)</f>
        <v>50349619825.559937</v>
      </c>
      <c r="G131" s="2">
        <f>SUMIFS(_04___RGPS_e_RPPS[Movimento Despesas RGPS],_04___RGPS_e_RPPS[Mês de Referência],"&gt;"&amp;EDATE(_04___RGPS_e_RPPS[[#This Row],[Mês de Referência]],-12),_04___RGPS_e_RPPS[Mês de Referência],"&lt;"&amp;EDATE(A131,1))</f>
        <v>587964062590.87988</v>
      </c>
      <c r="H131" s="2">
        <v>25737745077.210003</v>
      </c>
      <c r="I131" s="2">
        <f>IF(MONTH(_04___RGPS_e_RPPS[[#This Row],[Mês de Referência]])=1,_04___RGPS_e_RPPS[[#This Row],[Receitas RPPS Civis]],_04___RGPS_e_RPPS[[#This Row],[Receitas RPPS Civis]]-H130)</f>
        <v>2549788048.0800018</v>
      </c>
      <c r="J131" s="2">
        <f>SUMIFS(_04___RGPS_e_RPPS[Movimento Receitas RPPS Civis],_04___RGPS_e_RPPS[Mês de Referência],"&gt;"&amp;EDATE(_04___RGPS_e_RPPS[[#This Row],[Mês de Referência]],-12),_04___RGPS_e_RPPS[Mês de Referência],"&lt;"&amp;EDATE(A131,1))</f>
        <v>33561069596.620003</v>
      </c>
      <c r="K131" s="2">
        <v>64269233391.219994</v>
      </c>
      <c r="L131" s="2">
        <f>IF(MONTH(_04___RGPS_e_RPPS[[#This Row],[Mês de Referência]])=1,_04___RGPS_e_RPPS[[#This Row],[Despesas RPPS Civis]],_04___RGPS_e_RPPS[[#This Row],[Despesas RPPS Civis]]-K130)</f>
        <v>6159454605.2799911</v>
      </c>
      <c r="M131" s="2">
        <f>SUMIFS(_04___RGPS_e_RPPS[Movimento Despesas RPPS Civis],_04___RGPS_e_RPPS[Mês de Referência],"&gt;"&amp;EDATE(_04___RGPS_e_RPPS[[#This Row],[Mês de Referência]],-12),_04___RGPS_e_RPPS[Mês de Referência],"&lt;"&amp;EDATE(A131,1))</f>
        <v>80649313073.199982</v>
      </c>
      <c r="N131" s="2">
        <v>1918067919.8700001</v>
      </c>
      <c r="O131" s="2">
        <f>IF(MONTH(_04___RGPS_e_RPPS[[#This Row],[Mês de Referência]])=1,_04___RGPS_e_RPPS[[#This Row],[Receitas - Militares]],_04___RGPS_e_RPPS[[#This Row],[Receitas - Militares]]-N130)</f>
        <v>197157702.98000002</v>
      </c>
      <c r="P131" s="2">
        <f>SUMIFS(_04___RGPS_e_RPPS[Movimento Receitas - Militares],_04___RGPS_e_RPPS[Mês de Referência],"&gt;"&amp;EDATE(_04___RGPS_e_RPPS[[#This Row],[Mês de Referência]],-12),_04___RGPS_e_RPPS[Mês de Referência],"&lt;"&amp;EDATE(A131,1))</f>
        <v>2538015838.5000005</v>
      </c>
      <c r="Q131" s="2">
        <v>37256515484.180008</v>
      </c>
      <c r="R131" s="2">
        <f>IF(MONTH(_04___RGPS_e_RPPS[[#This Row],[Mês de Referência]])=1,_04___RGPS_e_RPPS[[#This Row],[Despesas - Militares]],_04___RGPS_e_RPPS[[#This Row],[Despesas - Militares]]-Q130)</f>
        <v>3595999110.810009</v>
      </c>
      <c r="S131" s="2">
        <f>SUMIFS(_04___RGPS_e_RPPS[Movimento Despesas Militares],_04___RGPS_e_RPPS[Mês de Referência],"&gt;"&amp;EDATE(_04___RGPS_e_RPPS[[#This Row],[Mês de Referência]],-12),_04___RGPS_e_RPPS[Mês de Referência],"&lt;"&amp;EDATE(A131,1))</f>
        <v>45193376755.230011</v>
      </c>
      <c r="T131" s="2">
        <v>225798631.63</v>
      </c>
      <c r="U131" s="2">
        <f>IF(MONTH(_04___RGPS_e_RPPS[[#This Row],[Mês de Referência]])=1,_04___RGPS_e_RPPS[[#This Row],[Receitas FCDF]],_04___RGPS_e_RPPS[[#This Row],[Receitas FCDF]]-T130)</f>
        <v>14377072.689999998</v>
      </c>
      <c r="V131" s="2">
        <f>SUMIFS(_04___RGPS_e_RPPS[Movimento Receitas FCDF],_04___RGPS_e_RPPS[Mês de Referência],"&gt;"&amp;EDATE(_04___RGPS_e_RPPS[[#This Row],[Mês de Referência]],-12),_04___RGPS_e_RPPS[Mês de Referência],"&lt;"&amp;EDATE(A131,1))</f>
        <v>303645436.82000011</v>
      </c>
      <c r="W131" s="2">
        <v>4125588253.4200001</v>
      </c>
      <c r="X131" s="2">
        <f>IF(MONTH(_04___RGPS_e_RPPS[[#This Row],[Mês de Referência]])=1,_04___RGPS_e_RPPS[[#This Row],[Despesas FCDF]],_04___RGPS_e_RPPS[[#This Row],[Despesas FCDF]]-W130)</f>
        <v>423666002.80000019</v>
      </c>
      <c r="Y131" s="2">
        <f>SUMIFS(_04___RGPS_e_RPPS[Movimento Despesas FCDF],_04___RGPS_e_RPPS[Mês de Referência],"&gt;"&amp;EDATE(_04___RGPS_e_RPPS[[#This Row],[Mês de Referência]],-12),_04___RGPS_e_RPPS[Mês de Referência],"&lt;"&amp;EDATE(A131,1))</f>
        <v>4695410484.8000002</v>
      </c>
      <c r="Z131" s="8"/>
      <c r="AA131"/>
      <c r="AB131"/>
      <c r="AC131"/>
      <c r="AD131" s="1" t="s">
        <v>339</v>
      </c>
      <c r="AE131" s="6">
        <v>43374</v>
      </c>
      <c r="AF131" s="1">
        <v>2018</v>
      </c>
    </row>
    <row r="132" spans="1:32" ht="15" x14ac:dyDescent="0.25">
      <c r="A132" s="6">
        <v>43405</v>
      </c>
      <c r="B132" s="2">
        <v>343110560144.87012</v>
      </c>
      <c r="C132" s="2">
        <f>IF(MONTH(_04___RGPS_e_RPPS[[#This Row],[Mês de Referência]])=1,_04___RGPS_e_RPPS[[#This Row],[Receitas RGPS]],_04___RGPS_e_RPPS[[#This Row],[Receitas RGPS]]-B131)</f>
        <v>31986051134.830139</v>
      </c>
      <c r="D132" s="2">
        <f>SUMIFS(_04___RGPS_e_RPPS[Movimento Receitas RGPS],_04___RGPS_e_RPPS[Mês de Referência],"&gt;"&amp;EDATE(_04___RGPS_e_RPPS[[#This Row],[Mês de Referência]],-12),_04___RGPS_e_RPPS[Mês de Referência],"&lt;"&amp;EDATE(A132,1))</f>
        <v>390127164187.96008</v>
      </c>
      <c r="E132" s="2">
        <v>543972231455.96991</v>
      </c>
      <c r="F132" s="2">
        <f>IF(MONTH(_04___RGPS_e_RPPS[[#This Row],[Mês de Referência]])=1,_04___RGPS_e_RPPS[[#This Row],[Despesas RGPS]],_04___RGPS_e_RPPS[[#This Row],[Despesas RGPS]]-E131)</f>
        <v>62016120293.399963</v>
      </c>
      <c r="G132" s="2">
        <f>SUMIFS(_04___RGPS_e_RPPS[Movimento Despesas RGPS],_04___RGPS_e_RPPS[Mês de Referência],"&gt;"&amp;EDATE(_04___RGPS_e_RPPS[[#This Row],[Mês de Referência]],-12),_04___RGPS_e_RPPS[Mês de Referência],"&lt;"&amp;EDATE(A132,1))</f>
        <v>586143583080.60986</v>
      </c>
      <c r="H132" s="2">
        <v>30315078389.289997</v>
      </c>
      <c r="I132" s="2">
        <f>IF(MONTH(_04___RGPS_e_RPPS[[#This Row],[Mês de Referência]])=1,_04___RGPS_e_RPPS[[#This Row],[Receitas RPPS Civis]],_04___RGPS_e_RPPS[[#This Row],[Receitas RPPS Civis]]-H131)</f>
        <v>4577333312.0799942</v>
      </c>
      <c r="J132" s="2">
        <f>SUMIFS(_04___RGPS_e_RPPS[Movimento Receitas RPPS Civis],_04___RGPS_e_RPPS[Mês de Referência],"&gt;"&amp;EDATE(_04___RGPS_e_RPPS[[#This Row],[Mês de Referência]],-12),_04___RGPS_e_RPPS[Mês de Referência],"&lt;"&amp;EDATE(A132,1))</f>
        <v>33332958252.629997</v>
      </c>
      <c r="K132" s="2">
        <v>73332201295.210007</v>
      </c>
      <c r="L132" s="2">
        <f>IF(MONTH(_04___RGPS_e_RPPS[[#This Row],[Mês de Referência]])=1,_04___RGPS_e_RPPS[[#This Row],[Despesas RPPS Civis]],_04___RGPS_e_RPPS[[#This Row],[Despesas RPPS Civis]]-K131)</f>
        <v>9062967903.9900131</v>
      </c>
      <c r="M132" s="2">
        <f>SUMIFS(_04___RGPS_e_RPPS[Movimento Despesas RPPS Civis],_04___RGPS_e_RPPS[Mês de Referência],"&gt;"&amp;EDATE(_04___RGPS_e_RPPS[[#This Row],[Mês de Referência]],-12),_04___RGPS_e_RPPS[Mês de Referência],"&lt;"&amp;EDATE(A132,1))</f>
        <v>80472607873.070007</v>
      </c>
      <c r="N132" s="2">
        <v>2114834665.1800001</v>
      </c>
      <c r="O132" s="2">
        <f>IF(MONTH(_04___RGPS_e_RPPS[[#This Row],[Mês de Referência]])=1,_04___RGPS_e_RPPS[[#This Row],[Receitas - Militares]],_04___RGPS_e_RPPS[[#This Row],[Receitas - Militares]]-N131)</f>
        <v>196766745.30999994</v>
      </c>
      <c r="P132" s="2">
        <f>SUMIFS(_04___RGPS_e_RPPS[Movimento Receitas - Militares],_04___RGPS_e_RPPS[Mês de Referência],"&gt;"&amp;EDATE(_04___RGPS_e_RPPS[[#This Row],[Mês de Referência]],-12),_04___RGPS_e_RPPS[Mês de Referência],"&lt;"&amp;EDATE(A132,1))</f>
        <v>2459292217.23</v>
      </c>
      <c r="Q132" s="2">
        <v>42614596789.739998</v>
      </c>
      <c r="R132" s="2">
        <f>IF(MONTH(_04___RGPS_e_RPPS[[#This Row],[Mês de Referência]])=1,_04___RGPS_e_RPPS[[#This Row],[Despesas - Militares]],_04___RGPS_e_RPPS[[#This Row],[Despesas - Militares]]-Q131)</f>
        <v>5358081305.5599899</v>
      </c>
      <c r="S132" s="2">
        <f>SUMIFS(_04___RGPS_e_RPPS[Movimento Despesas Militares],_04___RGPS_e_RPPS[Mês de Referência],"&gt;"&amp;EDATE(_04___RGPS_e_RPPS[[#This Row],[Mês de Referência]],-12),_04___RGPS_e_RPPS[Mês de Referência],"&lt;"&amp;EDATE(A132,1))</f>
        <v>45807427874.270012</v>
      </c>
      <c r="T132" s="2">
        <v>240164471.84</v>
      </c>
      <c r="U132" s="2">
        <f>IF(MONTH(_04___RGPS_e_RPPS[[#This Row],[Mês de Referência]])=1,_04___RGPS_e_RPPS[[#This Row],[Receitas FCDF]],_04___RGPS_e_RPPS[[#This Row],[Receitas FCDF]]-T131)</f>
        <v>14365840.210000008</v>
      </c>
      <c r="V132" s="2">
        <f>SUMIFS(_04___RGPS_e_RPPS[Movimento Receitas FCDF],_04___RGPS_e_RPPS[Mês de Referência],"&gt;"&amp;EDATE(_04___RGPS_e_RPPS[[#This Row],[Mês de Referência]],-12),_04___RGPS_e_RPPS[Mês de Referência],"&lt;"&amp;EDATE(A132,1))</f>
        <v>287031300.89999998</v>
      </c>
      <c r="W132" s="2">
        <v>4812549248.4899988</v>
      </c>
      <c r="X132" s="2">
        <f>IF(MONTH(_04___RGPS_e_RPPS[[#This Row],[Mês de Referência]])=1,_04___RGPS_e_RPPS[[#This Row],[Despesas FCDF]],_04___RGPS_e_RPPS[[#This Row],[Despesas FCDF]]-W131)</f>
        <v>686960995.06999874</v>
      </c>
      <c r="Y132" s="2">
        <f>SUMIFS(_04___RGPS_e_RPPS[Movimento Despesas FCDF],_04___RGPS_e_RPPS[Mês de Referência],"&gt;"&amp;EDATE(_04___RGPS_e_RPPS[[#This Row],[Mês de Referência]],-12),_04___RGPS_e_RPPS[Mês de Referência],"&lt;"&amp;EDATE(A132,1))</f>
        <v>4917208478.9099989</v>
      </c>
      <c r="Z132" s="8"/>
      <c r="AA132"/>
      <c r="AB132"/>
      <c r="AC132"/>
      <c r="AD132" s="1" t="s">
        <v>340</v>
      </c>
      <c r="AE132" s="6">
        <v>43405</v>
      </c>
      <c r="AF132" s="1">
        <v>2018</v>
      </c>
    </row>
    <row r="133" spans="1:32" ht="15" x14ac:dyDescent="0.25">
      <c r="A133" s="6">
        <v>43435</v>
      </c>
      <c r="B133" s="2">
        <v>395195089820.98004</v>
      </c>
      <c r="C133" s="2">
        <f>IF(MONTH(_04___RGPS_e_RPPS[[#This Row],[Mês de Referência]])=1,_04___RGPS_e_RPPS[[#This Row],[Receitas RGPS]],_04___RGPS_e_RPPS[[#This Row],[Receitas RGPS]]-B132)</f>
        <v>52084529676.109924</v>
      </c>
      <c r="D133" s="2">
        <f>SUMIFS(_04___RGPS_e_RPPS[Movimento Receitas RGPS],_04___RGPS_e_RPPS[Mês de Referência],"&gt;"&amp;EDATE(_04___RGPS_e_RPPS[[#This Row],[Mês de Referência]],-12),_04___RGPS_e_RPPS[Mês de Referência],"&lt;"&amp;EDATE(A133,1))</f>
        <v>395195089820.98004</v>
      </c>
      <c r="E133" s="2">
        <v>589512727031.15002</v>
      </c>
      <c r="F133" s="2">
        <f>IF(MONTH(_04___RGPS_e_RPPS[[#This Row],[Mês de Referência]])=1,_04___RGPS_e_RPPS[[#This Row],[Despesas RGPS]],_04___RGPS_e_RPPS[[#This Row],[Despesas RGPS]]-E132)</f>
        <v>45540495575.180115</v>
      </c>
      <c r="G133" s="2">
        <f>SUMIFS(_04___RGPS_e_RPPS[Movimento Despesas RGPS],_04___RGPS_e_RPPS[Mês de Referência],"&gt;"&amp;EDATE(_04___RGPS_e_RPPS[[#This Row],[Mês de Referência]],-12),_04___RGPS_e_RPPS[Mês de Referência],"&lt;"&amp;EDATE(A133,1))</f>
        <v>589512727031.15002</v>
      </c>
      <c r="H133" s="2">
        <v>33410891682.970001</v>
      </c>
      <c r="I133" s="2">
        <f>IF(MONTH(_04___RGPS_e_RPPS[[#This Row],[Mês de Referência]])=1,_04___RGPS_e_RPPS[[#This Row],[Receitas RPPS Civis]],_04___RGPS_e_RPPS[[#This Row],[Receitas RPPS Civis]]-H132)</f>
        <v>3095813293.6800041</v>
      </c>
      <c r="J133" s="2">
        <f>SUMIFS(_04___RGPS_e_RPPS[Movimento Receitas RPPS Civis],_04___RGPS_e_RPPS[Mês de Referência],"&gt;"&amp;EDATE(_04___RGPS_e_RPPS[[#This Row],[Mês de Referência]],-12),_04___RGPS_e_RPPS[Mês de Referência],"&lt;"&amp;EDATE(A133,1))</f>
        <v>33410891682.970001</v>
      </c>
      <c r="K133" s="2">
        <v>79878747249.690002</v>
      </c>
      <c r="L133" s="2">
        <f>IF(MONTH(_04___RGPS_e_RPPS[[#This Row],[Mês de Referência]])=1,_04___RGPS_e_RPPS[[#This Row],[Despesas RPPS Civis]],_04___RGPS_e_RPPS[[#This Row],[Despesas RPPS Civis]]-K132)</f>
        <v>6546545954.4799957</v>
      </c>
      <c r="M133" s="2">
        <f>SUMIFS(_04___RGPS_e_RPPS[Movimento Despesas RPPS Civis],_04___RGPS_e_RPPS[Mês de Referência],"&gt;"&amp;EDATE(_04___RGPS_e_RPPS[[#This Row],[Mês de Referência]],-12),_04___RGPS_e_RPPS[Mês de Referência],"&lt;"&amp;EDATE(A133,1))</f>
        <v>79878747249.690002</v>
      </c>
      <c r="N133" s="2">
        <v>2360049747.0999999</v>
      </c>
      <c r="O133" s="2">
        <f>IF(MONTH(_04___RGPS_e_RPPS[[#This Row],[Mês de Referência]])=1,_04___RGPS_e_RPPS[[#This Row],[Receitas - Militares]],_04___RGPS_e_RPPS[[#This Row],[Receitas - Militares]]-N132)</f>
        <v>245215081.91999984</v>
      </c>
      <c r="P133" s="2">
        <f>SUMIFS(_04___RGPS_e_RPPS[Movimento Receitas - Militares],_04___RGPS_e_RPPS[Mês de Referência],"&gt;"&amp;EDATE(_04___RGPS_e_RPPS[[#This Row],[Mês de Referência]],-12),_04___RGPS_e_RPPS[Mês de Referência],"&lt;"&amp;EDATE(A133,1))</f>
        <v>2360049747.0999999</v>
      </c>
      <c r="Q133" s="2">
        <v>46213283702.290001</v>
      </c>
      <c r="R133" s="2">
        <f>IF(MONTH(_04___RGPS_e_RPPS[[#This Row],[Mês de Referência]])=1,_04___RGPS_e_RPPS[[#This Row],[Despesas - Militares]],_04___RGPS_e_RPPS[[#This Row],[Despesas - Militares]]-Q132)</f>
        <v>3598686912.5500031</v>
      </c>
      <c r="S133" s="2">
        <f>SUMIFS(_04___RGPS_e_RPPS[Movimento Despesas Militares],_04___RGPS_e_RPPS[Mês de Referência],"&gt;"&amp;EDATE(_04___RGPS_e_RPPS[[#This Row],[Mês de Referência]],-12),_04___RGPS_e_RPPS[Mês de Referência],"&lt;"&amp;EDATE(A133,1))</f>
        <v>46213283702.290001</v>
      </c>
      <c r="T133" s="2">
        <v>268956521.06</v>
      </c>
      <c r="U133" s="2">
        <f>IF(MONTH(_04___RGPS_e_RPPS[[#This Row],[Mês de Referência]])=1,_04___RGPS_e_RPPS[[#This Row],[Receitas FCDF]],_04___RGPS_e_RPPS[[#This Row],[Receitas FCDF]]-T132)</f>
        <v>28792049.219999999</v>
      </c>
      <c r="V133" s="2">
        <f>SUMIFS(_04___RGPS_e_RPPS[Movimento Receitas FCDF],_04___RGPS_e_RPPS[Mês de Referência],"&gt;"&amp;EDATE(_04___RGPS_e_RPPS[[#This Row],[Mês de Referência]],-12),_04___RGPS_e_RPPS[Mês de Referência],"&lt;"&amp;EDATE(A133,1))</f>
        <v>268956521.06</v>
      </c>
      <c r="W133" s="2">
        <v>5042857905.1799994</v>
      </c>
      <c r="X133" s="2">
        <f>IF(MONTH(_04___RGPS_e_RPPS[[#This Row],[Mês de Referência]])=1,_04___RGPS_e_RPPS[[#This Row],[Despesas FCDF]],_04___RGPS_e_RPPS[[#This Row],[Despesas FCDF]]-W132)</f>
        <v>230308656.69000053</v>
      </c>
      <c r="Y133" s="2">
        <f>SUMIFS(_04___RGPS_e_RPPS[Movimento Despesas FCDF],_04___RGPS_e_RPPS[Mês de Referência],"&gt;"&amp;EDATE(_04___RGPS_e_RPPS[[#This Row],[Mês de Referência]],-12),_04___RGPS_e_RPPS[Mês de Referência],"&lt;"&amp;EDATE(A133,1))</f>
        <v>5042857905.1799994</v>
      </c>
      <c r="Z133" s="8"/>
      <c r="AA133"/>
      <c r="AB133"/>
      <c r="AC133"/>
      <c r="AD133" s="1" t="s">
        <v>341</v>
      </c>
      <c r="AE133" s="6">
        <v>43435</v>
      </c>
      <c r="AF133" s="1">
        <v>2018</v>
      </c>
    </row>
    <row r="134" spans="1:32" ht="15" x14ac:dyDescent="0.25">
      <c r="A134" s="6">
        <v>43466</v>
      </c>
      <c r="B134" s="2">
        <v>33913803961.730003</v>
      </c>
      <c r="C134" s="2">
        <f>IF(MONTH(_04___RGPS_e_RPPS[[#This Row],[Mês de Referência]])=1,_04___RGPS_e_RPPS[[#This Row],[Receitas RGPS]],_04___RGPS_e_RPPS[[#This Row],[Receitas RGPS]]-B133)</f>
        <v>33913803961.730003</v>
      </c>
      <c r="D134" s="2">
        <f>SUMIFS(_04___RGPS_e_RPPS[Movimento Receitas RGPS],_04___RGPS_e_RPPS[Mês de Referência],"&gt;"&amp;EDATE(_04___RGPS_e_RPPS[[#This Row],[Mês de Referência]],-12),_04___RGPS_e_RPPS[Mês de Referência],"&lt;"&amp;EDATE(A134,1))</f>
        <v>397456889651.94006</v>
      </c>
      <c r="E134" s="2">
        <v>48414067089.659996</v>
      </c>
      <c r="F134" s="2">
        <f>IF(MONTH(_04___RGPS_e_RPPS[[#This Row],[Mês de Referência]])=1,_04___RGPS_e_RPPS[[#This Row],[Despesas RGPS]],_04___RGPS_e_RPPS[[#This Row],[Despesas RGPS]]-E133)</f>
        <v>48414067089.659996</v>
      </c>
      <c r="G134" s="2">
        <f>SUMIFS(_04___RGPS_e_RPPS[Movimento Despesas RGPS],_04___RGPS_e_RPPS[Mês de Referência],"&gt;"&amp;EDATE(_04___RGPS_e_RPPS[[#This Row],[Mês de Referência]],-12),_04___RGPS_e_RPPS[Mês de Referência],"&lt;"&amp;EDATE(A134,1))</f>
        <v>592419572169.79004</v>
      </c>
      <c r="H134" s="2">
        <v>2576050879.9200001</v>
      </c>
      <c r="I134" s="2">
        <f>IF(MONTH(_04___RGPS_e_RPPS[[#This Row],[Mês de Referência]])=1,_04___RGPS_e_RPPS[[#This Row],[Receitas RPPS Civis]],_04___RGPS_e_RPPS[[#This Row],[Receitas RPPS Civis]]-H133)</f>
        <v>2576050879.9200001</v>
      </c>
      <c r="J134" s="2">
        <f>SUMIFS(_04___RGPS_e_RPPS[Movimento Receitas RPPS Civis],_04___RGPS_e_RPPS[Mês de Referência],"&gt;"&amp;EDATE(_04___RGPS_e_RPPS[[#This Row],[Mês de Referência]],-12),_04___RGPS_e_RPPS[Mês de Referência],"&lt;"&amp;EDATE(A134,1))</f>
        <v>33559016936.43</v>
      </c>
      <c r="K134" s="2">
        <v>6716562085.75</v>
      </c>
      <c r="L134" s="2">
        <f>IF(MONTH(_04___RGPS_e_RPPS[[#This Row],[Mês de Referência]])=1,_04___RGPS_e_RPPS[[#This Row],[Despesas RPPS Civis]],_04___RGPS_e_RPPS[[#This Row],[Despesas RPPS Civis]]-K133)</f>
        <v>6716562085.75</v>
      </c>
      <c r="M134" s="2">
        <f>SUMIFS(_04___RGPS_e_RPPS[Movimento Despesas RPPS Civis],_04___RGPS_e_RPPS[Mês de Referência],"&gt;"&amp;EDATE(_04___RGPS_e_RPPS[[#This Row],[Mês de Referência]],-12),_04___RGPS_e_RPPS[Mês de Referência],"&lt;"&amp;EDATE(A134,1))</f>
        <v>80303932050.119995</v>
      </c>
      <c r="N134" s="2">
        <v>159276257.72</v>
      </c>
      <c r="O134" s="2">
        <f>IF(MONTH(_04___RGPS_e_RPPS[[#This Row],[Mês de Referência]])=1,_04___RGPS_e_RPPS[[#This Row],[Receitas - Militares]],_04___RGPS_e_RPPS[[#This Row],[Receitas - Militares]]-N133)</f>
        <v>159276257.72</v>
      </c>
      <c r="P134" s="2">
        <f>SUMIFS(_04___RGPS_e_RPPS[Movimento Receitas - Militares],_04___RGPS_e_RPPS[Mês de Referência],"&gt;"&amp;EDATE(_04___RGPS_e_RPPS[[#This Row],[Mês de Referência]],-12),_04___RGPS_e_RPPS[Mês de Referência],"&lt;"&amp;EDATE(A134,1))</f>
        <v>2370764509.8699994</v>
      </c>
      <c r="Q134" s="2">
        <v>3789209219.7799997</v>
      </c>
      <c r="R134" s="2">
        <f>IF(MONTH(_04___RGPS_e_RPPS[[#This Row],[Mês de Referência]])=1,_04___RGPS_e_RPPS[[#This Row],[Despesas - Militares]],_04___RGPS_e_RPPS[[#This Row],[Despesas - Militares]]-Q133)</f>
        <v>3789209219.7799997</v>
      </c>
      <c r="S134" s="2">
        <f>SUMIFS(_04___RGPS_e_RPPS[Movimento Despesas Militares],_04___RGPS_e_RPPS[Mês de Referência],"&gt;"&amp;EDATE(_04___RGPS_e_RPPS[[#This Row],[Mês de Referência]],-12),_04___RGPS_e_RPPS[Mês de Referência],"&lt;"&amp;EDATE(A134,1))</f>
        <v>46487446470.75</v>
      </c>
      <c r="T134" s="2">
        <v>3786.39</v>
      </c>
      <c r="U134" s="2">
        <f>IF(MONTH(_04___RGPS_e_RPPS[[#This Row],[Mês de Referência]])=1,_04___RGPS_e_RPPS[[#This Row],[Receitas FCDF]],_04___RGPS_e_RPPS[[#This Row],[Receitas FCDF]]-T133)</f>
        <v>3786.39</v>
      </c>
      <c r="V134" s="2">
        <f>SUMIFS(_04___RGPS_e_RPPS[Movimento Receitas FCDF],_04___RGPS_e_RPPS[Mês de Referência],"&gt;"&amp;EDATE(_04___RGPS_e_RPPS[[#This Row],[Mês de Referência]],-12),_04___RGPS_e_RPPS[Mês de Referência],"&lt;"&amp;EDATE(A134,1))</f>
        <v>237647117.56999999</v>
      </c>
      <c r="W134" s="2">
        <v>220804705.44000003</v>
      </c>
      <c r="X134" s="2">
        <f>IF(MONTH(_04___RGPS_e_RPPS[[#This Row],[Mês de Referência]])=1,_04___RGPS_e_RPPS[[#This Row],[Despesas FCDF]],_04___RGPS_e_RPPS[[#This Row],[Despesas FCDF]]-W133)</f>
        <v>220804705.44000003</v>
      </c>
      <c r="Y134" s="2">
        <f>SUMIFS(_04___RGPS_e_RPPS[Movimento Despesas FCDF],_04___RGPS_e_RPPS[Mês de Referência],"&gt;"&amp;EDATE(_04___RGPS_e_RPPS[[#This Row],[Mês de Referência]],-12),_04___RGPS_e_RPPS[Mês de Referência],"&lt;"&amp;EDATE(A134,1))</f>
        <v>4887590609.9099989</v>
      </c>
      <c r="Z134" s="8"/>
      <c r="AA134"/>
      <c r="AB134"/>
      <c r="AC134"/>
      <c r="AD134" s="1" t="s">
        <v>330</v>
      </c>
      <c r="AE134" s="6">
        <v>43466</v>
      </c>
      <c r="AF134" s="1">
        <v>2019</v>
      </c>
    </row>
    <row r="135" spans="1:32" ht="15" x14ac:dyDescent="0.25">
      <c r="A135" s="6">
        <v>43497</v>
      </c>
      <c r="B135" s="2">
        <v>65997970775.180008</v>
      </c>
      <c r="C135" s="2">
        <f>IF(MONTH(_04___RGPS_e_RPPS[[#This Row],[Mês de Referência]])=1,_04___RGPS_e_RPPS[[#This Row],[Receitas RGPS]],_04___RGPS_e_RPPS[[#This Row],[Receitas RGPS]]-B134)</f>
        <v>32084166813.450005</v>
      </c>
      <c r="D135" s="2">
        <f>SUMIFS(_04___RGPS_e_RPPS[Movimento Receitas RGPS],_04___RGPS_e_RPPS[Mês de Referência],"&gt;"&amp;EDATE(_04___RGPS_e_RPPS[[#This Row],[Mês de Referência]],-12),_04___RGPS_e_RPPS[Mês de Referência],"&lt;"&amp;EDATE(A135,1))</f>
        <v>399440280103.28003</v>
      </c>
      <c r="E135" s="2">
        <v>95812499599.090012</v>
      </c>
      <c r="F135" s="2">
        <f>IF(MONTH(_04___RGPS_e_RPPS[[#This Row],[Mês de Referência]])=1,_04___RGPS_e_RPPS[[#This Row],[Despesas RGPS]],_04___RGPS_e_RPPS[[#This Row],[Despesas RGPS]]-E134)</f>
        <v>47398432509.430016</v>
      </c>
      <c r="G135" s="2">
        <f>SUMIFS(_04___RGPS_e_RPPS[Movimento Despesas RGPS],_04___RGPS_e_RPPS[Mês de Referência],"&gt;"&amp;EDATE(_04___RGPS_e_RPPS[[#This Row],[Mês de Referência]],-12),_04___RGPS_e_RPPS[Mês de Referência],"&lt;"&amp;EDATE(A135,1))</f>
        <v>595664973029.58008</v>
      </c>
      <c r="H135" s="2">
        <v>5186986395.3099995</v>
      </c>
      <c r="I135" s="2">
        <f>IF(MONTH(_04___RGPS_e_RPPS[[#This Row],[Mês de Referência]])=1,_04___RGPS_e_RPPS[[#This Row],[Receitas RPPS Civis]],_04___RGPS_e_RPPS[[#This Row],[Receitas RPPS Civis]]-H134)</f>
        <v>2610935515.3899994</v>
      </c>
      <c r="J135" s="2">
        <f>SUMIFS(_04___RGPS_e_RPPS[Movimento Receitas RPPS Civis],_04___RGPS_e_RPPS[Mês de Referência],"&gt;"&amp;EDATE(_04___RGPS_e_RPPS[[#This Row],[Mês de Referência]],-12),_04___RGPS_e_RPPS[Mês de Referência],"&lt;"&amp;EDATE(A135,1))</f>
        <v>33554189364.700005</v>
      </c>
      <c r="K135" s="2">
        <v>13066974581.260002</v>
      </c>
      <c r="L135" s="2">
        <f>IF(MONTH(_04___RGPS_e_RPPS[[#This Row],[Mês de Referência]])=1,_04___RGPS_e_RPPS[[#This Row],[Despesas RPPS Civis]],_04___RGPS_e_RPPS[[#This Row],[Despesas RPPS Civis]]-K134)</f>
        <v>6350412495.5100021</v>
      </c>
      <c r="M135" s="2">
        <f>SUMIFS(_04___RGPS_e_RPPS[Movimento Despesas RPPS Civis],_04___RGPS_e_RPPS[Mês de Referência],"&gt;"&amp;EDATE(_04___RGPS_e_RPPS[[#This Row],[Mês de Referência]],-12),_04___RGPS_e_RPPS[Mês de Referência],"&lt;"&amp;EDATE(A135,1))</f>
        <v>80610428319.790009</v>
      </c>
      <c r="N135" s="2">
        <v>369152175.34000003</v>
      </c>
      <c r="O135" s="2">
        <f>IF(MONTH(_04___RGPS_e_RPPS[[#This Row],[Mês de Referência]])=1,_04___RGPS_e_RPPS[[#This Row],[Receitas - Militares]],_04___RGPS_e_RPPS[[#This Row],[Receitas - Militares]]-N134)</f>
        <v>209875917.62000003</v>
      </c>
      <c r="P135" s="2">
        <f>SUMIFS(_04___RGPS_e_RPPS[Movimento Receitas - Militares],_04___RGPS_e_RPPS[Mês de Referência],"&gt;"&amp;EDATE(_04___RGPS_e_RPPS[[#This Row],[Mês de Referência]],-12),_04___RGPS_e_RPPS[Mês de Referência],"&lt;"&amp;EDATE(A135,1))</f>
        <v>2385195059.4199996</v>
      </c>
      <c r="Q135" s="2">
        <v>7593183340.3399992</v>
      </c>
      <c r="R135" s="2">
        <f>IF(MONTH(_04___RGPS_e_RPPS[[#This Row],[Mês de Referência]])=1,_04___RGPS_e_RPPS[[#This Row],[Despesas - Militares]],_04___RGPS_e_RPPS[[#This Row],[Despesas - Militares]]-Q134)</f>
        <v>3803974120.5599995</v>
      </c>
      <c r="S135" s="2">
        <f>SUMIFS(_04___RGPS_e_RPPS[Movimento Despesas Militares],_04___RGPS_e_RPPS[Mês de Referência],"&gt;"&amp;EDATE(_04___RGPS_e_RPPS[[#This Row],[Mês de Referência]],-12),_04___RGPS_e_RPPS[Mês de Referência],"&lt;"&amp;EDATE(A135,1))</f>
        <v>46770263565.449997</v>
      </c>
      <c r="T135" s="2">
        <v>14468397.360000001</v>
      </c>
      <c r="U135" s="2">
        <f>IF(MONTH(_04___RGPS_e_RPPS[[#This Row],[Mês de Referência]])=1,_04___RGPS_e_RPPS[[#This Row],[Receitas FCDF]],_04___RGPS_e_RPPS[[#This Row],[Receitas FCDF]]-T134)</f>
        <v>14464610.970000001</v>
      </c>
      <c r="V135" s="2">
        <f>SUMIFS(_04___RGPS_e_RPPS[Movimento Receitas FCDF],_04___RGPS_e_RPPS[Mês de Referência],"&gt;"&amp;EDATE(_04___RGPS_e_RPPS[[#This Row],[Mês de Referência]],-12),_04___RGPS_e_RPPS[Mês de Referência],"&lt;"&amp;EDATE(A135,1))</f>
        <v>220942125.28</v>
      </c>
      <c r="W135" s="2">
        <v>448208590.48000002</v>
      </c>
      <c r="X135" s="2">
        <f>IF(MONTH(_04___RGPS_e_RPPS[[#This Row],[Mês de Referência]])=1,_04___RGPS_e_RPPS[[#This Row],[Despesas FCDF]],_04___RGPS_e_RPPS[[#This Row],[Despesas FCDF]]-W134)</f>
        <v>227403885.03999999</v>
      </c>
      <c r="Y135" s="2">
        <f>SUMIFS(_04___RGPS_e_RPPS[Movimento Despesas FCDF],_04___RGPS_e_RPPS[Mês de Referência],"&gt;"&amp;EDATE(_04___RGPS_e_RPPS[[#This Row],[Mês de Referência]],-12),_04___RGPS_e_RPPS[Mês de Referência],"&lt;"&amp;EDATE(A135,1))</f>
        <v>4637567424.2999992</v>
      </c>
      <c r="Z135" s="8"/>
      <c r="AA135"/>
      <c r="AB135"/>
      <c r="AC135"/>
      <c r="AD135" s="1" t="s">
        <v>331</v>
      </c>
      <c r="AE135" s="6">
        <v>43497</v>
      </c>
      <c r="AF135" s="1">
        <v>2019</v>
      </c>
    </row>
    <row r="136" spans="1:32" ht="15" x14ac:dyDescent="0.25">
      <c r="A136" s="6">
        <v>43525</v>
      </c>
      <c r="B136" s="2">
        <v>97917974990.160004</v>
      </c>
      <c r="C136" s="2">
        <f>IF(MONTH(_04___RGPS_e_RPPS[[#This Row],[Mês de Referência]])=1,_04___RGPS_e_RPPS[[#This Row],[Receitas RGPS]],_04___RGPS_e_RPPS[[#This Row],[Receitas RGPS]]-B135)</f>
        <v>31920004214.979996</v>
      </c>
      <c r="D136" s="2">
        <f>SUMIFS(_04___RGPS_e_RPPS[Movimento Receitas RGPS],_04___RGPS_e_RPPS[Mês de Referência],"&gt;"&amp;EDATE(_04___RGPS_e_RPPS[[#This Row],[Mês de Referência]],-12),_04___RGPS_e_RPPS[Mês de Referência],"&lt;"&amp;EDATE(A136,1))</f>
        <v>401439486428.70001</v>
      </c>
      <c r="E136" s="2">
        <v>149027023215.56998</v>
      </c>
      <c r="F136" s="2">
        <f>IF(MONTH(_04___RGPS_e_RPPS[[#This Row],[Mês de Referência]])=1,_04___RGPS_e_RPPS[[#This Row],[Despesas RGPS]],_04___RGPS_e_RPPS[[#This Row],[Despesas RGPS]]-E135)</f>
        <v>53214523616.479965</v>
      </c>
      <c r="G136" s="2">
        <f>SUMIFS(_04___RGPS_e_RPPS[Movimento Despesas RGPS],_04___RGPS_e_RPPS[Mês de Referência],"&gt;"&amp;EDATE(_04___RGPS_e_RPPS[[#This Row],[Mês de Referência]],-12),_04___RGPS_e_RPPS[Mês de Referência],"&lt;"&amp;EDATE(A136,1))</f>
        <v>599152980409.3999</v>
      </c>
      <c r="H136" s="2">
        <v>7760183095.2300005</v>
      </c>
      <c r="I136" s="2">
        <f>IF(MONTH(_04___RGPS_e_RPPS[[#This Row],[Mês de Referência]])=1,_04___RGPS_e_RPPS[[#This Row],[Receitas RPPS Civis]],_04___RGPS_e_RPPS[[#This Row],[Receitas RPPS Civis]]-H135)</f>
        <v>2573196699.920001</v>
      </c>
      <c r="J136" s="2">
        <f>SUMIFS(_04___RGPS_e_RPPS[Movimento Receitas RPPS Civis],_04___RGPS_e_RPPS[Mês de Referência],"&gt;"&amp;EDATE(_04___RGPS_e_RPPS[[#This Row],[Mês de Referência]],-12),_04___RGPS_e_RPPS[Mês de Referência],"&lt;"&amp;EDATE(A136,1))</f>
        <v>33592562439.040005</v>
      </c>
      <c r="K136" s="2">
        <v>19904882359.219997</v>
      </c>
      <c r="L136" s="2">
        <f>IF(MONTH(_04___RGPS_e_RPPS[[#This Row],[Mês de Referência]])=1,_04___RGPS_e_RPPS[[#This Row],[Despesas RPPS Civis]],_04___RGPS_e_RPPS[[#This Row],[Despesas RPPS Civis]]-K135)</f>
        <v>6837907777.9599953</v>
      </c>
      <c r="M136" s="2">
        <f>SUMIFS(_04___RGPS_e_RPPS[Movimento Despesas RPPS Civis],_04___RGPS_e_RPPS[Mês de Referência],"&gt;"&amp;EDATE(_04___RGPS_e_RPPS[[#This Row],[Mês de Referência]],-12),_04___RGPS_e_RPPS[Mês de Referência],"&lt;"&amp;EDATE(A136,1))</f>
        <v>81071325421.959991</v>
      </c>
      <c r="N136" s="2">
        <v>578886101.70999992</v>
      </c>
      <c r="O136" s="2">
        <f>IF(MONTH(_04___RGPS_e_RPPS[[#This Row],[Mês de Referência]])=1,_04___RGPS_e_RPPS[[#This Row],[Receitas - Militares]],_04___RGPS_e_RPPS[[#This Row],[Receitas - Militares]]-N135)</f>
        <v>209733926.36999989</v>
      </c>
      <c r="P136" s="2">
        <f>SUMIFS(_04___RGPS_e_RPPS[Movimento Receitas - Militares],_04___RGPS_e_RPPS[Mês de Referência],"&gt;"&amp;EDATE(_04___RGPS_e_RPPS[[#This Row],[Mês de Referência]],-12),_04___RGPS_e_RPPS[Mês de Referência],"&lt;"&amp;EDATE(A136,1))</f>
        <v>2399263415.4499998</v>
      </c>
      <c r="Q136" s="2">
        <v>11398812924.26</v>
      </c>
      <c r="R136" s="2">
        <f>IF(MONTH(_04___RGPS_e_RPPS[[#This Row],[Mês de Referência]])=1,_04___RGPS_e_RPPS[[#This Row],[Despesas - Militares]],_04___RGPS_e_RPPS[[#This Row],[Despesas - Militares]]-Q135)</f>
        <v>3805629583.920001</v>
      </c>
      <c r="S136" s="2">
        <f>SUMIFS(_04___RGPS_e_RPPS[Movimento Despesas Militares],_04___RGPS_e_RPPS[Mês de Referência],"&gt;"&amp;EDATE(_04___RGPS_e_RPPS[[#This Row],[Mês de Referência]],-12),_04___RGPS_e_RPPS[Mês de Referência],"&lt;"&amp;EDATE(A136,1))</f>
        <v>47041078887.149994</v>
      </c>
      <c r="T136" s="2">
        <v>28886456.279999997</v>
      </c>
      <c r="U136" s="2">
        <f>IF(MONTH(_04___RGPS_e_RPPS[[#This Row],[Mês de Referência]])=1,_04___RGPS_e_RPPS[[#This Row],[Receitas FCDF]],_04___RGPS_e_RPPS[[#This Row],[Receitas FCDF]]-T135)</f>
        <v>14418058.919999996</v>
      </c>
      <c r="V136" s="2">
        <f>SUMIFS(_04___RGPS_e_RPPS[Movimento Receitas FCDF],_04___RGPS_e_RPPS[Mês de Referência],"&gt;"&amp;EDATE(_04___RGPS_e_RPPS[[#This Row],[Mês de Referência]],-12),_04___RGPS_e_RPPS[Mês de Referência],"&lt;"&amp;EDATE(A136,1))</f>
        <v>205665299.49999997</v>
      </c>
      <c r="W136" s="2">
        <v>847677173.73000002</v>
      </c>
      <c r="X136" s="2">
        <f>IF(MONTH(_04___RGPS_e_RPPS[[#This Row],[Mês de Referência]])=1,_04___RGPS_e_RPPS[[#This Row],[Despesas FCDF]],_04___RGPS_e_RPPS[[#This Row],[Despesas FCDF]]-W135)</f>
        <v>399468583.25</v>
      </c>
      <c r="Y136" s="2">
        <f>SUMIFS(_04___RGPS_e_RPPS[Movimento Despesas FCDF],_04___RGPS_e_RPPS[Mês de Referência],"&gt;"&amp;EDATE(_04___RGPS_e_RPPS[[#This Row],[Mês de Referência]],-12),_04___RGPS_e_RPPS[Mês de Referência],"&lt;"&amp;EDATE(A136,1))</f>
        <v>4585373750</v>
      </c>
      <c r="Z136" s="8"/>
      <c r="AA136"/>
      <c r="AB136"/>
      <c r="AC136"/>
      <c r="AD136" s="1" t="s">
        <v>332</v>
      </c>
      <c r="AE136" s="6">
        <v>43525</v>
      </c>
      <c r="AF136" s="1">
        <v>2019</v>
      </c>
    </row>
    <row r="137" spans="1:32" ht="15" x14ac:dyDescent="0.25">
      <c r="A137" s="6">
        <v>43556</v>
      </c>
      <c r="B137" s="2">
        <v>131865290207.27</v>
      </c>
      <c r="C137" s="2">
        <f>IF(MONTH(_04___RGPS_e_RPPS[[#This Row],[Mês de Referência]])=1,_04___RGPS_e_RPPS[[#This Row],[Receitas RGPS]],_04___RGPS_e_RPPS[[#This Row],[Receitas RGPS]]-B136)</f>
        <v>33947315217.110001</v>
      </c>
      <c r="D137" s="2">
        <f>SUMIFS(_04___RGPS_e_RPPS[Movimento Receitas RGPS],_04___RGPS_e_RPPS[Mês de Referência],"&gt;"&amp;EDATE(_04___RGPS_e_RPPS[[#This Row],[Mês de Referência]],-12),_04___RGPS_e_RPPS[Mês de Referência],"&lt;"&amp;EDATE(A137,1))</f>
        <v>402582426063.69</v>
      </c>
      <c r="E137" s="2">
        <v>196885907825.47998</v>
      </c>
      <c r="F137" s="2">
        <f>IF(MONTH(_04___RGPS_e_RPPS[[#This Row],[Mês de Referência]])=1,_04___RGPS_e_RPPS[[#This Row],[Despesas RGPS]],_04___RGPS_e_RPPS[[#This Row],[Despesas RGPS]]-E136)</f>
        <v>47858884609.910004</v>
      </c>
      <c r="G137" s="2">
        <f>SUMIFS(_04___RGPS_e_RPPS[Movimento Despesas RGPS],_04___RGPS_e_RPPS[Mês de Referência],"&gt;"&amp;EDATE(_04___RGPS_e_RPPS[[#This Row],[Mês de Referência]],-12),_04___RGPS_e_RPPS[Mês de Referência],"&lt;"&amp;EDATE(A137,1))</f>
        <v>601640670426.75</v>
      </c>
      <c r="H137" s="2">
        <v>10355266142.6</v>
      </c>
      <c r="I137" s="2">
        <f>IF(MONTH(_04___RGPS_e_RPPS[[#This Row],[Mês de Referência]])=1,_04___RGPS_e_RPPS[[#This Row],[Receitas RPPS Civis]],_04___RGPS_e_RPPS[[#This Row],[Receitas RPPS Civis]]-H136)</f>
        <v>2595083047.3699999</v>
      </c>
      <c r="J137" s="2">
        <f>SUMIFS(_04___RGPS_e_RPPS[Movimento Receitas RPPS Civis],_04___RGPS_e_RPPS[Mês de Referência],"&gt;"&amp;EDATE(_04___RGPS_e_RPPS[[#This Row],[Mês de Referência]],-12),_04___RGPS_e_RPPS[Mês de Referência],"&lt;"&amp;EDATE(A137,1))</f>
        <v>33493884499.530006</v>
      </c>
      <c r="K137" s="2">
        <v>26550871807.59</v>
      </c>
      <c r="L137" s="2">
        <f>IF(MONTH(_04___RGPS_e_RPPS[[#This Row],[Mês de Referência]])=1,_04___RGPS_e_RPPS[[#This Row],[Despesas RPPS Civis]],_04___RGPS_e_RPPS[[#This Row],[Despesas RPPS Civis]]-K136)</f>
        <v>6645989448.3700027</v>
      </c>
      <c r="M137" s="2">
        <f>SUMIFS(_04___RGPS_e_RPPS[Movimento Despesas RPPS Civis],_04___RGPS_e_RPPS[Mês de Referência],"&gt;"&amp;EDATE(_04___RGPS_e_RPPS[[#This Row],[Mês de Referência]],-12),_04___RGPS_e_RPPS[Mês de Referência],"&lt;"&amp;EDATE(A137,1))</f>
        <v>81629148127.390015</v>
      </c>
      <c r="N137" s="2">
        <v>789190258.5</v>
      </c>
      <c r="O137" s="2">
        <f>IF(MONTH(_04___RGPS_e_RPPS[[#This Row],[Mês de Referência]])=1,_04___RGPS_e_RPPS[[#This Row],[Receitas - Militares]],_04___RGPS_e_RPPS[[#This Row],[Receitas - Militares]]-N136)</f>
        <v>210304156.79000008</v>
      </c>
      <c r="P137" s="2">
        <f>SUMIFS(_04___RGPS_e_RPPS[Movimento Receitas - Militares],_04___RGPS_e_RPPS[Mês de Referência],"&gt;"&amp;EDATE(_04___RGPS_e_RPPS[[#This Row],[Mês de Referência]],-12),_04___RGPS_e_RPPS[Mês de Referência],"&lt;"&amp;EDATE(A137,1))</f>
        <v>2413104733.1499996</v>
      </c>
      <c r="Q137" s="2">
        <v>15227493910.599998</v>
      </c>
      <c r="R137" s="2">
        <f>IF(MONTH(_04___RGPS_e_RPPS[[#This Row],[Mês de Referência]])=1,_04___RGPS_e_RPPS[[#This Row],[Despesas - Militares]],_04___RGPS_e_RPPS[[#This Row],[Despesas - Militares]]-Q136)</f>
        <v>3828680986.3399982</v>
      </c>
      <c r="S137" s="2">
        <f>SUMIFS(_04___RGPS_e_RPPS[Movimento Despesas Militares],_04___RGPS_e_RPPS[Mês de Referência],"&gt;"&amp;EDATE(_04___RGPS_e_RPPS[[#This Row],[Mês de Referência]],-12),_04___RGPS_e_RPPS[Mês de Referência],"&lt;"&amp;EDATE(A137,1))</f>
        <v>47345668564.389992</v>
      </c>
      <c r="T137" s="2">
        <v>43312472.149999999</v>
      </c>
      <c r="U137" s="2">
        <f>IF(MONTH(_04___RGPS_e_RPPS[[#This Row],[Mês de Referência]])=1,_04___RGPS_e_RPPS[[#This Row],[Receitas FCDF]],_04___RGPS_e_RPPS[[#This Row],[Receitas FCDF]]-T136)</f>
        <v>14426015.870000001</v>
      </c>
      <c r="V137" s="2">
        <f>SUMIFS(_04___RGPS_e_RPPS[Movimento Receitas FCDF],_04___RGPS_e_RPPS[Mês de Referência],"&gt;"&amp;EDATE(_04___RGPS_e_RPPS[[#This Row],[Mês de Referência]],-12),_04___RGPS_e_RPPS[Mês de Referência],"&lt;"&amp;EDATE(A137,1))</f>
        <v>189111252.59999996</v>
      </c>
      <c r="W137" s="2">
        <v>1257531125.77</v>
      </c>
      <c r="X137" s="2">
        <f>IF(MONTH(_04___RGPS_e_RPPS[[#This Row],[Mês de Referência]])=1,_04___RGPS_e_RPPS[[#This Row],[Despesas FCDF]],_04___RGPS_e_RPPS[[#This Row],[Despesas FCDF]]-W136)</f>
        <v>409853952.03999996</v>
      </c>
      <c r="Y137" s="2">
        <f>SUMIFS(_04___RGPS_e_RPPS[Movimento Despesas FCDF],_04___RGPS_e_RPPS[Mês de Referência],"&gt;"&amp;EDATE(_04___RGPS_e_RPPS[[#This Row],[Mês de Referência]],-12),_04___RGPS_e_RPPS[Mês de Referência],"&lt;"&amp;EDATE(A137,1))</f>
        <v>4689234122.6999989</v>
      </c>
      <c r="Z137" s="8"/>
      <c r="AA137"/>
      <c r="AB137"/>
      <c r="AC137"/>
      <c r="AD137" s="1" t="s">
        <v>333</v>
      </c>
      <c r="AE137" s="6">
        <v>43556</v>
      </c>
      <c r="AF137" s="1">
        <v>2019</v>
      </c>
    </row>
    <row r="138" spans="1:32" ht="15" x14ac:dyDescent="0.25">
      <c r="A138" s="6">
        <v>43586</v>
      </c>
      <c r="B138" s="2">
        <v>164936240609.95001</v>
      </c>
      <c r="C138" s="2">
        <f>IF(MONTH(_04___RGPS_e_RPPS[[#This Row],[Mês de Referência]])=1,_04___RGPS_e_RPPS[[#This Row],[Receitas RGPS]],_04___RGPS_e_RPPS[[#This Row],[Receitas RGPS]]-B137)</f>
        <v>33070950402.680008</v>
      </c>
      <c r="D138" s="2">
        <f>SUMIFS(_04___RGPS_e_RPPS[Movimento Receitas RGPS],_04___RGPS_e_RPPS[Mês de Referência],"&gt;"&amp;EDATE(_04___RGPS_e_RPPS[[#This Row],[Mês de Referência]],-12),_04___RGPS_e_RPPS[Mês de Referência],"&lt;"&amp;EDATE(A138,1))</f>
        <v>405128647922.16003</v>
      </c>
      <c r="E138" s="2">
        <v>244603309116.20001</v>
      </c>
      <c r="F138" s="2">
        <f>IF(MONTH(_04___RGPS_e_RPPS[[#This Row],[Mês de Referência]])=1,_04___RGPS_e_RPPS[[#This Row],[Despesas RGPS]],_04___RGPS_e_RPPS[[#This Row],[Despesas RGPS]]-E137)</f>
        <v>47717401290.720032</v>
      </c>
      <c r="G138" s="2">
        <f>SUMIFS(_04___RGPS_e_RPPS[Movimento Despesas RGPS],_04___RGPS_e_RPPS[Mês de Referência],"&gt;"&amp;EDATE(_04___RGPS_e_RPPS[[#This Row],[Mês de Referência]],-12),_04___RGPS_e_RPPS[Mês de Referência],"&lt;"&amp;EDATE(A138,1))</f>
        <v>604025249328.8999</v>
      </c>
      <c r="H138" s="2">
        <v>13159282253.1</v>
      </c>
      <c r="I138" s="2">
        <f>IF(MONTH(_04___RGPS_e_RPPS[[#This Row],[Mês de Referência]])=1,_04___RGPS_e_RPPS[[#This Row],[Receitas RPPS Civis]],_04___RGPS_e_RPPS[[#This Row],[Receitas RPPS Civis]]-H137)</f>
        <v>2804016110.5</v>
      </c>
      <c r="J138" s="2">
        <f>SUMIFS(_04___RGPS_e_RPPS[Movimento Receitas RPPS Civis],_04___RGPS_e_RPPS[Mês de Referência],"&gt;"&amp;EDATE(_04___RGPS_e_RPPS[[#This Row],[Mês de Referência]],-12),_04___RGPS_e_RPPS[Mês de Referência],"&lt;"&amp;EDATE(A138,1))</f>
        <v>33616867900.690002</v>
      </c>
      <c r="K138" s="2">
        <v>33235107347.930004</v>
      </c>
      <c r="L138" s="2">
        <f>IF(MONTH(_04___RGPS_e_RPPS[[#This Row],[Mês de Referência]])=1,_04___RGPS_e_RPPS[[#This Row],[Despesas RPPS Civis]],_04___RGPS_e_RPPS[[#This Row],[Despesas RPPS Civis]]-K137)</f>
        <v>6684235540.340004</v>
      </c>
      <c r="M138" s="2">
        <f>SUMIFS(_04___RGPS_e_RPPS[Movimento Despesas RPPS Civis],_04___RGPS_e_RPPS[Mês de Referência],"&gt;"&amp;EDATE(_04___RGPS_e_RPPS[[#This Row],[Mês de Referência]],-12),_04___RGPS_e_RPPS[Mês de Referência],"&lt;"&amp;EDATE(A138,1))</f>
        <v>82129559941.25</v>
      </c>
      <c r="N138" s="2">
        <v>999580233.32000005</v>
      </c>
      <c r="O138" s="2">
        <f>IF(MONTH(_04___RGPS_e_RPPS[[#This Row],[Mês de Referência]])=1,_04___RGPS_e_RPPS[[#This Row],[Receitas - Militares]],_04___RGPS_e_RPPS[[#This Row],[Receitas - Militares]]-N137)</f>
        <v>210389974.82000005</v>
      </c>
      <c r="P138" s="2">
        <f>SUMIFS(_04___RGPS_e_RPPS[Movimento Receitas - Militares],_04___RGPS_e_RPPS[Mês de Referência],"&gt;"&amp;EDATE(_04___RGPS_e_RPPS[[#This Row],[Mês de Referência]],-12),_04___RGPS_e_RPPS[Mês de Referência],"&lt;"&amp;EDATE(A138,1))</f>
        <v>2426839235.3800001</v>
      </c>
      <c r="Q138" s="2">
        <v>19078477001.48</v>
      </c>
      <c r="R138" s="2">
        <f>IF(MONTH(_04___RGPS_e_RPPS[[#This Row],[Mês de Referência]])=1,_04___RGPS_e_RPPS[[#This Row],[Despesas - Militares]],_04___RGPS_e_RPPS[[#This Row],[Despesas - Militares]]-Q137)</f>
        <v>3850983090.8800011</v>
      </c>
      <c r="S138" s="2">
        <f>SUMIFS(_04___RGPS_e_RPPS[Movimento Despesas Militares],_04___RGPS_e_RPPS[Mês de Referência],"&gt;"&amp;EDATE(_04___RGPS_e_RPPS[[#This Row],[Mês de Referência]],-12),_04___RGPS_e_RPPS[Mês de Referência],"&lt;"&amp;EDATE(A138,1))</f>
        <v>47652092423.689987</v>
      </c>
      <c r="T138" s="2">
        <v>57751099.640000001</v>
      </c>
      <c r="U138" s="2">
        <f>IF(MONTH(_04___RGPS_e_RPPS[[#This Row],[Mês de Referência]])=1,_04___RGPS_e_RPPS[[#This Row],[Receitas FCDF]],_04___RGPS_e_RPPS[[#This Row],[Receitas FCDF]]-T137)</f>
        <v>14438627.490000002</v>
      </c>
      <c r="V138" s="2">
        <f>SUMIFS(_04___RGPS_e_RPPS[Movimento Receitas FCDF],_04___RGPS_e_RPPS[Mês de Referência],"&gt;"&amp;EDATE(_04___RGPS_e_RPPS[[#This Row],[Mês de Referência]],-12),_04___RGPS_e_RPPS[Mês de Referência],"&lt;"&amp;EDATE(A138,1))</f>
        <v>172588153.57000002</v>
      </c>
      <c r="W138" s="2">
        <v>1671850109.4499998</v>
      </c>
      <c r="X138" s="2">
        <f>IF(MONTH(_04___RGPS_e_RPPS[[#This Row],[Mês de Referência]])=1,_04___RGPS_e_RPPS[[#This Row],[Despesas FCDF]],_04___RGPS_e_RPPS[[#This Row],[Despesas FCDF]]-W137)</f>
        <v>414318983.67999983</v>
      </c>
      <c r="Y138" s="2">
        <f>SUMIFS(_04___RGPS_e_RPPS[Movimento Despesas FCDF],_04___RGPS_e_RPPS[Mês de Referência],"&gt;"&amp;EDATE(_04___RGPS_e_RPPS[[#This Row],[Mês de Referência]],-12),_04___RGPS_e_RPPS[Mês de Referência],"&lt;"&amp;EDATE(A138,1))</f>
        <v>4701430797.2099991</v>
      </c>
      <c r="Z138" s="8"/>
      <c r="AA138"/>
      <c r="AB138"/>
      <c r="AC138"/>
      <c r="AD138" s="1" t="s">
        <v>334</v>
      </c>
      <c r="AE138" s="6">
        <v>43586</v>
      </c>
      <c r="AF138" s="1">
        <v>2019</v>
      </c>
    </row>
    <row r="139" spans="1:32" ht="15" x14ac:dyDescent="0.25">
      <c r="A139" s="6">
        <v>43617</v>
      </c>
      <c r="B139" s="2">
        <v>197799773956.37003</v>
      </c>
      <c r="C139" s="2">
        <f>IF(MONTH(_04___RGPS_e_RPPS[[#This Row],[Mês de Referência]])=1,_04___RGPS_e_RPPS[[#This Row],[Receitas RGPS]],_04___RGPS_e_RPPS[[#This Row],[Receitas RGPS]]-B138)</f>
        <v>32863533346.420013</v>
      </c>
      <c r="D139" s="2">
        <f>SUMIFS(_04___RGPS_e_RPPS[Movimento Receitas RGPS],_04___RGPS_e_RPPS[Mês de Referência],"&gt;"&amp;EDATE(_04___RGPS_e_RPPS[[#This Row],[Mês de Referência]],-12),_04___RGPS_e_RPPS[Mês de Referência],"&lt;"&amp;EDATE(A139,1))</f>
        <v>407247617635.93005</v>
      </c>
      <c r="E139" s="2">
        <v>292534784387.27997</v>
      </c>
      <c r="F139" s="2">
        <f>IF(MONTH(_04___RGPS_e_RPPS[[#This Row],[Mês de Referência]])=1,_04___RGPS_e_RPPS[[#This Row],[Despesas RGPS]],_04___RGPS_e_RPPS[[#This Row],[Despesas RGPS]]-E138)</f>
        <v>47931475271.079956</v>
      </c>
      <c r="G139" s="2">
        <f>SUMIFS(_04___RGPS_e_RPPS[Movimento Despesas RGPS],_04___RGPS_e_RPPS[Mês de Referência],"&gt;"&amp;EDATE(_04___RGPS_e_RPPS[[#This Row],[Mês de Referência]],-12),_04___RGPS_e_RPPS[Mês de Referência],"&lt;"&amp;EDATE(A139,1))</f>
        <v>606780877579.10999</v>
      </c>
      <c r="H139" s="2">
        <v>15725218690.690001</v>
      </c>
      <c r="I139" s="2">
        <f>IF(MONTH(_04___RGPS_e_RPPS[[#This Row],[Mês de Referência]])=1,_04___RGPS_e_RPPS[[#This Row],[Receitas RPPS Civis]],_04___RGPS_e_RPPS[[#This Row],[Receitas RPPS Civis]]-H138)</f>
        <v>2565936437.5900002</v>
      </c>
      <c r="J139" s="2">
        <f>SUMIFS(_04___RGPS_e_RPPS[Movimento Receitas RPPS Civis],_04___RGPS_e_RPPS[Mês de Referência],"&gt;"&amp;EDATE(_04___RGPS_e_RPPS[[#This Row],[Mês de Referência]],-12),_04___RGPS_e_RPPS[Mês de Referência],"&lt;"&amp;EDATE(A139,1))</f>
        <v>33596134385.670002</v>
      </c>
      <c r="K139" s="2">
        <v>42452090651.990005</v>
      </c>
      <c r="L139" s="2">
        <f>IF(MONTH(_04___RGPS_e_RPPS[[#This Row],[Mês de Referência]])=1,_04___RGPS_e_RPPS[[#This Row],[Despesas RPPS Civis]],_04___RGPS_e_RPPS[[#This Row],[Despesas RPPS Civis]]-K138)</f>
        <v>9216983304.0600014</v>
      </c>
      <c r="M139" s="2">
        <f>SUMIFS(_04___RGPS_e_RPPS[Movimento Despesas RPPS Civis],_04___RGPS_e_RPPS[Mês de Referência],"&gt;"&amp;EDATE(_04___RGPS_e_RPPS[[#This Row],[Mês de Referência]],-12),_04___RGPS_e_RPPS[Mês de Referência],"&lt;"&amp;EDATE(A139,1))</f>
        <v>82709169090.610016</v>
      </c>
      <c r="N139" s="2">
        <v>1209547277.52</v>
      </c>
      <c r="O139" s="2">
        <f>IF(MONTH(_04___RGPS_e_RPPS[[#This Row],[Mês de Referência]])=1,_04___RGPS_e_RPPS[[#This Row],[Receitas - Militares]],_04___RGPS_e_RPPS[[#This Row],[Receitas - Militares]]-N138)</f>
        <v>209967044.19999993</v>
      </c>
      <c r="P139" s="2">
        <f>SUMIFS(_04___RGPS_e_RPPS[Movimento Receitas - Militares],_04___RGPS_e_RPPS[Mês de Referência],"&gt;"&amp;EDATE(_04___RGPS_e_RPPS[[#This Row],[Mês de Referência]],-12),_04___RGPS_e_RPPS[Mês de Referência],"&lt;"&amp;EDATE(A139,1))</f>
        <v>2439932211.48</v>
      </c>
      <c r="Q139" s="2">
        <v>24757717940.750004</v>
      </c>
      <c r="R139" s="2">
        <f>IF(MONTH(_04___RGPS_e_RPPS[[#This Row],[Mês de Referência]])=1,_04___RGPS_e_RPPS[[#This Row],[Despesas - Militares]],_04___RGPS_e_RPPS[[#This Row],[Despesas - Militares]]-Q138)</f>
        <v>5679240939.2700043</v>
      </c>
      <c r="S139" s="2">
        <f>SUMIFS(_04___RGPS_e_RPPS[Movimento Despesas Militares],_04___RGPS_e_RPPS[Mês de Referência],"&gt;"&amp;EDATE(_04___RGPS_e_RPPS[[#This Row],[Mês de Referência]],-12),_04___RGPS_e_RPPS[Mês de Referência],"&lt;"&amp;EDATE(A139,1))</f>
        <v>48039697953.380005</v>
      </c>
      <c r="T139" s="2">
        <v>72252242.939999998</v>
      </c>
      <c r="U139" s="2">
        <f>IF(MONTH(_04___RGPS_e_RPPS[[#This Row],[Mês de Referência]])=1,_04___RGPS_e_RPPS[[#This Row],[Receitas FCDF]],_04___RGPS_e_RPPS[[#This Row],[Receitas FCDF]]-T138)</f>
        <v>14501143.299999997</v>
      </c>
      <c r="V139" s="2">
        <f>SUMIFS(_04___RGPS_e_RPPS[Movimento Receitas FCDF],_04___RGPS_e_RPPS[Mês de Referência],"&gt;"&amp;EDATE(_04___RGPS_e_RPPS[[#This Row],[Mês de Referência]],-12),_04___RGPS_e_RPPS[Mês de Referência],"&lt;"&amp;EDATE(A139,1))</f>
        <v>172777170.61000001</v>
      </c>
      <c r="W139" s="2">
        <v>2218416367.6500001</v>
      </c>
      <c r="X139" s="2">
        <f>IF(MONTH(_04___RGPS_e_RPPS[[#This Row],[Mês de Referência]])=1,_04___RGPS_e_RPPS[[#This Row],[Despesas FCDF]],_04___RGPS_e_RPPS[[#This Row],[Despesas FCDF]]-W138)</f>
        <v>546566258.20000029</v>
      </c>
      <c r="Y139" s="2">
        <f>SUMIFS(_04___RGPS_e_RPPS[Movimento Despesas FCDF],_04___RGPS_e_RPPS[Mês de Referência],"&gt;"&amp;EDATE(_04___RGPS_e_RPPS[[#This Row],[Mês de Referência]],-12),_04___RGPS_e_RPPS[Mês de Referência],"&lt;"&amp;EDATE(A139,1))</f>
        <v>4774450459.5499992</v>
      </c>
      <c r="Z139" s="8"/>
      <c r="AA139"/>
      <c r="AB139"/>
      <c r="AC139"/>
      <c r="AD139" s="1" t="s">
        <v>335</v>
      </c>
      <c r="AE139" s="6">
        <v>43617</v>
      </c>
      <c r="AF139" s="1">
        <v>2019</v>
      </c>
    </row>
    <row r="140" spans="1:32" ht="15" x14ac:dyDescent="0.25">
      <c r="A140" s="6">
        <v>43647</v>
      </c>
      <c r="B140" s="2">
        <v>230023197484.14001</v>
      </c>
      <c r="C140" s="2">
        <f>IF(MONTH(_04___RGPS_e_RPPS[[#This Row],[Mês de Referência]])=1,_04___RGPS_e_RPPS[[#This Row],[Receitas RGPS]],_04___RGPS_e_RPPS[[#This Row],[Receitas RGPS]]-B139)</f>
        <v>32223423527.769989</v>
      </c>
      <c r="D140" s="2">
        <f>SUMIFS(_04___RGPS_e_RPPS[Movimento Receitas RGPS],_04___RGPS_e_RPPS[Mês de Referência],"&gt;"&amp;EDATE(_04___RGPS_e_RPPS[[#This Row],[Mês de Referência]],-12),_04___RGPS_e_RPPS[Mês de Referência],"&lt;"&amp;EDATE(A140,1))</f>
        <v>408672872083.81006</v>
      </c>
      <c r="E140" s="2">
        <v>340935595082.64008</v>
      </c>
      <c r="F140" s="2">
        <f>IF(MONTH(_04___RGPS_e_RPPS[[#This Row],[Mês de Referência]])=1,_04___RGPS_e_RPPS[[#This Row],[Despesas RGPS]],_04___RGPS_e_RPPS[[#This Row],[Despesas RGPS]]-E139)</f>
        <v>48400810695.360107</v>
      </c>
      <c r="G140" s="2">
        <f>SUMIFS(_04___RGPS_e_RPPS[Movimento Despesas RGPS],_04___RGPS_e_RPPS[Mês de Referência],"&gt;"&amp;EDATE(_04___RGPS_e_RPPS[[#This Row],[Mês de Referência]],-12),_04___RGPS_e_RPPS[Mês de Referência],"&lt;"&amp;EDATE(A140,1))</f>
        <v>609657781132.34009</v>
      </c>
      <c r="H140" s="2">
        <v>18172613137.089996</v>
      </c>
      <c r="I140" s="2">
        <f>IF(MONTH(_04___RGPS_e_RPPS[[#This Row],[Mês de Referência]])=1,_04___RGPS_e_RPPS[[#This Row],[Receitas RPPS Civis]],_04___RGPS_e_RPPS[[#This Row],[Receitas RPPS Civis]]-H139)</f>
        <v>2447394446.3999958</v>
      </c>
      <c r="J140" s="2">
        <f>SUMIFS(_04___RGPS_e_RPPS[Movimento Receitas RPPS Civis],_04___RGPS_e_RPPS[Mês de Referência],"&gt;"&amp;EDATE(_04___RGPS_e_RPPS[[#This Row],[Mês de Referência]],-12),_04___RGPS_e_RPPS[Mês de Referência],"&lt;"&amp;EDATE(A140,1))</f>
        <v>33432071041.610001</v>
      </c>
      <c r="K140" s="2">
        <v>49041278516.849991</v>
      </c>
      <c r="L140" s="2">
        <f>IF(MONTH(_04___RGPS_e_RPPS[[#This Row],[Mês de Referência]])=1,_04___RGPS_e_RPPS[[#This Row],[Despesas RPPS Civis]],_04___RGPS_e_RPPS[[#This Row],[Despesas RPPS Civis]]-K139)</f>
        <v>6589187864.8599854</v>
      </c>
      <c r="M140" s="2">
        <f>SUMIFS(_04___RGPS_e_RPPS[Movimento Despesas RPPS Civis],_04___RGPS_e_RPPS[Mês de Referência],"&gt;"&amp;EDATE(_04___RGPS_e_RPPS[[#This Row],[Mês de Referência]],-12),_04___RGPS_e_RPPS[Mês de Referência],"&lt;"&amp;EDATE(A140,1))</f>
        <v>83171621203.759995</v>
      </c>
      <c r="N140" s="2">
        <v>1419857528.8099999</v>
      </c>
      <c r="O140" s="2">
        <f>IF(MONTH(_04___RGPS_e_RPPS[[#This Row],[Mês de Referência]])=1,_04___RGPS_e_RPPS[[#This Row],[Receitas - Militares]],_04___RGPS_e_RPPS[[#This Row],[Receitas - Militares]]-N139)</f>
        <v>210310251.28999996</v>
      </c>
      <c r="P140" s="2">
        <f>SUMIFS(_04___RGPS_e_RPPS[Movimento Receitas - Militares],_04___RGPS_e_RPPS[Mês de Referência],"&gt;"&amp;EDATE(_04___RGPS_e_RPPS[[#This Row],[Mês de Referência]],-12),_04___RGPS_e_RPPS[Mês de Referência],"&lt;"&amp;EDATE(A140,1))</f>
        <v>2453000152.8699999</v>
      </c>
      <c r="Q140" s="2">
        <v>28587977538.150002</v>
      </c>
      <c r="R140" s="2">
        <f>IF(MONTH(_04___RGPS_e_RPPS[[#This Row],[Mês de Referência]])=1,_04___RGPS_e_RPPS[[#This Row],[Despesas - Militares]],_04___RGPS_e_RPPS[[#This Row],[Despesas - Militares]]-Q139)</f>
        <v>3830259597.3999977</v>
      </c>
      <c r="S140" s="2">
        <f>SUMIFS(_04___RGPS_e_RPPS[Movimento Despesas Militares],_04___RGPS_e_RPPS[Mês de Referência],"&gt;"&amp;EDATE(_04___RGPS_e_RPPS[[#This Row],[Mês de Referência]],-12),_04___RGPS_e_RPPS[Mês de Referência],"&lt;"&amp;EDATE(A140,1))</f>
        <v>48304708170.720001</v>
      </c>
      <c r="T140" s="2">
        <v>150530967.49000001</v>
      </c>
      <c r="U140" s="2">
        <f>IF(MONTH(_04___RGPS_e_RPPS[[#This Row],[Mês de Referência]])=1,_04___RGPS_e_RPPS[[#This Row],[Receitas FCDF]],_04___RGPS_e_RPPS[[#This Row],[Receitas FCDF]]-T139)</f>
        <v>78278724.550000012</v>
      </c>
      <c r="V140" s="2">
        <f>SUMIFS(_04___RGPS_e_RPPS[Movimento Receitas FCDF],_04___RGPS_e_RPPS[Mês de Referência],"&gt;"&amp;EDATE(_04___RGPS_e_RPPS[[#This Row],[Mês de Referência]],-12),_04___RGPS_e_RPPS[Mês de Referência],"&lt;"&amp;EDATE(A140,1))</f>
        <v>236797972.11000001</v>
      </c>
      <c r="W140" s="2">
        <v>2717853370.77</v>
      </c>
      <c r="X140" s="2">
        <f>IF(MONTH(_04___RGPS_e_RPPS[[#This Row],[Mês de Referência]])=1,_04___RGPS_e_RPPS[[#This Row],[Despesas FCDF]],_04___RGPS_e_RPPS[[#This Row],[Despesas FCDF]]-W139)</f>
        <v>499437003.11999989</v>
      </c>
      <c r="Y140" s="2">
        <f>SUMIFS(_04___RGPS_e_RPPS[Movimento Despesas FCDF],_04___RGPS_e_RPPS[Mês de Referência],"&gt;"&amp;EDATE(_04___RGPS_e_RPPS[[#This Row],[Mês de Referência]],-12),_04___RGPS_e_RPPS[Mês de Referência],"&lt;"&amp;EDATE(A140,1))</f>
        <v>4879641353.3199997</v>
      </c>
      <c r="Z140" s="8"/>
      <c r="AA140"/>
      <c r="AB140"/>
      <c r="AC140"/>
      <c r="AD140" s="1" t="s">
        <v>336</v>
      </c>
      <c r="AE140" s="6">
        <v>43647</v>
      </c>
      <c r="AF140" s="1">
        <v>2019</v>
      </c>
    </row>
    <row r="141" spans="1:32" ht="15" x14ac:dyDescent="0.25">
      <c r="A141" s="6">
        <v>43678</v>
      </c>
      <c r="B141" s="2">
        <v>262993818000.53</v>
      </c>
      <c r="C141" s="2">
        <f>IF(MONTH(_04___RGPS_e_RPPS[[#This Row],[Mês de Referência]])=1,_04___RGPS_e_RPPS[[#This Row],[Receitas RGPS]],_04___RGPS_e_RPPS[[#This Row],[Receitas RGPS]]-B140)</f>
        <v>32970620516.389984</v>
      </c>
      <c r="D141" s="2">
        <f>SUMIFS(_04___RGPS_e_RPPS[Movimento Receitas RGPS],_04___RGPS_e_RPPS[Mês de Referência],"&gt;"&amp;EDATE(_04___RGPS_e_RPPS[[#This Row],[Mês de Referência]],-12),_04___RGPS_e_RPPS[Mês de Referência],"&lt;"&amp;EDATE(A141,1))</f>
        <v>410367665927.3501</v>
      </c>
      <c r="E141" s="2">
        <v>412436945700.67999</v>
      </c>
      <c r="F141" s="2">
        <f>IF(MONTH(_04___RGPS_e_RPPS[[#This Row],[Mês de Referência]])=1,_04___RGPS_e_RPPS[[#This Row],[Despesas RGPS]],_04___RGPS_e_RPPS[[#This Row],[Despesas RGPS]]-E140)</f>
        <v>71501350618.039917</v>
      </c>
      <c r="G141" s="2">
        <f>SUMIFS(_04___RGPS_e_RPPS[Movimento Despesas RGPS],_04___RGPS_e_RPPS[Mês de Referência],"&gt;"&amp;EDATE(_04___RGPS_e_RPPS[[#This Row],[Mês de Referência]],-12),_04___RGPS_e_RPPS[Mês de Referência],"&lt;"&amp;EDATE(A141,1))</f>
        <v>615688409396.73999</v>
      </c>
      <c r="H141" s="2">
        <v>20735957485.34</v>
      </c>
      <c r="I141" s="2">
        <f>IF(MONTH(_04___RGPS_e_RPPS[[#This Row],[Mês de Referência]])=1,_04___RGPS_e_RPPS[[#This Row],[Receitas RPPS Civis]],_04___RGPS_e_RPPS[[#This Row],[Receitas RPPS Civis]]-H140)</f>
        <v>2563344348.2500038</v>
      </c>
      <c r="J141" s="2">
        <f>SUMIFS(_04___RGPS_e_RPPS[Movimento Receitas RPPS Civis],_04___RGPS_e_RPPS[Mês de Referência],"&gt;"&amp;EDATE(_04___RGPS_e_RPPS[[#This Row],[Mês de Referência]],-12),_04___RGPS_e_RPPS[Mês de Referência],"&lt;"&amp;EDATE(A141,1))</f>
        <v>33492893614.370007</v>
      </c>
      <c r="K141" s="2">
        <v>55706169240.189995</v>
      </c>
      <c r="L141" s="2">
        <f>IF(MONTH(_04___RGPS_e_RPPS[[#This Row],[Mês de Referência]])=1,_04___RGPS_e_RPPS[[#This Row],[Despesas RPPS Civis]],_04___RGPS_e_RPPS[[#This Row],[Despesas RPPS Civis]]-K140)</f>
        <v>6664890723.340004</v>
      </c>
      <c r="M141" s="2">
        <f>SUMIFS(_04___RGPS_e_RPPS[Movimento Despesas RPPS Civis],_04___RGPS_e_RPPS[Mês de Referência],"&gt;"&amp;EDATE(_04___RGPS_e_RPPS[[#This Row],[Mês de Referência]],-12),_04___RGPS_e_RPPS[Mês de Referência],"&lt;"&amp;EDATE(A141,1))</f>
        <v>83634255338.559998</v>
      </c>
      <c r="N141" s="2">
        <v>1628719798.77</v>
      </c>
      <c r="O141" s="2">
        <f>IF(MONTH(_04___RGPS_e_RPPS[[#This Row],[Mês de Referência]])=1,_04___RGPS_e_RPPS[[#This Row],[Receitas - Militares]],_04___RGPS_e_RPPS[[#This Row],[Receitas - Militares]]-N140)</f>
        <v>208862269.96000004</v>
      </c>
      <c r="P141" s="2">
        <f>SUMIFS(_04___RGPS_e_RPPS[Movimento Receitas - Militares],_04___RGPS_e_RPPS[Mês de Referência],"&gt;"&amp;EDATE(_04___RGPS_e_RPPS[[#This Row],[Mês de Referência]],-12),_04___RGPS_e_RPPS[Mês de Referência],"&lt;"&amp;EDATE(A141,1))</f>
        <v>2465002534.8800001</v>
      </c>
      <c r="Q141" s="2">
        <v>32417298158.759995</v>
      </c>
      <c r="R141" s="2">
        <f>IF(MONTH(_04___RGPS_e_RPPS[[#This Row],[Mês de Referência]])=1,_04___RGPS_e_RPPS[[#This Row],[Despesas - Militares]],_04___RGPS_e_RPPS[[#This Row],[Despesas - Militares]]-Q140)</f>
        <v>3829320620.609993</v>
      </c>
      <c r="S141" s="2">
        <f>SUMIFS(_04___RGPS_e_RPPS[Movimento Despesas Militares],_04___RGPS_e_RPPS[Mês de Referência],"&gt;"&amp;EDATE(_04___RGPS_e_RPPS[[#This Row],[Mês de Referência]],-12),_04___RGPS_e_RPPS[Mês de Referência],"&lt;"&amp;EDATE(A141,1))</f>
        <v>48564919856.869987</v>
      </c>
      <c r="T141" s="2">
        <v>175711159.18999997</v>
      </c>
      <c r="U141" s="2">
        <f>IF(MONTH(_04___RGPS_e_RPPS[[#This Row],[Mês de Referência]])=1,_04___RGPS_e_RPPS[[#This Row],[Receitas FCDF]],_04___RGPS_e_RPPS[[#This Row],[Receitas FCDF]]-T140)</f>
        <v>25180191.699999958</v>
      </c>
      <c r="V141" s="2">
        <f>SUMIFS(_04___RGPS_e_RPPS[Movimento Receitas FCDF],_04___RGPS_e_RPPS[Mês de Referência],"&gt;"&amp;EDATE(_04___RGPS_e_RPPS[[#This Row],[Mês de Referência]],-12),_04___RGPS_e_RPPS[Mês de Referência],"&lt;"&amp;EDATE(A141,1))</f>
        <v>247618363.81999996</v>
      </c>
      <c r="W141" s="2">
        <v>3154858108.5000005</v>
      </c>
      <c r="X141" s="2">
        <f>IF(MONTH(_04___RGPS_e_RPPS[[#This Row],[Mês de Referência]])=1,_04___RGPS_e_RPPS[[#This Row],[Despesas FCDF]],_04___RGPS_e_RPPS[[#This Row],[Despesas FCDF]]-W140)</f>
        <v>437004737.7300005</v>
      </c>
      <c r="Y141" s="2">
        <f>SUMIFS(_04___RGPS_e_RPPS[Movimento Despesas FCDF],_04___RGPS_e_RPPS[Mês de Referência],"&gt;"&amp;EDATE(_04___RGPS_e_RPPS[[#This Row],[Mês de Referência]],-12),_04___RGPS_e_RPPS[Mês de Referência],"&lt;"&amp;EDATE(A141,1))</f>
        <v>4909785260.0599995</v>
      </c>
      <c r="Z141" s="8"/>
      <c r="AA141"/>
      <c r="AB141"/>
      <c r="AC141"/>
      <c r="AD141" s="1" t="s">
        <v>337</v>
      </c>
      <c r="AE141" s="6">
        <v>43678</v>
      </c>
      <c r="AF141" s="1">
        <v>2019</v>
      </c>
    </row>
    <row r="142" spans="1:32" ht="15" x14ac:dyDescent="0.25">
      <c r="A142" s="6">
        <v>43709</v>
      </c>
      <c r="B142" s="2">
        <v>295625039359.59003</v>
      </c>
      <c r="C142" s="2">
        <f>IF(MONTH(_04___RGPS_e_RPPS[[#This Row],[Mês de Referência]])=1,_04___RGPS_e_RPPS[[#This Row],[Receitas RGPS]],_04___RGPS_e_RPPS[[#This Row],[Receitas RGPS]]-B141)</f>
        <v>32631221359.060028</v>
      </c>
      <c r="D142" s="2">
        <f>SUMIFS(_04___RGPS_e_RPPS[Movimento Receitas RGPS],_04___RGPS_e_RPPS[Mês de Referência],"&gt;"&amp;EDATE(_04___RGPS_e_RPPS[[#This Row],[Mês de Referência]],-12),_04___RGPS_e_RPPS[Mês de Referência],"&lt;"&amp;EDATE(A142,1))</f>
        <v>411770756469.60022</v>
      </c>
      <c r="E142" s="2">
        <v>460856781590.81006</v>
      </c>
      <c r="F142" s="2">
        <f>IF(MONTH(_04___RGPS_e_RPPS[[#This Row],[Mês de Referência]])=1,_04___RGPS_e_RPPS[[#This Row],[Despesas RGPS]],_04___RGPS_e_RPPS[[#This Row],[Despesas RGPS]]-E141)</f>
        <v>48419835890.130066</v>
      </c>
      <c r="G142" s="2">
        <f>SUMIFS(_04___RGPS_e_RPPS[Movimento Despesas RGPS],_04___RGPS_e_RPPS[Mês de Referência],"&gt;"&amp;EDATE(_04___RGPS_e_RPPS[[#This Row],[Mês de Referência]],-12),_04___RGPS_e_RPPS[Mês de Referência],"&lt;"&amp;EDATE(A142,1))</f>
        <v>618763017284.9502</v>
      </c>
      <c r="H142" s="2">
        <v>23253406149.049995</v>
      </c>
      <c r="I142" s="2">
        <f>IF(MONTH(_04___RGPS_e_RPPS[[#This Row],[Mês de Referência]])=1,_04___RGPS_e_RPPS[[#This Row],[Receitas RPPS Civis]],_04___RGPS_e_RPPS[[#This Row],[Receitas RPPS Civis]]-H141)</f>
        <v>2517448663.7099953</v>
      </c>
      <c r="J142" s="2">
        <f>SUMIFS(_04___RGPS_e_RPPS[Movimento Receitas RPPS Civis],_04___RGPS_e_RPPS[Mês de Referência],"&gt;"&amp;EDATE(_04___RGPS_e_RPPS[[#This Row],[Mês de Referência]],-12),_04___RGPS_e_RPPS[Mês de Referência],"&lt;"&amp;EDATE(A142,1))</f>
        <v>33476340802.889992</v>
      </c>
      <c r="K142" s="2">
        <v>62374286280.369995</v>
      </c>
      <c r="L142" s="2">
        <f>IF(MONTH(_04___RGPS_e_RPPS[[#This Row],[Mês de Referência]])=1,_04___RGPS_e_RPPS[[#This Row],[Despesas RPPS Civis]],_04___RGPS_e_RPPS[[#This Row],[Despesas RPPS Civis]]-K141)</f>
        <v>6668117040.1800003</v>
      </c>
      <c r="M142" s="2">
        <f>SUMIFS(_04___RGPS_e_RPPS[Movimento Despesas RPPS Civis],_04___RGPS_e_RPPS[Mês de Referência],"&gt;"&amp;EDATE(_04___RGPS_e_RPPS[[#This Row],[Mês de Referência]],-12),_04___RGPS_e_RPPS[Mês de Referência],"&lt;"&amp;EDATE(A142,1))</f>
        <v>84143254744.119995</v>
      </c>
      <c r="N142" s="2">
        <v>1836981438.8900001</v>
      </c>
      <c r="O142" s="2">
        <f>IF(MONTH(_04___RGPS_e_RPPS[[#This Row],[Mês de Referência]])=1,_04___RGPS_e_RPPS[[#This Row],[Receitas - Militares]],_04___RGPS_e_RPPS[[#This Row],[Receitas - Militares]]-N141)</f>
        <v>208261640.12000012</v>
      </c>
      <c r="P142" s="2">
        <f>SUMIFS(_04___RGPS_e_RPPS[Movimento Receitas - Militares],_04___RGPS_e_RPPS[Mês de Referência],"&gt;"&amp;EDATE(_04___RGPS_e_RPPS[[#This Row],[Mês de Referência]],-12),_04___RGPS_e_RPPS[Mês de Referência],"&lt;"&amp;EDATE(A142,1))</f>
        <v>2476120969.0999994</v>
      </c>
      <c r="Q142" s="2">
        <v>36267265815.540001</v>
      </c>
      <c r="R142" s="2">
        <f>IF(MONTH(_04___RGPS_e_RPPS[[#This Row],[Mês de Referência]])=1,_04___RGPS_e_RPPS[[#This Row],[Despesas - Militares]],_04___RGPS_e_RPPS[[#This Row],[Despesas - Militares]]-Q141)</f>
        <v>3849967656.7800064</v>
      </c>
      <c r="S142" s="2">
        <f>SUMIFS(_04___RGPS_e_RPPS[Movimento Despesas Militares],_04___RGPS_e_RPPS[Mês de Referência],"&gt;"&amp;EDATE(_04___RGPS_e_RPPS[[#This Row],[Mês de Referência]],-12),_04___RGPS_e_RPPS[Mês de Referência],"&lt;"&amp;EDATE(A142,1))</f>
        <v>48820033144.460007</v>
      </c>
      <c r="T142" s="2">
        <v>200972845.05000001</v>
      </c>
      <c r="U142" s="2">
        <f>IF(MONTH(_04___RGPS_e_RPPS[[#This Row],[Mês de Referência]])=1,_04___RGPS_e_RPPS[[#This Row],[Receitas FCDF]],_04___RGPS_e_RPPS[[#This Row],[Receitas FCDF]]-T141)</f>
        <v>25261685.860000044</v>
      </c>
      <c r="V142" s="2">
        <f>SUMIFS(_04___RGPS_e_RPPS[Movimento Receitas FCDF],_04___RGPS_e_RPPS[Mês de Referência],"&gt;"&amp;EDATE(_04___RGPS_e_RPPS[[#This Row],[Mês de Referência]],-12),_04___RGPS_e_RPPS[Mês de Referência],"&lt;"&amp;EDATE(A142,1))</f>
        <v>258507807.17000002</v>
      </c>
      <c r="W142" s="2">
        <v>3660544893.27</v>
      </c>
      <c r="X142" s="2">
        <f>IF(MONTH(_04___RGPS_e_RPPS[[#This Row],[Mês de Referência]])=1,_04___RGPS_e_RPPS[[#This Row],[Despesas FCDF]],_04___RGPS_e_RPPS[[#This Row],[Despesas FCDF]]-W141)</f>
        <v>505686784.7699995</v>
      </c>
      <c r="Y142" s="2">
        <f>SUMIFS(_04___RGPS_e_RPPS[Movimento Despesas FCDF],_04___RGPS_e_RPPS[Mês de Referência],"&gt;"&amp;EDATE(_04___RGPS_e_RPPS[[#This Row],[Mês de Referência]],-12),_04___RGPS_e_RPPS[Mês de Referência],"&lt;"&amp;EDATE(A142,1))</f>
        <v>5001480547.829999</v>
      </c>
      <c r="Z142" s="8"/>
      <c r="AA142"/>
      <c r="AB142"/>
      <c r="AC142"/>
      <c r="AD142" s="1" t="s">
        <v>338</v>
      </c>
      <c r="AE142" s="6">
        <v>43709</v>
      </c>
      <c r="AF142" s="1">
        <v>2019</v>
      </c>
    </row>
    <row r="143" spans="1:32" ht="15" x14ac:dyDescent="0.25">
      <c r="A143" s="6">
        <v>43739</v>
      </c>
      <c r="B143" s="2">
        <v>329524668195.59003</v>
      </c>
      <c r="C143" s="2">
        <f>IF(MONTH(_04___RGPS_e_RPPS[[#This Row],[Mês de Referência]])=1,_04___RGPS_e_RPPS[[#This Row],[Receitas RGPS]],_04___RGPS_e_RPPS[[#This Row],[Receitas RGPS]]-B142)</f>
        <v>33899628836</v>
      </c>
      <c r="D143" s="2">
        <f>SUMIFS(_04___RGPS_e_RPPS[Movimento Receitas RGPS],_04___RGPS_e_RPPS[Mês de Referência],"&gt;"&amp;EDATE(_04___RGPS_e_RPPS[[#This Row],[Mês de Referência]],-12),_04___RGPS_e_RPPS[Mês de Referência],"&lt;"&amp;EDATE(A143,1))</f>
        <v>413595249006.53015</v>
      </c>
      <c r="E143" s="2">
        <v>509523387188.15997</v>
      </c>
      <c r="F143" s="2">
        <f>IF(MONTH(_04___RGPS_e_RPPS[[#This Row],[Mês de Referência]])=1,_04___RGPS_e_RPPS[[#This Row],[Despesas RGPS]],_04___RGPS_e_RPPS[[#This Row],[Despesas RGPS]]-E142)</f>
        <v>48666605597.349915</v>
      </c>
      <c r="G143" s="2">
        <f>SUMIFS(_04___RGPS_e_RPPS[Movimento Despesas RGPS],_04___RGPS_e_RPPS[Mês de Referência],"&gt;"&amp;EDATE(_04___RGPS_e_RPPS[[#This Row],[Mês de Referência]],-12),_04___RGPS_e_RPPS[Mês de Referência],"&lt;"&amp;EDATE(A143,1))</f>
        <v>617080003056.73999</v>
      </c>
      <c r="H143" s="2">
        <v>25714432632.260002</v>
      </c>
      <c r="I143" s="2">
        <f>IF(MONTH(_04___RGPS_e_RPPS[[#This Row],[Mês de Referência]])=1,_04___RGPS_e_RPPS[[#This Row],[Receitas RPPS Civis]],_04___RGPS_e_RPPS[[#This Row],[Receitas RPPS Civis]]-H142)</f>
        <v>2461026483.2100067</v>
      </c>
      <c r="J143" s="2">
        <f>SUMIFS(_04___RGPS_e_RPPS[Movimento Receitas RPPS Civis],_04___RGPS_e_RPPS[Mês de Referência],"&gt;"&amp;EDATE(_04___RGPS_e_RPPS[[#This Row],[Mês de Referência]],-12),_04___RGPS_e_RPPS[Mês de Referência],"&lt;"&amp;EDATE(A143,1))</f>
        <v>33387579238.019997</v>
      </c>
      <c r="K143" s="2">
        <v>69084070001.089996</v>
      </c>
      <c r="L143" s="2">
        <f>IF(MONTH(_04___RGPS_e_RPPS[[#This Row],[Mês de Referência]])=1,_04___RGPS_e_RPPS[[#This Row],[Despesas RPPS Civis]],_04___RGPS_e_RPPS[[#This Row],[Despesas RPPS Civis]]-K142)</f>
        <v>6709783720.7200012</v>
      </c>
      <c r="M143" s="2">
        <f>SUMIFS(_04___RGPS_e_RPPS[Movimento Despesas RPPS Civis],_04___RGPS_e_RPPS[Mês de Referência],"&gt;"&amp;EDATE(_04___RGPS_e_RPPS[[#This Row],[Mês de Referência]],-12),_04___RGPS_e_RPPS[Mês de Referência],"&lt;"&amp;EDATE(A143,1))</f>
        <v>84693583859.559998</v>
      </c>
      <c r="N143" s="2">
        <v>2044928677.9199998</v>
      </c>
      <c r="O143" s="2">
        <f>IF(MONTH(_04___RGPS_e_RPPS[[#This Row],[Mês de Referência]])=1,_04___RGPS_e_RPPS[[#This Row],[Receitas - Militares]],_04___RGPS_e_RPPS[[#This Row],[Receitas - Militares]]-N142)</f>
        <v>207947239.02999973</v>
      </c>
      <c r="P143" s="2">
        <f>SUMIFS(_04___RGPS_e_RPPS[Movimento Receitas - Militares],_04___RGPS_e_RPPS[Mês de Referência],"&gt;"&amp;EDATE(_04___RGPS_e_RPPS[[#This Row],[Mês de Referência]],-12),_04___RGPS_e_RPPS[Mês de Referência],"&lt;"&amp;EDATE(A143,1))</f>
        <v>2486910505.1499996</v>
      </c>
      <c r="Q143" s="2">
        <v>40116953535.93</v>
      </c>
      <c r="R143" s="2">
        <f>IF(MONTH(_04___RGPS_e_RPPS[[#This Row],[Mês de Referência]])=1,_04___RGPS_e_RPPS[[#This Row],[Despesas - Militares]],_04___RGPS_e_RPPS[[#This Row],[Despesas - Militares]]-Q142)</f>
        <v>3849687720.3899994</v>
      </c>
      <c r="S143" s="2">
        <f>SUMIFS(_04___RGPS_e_RPPS[Movimento Despesas Militares],_04___RGPS_e_RPPS[Mês de Referência],"&gt;"&amp;EDATE(_04___RGPS_e_RPPS[[#This Row],[Mês de Referência]],-12),_04___RGPS_e_RPPS[Mês de Referência],"&lt;"&amp;EDATE(A143,1))</f>
        <v>49073721754.039993</v>
      </c>
      <c r="T143" s="2">
        <v>226346066.12</v>
      </c>
      <c r="U143" s="2">
        <f>IF(MONTH(_04___RGPS_e_RPPS[[#This Row],[Mês de Referência]])=1,_04___RGPS_e_RPPS[[#This Row],[Receitas FCDF]],_04___RGPS_e_RPPS[[#This Row],[Receitas FCDF]]-T142)</f>
        <v>25373221.069999993</v>
      </c>
      <c r="V143" s="2">
        <f>SUMIFS(_04___RGPS_e_RPPS[Movimento Receitas FCDF],_04___RGPS_e_RPPS[Mês de Referência],"&gt;"&amp;EDATE(_04___RGPS_e_RPPS[[#This Row],[Mês de Referência]],-12),_04___RGPS_e_RPPS[Mês de Referência],"&lt;"&amp;EDATE(A143,1))</f>
        <v>269503955.55000001</v>
      </c>
      <c r="W143" s="2">
        <v>4336280258.9700003</v>
      </c>
      <c r="X143" s="2">
        <f>IF(MONTH(_04___RGPS_e_RPPS[[#This Row],[Mês de Referência]])=1,_04___RGPS_e_RPPS[[#This Row],[Despesas FCDF]],_04___RGPS_e_RPPS[[#This Row],[Despesas FCDF]]-W142)</f>
        <v>675735365.70000029</v>
      </c>
      <c r="Y143" s="2">
        <f>SUMIFS(_04___RGPS_e_RPPS[Movimento Despesas FCDF],_04___RGPS_e_RPPS[Mês de Referência],"&gt;"&amp;EDATE(_04___RGPS_e_RPPS[[#This Row],[Mês de Referência]],-12),_04___RGPS_e_RPPS[Mês de Referência],"&lt;"&amp;EDATE(A143,1))</f>
        <v>5253549910.7299995</v>
      </c>
      <c r="Z143" s="8"/>
      <c r="AA143"/>
      <c r="AB143"/>
      <c r="AC143"/>
      <c r="AD143" s="1" t="s">
        <v>339</v>
      </c>
      <c r="AE143" s="6">
        <v>43739</v>
      </c>
      <c r="AF143" s="1">
        <v>2019</v>
      </c>
    </row>
    <row r="144" spans="1:32" ht="15" x14ac:dyDescent="0.25">
      <c r="A144" s="6">
        <v>43770</v>
      </c>
      <c r="B144" s="2">
        <v>362082861323.32996</v>
      </c>
      <c r="C144" s="2">
        <f>IF(MONTH(_04___RGPS_e_RPPS[[#This Row],[Mês de Referência]])=1,_04___RGPS_e_RPPS[[#This Row],[Receitas RGPS]],_04___RGPS_e_RPPS[[#This Row],[Receitas RGPS]]-B143)</f>
        <v>32558193127.739929</v>
      </c>
      <c r="D144" s="2">
        <f>SUMIFS(_04___RGPS_e_RPPS[Movimento Receitas RGPS],_04___RGPS_e_RPPS[Mês de Referência],"&gt;"&amp;EDATE(_04___RGPS_e_RPPS[[#This Row],[Mês de Referência]],-12),_04___RGPS_e_RPPS[Mês de Referência],"&lt;"&amp;EDATE(A144,1))</f>
        <v>414167390999.43988</v>
      </c>
      <c r="E144" s="2">
        <v>581184520624.78003</v>
      </c>
      <c r="F144" s="2">
        <f>IF(MONTH(_04___RGPS_e_RPPS[[#This Row],[Mês de Referência]])=1,_04___RGPS_e_RPPS[[#This Row],[Despesas RGPS]],_04___RGPS_e_RPPS[[#This Row],[Despesas RGPS]]-E143)</f>
        <v>71661133436.620056</v>
      </c>
      <c r="G144" s="2">
        <f>SUMIFS(_04___RGPS_e_RPPS[Movimento Despesas RGPS],_04___RGPS_e_RPPS[Mês de Referência],"&gt;"&amp;EDATE(_04___RGPS_e_RPPS[[#This Row],[Mês de Referência]],-12),_04___RGPS_e_RPPS[Mês de Referência],"&lt;"&amp;EDATE(A144,1))</f>
        <v>626725016199.96021</v>
      </c>
      <c r="H144" s="2">
        <v>30428750286.920002</v>
      </c>
      <c r="I144" s="2">
        <f>IF(MONTH(_04___RGPS_e_RPPS[[#This Row],[Mês de Referência]])=1,_04___RGPS_e_RPPS[[#This Row],[Receitas RPPS Civis]],_04___RGPS_e_RPPS[[#This Row],[Receitas RPPS Civis]]-H143)</f>
        <v>4714317654.6599998</v>
      </c>
      <c r="J144" s="2">
        <f>SUMIFS(_04___RGPS_e_RPPS[Movimento Receitas RPPS Civis],_04___RGPS_e_RPPS[Mês de Referência],"&gt;"&amp;EDATE(_04___RGPS_e_RPPS[[#This Row],[Mês de Referência]],-12),_04___RGPS_e_RPPS[Mês de Referência],"&lt;"&amp;EDATE(A144,1))</f>
        <v>33524563580.600002</v>
      </c>
      <c r="K144" s="2">
        <v>79191597715.110001</v>
      </c>
      <c r="L144" s="2">
        <f>IF(MONTH(_04___RGPS_e_RPPS[[#This Row],[Mês de Referência]])=1,_04___RGPS_e_RPPS[[#This Row],[Despesas RPPS Civis]],_04___RGPS_e_RPPS[[#This Row],[Despesas RPPS Civis]]-K143)</f>
        <v>10107527714.020004</v>
      </c>
      <c r="M144" s="2">
        <f>SUMIFS(_04___RGPS_e_RPPS[Movimento Despesas RPPS Civis],_04___RGPS_e_RPPS[Mês de Referência],"&gt;"&amp;EDATE(_04___RGPS_e_RPPS[[#This Row],[Mês de Referência]],-12),_04___RGPS_e_RPPS[Mês de Referência],"&lt;"&amp;EDATE(A144,1))</f>
        <v>85738143669.589996</v>
      </c>
      <c r="N144" s="2">
        <v>2253834803.3099999</v>
      </c>
      <c r="O144" s="2">
        <f>IF(MONTH(_04___RGPS_e_RPPS[[#This Row],[Mês de Referência]])=1,_04___RGPS_e_RPPS[[#This Row],[Receitas - Militares]],_04___RGPS_e_RPPS[[#This Row],[Receitas - Militares]]-N143)</f>
        <v>208906125.3900001</v>
      </c>
      <c r="P144" s="2">
        <f>SUMIFS(_04___RGPS_e_RPPS[Movimento Receitas - Militares],_04___RGPS_e_RPPS[Mês de Referência],"&gt;"&amp;EDATE(_04___RGPS_e_RPPS[[#This Row],[Mês de Referência]],-12),_04___RGPS_e_RPPS[Mês de Referência],"&lt;"&amp;EDATE(A144,1))</f>
        <v>2499049885.2299995</v>
      </c>
      <c r="Q144" s="2">
        <v>45851151228.05999</v>
      </c>
      <c r="R144" s="2">
        <f>IF(MONTH(_04___RGPS_e_RPPS[[#This Row],[Mês de Referência]])=1,_04___RGPS_e_RPPS[[#This Row],[Despesas - Militares]],_04___RGPS_e_RPPS[[#This Row],[Despesas - Militares]]-Q143)</f>
        <v>5734197692.1299896</v>
      </c>
      <c r="S144" s="2">
        <f>SUMIFS(_04___RGPS_e_RPPS[Movimento Despesas Militares],_04___RGPS_e_RPPS[Mês de Referência],"&gt;"&amp;EDATE(_04___RGPS_e_RPPS[[#This Row],[Mês de Referência]],-12),_04___RGPS_e_RPPS[Mês de Referência],"&lt;"&amp;EDATE(A144,1))</f>
        <v>49449838140.609993</v>
      </c>
      <c r="T144" s="2">
        <v>251774566.30000001</v>
      </c>
      <c r="U144" s="2">
        <f>IF(MONTH(_04___RGPS_e_RPPS[[#This Row],[Mês de Referência]])=1,_04___RGPS_e_RPPS[[#This Row],[Receitas FCDF]],_04___RGPS_e_RPPS[[#This Row],[Receitas FCDF]]-T143)</f>
        <v>25428500.180000007</v>
      </c>
      <c r="V144" s="2">
        <f>SUMIFS(_04___RGPS_e_RPPS[Movimento Receitas FCDF],_04___RGPS_e_RPPS[Mês de Referência],"&gt;"&amp;EDATE(_04___RGPS_e_RPPS[[#This Row],[Mês de Referência]],-12),_04___RGPS_e_RPPS[Mês de Referência],"&lt;"&amp;EDATE(A144,1))</f>
        <v>280566615.51999998</v>
      </c>
      <c r="W144" s="2">
        <v>4962901675.9400005</v>
      </c>
      <c r="X144" s="2">
        <f>IF(MONTH(_04___RGPS_e_RPPS[[#This Row],[Mês de Referência]])=1,_04___RGPS_e_RPPS[[#This Row],[Despesas FCDF]],_04___RGPS_e_RPPS[[#This Row],[Despesas FCDF]]-W143)</f>
        <v>626621416.97000027</v>
      </c>
      <c r="Y144" s="2">
        <f>SUMIFS(_04___RGPS_e_RPPS[Movimento Despesas FCDF],_04___RGPS_e_RPPS[Mês de Referência],"&gt;"&amp;EDATE(_04___RGPS_e_RPPS[[#This Row],[Mês de Referência]],-12),_04___RGPS_e_RPPS[Mês de Referência],"&lt;"&amp;EDATE(A144,1))</f>
        <v>5193210332.6300011</v>
      </c>
      <c r="Z144" s="8"/>
      <c r="AA144"/>
      <c r="AB144"/>
      <c r="AC144"/>
      <c r="AD144" s="1" t="s">
        <v>340</v>
      </c>
      <c r="AE144" s="6">
        <v>43770</v>
      </c>
      <c r="AF144" s="1">
        <v>2019</v>
      </c>
    </row>
    <row r="145" spans="1:32" ht="15" x14ac:dyDescent="0.25">
      <c r="A145" s="6">
        <v>43800</v>
      </c>
      <c r="B145" s="2">
        <v>415170037774.75995</v>
      </c>
      <c r="C145" s="2">
        <f>IF(MONTH(_04___RGPS_e_RPPS[[#This Row],[Mês de Referência]])=1,_04___RGPS_e_RPPS[[#This Row],[Receitas RGPS]],_04___RGPS_e_RPPS[[#This Row],[Receitas RGPS]]-B144)</f>
        <v>53087176451.429993</v>
      </c>
      <c r="D145" s="2">
        <f>SUMIFS(_04___RGPS_e_RPPS[Movimento Receitas RGPS],_04___RGPS_e_RPPS[Mês de Referência],"&gt;"&amp;EDATE(_04___RGPS_e_RPPS[[#This Row],[Mês de Referência]],-12),_04___RGPS_e_RPPS[Mês de Referência],"&lt;"&amp;EDATE(A145,1))</f>
        <v>415170037774.75995</v>
      </c>
      <c r="E145" s="2">
        <v>628468558497.31995</v>
      </c>
      <c r="F145" s="2">
        <f>IF(MONTH(_04___RGPS_e_RPPS[[#This Row],[Mês de Referência]])=1,_04___RGPS_e_RPPS[[#This Row],[Despesas RGPS]],_04___RGPS_e_RPPS[[#This Row],[Despesas RGPS]]-E144)</f>
        <v>47284037872.539917</v>
      </c>
      <c r="G145" s="2">
        <f>SUMIFS(_04___RGPS_e_RPPS[Movimento Despesas RGPS],_04___RGPS_e_RPPS[Mês de Referência],"&gt;"&amp;EDATE(_04___RGPS_e_RPPS[[#This Row],[Mês de Referência]],-12),_04___RGPS_e_RPPS[Mês de Referência],"&lt;"&amp;EDATE(A145,1))</f>
        <v>628468558497.31995</v>
      </c>
      <c r="H145" s="2">
        <v>33166945562.450001</v>
      </c>
      <c r="I145" s="2">
        <f>IF(MONTH(_04___RGPS_e_RPPS[[#This Row],[Mês de Referência]])=1,_04___RGPS_e_RPPS[[#This Row],[Receitas RPPS Civis]],_04___RGPS_e_RPPS[[#This Row],[Receitas RPPS Civis]]-H144)</f>
        <v>2738195275.5299988</v>
      </c>
      <c r="J145" s="2">
        <f>SUMIFS(_04___RGPS_e_RPPS[Movimento Receitas RPPS Civis],_04___RGPS_e_RPPS[Mês de Referência],"&gt;"&amp;EDATE(_04___RGPS_e_RPPS[[#This Row],[Mês de Referência]],-12),_04___RGPS_e_RPPS[Mês de Referência],"&lt;"&amp;EDATE(A145,1))</f>
        <v>33166945562.450001</v>
      </c>
      <c r="K145" s="2">
        <v>86256682460.799988</v>
      </c>
      <c r="L145" s="2">
        <f>IF(MONTH(_04___RGPS_e_RPPS[[#This Row],[Mês de Referência]])=1,_04___RGPS_e_RPPS[[#This Row],[Despesas RPPS Civis]],_04___RGPS_e_RPPS[[#This Row],[Despesas RPPS Civis]]-K144)</f>
        <v>7065084745.6899872</v>
      </c>
      <c r="M145" s="2">
        <f>SUMIFS(_04___RGPS_e_RPPS[Movimento Despesas RPPS Civis],_04___RGPS_e_RPPS[Mês de Referência],"&gt;"&amp;EDATE(_04___RGPS_e_RPPS[[#This Row],[Mês de Referência]],-12),_04___RGPS_e_RPPS[Mês de Referência],"&lt;"&amp;EDATE(A145,1))</f>
        <v>86256682460.799988</v>
      </c>
      <c r="N145" s="2">
        <v>2691254302.6399999</v>
      </c>
      <c r="O145" s="2">
        <f>IF(MONTH(_04___RGPS_e_RPPS[[#This Row],[Mês de Referência]])=1,_04___RGPS_e_RPPS[[#This Row],[Receitas - Militares]],_04___RGPS_e_RPPS[[#This Row],[Receitas - Militares]]-N144)</f>
        <v>437419499.32999992</v>
      </c>
      <c r="P145" s="2">
        <f>SUMIFS(_04___RGPS_e_RPPS[Movimento Receitas - Militares],_04___RGPS_e_RPPS[Mês de Referência],"&gt;"&amp;EDATE(_04___RGPS_e_RPPS[[#This Row],[Mês de Referência]],-12),_04___RGPS_e_RPPS[Mês de Referência],"&lt;"&amp;EDATE(A145,1))</f>
        <v>2691254302.6399999</v>
      </c>
      <c r="Q145" s="2">
        <v>49705978992.920006</v>
      </c>
      <c r="R145" s="2">
        <f>IF(MONTH(_04___RGPS_e_RPPS[[#This Row],[Mês de Referência]])=1,_04___RGPS_e_RPPS[[#This Row],[Despesas - Militares]],_04___RGPS_e_RPPS[[#This Row],[Despesas - Militares]]-Q144)</f>
        <v>3854827764.8600159</v>
      </c>
      <c r="S145" s="2">
        <f>SUMIFS(_04___RGPS_e_RPPS[Movimento Despesas Militares],_04___RGPS_e_RPPS[Mês de Referência],"&gt;"&amp;EDATE(_04___RGPS_e_RPPS[[#This Row],[Mês de Referência]],-12),_04___RGPS_e_RPPS[Mês de Referência],"&lt;"&amp;EDATE(A145,1))</f>
        <v>49705978992.920006</v>
      </c>
      <c r="T145" s="2">
        <v>294011439.15999997</v>
      </c>
      <c r="U145" s="2">
        <f>IF(MONTH(_04___RGPS_e_RPPS[[#This Row],[Mês de Referência]])=1,_04___RGPS_e_RPPS[[#This Row],[Receitas FCDF]],_04___RGPS_e_RPPS[[#This Row],[Receitas FCDF]]-T144)</f>
        <v>42236872.859999955</v>
      </c>
      <c r="V145" s="2">
        <f>SUMIFS(_04___RGPS_e_RPPS[Movimento Receitas FCDF],_04___RGPS_e_RPPS[Mês de Referência],"&gt;"&amp;EDATE(_04___RGPS_e_RPPS[[#This Row],[Mês de Referência]],-12),_04___RGPS_e_RPPS[Mês de Referência],"&lt;"&amp;EDATE(A145,1))</f>
        <v>294011439.15999997</v>
      </c>
      <c r="W145" s="2">
        <v>5330928052.0900002</v>
      </c>
      <c r="X145" s="2">
        <f>IF(MONTH(_04___RGPS_e_RPPS[[#This Row],[Mês de Referência]])=1,_04___RGPS_e_RPPS[[#This Row],[Despesas FCDF]],_04___RGPS_e_RPPS[[#This Row],[Despesas FCDF]]-W144)</f>
        <v>368026376.14999962</v>
      </c>
      <c r="Y145" s="2">
        <f>SUMIFS(_04___RGPS_e_RPPS[Movimento Despesas FCDF],_04___RGPS_e_RPPS[Mês de Referência],"&gt;"&amp;EDATE(_04___RGPS_e_RPPS[[#This Row],[Mês de Referência]],-12),_04___RGPS_e_RPPS[Mês de Referência],"&lt;"&amp;EDATE(A145,1))</f>
        <v>5330928052.0900002</v>
      </c>
      <c r="Z145" s="8"/>
      <c r="AA145"/>
      <c r="AB145"/>
      <c r="AC145"/>
      <c r="AD145" s="1" t="s">
        <v>341</v>
      </c>
      <c r="AE145" s="6">
        <v>43800</v>
      </c>
      <c r="AF145" s="1">
        <v>2019</v>
      </c>
    </row>
    <row r="146" spans="1:32" ht="15" x14ac:dyDescent="0.25">
      <c r="A146" s="6">
        <v>43831</v>
      </c>
      <c r="B146" s="2">
        <v>34657592146.229996</v>
      </c>
      <c r="C146" s="2">
        <f>IF(MONTH(_04___RGPS_e_RPPS[[#This Row],[Mês de Referência]])=1,_04___RGPS_e_RPPS[[#This Row],[Receitas RGPS]],_04___RGPS_e_RPPS[[#This Row],[Receitas RGPS]]-B145)</f>
        <v>34657592146.229996</v>
      </c>
      <c r="D146" s="2">
        <f>SUMIFS(_04___RGPS_e_RPPS[Movimento Receitas RGPS],_04___RGPS_e_RPPS[Mês de Referência],"&gt;"&amp;EDATE(_04___RGPS_e_RPPS[[#This Row],[Mês de Referência]],-12),_04___RGPS_e_RPPS[Mês de Referência],"&lt;"&amp;EDATE(A146,1))</f>
        <v>415913825959.25989</v>
      </c>
      <c r="E146" s="2">
        <v>51467917252.419998</v>
      </c>
      <c r="F146" s="2">
        <f>IF(MONTH(_04___RGPS_e_RPPS[[#This Row],[Mês de Referência]])=1,_04___RGPS_e_RPPS[[#This Row],[Despesas RGPS]],_04___RGPS_e_RPPS[[#This Row],[Despesas RGPS]]-E145)</f>
        <v>51467917252.419998</v>
      </c>
      <c r="G146" s="2">
        <f>SUMIFS(_04___RGPS_e_RPPS[Movimento Despesas RGPS],_04___RGPS_e_RPPS[Mês de Referência],"&gt;"&amp;EDATE(_04___RGPS_e_RPPS[[#This Row],[Mês de Referência]],-12),_04___RGPS_e_RPPS[Mês de Referência],"&lt;"&amp;EDATE(A146,1))</f>
        <v>631522408660.07996</v>
      </c>
      <c r="H146" s="2">
        <v>2542394602.6999998</v>
      </c>
      <c r="I146" s="2">
        <f>IF(MONTH(_04___RGPS_e_RPPS[[#This Row],[Mês de Referência]])=1,_04___RGPS_e_RPPS[[#This Row],[Receitas RPPS Civis]],_04___RGPS_e_RPPS[[#This Row],[Receitas RPPS Civis]]-H145)</f>
        <v>2542394602.6999998</v>
      </c>
      <c r="J146" s="2">
        <f>SUMIFS(_04___RGPS_e_RPPS[Movimento Receitas RPPS Civis],_04___RGPS_e_RPPS[Mês de Referência],"&gt;"&amp;EDATE(_04___RGPS_e_RPPS[[#This Row],[Mês de Referência]],-12),_04___RGPS_e_RPPS[Mês de Referência],"&lt;"&amp;EDATE(A146,1))</f>
        <v>33133289285.23</v>
      </c>
      <c r="K146" s="2">
        <v>7107479866.3900003</v>
      </c>
      <c r="L146" s="2">
        <f>IF(MONTH(_04___RGPS_e_RPPS[[#This Row],[Mês de Referência]])=1,_04___RGPS_e_RPPS[[#This Row],[Despesas RPPS Civis]],_04___RGPS_e_RPPS[[#This Row],[Despesas RPPS Civis]]-K145)</f>
        <v>7107479866.3900003</v>
      </c>
      <c r="M146" s="2">
        <f>SUMIFS(_04___RGPS_e_RPPS[Movimento Despesas RPPS Civis],_04___RGPS_e_RPPS[Mês de Referência],"&gt;"&amp;EDATE(_04___RGPS_e_RPPS[[#This Row],[Mês de Referência]],-12),_04___RGPS_e_RPPS[Mês de Referência],"&lt;"&amp;EDATE(A146,1))</f>
        <v>86647600241.439987</v>
      </c>
      <c r="N146" s="2">
        <v>239756324.77000001</v>
      </c>
      <c r="O146" s="2">
        <f>IF(MONTH(_04___RGPS_e_RPPS[[#This Row],[Mês de Referência]])=1,_04___RGPS_e_RPPS[[#This Row],[Receitas - Militares]],_04___RGPS_e_RPPS[[#This Row],[Receitas - Militares]]-N145)</f>
        <v>239756324.77000001</v>
      </c>
      <c r="P146" s="2">
        <f>SUMIFS(_04___RGPS_e_RPPS[Movimento Receitas - Militares],_04___RGPS_e_RPPS[Mês de Referência],"&gt;"&amp;EDATE(_04___RGPS_e_RPPS[[#This Row],[Mês de Referência]],-12),_04___RGPS_e_RPPS[Mês de Referência],"&lt;"&amp;EDATE(A146,1))</f>
        <v>2771734369.6900001</v>
      </c>
      <c r="Q146" s="2">
        <v>3872178025.5199995</v>
      </c>
      <c r="R146" s="2">
        <f>IF(MONTH(_04___RGPS_e_RPPS[[#This Row],[Mês de Referência]])=1,_04___RGPS_e_RPPS[[#This Row],[Despesas - Militares]],_04___RGPS_e_RPPS[[#This Row],[Despesas - Militares]]-Q145)</f>
        <v>3872178025.5199995</v>
      </c>
      <c r="S146" s="2">
        <f>SUMIFS(_04___RGPS_e_RPPS[Movimento Despesas Militares],_04___RGPS_e_RPPS[Mês de Referência],"&gt;"&amp;EDATE(_04___RGPS_e_RPPS[[#This Row],[Mês de Referência]],-12),_04___RGPS_e_RPPS[Mês de Referência],"&lt;"&amp;EDATE(A146,1))</f>
        <v>49788947798.660004</v>
      </c>
      <c r="T146" s="2">
        <v>31717456.319999997</v>
      </c>
      <c r="U146" s="2">
        <f>IF(MONTH(_04___RGPS_e_RPPS[[#This Row],[Mês de Referência]])=1,_04___RGPS_e_RPPS[[#This Row],[Receitas FCDF]],_04___RGPS_e_RPPS[[#This Row],[Receitas FCDF]]-T145)</f>
        <v>31717456.319999997</v>
      </c>
      <c r="V146" s="2">
        <f>SUMIFS(_04___RGPS_e_RPPS[Movimento Receitas FCDF],_04___RGPS_e_RPPS[Mês de Referência],"&gt;"&amp;EDATE(_04___RGPS_e_RPPS[[#This Row],[Mês de Referência]],-12),_04___RGPS_e_RPPS[Mês de Referência],"&lt;"&amp;EDATE(A146,1))</f>
        <v>325725109.08999997</v>
      </c>
      <c r="W146" s="2">
        <v>394705422.81</v>
      </c>
      <c r="X146" s="2">
        <f>IF(MONTH(_04___RGPS_e_RPPS[[#This Row],[Mês de Referência]])=1,_04___RGPS_e_RPPS[[#This Row],[Despesas FCDF]],_04___RGPS_e_RPPS[[#This Row],[Despesas FCDF]]-W145)</f>
        <v>394705422.81</v>
      </c>
      <c r="Y146" s="2">
        <f>SUMIFS(_04___RGPS_e_RPPS[Movimento Despesas FCDF],_04___RGPS_e_RPPS[Mês de Referência],"&gt;"&amp;EDATE(_04___RGPS_e_RPPS[[#This Row],[Mês de Referência]],-12),_04___RGPS_e_RPPS[Mês de Referência],"&lt;"&amp;EDATE(A146,1))</f>
        <v>5504828769.46</v>
      </c>
      <c r="Z146" s="8"/>
      <c r="AA146"/>
      <c r="AB146"/>
      <c r="AC146"/>
      <c r="AD146" s="1" t="s">
        <v>330</v>
      </c>
      <c r="AE146" s="6">
        <v>43831</v>
      </c>
      <c r="AF146" s="1">
        <v>2020</v>
      </c>
    </row>
    <row r="147" spans="1:32" ht="15" x14ac:dyDescent="0.25">
      <c r="A147" s="6">
        <v>43862</v>
      </c>
      <c r="B147" s="2">
        <v>67882337425.609993</v>
      </c>
      <c r="C147" s="2">
        <f>IF(MONTH(_04___RGPS_e_RPPS[[#This Row],[Mês de Referência]])=1,_04___RGPS_e_RPPS[[#This Row],[Receitas RGPS]],_04___RGPS_e_RPPS[[#This Row],[Receitas RGPS]]-B146)</f>
        <v>33224745279.379997</v>
      </c>
      <c r="D147" s="2">
        <f>SUMIFS(_04___RGPS_e_RPPS[Movimento Receitas RGPS],_04___RGPS_e_RPPS[Mês de Referência],"&gt;"&amp;EDATE(_04___RGPS_e_RPPS[[#This Row],[Mês de Referência]],-12),_04___RGPS_e_RPPS[Mês de Referência],"&lt;"&amp;EDATE(A147,1))</f>
        <v>417054404425.18994</v>
      </c>
      <c r="E147" s="2">
        <v>102507642520.99001</v>
      </c>
      <c r="F147" s="2">
        <f>IF(MONTH(_04___RGPS_e_RPPS[[#This Row],[Mês de Referência]])=1,_04___RGPS_e_RPPS[[#This Row],[Despesas RGPS]],_04___RGPS_e_RPPS[[#This Row],[Despesas RGPS]]-E146)</f>
        <v>51039725268.570007</v>
      </c>
      <c r="G147" s="2">
        <f>SUMIFS(_04___RGPS_e_RPPS[Movimento Despesas RGPS],_04___RGPS_e_RPPS[Mês de Referência],"&gt;"&amp;EDATE(_04___RGPS_e_RPPS[[#This Row],[Mês de Referência]],-12),_04___RGPS_e_RPPS[Mês de Referência],"&lt;"&amp;EDATE(A147,1))</f>
        <v>635163701419.21997</v>
      </c>
      <c r="H147" s="2">
        <v>5007118242.4299994</v>
      </c>
      <c r="I147" s="2">
        <f>IF(MONTH(_04___RGPS_e_RPPS[[#This Row],[Mês de Referência]])=1,_04___RGPS_e_RPPS[[#This Row],[Receitas RPPS Civis]],_04___RGPS_e_RPPS[[#This Row],[Receitas RPPS Civis]]-H146)</f>
        <v>2464723639.7299995</v>
      </c>
      <c r="J147" s="2">
        <f>SUMIFS(_04___RGPS_e_RPPS[Movimento Receitas RPPS Civis],_04___RGPS_e_RPPS[Mês de Referência],"&gt;"&amp;EDATE(_04___RGPS_e_RPPS[[#This Row],[Mês de Referência]],-12),_04___RGPS_e_RPPS[Mês de Referência],"&lt;"&amp;EDATE(A147,1))</f>
        <v>32987077409.570004</v>
      </c>
      <c r="K147" s="2">
        <v>13857574494.02</v>
      </c>
      <c r="L147" s="2">
        <f>IF(MONTH(_04___RGPS_e_RPPS[[#This Row],[Mês de Referência]])=1,_04___RGPS_e_RPPS[[#This Row],[Despesas RPPS Civis]],_04___RGPS_e_RPPS[[#This Row],[Despesas RPPS Civis]]-K146)</f>
        <v>6750094627.6300001</v>
      </c>
      <c r="M147" s="2">
        <f>SUMIFS(_04___RGPS_e_RPPS[Movimento Despesas RPPS Civis],_04___RGPS_e_RPPS[Mês de Referência],"&gt;"&amp;EDATE(_04___RGPS_e_RPPS[[#This Row],[Mês de Referência]],-12),_04___RGPS_e_RPPS[Mês de Referência],"&lt;"&amp;EDATE(A147,1))</f>
        <v>87047282373.559982</v>
      </c>
      <c r="N147" s="2">
        <v>555246432.96999991</v>
      </c>
      <c r="O147" s="2">
        <f>IF(MONTH(_04___RGPS_e_RPPS[[#This Row],[Mês de Referência]])=1,_04___RGPS_e_RPPS[[#This Row],[Receitas - Militares]],_04___RGPS_e_RPPS[[#This Row],[Receitas - Militares]]-N146)</f>
        <v>315490108.19999993</v>
      </c>
      <c r="P147" s="2">
        <f>SUMIFS(_04___RGPS_e_RPPS[Movimento Receitas - Militares],_04___RGPS_e_RPPS[Mês de Referência],"&gt;"&amp;EDATE(_04___RGPS_e_RPPS[[#This Row],[Mês de Referência]],-12),_04___RGPS_e_RPPS[Mês de Referência],"&lt;"&amp;EDATE(A147,1))</f>
        <v>2877348560.2699995</v>
      </c>
      <c r="Q147" s="2">
        <v>7738357276.0700006</v>
      </c>
      <c r="R147" s="2">
        <f>IF(MONTH(_04___RGPS_e_RPPS[[#This Row],[Mês de Referência]])=1,_04___RGPS_e_RPPS[[#This Row],[Despesas - Militares]],_04___RGPS_e_RPPS[[#This Row],[Despesas - Militares]]-Q146)</f>
        <v>3866179250.5500011</v>
      </c>
      <c r="S147" s="2">
        <f>SUMIFS(_04___RGPS_e_RPPS[Movimento Despesas Militares],_04___RGPS_e_RPPS[Mês de Referência],"&gt;"&amp;EDATE(_04___RGPS_e_RPPS[[#This Row],[Mês de Referência]],-12),_04___RGPS_e_RPPS[Mês de Referência],"&lt;"&amp;EDATE(A147,1))</f>
        <v>49851152928.650002</v>
      </c>
      <c r="T147" s="2">
        <v>63862222.960000001</v>
      </c>
      <c r="U147" s="2">
        <f>IF(MONTH(_04___RGPS_e_RPPS[[#This Row],[Mês de Referência]])=1,_04___RGPS_e_RPPS[[#This Row],[Receitas FCDF]],_04___RGPS_e_RPPS[[#This Row],[Receitas FCDF]]-T146)</f>
        <v>32144766.640000004</v>
      </c>
      <c r="V147" s="2">
        <f>SUMIFS(_04___RGPS_e_RPPS[Movimento Receitas FCDF],_04___RGPS_e_RPPS[Mês de Referência],"&gt;"&amp;EDATE(_04___RGPS_e_RPPS[[#This Row],[Mês de Referência]],-12),_04___RGPS_e_RPPS[Mês de Referência],"&lt;"&amp;EDATE(A147,1))</f>
        <v>343405264.75999993</v>
      </c>
      <c r="W147" s="2">
        <v>728649233.56000006</v>
      </c>
      <c r="X147" s="2">
        <f>IF(MONTH(_04___RGPS_e_RPPS[[#This Row],[Mês de Referência]])=1,_04___RGPS_e_RPPS[[#This Row],[Despesas FCDF]],_04___RGPS_e_RPPS[[#This Row],[Despesas FCDF]]-W146)</f>
        <v>333943810.75000006</v>
      </c>
      <c r="Y147" s="2">
        <f>SUMIFS(_04___RGPS_e_RPPS[Movimento Despesas FCDF],_04___RGPS_e_RPPS[Mês de Referência],"&gt;"&amp;EDATE(_04___RGPS_e_RPPS[[#This Row],[Mês de Referência]],-12),_04___RGPS_e_RPPS[Mês de Referência],"&lt;"&amp;EDATE(A147,1))</f>
        <v>5611368695.170001</v>
      </c>
      <c r="Z147" s="8"/>
      <c r="AA147"/>
      <c r="AB147"/>
      <c r="AC147"/>
      <c r="AD147" s="1" t="s">
        <v>331</v>
      </c>
      <c r="AE147" s="6">
        <v>43862</v>
      </c>
      <c r="AF147" s="1">
        <v>2020</v>
      </c>
    </row>
    <row r="148" spans="1:32" ht="15" x14ac:dyDescent="0.25">
      <c r="A148" s="6">
        <v>43891</v>
      </c>
      <c r="B148" s="2">
        <v>99792476533.37001</v>
      </c>
      <c r="C148" s="2">
        <f>IF(MONTH(_04___RGPS_e_RPPS[[#This Row],[Mês de Referência]])=1,_04___RGPS_e_RPPS[[#This Row],[Receitas RGPS]],_04___RGPS_e_RPPS[[#This Row],[Receitas RGPS]]-B147)</f>
        <v>31910139107.760017</v>
      </c>
      <c r="D148" s="2">
        <f>SUMIFS(_04___RGPS_e_RPPS[Movimento Receitas RGPS],_04___RGPS_e_RPPS[Mês de Referência],"&gt;"&amp;EDATE(_04___RGPS_e_RPPS[[#This Row],[Mês de Referência]],-12),_04___RGPS_e_RPPS[Mês de Referência],"&lt;"&amp;EDATE(A148,1))</f>
        <v>417044539317.96997</v>
      </c>
      <c r="E148" s="2">
        <v>152931491317.17999</v>
      </c>
      <c r="F148" s="2">
        <f>IF(MONTH(_04___RGPS_e_RPPS[[#This Row],[Mês de Referência]])=1,_04___RGPS_e_RPPS[[#This Row],[Despesas RGPS]],_04___RGPS_e_RPPS[[#This Row],[Despesas RGPS]]-E147)</f>
        <v>50423848796.189987</v>
      </c>
      <c r="G148" s="2">
        <f>SUMIFS(_04___RGPS_e_RPPS[Movimento Despesas RGPS],_04___RGPS_e_RPPS[Mês de Referência],"&gt;"&amp;EDATE(_04___RGPS_e_RPPS[[#This Row],[Mês de Referência]],-12),_04___RGPS_e_RPPS[Mês de Referência],"&lt;"&amp;EDATE(A148,1))</f>
        <v>632373026598.92993</v>
      </c>
      <c r="H148" s="2">
        <v>8128676478.6799994</v>
      </c>
      <c r="I148" s="2">
        <f>IF(MONTH(_04___RGPS_e_RPPS[[#This Row],[Mês de Referência]])=1,_04___RGPS_e_RPPS[[#This Row],[Receitas RPPS Civis]],_04___RGPS_e_RPPS[[#This Row],[Receitas RPPS Civis]]-H147)</f>
        <v>3121558236.25</v>
      </c>
      <c r="J148" s="2">
        <f>SUMIFS(_04___RGPS_e_RPPS[Movimento Receitas RPPS Civis],_04___RGPS_e_RPPS[Mês de Referência],"&gt;"&amp;EDATE(_04___RGPS_e_RPPS[[#This Row],[Mês de Referência]],-12),_04___RGPS_e_RPPS[Mês de Referência],"&lt;"&amp;EDATE(A148,1))</f>
        <v>33535438945.900002</v>
      </c>
      <c r="K148" s="2">
        <v>20533918019.239998</v>
      </c>
      <c r="L148" s="2">
        <f>IF(MONTH(_04___RGPS_e_RPPS[[#This Row],[Mês de Referência]])=1,_04___RGPS_e_RPPS[[#This Row],[Despesas RPPS Civis]],_04___RGPS_e_RPPS[[#This Row],[Despesas RPPS Civis]]-K147)</f>
        <v>6676343525.2199974</v>
      </c>
      <c r="M148" s="2">
        <f>SUMIFS(_04___RGPS_e_RPPS[Movimento Despesas RPPS Civis],_04___RGPS_e_RPPS[Mês de Referência],"&gt;"&amp;EDATE(_04___RGPS_e_RPPS[[#This Row],[Mês de Referência]],-12),_04___RGPS_e_RPPS[Mês de Referência],"&lt;"&amp;EDATE(A148,1))</f>
        <v>86885718120.820007</v>
      </c>
      <c r="N148" s="2">
        <v>985495227.71000004</v>
      </c>
      <c r="O148" s="2">
        <f>IF(MONTH(_04___RGPS_e_RPPS[[#This Row],[Mês de Referência]])=1,_04___RGPS_e_RPPS[[#This Row],[Receitas - Militares]],_04___RGPS_e_RPPS[[#This Row],[Receitas - Militares]]-N147)</f>
        <v>430248794.74000013</v>
      </c>
      <c r="P148" s="2">
        <f>SUMIFS(_04___RGPS_e_RPPS[Movimento Receitas - Militares],_04___RGPS_e_RPPS[Mês de Referência],"&gt;"&amp;EDATE(_04___RGPS_e_RPPS[[#This Row],[Mês de Referência]],-12),_04___RGPS_e_RPPS[Mês de Referência],"&lt;"&amp;EDATE(A148,1))</f>
        <v>3097863428.6400003</v>
      </c>
      <c r="Q148" s="2">
        <v>11621499669.980001</v>
      </c>
      <c r="R148" s="2">
        <f>IF(MONTH(_04___RGPS_e_RPPS[[#This Row],[Mês de Referência]])=1,_04___RGPS_e_RPPS[[#This Row],[Despesas - Militares]],_04___RGPS_e_RPPS[[#This Row],[Despesas - Militares]]-Q147)</f>
        <v>3883142393.9100008</v>
      </c>
      <c r="S148" s="2">
        <f>SUMIFS(_04___RGPS_e_RPPS[Movimento Despesas Militares],_04___RGPS_e_RPPS[Mês de Referência],"&gt;"&amp;EDATE(_04___RGPS_e_RPPS[[#This Row],[Mês de Referência]],-12),_04___RGPS_e_RPPS[Mês de Referência],"&lt;"&amp;EDATE(A148,1))</f>
        <v>49928665738.640007</v>
      </c>
      <c r="T148" s="2">
        <v>95966151.439999998</v>
      </c>
      <c r="U148" s="2">
        <f>IF(MONTH(_04___RGPS_e_RPPS[[#This Row],[Mês de Referência]])=1,_04___RGPS_e_RPPS[[#This Row],[Receitas FCDF]],_04___RGPS_e_RPPS[[#This Row],[Receitas FCDF]]-T147)</f>
        <v>32103928.479999997</v>
      </c>
      <c r="V148" s="2">
        <f>SUMIFS(_04___RGPS_e_RPPS[Movimento Receitas FCDF],_04___RGPS_e_RPPS[Mês de Referência],"&gt;"&amp;EDATE(_04___RGPS_e_RPPS[[#This Row],[Mês de Referência]],-12),_04___RGPS_e_RPPS[Mês de Referência],"&lt;"&amp;EDATE(A148,1))</f>
        <v>361091134.31999999</v>
      </c>
      <c r="W148" s="2">
        <v>1412589767.6200001</v>
      </c>
      <c r="X148" s="2">
        <f>IF(MONTH(_04___RGPS_e_RPPS[[#This Row],[Mês de Referência]])=1,_04___RGPS_e_RPPS[[#This Row],[Despesas FCDF]],_04___RGPS_e_RPPS[[#This Row],[Despesas FCDF]]-W147)</f>
        <v>683940534.06000006</v>
      </c>
      <c r="Y148" s="2">
        <f>SUMIFS(_04___RGPS_e_RPPS[Movimento Despesas FCDF],_04___RGPS_e_RPPS[Mês de Referência],"&gt;"&amp;EDATE(_04___RGPS_e_RPPS[[#This Row],[Mês de Referência]],-12),_04___RGPS_e_RPPS[Mês de Referência],"&lt;"&amp;EDATE(A148,1))</f>
        <v>5895840645.9800014</v>
      </c>
      <c r="Z148" s="8"/>
      <c r="AA148"/>
      <c r="AB148"/>
      <c r="AC148"/>
      <c r="AD148" s="1" t="s">
        <v>332</v>
      </c>
      <c r="AE148" s="6">
        <v>43891</v>
      </c>
      <c r="AF148" s="1">
        <v>2020</v>
      </c>
    </row>
    <row r="149" spans="1:32" ht="15" x14ac:dyDescent="0.25">
      <c r="A149" s="6">
        <v>43922</v>
      </c>
      <c r="B149" s="2">
        <v>122752461143.83</v>
      </c>
      <c r="C149" s="2">
        <f>IF(MONTH(_04___RGPS_e_RPPS[[#This Row],[Mês de Referência]])=1,_04___RGPS_e_RPPS[[#This Row],[Receitas RGPS]],_04___RGPS_e_RPPS[[#This Row],[Receitas RGPS]]-B148)</f>
        <v>22959984610.459991</v>
      </c>
      <c r="D149" s="2">
        <f>SUMIFS(_04___RGPS_e_RPPS[Movimento Receitas RGPS],_04___RGPS_e_RPPS[Mês de Referência],"&gt;"&amp;EDATE(_04___RGPS_e_RPPS[[#This Row],[Mês de Referência]],-12),_04___RGPS_e_RPPS[Mês de Referência],"&lt;"&amp;EDATE(A149,1))</f>
        <v>406057208711.31995</v>
      </c>
      <c r="E149" s="2">
        <v>227899697997.98004</v>
      </c>
      <c r="F149" s="2">
        <f>IF(MONTH(_04___RGPS_e_RPPS[[#This Row],[Mês de Referência]])=1,_04___RGPS_e_RPPS[[#This Row],[Despesas RGPS]],_04___RGPS_e_RPPS[[#This Row],[Despesas RGPS]]-E148)</f>
        <v>74968206680.800049</v>
      </c>
      <c r="G149" s="2">
        <f>SUMIFS(_04___RGPS_e_RPPS[Movimento Despesas RGPS],_04___RGPS_e_RPPS[Mês de Referência],"&gt;"&amp;EDATE(_04___RGPS_e_RPPS[[#This Row],[Mês de Referência]],-12),_04___RGPS_e_RPPS[Mês de Referência],"&lt;"&amp;EDATE(A149,1))</f>
        <v>659482348669.81995</v>
      </c>
      <c r="H149" s="2">
        <v>11213079326.75</v>
      </c>
      <c r="I149" s="2">
        <f>IF(MONTH(_04___RGPS_e_RPPS[[#This Row],[Mês de Referência]])=1,_04___RGPS_e_RPPS[[#This Row],[Receitas RPPS Civis]],_04___RGPS_e_RPPS[[#This Row],[Receitas RPPS Civis]]-H148)</f>
        <v>3084402848.0700006</v>
      </c>
      <c r="J149" s="2">
        <f>SUMIFS(_04___RGPS_e_RPPS[Movimento Receitas RPPS Civis],_04___RGPS_e_RPPS[Mês de Referência],"&gt;"&amp;EDATE(_04___RGPS_e_RPPS[[#This Row],[Mês de Referência]],-12),_04___RGPS_e_RPPS[Mês de Referência],"&lt;"&amp;EDATE(A149,1))</f>
        <v>34024758746.599998</v>
      </c>
      <c r="K149" s="2">
        <v>27279152170.969997</v>
      </c>
      <c r="L149" s="2">
        <f>IF(MONTH(_04___RGPS_e_RPPS[[#This Row],[Mês de Referência]])=1,_04___RGPS_e_RPPS[[#This Row],[Despesas RPPS Civis]],_04___RGPS_e_RPPS[[#This Row],[Despesas RPPS Civis]]-K148)</f>
        <v>6745234151.7299995</v>
      </c>
      <c r="M149" s="2">
        <f>SUMIFS(_04___RGPS_e_RPPS[Movimento Despesas RPPS Civis],_04___RGPS_e_RPPS[Mês de Referência],"&gt;"&amp;EDATE(_04___RGPS_e_RPPS[[#This Row],[Mês de Referência]],-12),_04___RGPS_e_RPPS[Mês de Referência],"&lt;"&amp;EDATE(A149,1))</f>
        <v>86984962824.179993</v>
      </c>
      <c r="N149" s="2">
        <v>1558831641.1399999</v>
      </c>
      <c r="O149" s="2">
        <f>IF(MONTH(_04___RGPS_e_RPPS[[#This Row],[Mês de Referência]])=1,_04___RGPS_e_RPPS[[#This Row],[Receitas - Militares]],_04___RGPS_e_RPPS[[#This Row],[Receitas - Militares]]-N148)</f>
        <v>573336413.42999983</v>
      </c>
      <c r="P149" s="2">
        <f>SUMIFS(_04___RGPS_e_RPPS[Movimento Receitas - Militares],_04___RGPS_e_RPPS[Mês de Referência],"&gt;"&amp;EDATE(_04___RGPS_e_RPPS[[#This Row],[Mês de Referência]],-12),_04___RGPS_e_RPPS[Mês de Referência],"&lt;"&amp;EDATE(A149,1))</f>
        <v>3460895685.2799997</v>
      </c>
      <c r="Q149" s="2">
        <v>15518578413.35</v>
      </c>
      <c r="R149" s="2">
        <f>IF(MONTH(_04___RGPS_e_RPPS[[#This Row],[Mês de Referência]])=1,_04___RGPS_e_RPPS[[#This Row],[Despesas - Militares]],_04___RGPS_e_RPPS[[#This Row],[Despesas - Militares]]-Q148)</f>
        <v>3897078743.3699989</v>
      </c>
      <c r="S149" s="2">
        <f>SUMIFS(_04___RGPS_e_RPPS[Movimento Despesas Militares],_04___RGPS_e_RPPS[Mês de Referência],"&gt;"&amp;EDATE(_04___RGPS_e_RPPS[[#This Row],[Mês de Referência]],-12),_04___RGPS_e_RPPS[Mês de Referência],"&lt;"&amp;EDATE(A149,1))</f>
        <v>49997063495.670013</v>
      </c>
      <c r="T149" s="2">
        <v>135629344.5</v>
      </c>
      <c r="U149" s="2">
        <f>IF(MONTH(_04___RGPS_e_RPPS[[#This Row],[Mês de Referência]])=1,_04___RGPS_e_RPPS[[#This Row],[Receitas FCDF]],_04___RGPS_e_RPPS[[#This Row],[Receitas FCDF]]-T148)</f>
        <v>39663193.060000002</v>
      </c>
      <c r="V149" s="2">
        <f>SUMIFS(_04___RGPS_e_RPPS[Movimento Receitas FCDF],_04___RGPS_e_RPPS[Mês de Referência],"&gt;"&amp;EDATE(_04___RGPS_e_RPPS[[#This Row],[Mês de Referência]],-12),_04___RGPS_e_RPPS[Mês de Referência],"&lt;"&amp;EDATE(A149,1))</f>
        <v>386328311.50999999</v>
      </c>
      <c r="W149" s="2">
        <v>1872460217.95</v>
      </c>
      <c r="X149" s="2">
        <f>IF(MONTH(_04___RGPS_e_RPPS[[#This Row],[Mês de Referência]])=1,_04___RGPS_e_RPPS[[#This Row],[Despesas FCDF]],_04___RGPS_e_RPPS[[#This Row],[Despesas FCDF]]-W148)</f>
        <v>459870450.32999992</v>
      </c>
      <c r="Y149" s="2">
        <f>SUMIFS(_04___RGPS_e_RPPS[Movimento Despesas FCDF],_04___RGPS_e_RPPS[Mês de Referência],"&gt;"&amp;EDATE(_04___RGPS_e_RPPS[[#This Row],[Mês de Referência]],-12),_04___RGPS_e_RPPS[Mês de Referência],"&lt;"&amp;EDATE(A149,1))</f>
        <v>5945857144.2700005</v>
      </c>
      <c r="Z149" s="8"/>
      <c r="AA149"/>
      <c r="AB149"/>
      <c r="AC149"/>
      <c r="AD149" s="1" t="s">
        <v>333</v>
      </c>
      <c r="AE149" s="6">
        <v>43922</v>
      </c>
      <c r="AF149" s="1">
        <v>2020</v>
      </c>
    </row>
    <row r="150" spans="1:32" ht="15" x14ac:dyDescent="0.25">
      <c r="A150" s="6">
        <v>43952</v>
      </c>
      <c r="B150" s="2">
        <v>143701308241.25</v>
      </c>
      <c r="C150" s="2">
        <f>IF(MONTH(_04___RGPS_e_RPPS[[#This Row],[Mês de Referência]])=1,_04___RGPS_e_RPPS[[#This Row],[Receitas RGPS]],_04___RGPS_e_RPPS[[#This Row],[Receitas RGPS]]-B149)</f>
        <v>20948847097.419998</v>
      </c>
      <c r="D150" s="2">
        <f>SUMIFS(_04___RGPS_e_RPPS[Movimento Receitas RGPS],_04___RGPS_e_RPPS[Mês de Referência],"&gt;"&amp;EDATE(_04___RGPS_e_RPPS[[#This Row],[Mês de Referência]],-12),_04___RGPS_e_RPPS[Mês de Referência],"&lt;"&amp;EDATE(A150,1))</f>
        <v>393935105406.05988</v>
      </c>
      <c r="E150" s="2">
        <v>302259481964.27002</v>
      </c>
      <c r="F150" s="2">
        <f>IF(MONTH(_04___RGPS_e_RPPS[[#This Row],[Mês de Referência]])=1,_04___RGPS_e_RPPS[[#This Row],[Despesas RGPS]],_04___RGPS_e_RPPS[[#This Row],[Despesas RGPS]]-E149)</f>
        <v>74359783966.289978</v>
      </c>
      <c r="G150" s="2">
        <f>SUMIFS(_04___RGPS_e_RPPS[Movimento Despesas RGPS],_04___RGPS_e_RPPS[Mês de Referência],"&gt;"&amp;EDATE(_04___RGPS_e_RPPS[[#This Row],[Mês de Referência]],-12),_04___RGPS_e_RPPS[Mês de Referência],"&lt;"&amp;EDATE(A150,1))</f>
        <v>686124731345.38989</v>
      </c>
      <c r="H150" s="2">
        <v>14275052244.370001</v>
      </c>
      <c r="I150" s="2">
        <f>IF(MONTH(_04___RGPS_e_RPPS[[#This Row],[Mês de Referência]])=1,_04___RGPS_e_RPPS[[#This Row],[Receitas RPPS Civis]],_04___RGPS_e_RPPS[[#This Row],[Receitas RPPS Civis]]-H149)</f>
        <v>3061972917.6200008</v>
      </c>
      <c r="J150" s="2">
        <f>SUMIFS(_04___RGPS_e_RPPS[Movimento Receitas RPPS Civis],_04___RGPS_e_RPPS[Mês de Referência],"&gt;"&amp;EDATE(_04___RGPS_e_RPPS[[#This Row],[Mês de Referência]],-12),_04___RGPS_e_RPPS[Mês de Referência],"&lt;"&amp;EDATE(A150,1))</f>
        <v>34282715553.720001</v>
      </c>
      <c r="K150" s="2">
        <v>34167640593.649998</v>
      </c>
      <c r="L150" s="2">
        <f>IF(MONTH(_04___RGPS_e_RPPS[[#This Row],[Mês de Referência]])=1,_04___RGPS_e_RPPS[[#This Row],[Despesas RPPS Civis]],_04___RGPS_e_RPPS[[#This Row],[Despesas RPPS Civis]]-K149)</f>
        <v>6888488422.6800003</v>
      </c>
      <c r="M150" s="2">
        <f>SUMIFS(_04___RGPS_e_RPPS[Movimento Despesas RPPS Civis],_04___RGPS_e_RPPS[Mês de Referência],"&gt;"&amp;EDATE(_04___RGPS_e_RPPS[[#This Row],[Mês de Referência]],-12),_04___RGPS_e_RPPS[Mês de Referência],"&lt;"&amp;EDATE(A150,1))</f>
        <v>87189215706.519958</v>
      </c>
      <c r="N150" s="2">
        <v>2157190614.96</v>
      </c>
      <c r="O150" s="2">
        <f>IF(MONTH(_04___RGPS_e_RPPS[[#This Row],[Mês de Referência]])=1,_04___RGPS_e_RPPS[[#This Row],[Receitas - Militares]],_04___RGPS_e_RPPS[[#This Row],[Receitas - Militares]]-N149)</f>
        <v>598358973.82000017</v>
      </c>
      <c r="P150" s="2">
        <f>SUMIFS(_04___RGPS_e_RPPS[Movimento Receitas - Militares],_04___RGPS_e_RPPS[Mês de Referência],"&gt;"&amp;EDATE(_04___RGPS_e_RPPS[[#This Row],[Mês de Referência]],-12),_04___RGPS_e_RPPS[Mês de Referência],"&lt;"&amp;EDATE(A150,1))</f>
        <v>3848864684.2799997</v>
      </c>
      <c r="Q150" s="2">
        <v>19400563629.75</v>
      </c>
      <c r="R150" s="2">
        <f>IF(MONTH(_04___RGPS_e_RPPS[[#This Row],[Mês de Referência]])=1,_04___RGPS_e_RPPS[[#This Row],[Despesas - Militares]],_04___RGPS_e_RPPS[[#This Row],[Despesas - Militares]]-Q149)</f>
        <v>3881985216.3999996</v>
      </c>
      <c r="S150" s="2">
        <f>SUMIFS(_04___RGPS_e_RPPS[Movimento Despesas Militares],_04___RGPS_e_RPPS[Mês de Referência],"&gt;"&amp;EDATE(_04___RGPS_e_RPPS[[#This Row],[Mês de Referência]],-12),_04___RGPS_e_RPPS[Mês de Referência],"&lt;"&amp;EDATE(A150,1))</f>
        <v>50028065621.19001</v>
      </c>
      <c r="T150" s="2">
        <v>179980601.88999999</v>
      </c>
      <c r="U150" s="2">
        <f>IF(MONTH(_04___RGPS_e_RPPS[[#This Row],[Mês de Referência]])=1,_04___RGPS_e_RPPS[[#This Row],[Receitas FCDF]],_04___RGPS_e_RPPS[[#This Row],[Receitas FCDF]]-T149)</f>
        <v>44351257.389999986</v>
      </c>
      <c r="V150" s="2">
        <f>SUMIFS(_04___RGPS_e_RPPS[Movimento Receitas FCDF],_04___RGPS_e_RPPS[Mês de Referência],"&gt;"&amp;EDATE(_04___RGPS_e_RPPS[[#This Row],[Mês de Referência]],-12),_04___RGPS_e_RPPS[Mês de Referência],"&lt;"&amp;EDATE(A150,1))</f>
        <v>416240941.40999997</v>
      </c>
      <c r="W150" s="2">
        <v>2350295570.8799996</v>
      </c>
      <c r="X150" s="2">
        <f>IF(MONTH(_04___RGPS_e_RPPS[[#This Row],[Mês de Referência]])=1,_04___RGPS_e_RPPS[[#This Row],[Despesas FCDF]],_04___RGPS_e_RPPS[[#This Row],[Despesas FCDF]]-W149)</f>
        <v>477835352.92999959</v>
      </c>
      <c r="Y150" s="2">
        <f>SUMIFS(_04___RGPS_e_RPPS[Movimento Despesas FCDF],_04___RGPS_e_RPPS[Mês de Referência],"&gt;"&amp;EDATE(_04___RGPS_e_RPPS[[#This Row],[Mês de Referência]],-12),_04___RGPS_e_RPPS[Mês de Referência],"&lt;"&amp;EDATE(A150,1))</f>
        <v>6009373513.5200005</v>
      </c>
      <c r="Z150" s="8"/>
      <c r="AA150"/>
      <c r="AB150"/>
      <c r="AC150"/>
      <c r="AD150" s="1" t="s">
        <v>334</v>
      </c>
      <c r="AE150" s="6">
        <v>43952</v>
      </c>
      <c r="AF150" s="1">
        <v>2020</v>
      </c>
    </row>
    <row r="151" spans="1:32" ht="15" x14ac:dyDescent="0.25">
      <c r="A151" s="6">
        <v>43983</v>
      </c>
      <c r="B151" s="2">
        <v>165660772125.76001</v>
      </c>
      <c r="C151" s="2">
        <f>IF(MONTH(_04___RGPS_e_RPPS[[#This Row],[Mês de Referência]])=1,_04___RGPS_e_RPPS[[#This Row],[Receitas RGPS]],_04___RGPS_e_RPPS[[#This Row],[Receitas RGPS]]-B150)</f>
        <v>21959463884.51001</v>
      </c>
      <c r="D151" s="2">
        <f>SUMIFS(_04___RGPS_e_RPPS[Movimento Receitas RGPS],_04___RGPS_e_RPPS[Mês de Referência],"&gt;"&amp;EDATE(_04___RGPS_e_RPPS[[#This Row],[Mês de Referência]],-12),_04___RGPS_e_RPPS[Mês de Referência],"&lt;"&amp;EDATE(A151,1))</f>
        <v>383031035944.14996</v>
      </c>
      <c r="E151" s="2">
        <v>360515979562.96997</v>
      </c>
      <c r="F151" s="2">
        <f>IF(MONTH(_04___RGPS_e_RPPS[[#This Row],[Mês de Referência]])=1,_04___RGPS_e_RPPS[[#This Row],[Despesas RGPS]],_04___RGPS_e_RPPS[[#This Row],[Despesas RGPS]]-E150)</f>
        <v>58256497598.699951</v>
      </c>
      <c r="G151" s="2">
        <f>SUMIFS(_04___RGPS_e_RPPS[Movimento Despesas RGPS],_04___RGPS_e_RPPS[Mês de Referência],"&gt;"&amp;EDATE(_04___RGPS_e_RPPS[[#This Row],[Mês de Referência]],-12),_04___RGPS_e_RPPS[Mês de Referência],"&lt;"&amp;EDATE(A151,1))</f>
        <v>696449753673.01001</v>
      </c>
      <c r="H151" s="2">
        <v>17327954894.929996</v>
      </c>
      <c r="I151" s="2">
        <f>IF(MONTH(_04___RGPS_e_RPPS[[#This Row],[Mês de Referência]])=1,_04___RGPS_e_RPPS[[#This Row],[Receitas RPPS Civis]],_04___RGPS_e_RPPS[[#This Row],[Receitas RPPS Civis]]-H150)</f>
        <v>3052902650.5599957</v>
      </c>
      <c r="J151" s="2">
        <f>SUMIFS(_04___RGPS_e_RPPS[Movimento Receitas RPPS Civis],_04___RGPS_e_RPPS[Mês de Referência],"&gt;"&amp;EDATE(_04___RGPS_e_RPPS[[#This Row],[Mês de Referência]],-12),_04___RGPS_e_RPPS[Mês de Referência],"&lt;"&amp;EDATE(A151,1))</f>
        <v>34769681766.690002</v>
      </c>
      <c r="K151" s="2">
        <v>43942608581.779999</v>
      </c>
      <c r="L151" s="2">
        <f>IF(MONTH(_04___RGPS_e_RPPS[[#This Row],[Mês de Referência]])=1,_04___RGPS_e_RPPS[[#This Row],[Despesas RPPS Civis]],_04___RGPS_e_RPPS[[#This Row],[Despesas RPPS Civis]]-K150)</f>
        <v>9774967988.1300011</v>
      </c>
      <c r="M151" s="2">
        <f>SUMIFS(_04___RGPS_e_RPPS[Movimento Despesas RPPS Civis],_04___RGPS_e_RPPS[Mês de Referência],"&gt;"&amp;EDATE(_04___RGPS_e_RPPS[[#This Row],[Mês de Referência]],-12),_04___RGPS_e_RPPS[Mês de Referência],"&lt;"&amp;EDATE(A151,1))</f>
        <v>87747200390.589966</v>
      </c>
      <c r="N151" s="2">
        <v>2756496272.5499997</v>
      </c>
      <c r="O151" s="2">
        <f>IF(MONTH(_04___RGPS_e_RPPS[[#This Row],[Mês de Referência]])=1,_04___RGPS_e_RPPS[[#This Row],[Receitas - Militares]],_04___RGPS_e_RPPS[[#This Row],[Receitas - Militares]]-N150)</f>
        <v>599305657.58999968</v>
      </c>
      <c r="P151" s="2">
        <f>SUMIFS(_04___RGPS_e_RPPS[Movimento Receitas - Militares],_04___RGPS_e_RPPS[Mês de Referência],"&gt;"&amp;EDATE(_04___RGPS_e_RPPS[[#This Row],[Mês de Referência]],-12),_04___RGPS_e_RPPS[Mês de Referência],"&lt;"&amp;EDATE(A151,1))</f>
        <v>4238203297.6699996</v>
      </c>
      <c r="Q151" s="2">
        <v>25188967451.150002</v>
      </c>
      <c r="R151" s="2">
        <f>IF(MONTH(_04___RGPS_e_RPPS[[#This Row],[Mês de Referência]])=1,_04___RGPS_e_RPPS[[#This Row],[Despesas - Militares]],_04___RGPS_e_RPPS[[#This Row],[Despesas - Militares]]-Q150)</f>
        <v>5788403821.4000015</v>
      </c>
      <c r="S151" s="2">
        <f>SUMIFS(_04___RGPS_e_RPPS[Movimento Despesas Militares],_04___RGPS_e_RPPS[Mês de Referência],"&gt;"&amp;EDATE(_04___RGPS_e_RPPS[[#This Row],[Mês de Referência]],-12),_04___RGPS_e_RPPS[Mês de Referência],"&lt;"&amp;EDATE(A151,1))</f>
        <v>50137228503.320007</v>
      </c>
      <c r="T151" s="2">
        <v>221986811.22999999</v>
      </c>
      <c r="U151" s="2">
        <f>IF(MONTH(_04___RGPS_e_RPPS[[#This Row],[Mês de Referência]])=1,_04___RGPS_e_RPPS[[#This Row],[Receitas FCDF]],_04___RGPS_e_RPPS[[#This Row],[Receitas FCDF]]-T150)</f>
        <v>42006209.340000004</v>
      </c>
      <c r="V151" s="2">
        <f>SUMIFS(_04___RGPS_e_RPPS[Movimento Receitas FCDF],_04___RGPS_e_RPPS[Mês de Referência],"&gt;"&amp;EDATE(_04___RGPS_e_RPPS[[#This Row],[Mês de Referência]],-12),_04___RGPS_e_RPPS[Mês de Referência],"&lt;"&amp;EDATE(A151,1))</f>
        <v>443746007.44999993</v>
      </c>
      <c r="W151" s="2">
        <v>3140301122.6199999</v>
      </c>
      <c r="X151" s="2">
        <f>IF(MONTH(_04___RGPS_e_RPPS[[#This Row],[Mês de Referência]])=1,_04___RGPS_e_RPPS[[#This Row],[Despesas FCDF]],_04___RGPS_e_RPPS[[#This Row],[Despesas FCDF]]-W150)</f>
        <v>790005551.74000025</v>
      </c>
      <c r="Y151" s="2">
        <f>SUMIFS(_04___RGPS_e_RPPS[Movimento Despesas FCDF],_04___RGPS_e_RPPS[Mês de Referência],"&gt;"&amp;EDATE(_04___RGPS_e_RPPS[[#This Row],[Mês de Referência]],-12),_04___RGPS_e_RPPS[Mês de Referência],"&lt;"&amp;EDATE(A151,1))</f>
        <v>6252812807.0599995</v>
      </c>
      <c r="Z151" s="8"/>
      <c r="AA151"/>
      <c r="AB151"/>
      <c r="AC151"/>
      <c r="AD151" s="1" t="s">
        <v>335</v>
      </c>
      <c r="AE151" s="6">
        <v>43983</v>
      </c>
      <c r="AF151" s="1">
        <v>2020</v>
      </c>
    </row>
    <row r="152" spans="1:32" ht="15" x14ac:dyDescent="0.25">
      <c r="A152" s="6">
        <v>44013</v>
      </c>
      <c r="B152" s="2">
        <v>196354609008.38</v>
      </c>
      <c r="C152" s="2">
        <f>IF(MONTH(_04___RGPS_e_RPPS[[#This Row],[Mês de Referência]])=1,_04___RGPS_e_RPPS[[#This Row],[Receitas RGPS]],_04___RGPS_e_RPPS[[#This Row],[Receitas RGPS]]-B151)</f>
        <v>30693836882.619995</v>
      </c>
      <c r="D152" s="2">
        <f>SUMIFS(_04___RGPS_e_RPPS[Movimento Receitas RGPS],_04___RGPS_e_RPPS[Mês de Referência],"&gt;"&amp;EDATE(_04___RGPS_e_RPPS[[#This Row],[Mês de Referência]],-12),_04___RGPS_e_RPPS[Mês de Referência],"&lt;"&amp;EDATE(A152,1))</f>
        <v>381501449298.99994</v>
      </c>
      <c r="E152" s="2">
        <v>411153385204.32996</v>
      </c>
      <c r="F152" s="2">
        <f>IF(MONTH(_04___RGPS_e_RPPS[[#This Row],[Mês de Referência]])=1,_04___RGPS_e_RPPS[[#This Row],[Despesas RGPS]],_04___RGPS_e_RPPS[[#This Row],[Despesas RGPS]]-E151)</f>
        <v>50637405641.359985</v>
      </c>
      <c r="G152" s="2">
        <f>SUMIFS(_04___RGPS_e_RPPS[Movimento Despesas RGPS],_04___RGPS_e_RPPS[Mês de Referência],"&gt;"&amp;EDATE(_04___RGPS_e_RPPS[[#This Row],[Mês de Referência]],-12),_04___RGPS_e_RPPS[Mês de Referência],"&lt;"&amp;EDATE(A152,1))</f>
        <v>698686348619.00989</v>
      </c>
      <c r="H152" s="2">
        <v>20483426061.240002</v>
      </c>
      <c r="I152" s="2">
        <f>IF(MONTH(_04___RGPS_e_RPPS[[#This Row],[Mês de Referência]])=1,_04___RGPS_e_RPPS[[#This Row],[Receitas RPPS Civis]],_04___RGPS_e_RPPS[[#This Row],[Receitas RPPS Civis]]-H151)</f>
        <v>3155471166.3100052</v>
      </c>
      <c r="J152" s="2">
        <f>SUMIFS(_04___RGPS_e_RPPS[Movimento Receitas RPPS Civis],_04___RGPS_e_RPPS[Mês de Referência],"&gt;"&amp;EDATE(_04___RGPS_e_RPPS[[#This Row],[Mês de Referência]],-12),_04___RGPS_e_RPPS[Mês de Referência],"&lt;"&amp;EDATE(A152,1))</f>
        <v>35477758486.600006</v>
      </c>
      <c r="K152" s="2">
        <v>50743027473.599991</v>
      </c>
      <c r="L152" s="2">
        <f>IF(MONTH(_04___RGPS_e_RPPS[[#This Row],[Mês de Referência]])=1,_04___RGPS_e_RPPS[[#This Row],[Despesas RPPS Civis]],_04___RGPS_e_RPPS[[#This Row],[Despesas RPPS Civis]]-K151)</f>
        <v>6800418891.8199921</v>
      </c>
      <c r="M152" s="2">
        <f>SUMIFS(_04___RGPS_e_RPPS[Movimento Despesas RPPS Civis],_04___RGPS_e_RPPS[Mês de Referência],"&gt;"&amp;EDATE(_04___RGPS_e_RPPS[[#This Row],[Mês de Referência]],-12),_04___RGPS_e_RPPS[Mês de Referência],"&lt;"&amp;EDATE(A152,1))</f>
        <v>87958431417.549973</v>
      </c>
      <c r="N152" s="2">
        <v>3373540843.9099998</v>
      </c>
      <c r="O152" s="2">
        <f>IF(MONTH(_04___RGPS_e_RPPS[[#This Row],[Mês de Referência]])=1,_04___RGPS_e_RPPS[[#This Row],[Receitas - Militares]],_04___RGPS_e_RPPS[[#This Row],[Receitas - Militares]]-N151)</f>
        <v>617044571.36000013</v>
      </c>
      <c r="P152" s="2">
        <f>SUMIFS(_04___RGPS_e_RPPS[Movimento Receitas - Militares],_04___RGPS_e_RPPS[Mês de Referência],"&gt;"&amp;EDATE(_04___RGPS_e_RPPS[[#This Row],[Mês de Referência]],-12),_04___RGPS_e_RPPS[Mês de Referência],"&lt;"&amp;EDATE(A152,1))</f>
        <v>4644937617.7399998</v>
      </c>
      <c r="Q152" s="2">
        <v>29204025877.839996</v>
      </c>
      <c r="R152" s="2">
        <f>IF(MONTH(_04___RGPS_e_RPPS[[#This Row],[Mês de Referência]])=1,_04___RGPS_e_RPPS[[#This Row],[Despesas - Militares]],_04___RGPS_e_RPPS[[#This Row],[Despesas - Militares]]-Q151)</f>
        <v>4015058426.6899948</v>
      </c>
      <c r="S152" s="2">
        <f>SUMIFS(_04___RGPS_e_RPPS[Movimento Despesas Militares],_04___RGPS_e_RPPS[Mês de Referência],"&gt;"&amp;EDATE(_04___RGPS_e_RPPS[[#This Row],[Mês de Referência]],-12),_04___RGPS_e_RPPS[Mês de Referência],"&lt;"&amp;EDATE(A152,1))</f>
        <v>50322027332.610001</v>
      </c>
      <c r="T152" s="2">
        <v>290566904.75999999</v>
      </c>
      <c r="U152" s="2">
        <f>IF(MONTH(_04___RGPS_e_RPPS[[#This Row],[Mês de Referência]])=1,_04___RGPS_e_RPPS[[#This Row],[Receitas FCDF]],_04___RGPS_e_RPPS[[#This Row],[Receitas FCDF]]-T151)</f>
        <v>68580093.530000001</v>
      </c>
      <c r="V152" s="2">
        <f>SUMIFS(_04___RGPS_e_RPPS[Movimento Receitas FCDF],_04___RGPS_e_RPPS[Mês de Referência],"&gt;"&amp;EDATE(_04___RGPS_e_RPPS[[#This Row],[Mês de Referência]],-12),_04___RGPS_e_RPPS[Mês de Referência],"&lt;"&amp;EDATE(A152,1))</f>
        <v>434047376.42999995</v>
      </c>
      <c r="W152" s="2">
        <v>3709455428.6099997</v>
      </c>
      <c r="X152" s="2">
        <f>IF(MONTH(_04___RGPS_e_RPPS[[#This Row],[Mês de Referência]])=1,_04___RGPS_e_RPPS[[#This Row],[Despesas FCDF]],_04___RGPS_e_RPPS[[#This Row],[Despesas FCDF]]-W151)</f>
        <v>569154305.98999977</v>
      </c>
      <c r="Y152" s="2">
        <f>SUMIFS(_04___RGPS_e_RPPS[Movimento Despesas FCDF],_04___RGPS_e_RPPS[Mês de Referência],"&gt;"&amp;EDATE(_04___RGPS_e_RPPS[[#This Row],[Mês de Referência]],-12),_04___RGPS_e_RPPS[Mês de Referência],"&lt;"&amp;EDATE(A152,1))</f>
        <v>6322530109.9300003</v>
      </c>
      <c r="Z152" s="8"/>
      <c r="AA152"/>
      <c r="AB152"/>
      <c r="AC152"/>
      <c r="AD152" s="1" t="s">
        <v>336</v>
      </c>
      <c r="AE152" s="6">
        <v>44013</v>
      </c>
      <c r="AF152" s="1">
        <v>2020</v>
      </c>
    </row>
    <row r="153" spans="1:32" ht="15" x14ac:dyDescent="0.25">
      <c r="A153" s="6">
        <v>44044</v>
      </c>
      <c r="B153" s="2">
        <v>235882571495.38998</v>
      </c>
      <c r="C153" s="2">
        <f>IF(MONTH(_04___RGPS_e_RPPS[[#This Row],[Mês de Referência]])=1,_04___RGPS_e_RPPS[[#This Row],[Receitas RGPS]],_04___RGPS_e_RPPS[[#This Row],[Receitas RGPS]]-B152)</f>
        <v>39527962487.009979</v>
      </c>
      <c r="D153" s="2">
        <f>SUMIFS(_04___RGPS_e_RPPS[Movimento Receitas RGPS],_04___RGPS_e_RPPS[Mês de Referência],"&gt;"&amp;EDATE(_04___RGPS_e_RPPS[[#This Row],[Mês de Referência]],-12),_04___RGPS_e_RPPS[Mês de Referência],"&lt;"&amp;EDATE(A153,1))</f>
        <v>388058791269.61987</v>
      </c>
      <c r="E153" s="2">
        <v>461670400134.04999</v>
      </c>
      <c r="F153" s="2">
        <f>IF(MONTH(_04___RGPS_e_RPPS[[#This Row],[Mês de Referência]])=1,_04___RGPS_e_RPPS[[#This Row],[Despesas RGPS]],_04___RGPS_e_RPPS[[#This Row],[Despesas RGPS]]-E152)</f>
        <v>50517014929.720032</v>
      </c>
      <c r="G153" s="2">
        <f>SUMIFS(_04___RGPS_e_RPPS[Movimento Despesas RGPS],_04___RGPS_e_RPPS[Mês de Referência],"&gt;"&amp;EDATE(_04___RGPS_e_RPPS[[#This Row],[Mês de Referência]],-12),_04___RGPS_e_RPPS[Mês de Referência],"&lt;"&amp;EDATE(A153,1))</f>
        <v>677702012930.68994</v>
      </c>
      <c r="H153" s="2">
        <v>23727858347.09</v>
      </c>
      <c r="I153" s="2">
        <f>IF(MONTH(_04___RGPS_e_RPPS[[#This Row],[Mês de Referência]])=1,_04___RGPS_e_RPPS[[#This Row],[Receitas RPPS Civis]],_04___RGPS_e_RPPS[[#This Row],[Receitas RPPS Civis]]-H152)</f>
        <v>3244432285.8499985</v>
      </c>
      <c r="J153" s="2">
        <f>SUMIFS(_04___RGPS_e_RPPS[Movimento Receitas RPPS Civis],_04___RGPS_e_RPPS[Mês de Referência],"&gt;"&amp;EDATE(_04___RGPS_e_RPPS[[#This Row],[Mês de Referência]],-12),_04___RGPS_e_RPPS[Mês de Referência],"&lt;"&amp;EDATE(A153,1))</f>
        <v>36158846424.200005</v>
      </c>
      <c r="K153" s="2">
        <v>57485389944.880005</v>
      </c>
      <c r="L153" s="2">
        <f>IF(MONTH(_04___RGPS_e_RPPS[[#This Row],[Mês de Referência]])=1,_04___RGPS_e_RPPS[[#This Row],[Despesas RPPS Civis]],_04___RGPS_e_RPPS[[#This Row],[Despesas RPPS Civis]]-K152)</f>
        <v>6742362471.280014</v>
      </c>
      <c r="M153" s="2">
        <f>SUMIFS(_04___RGPS_e_RPPS[Movimento Despesas RPPS Civis],_04___RGPS_e_RPPS[Mês de Referência],"&gt;"&amp;EDATE(_04___RGPS_e_RPPS[[#This Row],[Mês de Referência]],-12),_04___RGPS_e_RPPS[Mês de Referência],"&lt;"&amp;EDATE(A153,1))</f>
        <v>88035903165.48999</v>
      </c>
      <c r="N153" s="2">
        <v>4000770389.1500001</v>
      </c>
      <c r="O153" s="2">
        <f>IF(MONTH(_04___RGPS_e_RPPS[[#This Row],[Mês de Referência]])=1,_04___RGPS_e_RPPS[[#This Row],[Receitas - Militares]],_04___RGPS_e_RPPS[[#This Row],[Receitas - Militares]]-N152)</f>
        <v>627229545.24000025</v>
      </c>
      <c r="P153" s="2">
        <f>SUMIFS(_04___RGPS_e_RPPS[Movimento Receitas - Militares],_04___RGPS_e_RPPS[Mês de Referência],"&gt;"&amp;EDATE(_04___RGPS_e_RPPS[[#This Row],[Mês de Referência]],-12),_04___RGPS_e_RPPS[Mês de Referência],"&lt;"&amp;EDATE(A153,1))</f>
        <v>5063304893.0200005</v>
      </c>
      <c r="Q153" s="2">
        <v>33249423152.000004</v>
      </c>
      <c r="R153" s="2">
        <f>IF(MONTH(_04___RGPS_e_RPPS[[#This Row],[Mês de Referência]])=1,_04___RGPS_e_RPPS[[#This Row],[Despesas - Militares]],_04___RGPS_e_RPPS[[#This Row],[Despesas - Militares]]-Q152)</f>
        <v>4045397274.1600075</v>
      </c>
      <c r="S153" s="2">
        <f>SUMIFS(_04___RGPS_e_RPPS[Movimento Despesas Militares],_04___RGPS_e_RPPS[Mês de Referência],"&gt;"&amp;EDATE(_04___RGPS_e_RPPS[[#This Row],[Mês de Referência]],-12),_04___RGPS_e_RPPS[Mês de Referência],"&lt;"&amp;EDATE(A153,1))</f>
        <v>50538103986.160019</v>
      </c>
      <c r="T153" s="2">
        <v>339390336.81999999</v>
      </c>
      <c r="U153" s="2">
        <f>IF(MONTH(_04___RGPS_e_RPPS[[#This Row],[Mês de Referência]])=1,_04___RGPS_e_RPPS[[#This Row],[Receitas FCDF]],_04___RGPS_e_RPPS[[#This Row],[Receitas FCDF]]-T152)</f>
        <v>48823432.060000002</v>
      </c>
      <c r="V153" s="2">
        <f>SUMIFS(_04___RGPS_e_RPPS[Movimento Receitas FCDF],_04___RGPS_e_RPPS[Mês de Referência],"&gt;"&amp;EDATE(_04___RGPS_e_RPPS[[#This Row],[Mês de Referência]],-12),_04___RGPS_e_RPPS[Mês de Referência],"&lt;"&amp;EDATE(A153,1))</f>
        <v>457690616.79000002</v>
      </c>
      <c r="W153" s="2">
        <v>4278981996.0999999</v>
      </c>
      <c r="X153" s="2">
        <f>IF(MONTH(_04___RGPS_e_RPPS[[#This Row],[Mês de Referência]])=1,_04___RGPS_e_RPPS[[#This Row],[Despesas FCDF]],_04___RGPS_e_RPPS[[#This Row],[Despesas FCDF]]-W152)</f>
        <v>569526567.49000025</v>
      </c>
      <c r="Y153" s="2">
        <f>SUMIFS(_04___RGPS_e_RPPS[Movimento Despesas FCDF],_04___RGPS_e_RPPS[Mês de Referência],"&gt;"&amp;EDATE(_04___RGPS_e_RPPS[[#This Row],[Mês de Referência]],-12),_04___RGPS_e_RPPS[Mês de Referência],"&lt;"&amp;EDATE(A153,1))</f>
        <v>6455051939.6899986</v>
      </c>
      <c r="Z153" s="8"/>
      <c r="AA153"/>
      <c r="AB153"/>
      <c r="AC153"/>
      <c r="AD153" s="1" t="s">
        <v>337</v>
      </c>
      <c r="AE153" s="6">
        <v>44044</v>
      </c>
      <c r="AF153" s="1">
        <v>2020</v>
      </c>
    </row>
    <row r="154" spans="1:32" ht="15" x14ac:dyDescent="0.25">
      <c r="A154" s="6">
        <v>44075</v>
      </c>
      <c r="B154" s="2">
        <v>269170904249.72998</v>
      </c>
      <c r="C154" s="2">
        <f>IF(MONTH(_04___RGPS_e_RPPS[[#This Row],[Mês de Referência]])=1,_04___RGPS_e_RPPS[[#This Row],[Receitas RGPS]],_04___RGPS_e_RPPS[[#This Row],[Receitas RGPS]]-B153)</f>
        <v>33288332754.339996</v>
      </c>
      <c r="D154" s="2">
        <f>SUMIFS(_04___RGPS_e_RPPS[Movimento Receitas RGPS],_04___RGPS_e_RPPS[Mês de Referência],"&gt;"&amp;EDATE(_04___RGPS_e_RPPS[[#This Row],[Mês de Referência]],-12),_04___RGPS_e_RPPS[Mês de Referência],"&lt;"&amp;EDATE(A154,1))</f>
        <v>388715902664.8999</v>
      </c>
      <c r="E154" s="2">
        <v>512480548247.47998</v>
      </c>
      <c r="F154" s="2">
        <f>IF(MONTH(_04___RGPS_e_RPPS[[#This Row],[Mês de Referência]])=1,_04___RGPS_e_RPPS[[#This Row],[Despesas RGPS]],_04___RGPS_e_RPPS[[#This Row],[Despesas RGPS]]-E153)</f>
        <v>50810148113.429993</v>
      </c>
      <c r="G154" s="2">
        <f>SUMIFS(_04___RGPS_e_RPPS[Movimento Despesas RGPS],_04___RGPS_e_RPPS[Mês de Referência],"&gt;"&amp;EDATE(_04___RGPS_e_RPPS[[#This Row],[Mês de Referência]],-12),_04___RGPS_e_RPPS[Mês de Referência],"&lt;"&amp;EDATE(A154,1))</f>
        <v>680092325153.98975</v>
      </c>
      <c r="H154" s="2">
        <v>26922003347.299999</v>
      </c>
      <c r="I154" s="2">
        <f>IF(MONTH(_04___RGPS_e_RPPS[[#This Row],[Mês de Referência]])=1,_04___RGPS_e_RPPS[[#This Row],[Receitas RPPS Civis]],_04___RGPS_e_RPPS[[#This Row],[Receitas RPPS Civis]]-H153)</f>
        <v>3194145000.2099991</v>
      </c>
      <c r="J154" s="2">
        <f>SUMIFS(_04___RGPS_e_RPPS[Movimento Receitas RPPS Civis],_04___RGPS_e_RPPS[Mês de Referência],"&gt;"&amp;EDATE(_04___RGPS_e_RPPS[[#This Row],[Mês de Referência]],-12),_04___RGPS_e_RPPS[Mês de Referência],"&lt;"&amp;EDATE(A154,1))</f>
        <v>36835542760.700005</v>
      </c>
      <c r="K154" s="2">
        <v>64207127714.450005</v>
      </c>
      <c r="L154" s="2">
        <f>IF(MONTH(_04___RGPS_e_RPPS[[#This Row],[Mês de Referência]])=1,_04___RGPS_e_RPPS[[#This Row],[Despesas RPPS Civis]],_04___RGPS_e_RPPS[[#This Row],[Despesas RPPS Civis]]-K153)</f>
        <v>6721737769.5699997</v>
      </c>
      <c r="M154" s="2">
        <f>SUMIFS(_04___RGPS_e_RPPS[Movimento Despesas RPPS Civis],_04___RGPS_e_RPPS[Mês de Referência],"&gt;"&amp;EDATE(_04___RGPS_e_RPPS[[#This Row],[Mês de Referência]],-12),_04___RGPS_e_RPPS[Mês de Referência],"&lt;"&amp;EDATE(A154,1))</f>
        <v>88089523894.879974</v>
      </c>
      <c r="N154" s="2">
        <v>4629374652.9400005</v>
      </c>
      <c r="O154" s="2">
        <f>IF(MONTH(_04___RGPS_e_RPPS[[#This Row],[Mês de Referência]])=1,_04___RGPS_e_RPPS[[#This Row],[Receitas - Militares]],_04___RGPS_e_RPPS[[#This Row],[Receitas - Militares]]-N153)</f>
        <v>628604263.79000044</v>
      </c>
      <c r="P154" s="2">
        <f>SUMIFS(_04___RGPS_e_RPPS[Movimento Receitas - Militares],_04___RGPS_e_RPPS[Mês de Referência],"&gt;"&amp;EDATE(_04___RGPS_e_RPPS[[#This Row],[Mês de Referência]],-12),_04___RGPS_e_RPPS[Mês de Referência],"&lt;"&amp;EDATE(A154,1))</f>
        <v>5483647516.6900005</v>
      </c>
      <c r="Q154" s="2">
        <v>37304470735.599998</v>
      </c>
      <c r="R154" s="2">
        <f>IF(MONTH(_04___RGPS_e_RPPS[[#This Row],[Mês de Referência]])=1,_04___RGPS_e_RPPS[[#This Row],[Despesas - Militares]],_04___RGPS_e_RPPS[[#This Row],[Despesas - Militares]]-Q153)</f>
        <v>4055047583.5999947</v>
      </c>
      <c r="S154" s="2">
        <f>SUMIFS(_04___RGPS_e_RPPS[Movimento Despesas Militares],_04___RGPS_e_RPPS[Mês de Referência],"&gt;"&amp;EDATE(_04___RGPS_e_RPPS[[#This Row],[Mês de Referência]],-12),_04___RGPS_e_RPPS[Mês de Referência],"&lt;"&amp;EDATE(A154,1))</f>
        <v>50743183912.979996</v>
      </c>
      <c r="T154" s="2">
        <v>388310563.91999996</v>
      </c>
      <c r="U154" s="2">
        <f>IF(MONTH(_04___RGPS_e_RPPS[[#This Row],[Mês de Referência]])=1,_04___RGPS_e_RPPS[[#This Row],[Receitas FCDF]],_04___RGPS_e_RPPS[[#This Row],[Receitas FCDF]]-T153)</f>
        <v>48920227.099999964</v>
      </c>
      <c r="V154" s="2">
        <f>SUMIFS(_04___RGPS_e_RPPS[Movimento Receitas FCDF],_04___RGPS_e_RPPS[Mês de Referência],"&gt;"&amp;EDATE(_04___RGPS_e_RPPS[[#This Row],[Mês de Referência]],-12),_04___RGPS_e_RPPS[Mês de Referência],"&lt;"&amp;EDATE(A154,1))</f>
        <v>481349158.02999985</v>
      </c>
      <c r="W154" s="2">
        <v>4845678878.2000008</v>
      </c>
      <c r="X154" s="2">
        <f>IF(MONTH(_04___RGPS_e_RPPS[[#This Row],[Mês de Referência]])=1,_04___RGPS_e_RPPS[[#This Row],[Despesas FCDF]],_04___RGPS_e_RPPS[[#This Row],[Despesas FCDF]]-W153)</f>
        <v>566696882.10000086</v>
      </c>
      <c r="Y154" s="2">
        <f>SUMIFS(_04___RGPS_e_RPPS[Movimento Despesas FCDF],_04___RGPS_e_RPPS[Mês de Referência],"&gt;"&amp;EDATE(_04___RGPS_e_RPPS[[#This Row],[Mês de Referência]],-12),_04___RGPS_e_RPPS[Mês de Referência],"&lt;"&amp;EDATE(A154,1))</f>
        <v>6516062037.0200005</v>
      </c>
      <c r="Z154" s="8"/>
      <c r="AA154"/>
      <c r="AB154"/>
      <c r="AC154"/>
      <c r="AD154" s="1" t="s">
        <v>338</v>
      </c>
      <c r="AE154" s="6">
        <v>44075</v>
      </c>
      <c r="AF154" s="1">
        <v>2020</v>
      </c>
    </row>
    <row r="155" spans="1:32" ht="15" x14ac:dyDescent="0.25">
      <c r="A155" s="6">
        <v>44105</v>
      </c>
      <c r="B155" s="2">
        <v>310636499358.59003</v>
      </c>
      <c r="C155" s="2">
        <f>IF(MONTH(_04___RGPS_e_RPPS[[#This Row],[Mês de Referência]])=1,_04___RGPS_e_RPPS[[#This Row],[Receitas RGPS]],_04___RGPS_e_RPPS[[#This Row],[Receitas RGPS]]-B154)</f>
        <v>41465595108.860046</v>
      </c>
      <c r="D155" s="2">
        <f>SUMIFS(_04___RGPS_e_RPPS[Movimento Receitas RGPS],_04___RGPS_e_RPPS[Mês de Referência],"&gt;"&amp;EDATE(_04___RGPS_e_RPPS[[#This Row],[Mês de Referência]],-12),_04___RGPS_e_RPPS[Mês de Referência],"&lt;"&amp;EDATE(A155,1))</f>
        <v>396281868937.75995</v>
      </c>
      <c r="E155" s="2">
        <v>563334716362.74988</v>
      </c>
      <c r="F155" s="2">
        <f>IF(MONTH(_04___RGPS_e_RPPS[[#This Row],[Mês de Referência]])=1,_04___RGPS_e_RPPS[[#This Row],[Despesas RGPS]],_04___RGPS_e_RPPS[[#This Row],[Despesas RGPS]]-E154)</f>
        <v>50854168115.269897</v>
      </c>
      <c r="G155" s="2">
        <f>SUMIFS(_04___RGPS_e_RPPS[Movimento Despesas RGPS],_04___RGPS_e_RPPS[Mês de Referência],"&gt;"&amp;EDATE(_04___RGPS_e_RPPS[[#This Row],[Mês de Referência]],-12),_04___RGPS_e_RPPS[Mês de Referência],"&lt;"&amp;EDATE(A155,1))</f>
        <v>682279887671.90979</v>
      </c>
      <c r="H155" s="2">
        <v>30094097390.540005</v>
      </c>
      <c r="I155" s="2">
        <f>IF(MONTH(_04___RGPS_e_RPPS[[#This Row],[Mês de Referência]])=1,_04___RGPS_e_RPPS[[#This Row],[Receitas RPPS Civis]],_04___RGPS_e_RPPS[[#This Row],[Receitas RPPS Civis]]-H154)</f>
        <v>3172094043.2400055</v>
      </c>
      <c r="J155" s="2">
        <f>SUMIFS(_04___RGPS_e_RPPS[Movimento Receitas RPPS Civis],_04___RGPS_e_RPPS[Mês de Referência],"&gt;"&amp;EDATE(_04___RGPS_e_RPPS[[#This Row],[Mês de Referência]],-12),_04___RGPS_e_RPPS[Mês de Referência],"&lt;"&amp;EDATE(A155,1))</f>
        <v>37546610320.730003</v>
      </c>
      <c r="K155" s="2">
        <v>71037615530.610001</v>
      </c>
      <c r="L155" s="2">
        <f>IF(MONTH(_04___RGPS_e_RPPS[[#This Row],[Mês de Referência]])=1,_04___RGPS_e_RPPS[[#This Row],[Despesas RPPS Civis]],_04___RGPS_e_RPPS[[#This Row],[Despesas RPPS Civis]]-K154)</f>
        <v>6830487816.159996</v>
      </c>
      <c r="M155" s="2">
        <f>SUMIFS(_04___RGPS_e_RPPS[Movimento Despesas RPPS Civis],_04___RGPS_e_RPPS[Mês de Referência],"&gt;"&amp;EDATE(_04___RGPS_e_RPPS[[#This Row],[Mês de Referência]],-12),_04___RGPS_e_RPPS[Mês de Referência],"&lt;"&amp;EDATE(A155,1))</f>
        <v>88210227990.320007</v>
      </c>
      <c r="N155" s="2">
        <v>5257779028.8500004</v>
      </c>
      <c r="O155" s="2">
        <f>IF(MONTH(_04___RGPS_e_RPPS[[#This Row],[Mês de Referência]])=1,_04___RGPS_e_RPPS[[#This Row],[Receitas - Militares]],_04___RGPS_e_RPPS[[#This Row],[Receitas - Militares]]-N154)</f>
        <v>628404375.90999985</v>
      </c>
      <c r="P155" s="2">
        <f>SUMIFS(_04___RGPS_e_RPPS[Movimento Receitas - Militares],_04___RGPS_e_RPPS[Mês de Referência],"&gt;"&amp;EDATE(_04___RGPS_e_RPPS[[#This Row],[Mês de Referência]],-12),_04___RGPS_e_RPPS[Mês de Referência],"&lt;"&amp;EDATE(A155,1))</f>
        <v>5904104653.5700016</v>
      </c>
      <c r="Q155" s="2">
        <v>41376376417.209999</v>
      </c>
      <c r="R155" s="2">
        <f>IF(MONTH(_04___RGPS_e_RPPS[[#This Row],[Mês de Referência]])=1,_04___RGPS_e_RPPS[[#This Row],[Despesas - Militares]],_04___RGPS_e_RPPS[[#This Row],[Despesas - Militares]]-Q154)</f>
        <v>4071905681.6100006</v>
      </c>
      <c r="S155" s="2">
        <f>SUMIFS(_04___RGPS_e_RPPS[Movimento Despesas Militares],_04___RGPS_e_RPPS[Mês de Referência],"&gt;"&amp;EDATE(_04___RGPS_e_RPPS[[#This Row],[Mês de Referência]],-12),_04___RGPS_e_RPPS[Mês de Referência],"&lt;"&amp;EDATE(A155,1))</f>
        <v>50965401874.199997</v>
      </c>
      <c r="T155" s="2">
        <v>437422665.20999998</v>
      </c>
      <c r="U155" s="2">
        <f>IF(MONTH(_04___RGPS_e_RPPS[[#This Row],[Mês de Referência]])=1,_04___RGPS_e_RPPS[[#This Row],[Receitas FCDF]],_04___RGPS_e_RPPS[[#This Row],[Receitas FCDF]]-T154)</f>
        <v>49112101.290000021</v>
      </c>
      <c r="V155" s="2">
        <f>SUMIFS(_04___RGPS_e_RPPS[Movimento Receitas FCDF],_04___RGPS_e_RPPS[Mês de Referência],"&gt;"&amp;EDATE(_04___RGPS_e_RPPS[[#This Row],[Mês de Referência]],-12),_04___RGPS_e_RPPS[Mês de Referência],"&lt;"&amp;EDATE(A155,1))</f>
        <v>505088038.24999994</v>
      </c>
      <c r="W155" s="2">
        <v>5407845537.9500008</v>
      </c>
      <c r="X155" s="2">
        <f>IF(MONTH(_04___RGPS_e_RPPS[[#This Row],[Mês de Referência]])=1,_04___RGPS_e_RPPS[[#This Row],[Despesas FCDF]],_04___RGPS_e_RPPS[[#This Row],[Despesas FCDF]]-W154)</f>
        <v>562166659.75</v>
      </c>
      <c r="Y155" s="2">
        <f>SUMIFS(_04___RGPS_e_RPPS[Movimento Despesas FCDF],_04___RGPS_e_RPPS[Mês de Referência],"&gt;"&amp;EDATE(_04___RGPS_e_RPPS[[#This Row],[Mês de Referência]],-12),_04___RGPS_e_RPPS[Mês de Referência],"&lt;"&amp;EDATE(A155,1))</f>
        <v>6402493331.0699997</v>
      </c>
      <c r="Z155" s="8"/>
      <c r="AA155"/>
      <c r="AB155"/>
      <c r="AC155"/>
      <c r="AD155" s="1" t="s">
        <v>339</v>
      </c>
      <c r="AE155" s="6">
        <v>44105</v>
      </c>
      <c r="AF155" s="1">
        <v>2020</v>
      </c>
    </row>
    <row r="156" spans="1:32" ht="15" x14ac:dyDescent="0.25">
      <c r="A156" s="6">
        <v>44136</v>
      </c>
      <c r="B156" s="2">
        <v>350277585179.40002</v>
      </c>
      <c r="C156" s="2">
        <f>IF(MONTH(_04___RGPS_e_RPPS[[#This Row],[Mês de Referência]])=1,_04___RGPS_e_RPPS[[#This Row],[Receitas RGPS]],_04___RGPS_e_RPPS[[#This Row],[Receitas RGPS]]-B155)</f>
        <v>39641085820.809998</v>
      </c>
      <c r="D156" s="2">
        <f>SUMIFS(_04___RGPS_e_RPPS[Movimento Receitas RGPS],_04___RGPS_e_RPPS[Mês de Referência],"&gt;"&amp;EDATE(_04___RGPS_e_RPPS[[#This Row],[Mês de Referência]],-12),_04___RGPS_e_RPPS[Mês de Referência],"&lt;"&amp;EDATE(A156,1))</f>
        <v>403364761630.82996</v>
      </c>
      <c r="E156" s="2">
        <v>615571184887.88</v>
      </c>
      <c r="F156" s="2">
        <f>IF(MONTH(_04___RGPS_e_RPPS[[#This Row],[Mês de Referência]])=1,_04___RGPS_e_RPPS[[#This Row],[Despesas RGPS]],_04___RGPS_e_RPPS[[#This Row],[Despesas RGPS]]-E155)</f>
        <v>52236468525.130127</v>
      </c>
      <c r="G156" s="2">
        <f>SUMIFS(_04___RGPS_e_RPPS[Movimento Despesas RGPS],_04___RGPS_e_RPPS[Mês de Referência],"&gt;"&amp;EDATE(_04___RGPS_e_RPPS[[#This Row],[Mês de Referência]],-12),_04___RGPS_e_RPPS[Mês de Referência],"&lt;"&amp;EDATE(A156,1))</f>
        <v>662855222760.41992</v>
      </c>
      <c r="H156" s="2">
        <v>35566226054.379997</v>
      </c>
      <c r="I156" s="2">
        <f>IF(MONTH(_04___RGPS_e_RPPS[[#This Row],[Mês de Referência]])=1,_04___RGPS_e_RPPS[[#This Row],[Receitas RPPS Civis]],_04___RGPS_e_RPPS[[#This Row],[Receitas RPPS Civis]]-H155)</f>
        <v>5472128663.8399925</v>
      </c>
      <c r="J156" s="2">
        <f>SUMIFS(_04___RGPS_e_RPPS[Movimento Receitas RPPS Civis],_04___RGPS_e_RPPS[Mês de Referência],"&gt;"&amp;EDATE(_04___RGPS_e_RPPS[[#This Row],[Mês de Referência]],-12),_04___RGPS_e_RPPS[Mês de Referência],"&lt;"&amp;EDATE(A156,1))</f>
        <v>38304421329.909996</v>
      </c>
      <c r="K156" s="2">
        <v>80808092434.509995</v>
      </c>
      <c r="L156" s="2">
        <f>IF(MONTH(_04___RGPS_e_RPPS[[#This Row],[Mês de Referência]])=1,_04___RGPS_e_RPPS[[#This Row],[Despesas RPPS Civis]],_04___RGPS_e_RPPS[[#This Row],[Despesas RPPS Civis]]-K155)</f>
        <v>9770476903.8999939</v>
      </c>
      <c r="M156" s="2">
        <f>SUMIFS(_04___RGPS_e_RPPS[Movimento Despesas RPPS Civis],_04___RGPS_e_RPPS[Mês de Referência],"&gt;"&amp;EDATE(_04___RGPS_e_RPPS[[#This Row],[Mês de Referência]],-12),_04___RGPS_e_RPPS[Mês de Referência],"&lt;"&amp;EDATE(A156,1))</f>
        <v>87873177180.199982</v>
      </c>
      <c r="N156" s="2">
        <v>5887647353.2299995</v>
      </c>
      <c r="O156" s="2">
        <f>IF(MONTH(_04___RGPS_e_RPPS[[#This Row],[Mês de Referência]])=1,_04___RGPS_e_RPPS[[#This Row],[Receitas - Militares]],_04___RGPS_e_RPPS[[#This Row],[Receitas - Militares]]-N155)</f>
        <v>629868324.37999916</v>
      </c>
      <c r="P156" s="2">
        <f>SUMIFS(_04___RGPS_e_RPPS[Movimento Receitas - Militares],_04___RGPS_e_RPPS[Mês de Referência],"&gt;"&amp;EDATE(_04___RGPS_e_RPPS[[#This Row],[Mês de Referência]],-12),_04___RGPS_e_RPPS[Mês de Referência],"&lt;"&amp;EDATE(A156,1))</f>
        <v>6325066852.5599995</v>
      </c>
      <c r="Q156" s="2">
        <v>47473558713.949997</v>
      </c>
      <c r="R156" s="2">
        <f>IF(MONTH(_04___RGPS_e_RPPS[[#This Row],[Mês de Referência]])=1,_04___RGPS_e_RPPS[[#This Row],[Despesas - Militares]],_04___RGPS_e_RPPS[[#This Row],[Despesas - Militares]]-Q155)</f>
        <v>6097182296.7399979</v>
      </c>
      <c r="S156" s="2">
        <f>SUMIFS(_04___RGPS_e_RPPS[Movimento Despesas Militares],_04___RGPS_e_RPPS[Mês de Referência],"&gt;"&amp;EDATE(_04___RGPS_e_RPPS[[#This Row],[Mês de Referência]],-12),_04___RGPS_e_RPPS[Mês de Referência],"&lt;"&amp;EDATE(A156,1))</f>
        <v>51328386478.810005</v>
      </c>
      <c r="T156" s="2">
        <v>486438815.01999998</v>
      </c>
      <c r="U156" s="2">
        <f>IF(MONTH(_04___RGPS_e_RPPS[[#This Row],[Mês de Referência]])=1,_04___RGPS_e_RPPS[[#This Row],[Receitas FCDF]],_04___RGPS_e_RPPS[[#This Row],[Receitas FCDF]]-T155)</f>
        <v>49016149.810000002</v>
      </c>
      <c r="V156" s="2">
        <f>SUMIFS(_04___RGPS_e_RPPS[Movimento Receitas FCDF],_04___RGPS_e_RPPS[Mês de Referência],"&gt;"&amp;EDATE(_04___RGPS_e_RPPS[[#This Row],[Mês de Referência]],-12),_04___RGPS_e_RPPS[Mês de Referência],"&lt;"&amp;EDATE(A156,1))</f>
        <v>528675687.87999994</v>
      </c>
      <c r="W156" s="2">
        <v>6105687653.4300003</v>
      </c>
      <c r="X156" s="2">
        <f>IF(MONTH(_04___RGPS_e_RPPS[[#This Row],[Mês de Referência]])=1,_04___RGPS_e_RPPS[[#This Row],[Despesas FCDF]],_04___RGPS_e_RPPS[[#This Row],[Despesas FCDF]]-W155)</f>
        <v>697842115.47999954</v>
      </c>
      <c r="Y156" s="2">
        <f>SUMIFS(_04___RGPS_e_RPPS[Movimento Despesas FCDF],_04___RGPS_e_RPPS[Mês de Referência],"&gt;"&amp;EDATE(_04___RGPS_e_RPPS[[#This Row],[Mês de Referência]],-12),_04___RGPS_e_RPPS[Mês de Referência],"&lt;"&amp;EDATE(A156,1))</f>
        <v>6473714029.5799999</v>
      </c>
      <c r="Z156" s="8"/>
      <c r="AA156"/>
      <c r="AB156"/>
      <c r="AC156"/>
      <c r="AD156" s="1" t="s">
        <v>340</v>
      </c>
      <c r="AE156" s="6">
        <v>44136</v>
      </c>
      <c r="AF156" s="1">
        <v>2020</v>
      </c>
    </row>
    <row r="157" spans="1:32" ht="15" x14ac:dyDescent="0.25">
      <c r="A157" s="6">
        <v>44166</v>
      </c>
      <c r="B157" s="2">
        <v>406112725767.96002</v>
      </c>
      <c r="C157" s="2">
        <f>IF(MONTH(_04___RGPS_e_RPPS[[#This Row],[Mês de Referência]])=1,_04___RGPS_e_RPPS[[#This Row],[Receitas RGPS]],_04___RGPS_e_RPPS[[#This Row],[Receitas RGPS]]-B156)</f>
        <v>55835140588.559998</v>
      </c>
      <c r="D157" s="2">
        <f>SUMIFS(_04___RGPS_e_RPPS[Movimento Receitas RGPS],_04___RGPS_e_RPPS[Mês de Referência],"&gt;"&amp;EDATE(_04___RGPS_e_RPPS[[#This Row],[Mês de Referência]],-12),_04___RGPS_e_RPPS[Mês de Referência],"&lt;"&amp;EDATE(A157,1))</f>
        <v>406112725767.96002</v>
      </c>
      <c r="E157" s="2">
        <v>669706967835.81995</v>
      </c>
      <c r="F157" s="2">
        <f>IF(MONTH(_04___RGPS_e_RPPS[[#This Row],[Mês de Referência]])=1,_04___RGPS_e_RPPS[[#This Row],[Despesas RGPS]],_04___RGPS_e_RPPS[[#This Row],[Despesas RGPS]]-E156)</f>
        <v>54135782947.939941</v>
      </c>
      <c r="G157" s="2">
        <f>SUMIFS(_04___RGPS_e_RPPS[Movimento Despesas RGPS],_04___RGPS_e_RPPS[Mês de Referência],"&gt;"&amp;EDATE(_04___RGPS_e_RPPS[[#This Row],[Mês de Referência]],-12),_04___RGPS_e_RPPS[Mês de Referência],"&lt;"&amp;EDATE(A157,1))</f>
        <v>669706967835.81995</v>
      </c>
      <c r="H157" s="2">
        <v>39435589145.779999</v>
      </c>
      <c r="I157" s="2">
        <f>IF(MONTH(_04___RGPS_e_RPPS[[#This Row],[Mês de Referência]])=1,_04___RGPS_e_RPPS[[#This Row],[Receitas RPPS Civis]],_04___RGPS_e_RPPS[[#This Row],[Receitas RPPS Civis]]-H156)</f>
        <v>3869363091.4000015</v>
      </c>
      <c r="J157" s="2">
        <f>SUMIFS(_04___RGPS_e_RPPS[Movimento Receitas RPPS Civis],_04___RGPS_e_RPPS[Mês de Referência],"&gt;"&amp;EDATE(_04___RGPS_e_RPPS[[#This Row],[Mês de Referência]],-12),_04___RGPS_e_RPPS[Mês de Referência],"&lt;"&amp;EDATE(A157,1))</f>
        <v>39435589145.779999</v>
      </c>
      <c r="K157" s="2">
        <v>87990713803.169998</v>
      </c>
      <c r="L157" s="2">
        <f>IF(MONTH(_04___RGPS_e_RPPS[[#This Row],[Mês de Referência]])=1,_04___RGPS_e_RPPS[[#This Row],[Despesas RPPS Civis]],_04___RGPS_e_RPPS[[#This Row],[Despesas RPPS Civis]]-K156)</f>
        <v>7182621368.6600037</v>
      </c>
      <c r="M157" s="2">
        <f>SUMIFS(_04___RGPS_e_RPPS[Movimento Despesas RPPS Civis],_04___RGPS_e_RPPS[Mês de Referência],"&gt;"&amp;EDATE(_04___RGPS_e_RPPS[[#This Row],[Mês de Referência]],-12),_04___RGPS_e_RPPS[Mês de Referência],"&lt;"&amp;EDATE(A157,1))</f>
        <v>87990713803.169998</v>
      </c>
      <c r="N157" s="2">
        <v>6651651360.2799997</v>
      </c>
      <c r="O157" s="2">
        <f>IF(MONTH(_04___RGPS_e_RPPS[[#This Row],[Mês de Referência]])=1,_04___RGPS_e_RPPS[[#This Row],[Receitas - Militares]],_04___RGPS_e_RPPS[[#This Row],[Receitas - Militares]]-N156)</f>
        <v>764004007.05000019</v>
      </c>
      <c r="P157" s="2">
        <f>SUMIFS(_04___RGPS_e_RPPS[Movimento Receitas - Militares],_04___RGPS_e_RPPS[Mês de Referência],"&gt;"&amp;EDATE(_04___RGPS_e_RPPS[[#This Row],[Mês de Referência]],-12),_04___RGPS_e_RPPS[Mês de Referência],"&lt;"&amp;EDATE(A157,1))</f>
        <v>6651651360.2799997</v>
      </c>
      <c r="Q157" s="2">
        <v>51528124039.889999</v>
      </c>
      <c r="R157" s="2">
        <f>IF(MONTH(_04___RGPS_e_RPPS[[#This Row],[Mês de Referência]])=1,_04___RGPS_e_RPPS[[#This Row],[Despesas - Militares]],_04___RGPS_e_RPPS[[#This Row],[Despesas - Militares]]-Q156)</f>
        <v>4054565325.9400024</v>
      </c>
      <c r="S157" s="2">
        <f>SUMIFS(_04___RGPS_e_RPPS[Movimento Despesas Militares],_04___RGPS_e_RPPS[Mês de Referência],"&gt;"&amp;EDATE(_04___RGPS_e_RPPS[[#This Row],[Mês de Referência]],-12),_04___RGPS_e_RPPS[Mês de Referência],"&lt;"&amp;EDATE(A157,1))</f>
        <v>51528124039.889999</v>
      </c>
      <c r="T157" s="2">
        <v>551327186.6500001</v>
      </c>
      <c r="U157" s="2">
        <f>IF(MONTH(_04___RGPS_e_RPPS[[#This Row],[Mês de Referência]])=1,_04___RGPS_e_RPPS[[#This Row],[Receitas FCDF]],_04___RGPS_e_RPPS[[#This Row],[Receitas FCDF]]-T156)</f>
        <v>64888371.630000114</v>
      </c>
      <c r="V157" s="2">
        <f>SUMIFS(_04___RGPS_e_RPPS[Movimento Receitas FCDF],_04___RGPS_e_RPPS[Mês de Referência],"&gt;"&amp;EDATE(_04___RGPS_e_RPPS[[#This Row],[Mês de Referência]],-12),_04___RGPS_e_RPPS[Mês de Referência],"&lt;"&amp;EDATE(A157,1))</f>
        <v>551327186.6500001</v>
      </c>
      <c r="W157" s="2">
        <v>6526770137.3800001</v>
      </c>
      <c r="X157" s="2">
        <f>IF(MONTH(_04___RGPS_e_RPPS[[#This Row],[Mês de Referência]])=1,_04___RGPS_e_RPPS[[#This Row],[Despesas FCDF]],_04___RGPS_e_RPPS[[#This Row],[Despesas FCDF]]-W156)</f>
        <v>421082483.94999981</v>
      </c>
      <c r="Y157" s="2">
        <f>SUMIFS(_04___RGPS_e_RPPS[Movimento Despesas FCDF],_04___RGPS_e_RPPS[Mês de Referência],"&gt;"&amp;EDATE(_04___RGPS_e_RPPS[[#This Row],[Mês de Referência]],-12),_04___RGPS_e_RPPS[Mês de Referência],"&lt;"&amp;EDATE(A157,1))</f>
        <v>6526770137.3800001</v>
      </c>
      <c r="Z157" s="8"/>
      <c r="AA157"/>
      <c r="AB157"/>
      <c r="AC157"/>
      <c r="AD157" s="1" t="s">
        <v>341</v>
      </c>
      <c r="AE157" s="6">
        <v>44166</v>
      </c>
      <c r="AF157" s="1">
        <v>2020</v>
      </c>
    </row>
    <row r="158" spans="1:32" ht="15" x14ac:dyDescent="0.25">
      <c r="A158" s="6">
        <v>44197</v>
      </c>
      <c r="B158" s="2">
        <v>34486448955.449997</v>
      </c>
      <c r="C158" s="2">
        <f>IF(MONTH(_04___RGPS_e_RPPS[[#This Row],[Mês de Referência]])=1,_04___RGPS_e_RPPS[[#This Row],[Receitas RGPS]],_04___RGPS_e_RPPS[[#This Row],[Receitas RGPS]]-B157)</f>
        <v>34486448955.449997</v>
      </c>
      <c r="D158" s="2">
        <f>SUMIFS(_04___RGPS_e_RPPS[Movimento Receitas RGPS],_04___RGPS_e_RPPS[Mês de Referência],"&gt;"&amp;EDATE(_04___RGPS_e_RPPS[[#This Row],[Mês de Referência]],-12),_04___RGPS_e_RPPS[Mês de Referência],"&lt;"&amp;EDATE(A158,1))</f>
        <v>405941582577.18005</v>
      </c>
      <c r="E158" s="2">
        <v>52326856110.129997</v>
      </c>
      <c r="F158" s="2">
        <f>IF(MONTH(_04___RGPS_e_RPPS[[#This Row],[Mês de Referência]])=1,_04___RGPS_e_RPPS[[#This Row],[Despesas RGPS]],_04___RGPS_e_RPPS[[#This Row],[Despesas RGPS]]-E157)</f>
        <v>52326856110.129997</v>
      </c>
      <c r="G158" s="2">
        <f>SUMIFS(_04___RGPS_e_RPPS[Movimento Despesas RGPS],_04___RGPS_e_RPPS[Mês de Referência],"&gt;"&amp;EDATE(_04___RGPS_e_RPPS[[#This Row],[Mês de Referência]],-12),_04___RGPS_e_RPPS[Mês de Referência],"&lt;"&amp;EDATE(A158,1))</f>
        <v>670565906693.52991</v>
      </c>
      <c r="H158" s="2">
        <v>3080526772.4000001</v>
      </c>
      <c r="I158" s="2">
        <f>IF(MONTH(_04___RGPS_e_RPPS[[#This Row],[Mês de Referência]])=1,_04___RGPS_e_RPPS[[#This Row],[Receitas RPPS Civis]],_04___RGPS_e_RPPS[[#This Row],[Receitas RPPS Civis]]-H157)</f>
        <v>3080526772.4000001</v>
      </c>
      <c r="J158" s="2">
        <f>SUMIFS(_04___RGPS_e_RPPS[Movimento Receitas RPPS Civis],_04___RGPS_e_RPPS[Mês de Referência],"&gt;"&amp;EDATE(_04___RGPS_e_RPPS[[#This Row],[Mês de Referência]],-12),_04___RGPS_e_RPPS[Mês de Referência],"&lt;"&amp;EDATE(A158,1))</f>
        <v>39973721315.480003</v>
      </c>
      <c r="K158" s="2">
        <v>7133846816.2700005</v>
      </c>
      <c r="L158" s="2">
        <f>IF(MONTH(_04___RGPS_e_RPPS[[#This Row],[Mês de Referência]])=1,_04___RGPS_e_RPPS[[#This Row],[Despesas RPPS Civis]],_04___RGPS_e_RPPS[[#This Row],[Despesas RPPS Civis]]-K157)</f>
        <v>7133846816.2700005</v>
      </c>
      <c r="M158" s="2">
        <f>SUMIFS(_04___RGPS_e_RPPS[Movimento Despesas RPPS Civis],_04___RGPS_e_RPPS[Mês de Referência],"&gt;"&amp;EDATE(_04___RGPS_e_RPPS[[#This Row],[Mês de Referência]],-12),_04___RGPS_e_RPPS[Mês de Referência],"&lt;"&amp;EDATE(A158,1))</f>
        <v>88017080753.050003</v>
      </c>
      <c r="N158" s="2">
        <v>540756269.64999998</v>
      </c>
      <c r="O158" s="2">
        <f>IF(MONTH(_04___RGPS_e_RPPS[[#This Row],[Mês de Referência]])=1,_04___RGPS_e_RPPS[[#This Row],[Receitas - Militares]],_04___RGPS_e_RPPS[[#This Row],[Receitas - Militares]]-N157)</f>
        <v>540756269.64999998</v>
      </c>
      <c r="P158" s="2">
        <f>SUMIFS(_04___RGPS_e_RPPS[Movimento Receitas - Militares],_04___RGPS_e_RPPS[Mês de Referência],"&gt;"&amp;EDATE(_04___RGPS_e_RPPS[[#This Row],[Mês de Referência]],-12),_04___RGPS_e_RPPS[Mês de Referência],"&lt;"&amp;EDATE(A158,1))</f>
        <v>6952651305.1599989</v>
      </c>
      <c r="Q158" s="2">
        <v>4035733707.2899995</v>
      </c>
      <c r="R158" s="2">
        <f>IF(MONTH(_04___RGPS_e_RPPS[[#This Row],[Mês de Referência]])=1,_04___RGPS_e_RPPS[[#This Row],[Despesas - Militares]],_04___RGPS_e_RPPS[[#This Row],[Despesas - Militares]]-Q157)</f>
        <v>4035733707.2899995</v>
      </c>
      <c r="S158" s="2">
        <f>SUMIFS(_04___RGPS_e_RPPS[Movimento Despesas Militares],_04___RGPS_e_RPPS[Mês de Referência],"&gt;"&amp;EDATE(_04___RGPS_e_RPPS[[#This Row],[Mês de Referência]],-12),_04___RGPS_e_RPPS[Mês de Referência],"&lt;"&amp;EDATE(A158,1))</f>
        <v>51691679721.660004</v>
      </c>
      <c r="T158" s="2">
        <v>49019645.5</v>
      </c>
      <c r="U158" s="2">
        <f>IF(MONTH(_04___RGPS_e_RPPS[[#This Row],[Mês de Referência]])=1,_04___RGPS_e_RPPS[[#This Row],[Receitas FCDF]],_04___RGPS_e_RPPS[[#This Row],[Receitas FCDF]]-T157)</f>
        <v>49019645.5</v>
      </c>
      <c r="V158" s="2">
        <f>SUMIFS(_04___RGPS_e_RPPS[Movimento Receitas FCDF],_04___RGPS_e_RPPS[Mês de Referência],"&gt;"&amp;EDATE(_04___RGPS_e_RPPS[[#This Row],[Mês de Referência]],-12),_04___RGPS_e_RPPS[Mês de Referência],"&lt;"&amp;EDATE(A158,1))</f>
        <v>568629375.83000016</v>
      </c>
      <c r="W158" s="2">
        <v>443353072.42000002</v>
      </c>
      <c r="X158" s="2">
        <f>IF(MONTH(_04___RGPS_e_RPPS[[#This Row],[Mês de Referência]])=1,_04___RGPS_e_RPPS[[#This Row],[Despesas FCDF]],_04___RGPS_e_RPPS[[#This Row],[Despesas FCDF]]-W157)</f>
        <v>443353072.42000002</v>
      </c>
      <c r="Y158" s="2">
        <f>SUMIFS(_04___RGPS_e_RPPS[Movimento Despesas FCDF],_04___RGPS_e_RPPS[Mês de Referência],"&gt;"&amp;EDATE(_04___RGPS_e_RPPS[[#This Row],[Mês de Referência]],-12),_04___RGPS_e_RPPS[Mês de Referência],"&lt;"&amp;EDATE(A158,1))</f>
        <v>6575417786.9900007</v>
      </c>
      <c r="Z158" s="8"/>
      <c r="AA158"/>
      <c r="AB158"/>
      <c r="AC158"/>
      <c r="AD158" s="1" t="s">
        <v>330</v>
      </c>
      <c r="AE158" s="6">
        <v>44197</v>
      </c>
      <c r="AF158" s="1">
        <v>2021</v>
      </c>
    </row>
    <row r="159" spans="1:32" ht="15" x14ac:dyDescent="0.25">
      <c r="A159" s="6">
        <v>44228</v>
      </c>
      <c r="B159" s="2">
        <v>69788636861.299988</v>
      </c>
      <c r="C159" s="2">
        <f>IF(MONTH(_04___RGPS_e_RPPS[[#This Row],[Mês de Referência]])=1,_04___RGPS_e_RPPS[[#This Row],[Receitas RGPS]],_04___RGPS_e_RPPS[[#This Row],[Receitas RGPS]]-B158)</f>
        <v>35302187905.849991</v>
      </c>
      <c r="D159" s="2">
        <f>SUMIFS(_04___RGPS_e_RPPS[Movimento Receitas RGPS],_04___RGPS_e_RPPS[Mês de Referência],"&gt;"&amp;EDATE(_04___RGPS_e_RPPS[[#This Row],[Mês de Referência]],-12),_04___RGPS_e_RPPS[Mês de Referência],"&lt;"&amp;EDATE(A159,1))</f>
        <v>408019025203.65002</v>
      </c>
      <c r="E159" s="2">
        <v>105716782113.7</v>
      </c>
      <c r="F159" s="2">
        <f>IF(MONTH(_04___RGPS_e_RPPS[[#This Row],[Mês de Referência]])=1,_04___RGPS_e_RPPS[[#This Row],[Despesas RGPS]],_04___RGPS_e_RPPS[[#This Row],[Despesas RGPS]]-E158)</f>
        <v>53389926003.57</v>
      </c>
      <c r="G159" s="2">
        <f>SUMIFS(_04___RGPS_e_RPPS[Movimento Despesas RGPS],_04___RGPS_e_RPPS[Mês de Referência],"&gt;"&amp;EDATE(_04___RGPS_e_RPPS[[#This Row],[Mês de Referência]],-12),_04___RGPS_e_RPPS[Mês de Referência],"&lt;"&amp;EDATE(A159,1))</f>
        <v>672916107428.52991</v>
      </c>
      <c r="H159" s="2">
        <v>6159391425.2000008</v>
      </c>
      <c r="I159" s="2">
        <f>IF(MONTH(_04___RGPS_e_RPPS[[#This Row],[Mês de Referência]])=1,_04___RGPS_e_RPPS[[#This Row],[Receitas RPPS Civis]],_04___RGPS_e_RPPS[[#This Row],[Receitas RPPS Civis]]-H158)</f>
        <v>3078864652.8000007</v>
      </c>
      <c r="J159" s="2">
        <f>SUMIFS(_04___RGPS_e_RPPS[Movimento Receitas RPPS Civis],_04___RGPS_e_RPPS[Mês de Referência],"&gt;"&amp;EDATE(_04___RGPS_e_RPPS[[#This Row],[Mês de Referência]],-12),_04___RGPS_e_RPPS[Mês de Referência],"&lt;"&amp;EDATE(A159,1))</f>
        <v>40587862328.550011</v>
      </c>
      <c r="K159" s="2">
        <v>13838326273.720001</v>
      </c>
      <c r="L159" s="2">
        <f>IF(MONTH(_04___RGPS_e_RPPS[[#This Row],[Mês de Referência]])=1,_04___RGPS_e_RPPS[[#This Row],[Despesas RPPS Civis]],_04___RGPS_e_RPPS[[#This Row],[Despesas RPPS Civis]]-K158)</f>
        <v>6704479457.4500008</v>
      </c>
      <c r="M159" s="2">
        <f>SUMIFS(_04___RGPS_e_RPPS[Movimento Despesas RPPS Civis],_04___RGPS_e_RPPS[Mês de Referência],"&gt;"&amp;EDATE(_04___RGPS_e_RPPS[[#This Row],[Mês de Referência]],-12),_04___RGPS_e_RPPS[Mês de Referência],"&lt;"&amp;EDATE(A159,1))</f>
        <v>87971465582.869995</v>
      </c>
      <c r="N159" s="2">
        <v>1226462210.1199999</v>
      </c>
      <c r="O159" s="2">
        <f>IF(MONTH(_04___RGPS_e_RPPS[[#This Row],[Mês de Referência]])=1,_04___RGPS_e_RPPS[[#This Row],[Receitas - Militares]],_04___RGPS_e_RPPS[[#This Row],[Receitas - Militares]]-N158)</f>
        <v>685705940.46999991</v>
      </c>
      <c r="P159" s="2">
        <f>SUMIFS(_04___RGPS_e_RPPS[Movimento Receitas - Militares],_04___RGPS_e_RPPS[Mês de Referência],"&gt;"&amp;EDATE(_04___RGPS_e_RPPS[[#This Row],[Mês de Referência]],-12),_04___RGPS_e_RPPS[Mês de Referência],"&lt;"&amp;EDATE(A159,1))</f>
        <v>7322867137.4300003</v>
      </c>
      <c r="Q159" s="2">
        <v>8066992529.4400005</v>
      </c>
      <c r="R159" s="2">
        <f>IF(MONTH(_04___RGPS_e_RPPS[[#This Row],[Mês de Referência]])=1,_04___RGPS_e_RPPS[[#This Row],[Despesas - Militares]],_04___RGPS_e_RPPS[[#This Row],[Despesas - Militares]]-Q158)</f>
        <v>4031258822.150001</v>
      </c>
      <c r="S159" s="2">
        <f>SUMIFS(_04___RGPS_e_RPPS[Movimento Despesas Militares],_04___RGPS_e_RPPS[Mês de Referência],"&gt;"&amp;EDATE(_04___RGPS_e_RPPS[[#This Row],[Mês de Referência]],-12),_04___RGPS_e_RPPS[Mês de Referência],"&lt;"&amp;EDATE(A159,1))</f>
        <v>51856759293.260002</v>
      </c>
      <c r="T159" s="2">
        <v>101436257.94000001</v>
      </c>
      <c r="U159" s="2">
        <f>IF(MONTH(_04___RGPS_e_RPPS[[#This Row],[Mês de Referência]])=1,_04___RGPS_e_RPPS[[#This Row],[Receitas FCDF]],_04___RGPS_e_RPPS[[#This Row],[Receitas FCDF]]-T158)</f>
        <v>52416612.440000013</v>
      </c>
      <c r="V159" s="2">
        <f>SUMIFS(_04___RGPS_e_RPPS[Movimento Receitas FCDF],_04___RGPS_e_RPPS[Mês de Referência],"&gt;"&amp;EDATE(_04___RGPS_e_RPPS[[#This Row],[Mês de Referência]],-12),_04___RGPS_e_RPPS[Mês de Referência],"&lt;"&amp;EDATE(A159,1))</f>
        <v>588901221.63000011</v>
      </c>
      <c r="W159" s="2">
        <v>969989599.37999988</v>
      </c>
      <c r="X159" s="2">
        <f>IF(MONTH(_04___RGPS_e_RPPS[[#This Row],[Mês de Referência]])=1,_04___RGPS_e_RPPS[[#This Row],[Despesas FCDF]],_04___RGPS_e_RPPS[[#This Row],[Despesas FCDF]]-W158)</f>
        <v>526636526.95999986</v>
      </c>
      <c r="Y159" s="2">
        <f>SUMIFS(_04___RGPS_e_RPPS[Movimento Despesas FCDF],_04___RGPS_e_RPPS[Mês de Referência],"&gt;"&amp;EDATE(_04___RGPS_e_RPPS[[#This Row],[Mês de Referência]],-12),_04___RGPS_e_RPPS[Mês de Referência],"&lt;"&amp;EDATE(A159,1))</f>
        <v>6768110503.1999998</v>
      </c>
      <c r="Z159" s="8"/>
      <c r="AA159"/>
      <c r="AB159"/>
      <c r="AC159"/>
      <c r="AD159" s="1" t="s">
        <v>331</v>
      </c>
      <c r="AE159" s="6">
        <v>44228</v>
      </c>
      <c r="AF159" s="1">
        <v>2021</v>
      </c>
    </row>
    <row r="160" spans="1:32" ht="15" x14ac:dyDescent="0.25">
      <c r="A160" s="6">
        <v>44256</v>
      </c>
      <c r="B160" s="2">
        <v>104665618362.67999</v>
      </c>
      <c r="C160" s="2">
        <f>IF(MONTH(_04___RGPS_e_RPPS[[#This Row],[Mês de Referência]])=1,_04___RGPS_e_RPPS[[#This Row],[Receitas RGPS]],_04___RGPS_e_RPPS[[#This Row],[Receitas RGPS]]-B159)</f>
        <v>34876981501.380005</v>
      </c>
      <c r="D160" s="2">
        <f>SUMIFS(_04___RGPS_e_RPPS[Movimento Receitas RGPS],_04___RGPS_e_RPPS[Mês de Referência],"&gt;"&amp;EDATE(_04___RGPS_e_RPPS[[#This Row],[Mês de Referência]],-12),_04___RGPS_e_RPPS[Mês de Referência],"&lt;"&amp;EDATE(A160,1))</f>
        <v>410985867597.27002</v>
      </c>
      <c r="E160" s="2">
        <v>160285477642.74002</v>
      </c>
      <c r="F160" s="2">
        <f>IF(MONTH(_04___RGPS_e_RPPS[[#This Row],[Mês de Referência]])=1,_04___RGPS_e_RPPS[[#This Row],[Despesas RGPS]],_04___RGPS_e_RPPS[[#This Row],[Despesas RGPS]]-E159)</f>
        <v>54568695529.040024</v>
      </c>
      <c r="G160" s="2">
        <f>SUMIFS(_04___RGPS_e_RPPS[Movimento Despesas RGPS],_04___RGPS_e_RPPS[Mês de Referência],"&gt;"&amp;EDATE(_04___RGPS_e_RPPS[[#This Row],[Mês de Referência]],-12),_04___RGPS_e_RPPS[Mês de Referência],"&lt;"&amp;EDATE(A160,1))</f>
        <v>677060954161.37988</v>
      </c>
      <c r="H160" s="2">
        <v>9244476857.4500008</v>
      </c>
      <c r="I160" s="2">
        <f>IF(MONTH(_04___RGPS_e_RPPS[[#This Row],[Mês de Referência]])=1,_04___RGPS_e_RPPS[[#This Row],[Receitas RPPS Civis]],_04___RGPS_e_RPPS[[#This Row],[Receitas RPPS Civis]]-H159)</f>
        <v>3085085432.25</v>
      </c>
      <c r="J160" s="2">
        <f>SUMIFS(_04___RGPS_e_RPPS[Movimento Receitas RPPS Civis],_04___RGPS_e_RPPS[Mês de Referência],"&gt;"&amp;EDATE(_04___RGPS_e_RPPS[[#This Row],[Mês de Referência]],-12),_04___RGPS_e_RPPS[Mês de Referência],"&lt;"&amp;EDATE(A160,1))</f>
        <v>40551389524.550003</v>
      </c>
      <c r="K160" s="2">
        <v>20553668477.09</v>
      </c>
      <c r="L160" s="2">
        <f>IF(MONTH(_04___RGPS_e_RPPS[[#This Row],[Mês de Referência]])=1,_04___RGPS_e_RPPS[[#This Row],[Despesas RPPS Civis]],_04___RGPS_e_RPPS[[#This Row],[Despesas RPPS Civis]]-K159)</f>
        <v>6715342203.3699989</v>
      </c>
      <c r="M160" s="2">
        <f>SUMIFS(_04___RGPS_e_RPPS[Movimento Despesas RPPS Civis],_04___RGPS_e_RPPS[Mês de Referência],"&gt;"&amp;EDATE(_04___RGPS_e_RPPS[[#This Row],[Mês de Referência]],-12),_04___RGPS_e_RPPS[Mês de Referência],"&lt;"&amp;EDATE(A160,1))</f>
        <v>88010464261.019989</v>
      </c>
      <c r="N160" s="2">
        <v>1917204925.27</v>
      </c>
      <c r="O160" s="2">
        <f>IF(MONTH(_04___RGPS_e_RPPS[[#This Row],[Mês de Referência]])=1,_04___RGPS_e_RPPS[[#This Row],[Receitas - Militares]],_04___RGPS_e_RPPS[[#This Row],[Receitas - Militares]]-N159)</f>
        <v>690742715.1500001</v>
      </c>
      <c r="P160" s="2">
        <f>SUMIFS(_04___RGPS_e_RPPS[Movimento Receitas - Militares],_04___RGPS_e_RPPS[Mês de Referência],"&gt;"&amp;EDATE(_04___RGPS_e_RPPS[[#This Row],[Mês de Referência]],-12),_04___RGPS_e_RPPS[Mês de Referência],"&lt;"&amp;EDATE(A160,1))</f>
        <v>7583361057.8400002</v>
      </c>
      <c r="Q160" s="2">
        <v>12107839928.43</v>
      </c>
      <c r="R160" s="2">
        <f>IF(MONTH(_04___RGPS_e_RPPS[[#This Row],[Mês de Referência]])=1,_04___RGPS_e_RPPS[[#This Row],[Despesas - Militares]],_04___RGPS_e_RPPS[[#This Row],[Despesas - Militares]]-Q159)</f>
        <v>4040847398.9899998</v>
      </c>
      <c r="S160" s="2">
        <f>SUMIFS(_04___RGPS_e_RPPS[Movimento Despesas Militares],_04___RGPS_e_RPPS[Mês de Referência],"&gt;"&amp;EDATE(_04___RGPS_e_RPPS[[#This Row],[Mês de Referência]],-12),_04___RGPS_e_RPPS[Mês de Referência],"&lt;"&amp;EDATE(A160,1))</f>
        <v>52014464298.339996</v>
      </c>
      <c r="T160" s="2">
        <v>153690952.13000003</v>
      </c>
      <c r="U160" s="2">
        <f>IF(MONTH(_04___RGPS_e_RPPS[[#This Row],[Mês de Referência]])=1,_04___RGPS_e_RPPS[[#This Row],[Receitas FCDF]],_04___RGPS_e_RPPS[[#This Row],[Receitas FCDF]]-T159)</f>
        <v>52254694.190000013</v>
      </c>
      <c r="V160" s="2">
        <f>SUMIFS(_04___RGPS_e_RPPS[Movimento Receitas FCDF],_04___RGPS_e_RPPS[Mês de Referência],"&gt;"&amp;EDATE(_04___RGPS_e_RPPS[[#This Row],[Mês de Referência]],-12),_04___RGPS_e_RPPS[Mês de Referência],"&lt;"&amp;EDATE(A160,1))</f>
        <v>609051987.34000015</v>
      </c>
      <c r="W160" s="2">
        <v>1480189881.1200001</v>
      </c>
      <c r="X160" s="2">
        <f>IF(MONTH(_04___RGPS_e_RPPS[[#This Row],[Mês de Referência]])=1,_04___RGPS_e_RPPS[[#This Row],[Despesas FCDF]],_04___RGPS_e_RPPS[[#This Row],[Despesas FCDF]]-W159)</f>
        <v>510200281.74000025</v>
      </c>
      <c r="Y160" s="2">
        <f>SUMIFS(_04___RGPS_e_RPPS[Movimento Despesas FCDF],_04___RGPS_e_RPPS[Mês de Referência],"&gt;"&amp;EDATE(_04___RGPS_e_RPPS[[#This Row],[Mês de Referência]],-12),_04___RGPS_e_RPPS[Mês de Referência],"&lt;"&amp;EDATE(A160,1))</f>
        <v>6594370250.8800011</v>
      </c>
      <c r="Z160" s="8"/>
      <c r="AA160"/>
      <c r="AB160"/>
      <c r="AC160"/>
      <c r="AD160" s="1" t="s">
        <v>332</v>
      </c>
      <c r="AE160" s="6">
        <v>44256</v>
      </c>
      <c r="AF160" s="1">
        <v>2021</v>
      </c>
    </row>
    <row r="161" spans="1:32" ht="15" x14ac:dyDescent="0.25">
      <c r="A161" s="6">
        <v>44287</v>
      </c>
      <c r="B161" s="2">
        <v>139825484856.57001</v>
      </c>
      <c r="C161" s="2">
        <f>IF(MONTH(_04___RGPS_e_RPPS[[#This Row],[Mês de Referência]])=1,_04___RGPS_e_RPPS[[#This Row],[Receitas RGPS]],_04___RGPS_e_RPPS[[#This Row],[Receitas RGPS]]-B160)</f>
        <v>35159866493.890015</v>
      </c>
      <c r="D161" s="2">
        <f>SUMIFS(_04___RGPS_e_RPPS[Movimento Receitas RGPS],_04___RGPS_e_RPPS[Mês de Referência],"&gt;"&amp;EDATE(_04___RGPS_e_RPPS[[#This Row],[Mês de Referência]],-12),_04___RGPS_e_RPPS[Mês de Referência],"&lt;"&amp;EDATE(A161,1))</f>
        <v>423185749480.70001</v>
      </c>
      <c r="E161" s="2">
        <v>214481663027.01001</v>
      </c>
      <c r="F161" s="2">
        <f>IF(MONTH(_04___RGPS_e_RPPS[[#This Row],[Mês de Referência]])=1,_04___RGPS_e_RPPS[[#This Row],[Despesas RGPS]],_04___RGPS_e_RPPS[[#This Row],[Despesas RGPS]]-E160)</f>
        <v>54196185384.269989</v>
      </c>
      <c r="G161" s="2">
        <f>SUMIFS(_04___RGPS_e_RPPS[Movimento Despesas RGPS],_04___RGPS_e_RPPS[Mês de Referência],"&gt;"&amp;EDATE(_04___RGPS_e_RPPS[[#This Row],[Mês de Referência]],-12),_04___RGPS_e_RPPS[Mês de Referência],"&lt;"&amp;EDATE(A161,1))</f>
        <v>656288932864.84998</v>
      </c>
      <c r="H161" s="2">
        <v>12329375121.970001</v>
      </c>
      <c r="I161" s="2">
        <f>IF(MONTH(_04___RGPS_e_RPPS[[#This Row],[Mês de Referência]])=1,_04___RGPS_e_RPPS[[#This Row],[Receitas RPPS Civis]],_04___RGPS_e_RPPS[[#This Row],[Receitas RPPS Civis]]-H160)</f>
        <v>3084898264.5200005</v>
      </c>
      <c r="J161" s="2">
        <f>SUMIFS(_04___RGPS_e_RPPS[Movimento Receitas RPPS Civis],_04___RGPS_e_RPPS[Mês de Referência],"&gt;"&amp;EDATE(_04___RGPS_e_RPPS[[#This Row],[Mês de Referência]],-12),_04___RGPS_e_RPPS[Mês de Referência],"&lt;"&amp;EDATE(A161,1))</f>
        <v>40551884941</v>
      </c>
      <c r="K161" s="2">
        <v>27327767443.910004</v>
      </c>
      <c r="L161" s="2">
        <f>IF(MONTH(_04___RGPS_e_RPPS[[#This Row],[Mês de Referência]])=1,_04___RGPS_e_RPPS[[#This Row],[Despesas RPPS Civis]],_04___RGPS_e_RPPS[[#This Row],[Despesas RPPS Civis]]-K160)</f>
        <v>6774098966.8200035</v>
      </c>
      <c r="M161" s="2">
        <f>SUMIFS(_04___RGPS_e_RPPS[Movimento Despesas RPPS Civis],_04___RGPS_e_RPPS[Mês de Referência],"&gt;"&amp;EDATE(_04___RGPS_e_RPPS[[#This Row],[Mês de Referência]],-12),_04___RGPS_e_RPPS[Mês de Referência],"&lt;"&amp;EDATE(A161,1))</f>
        <v>88039329076.110001</v>
      </c>
      <c r="N161" s="2">
        <v>2587720182.6399999</v>
      </c>
      <c r="O161" s="2">
        <f>IF(MONTH(_04___RGPS_e_RPPS[[#This Row],[Mês de Referência]])=1,_04___RGPS_e_RPPS[[#This Row],[Receitas - Militares]],_04___RGPS_e_RPPS[[#This Row],[Receitas - Militares]]-N160)</f>
        <v>670515257.36999989</v>
      </c>
      <c r="P161" s="2">
        <f>SUMIFS(_04___RGPS_e_RPPS[Movimento Receitas - Militares],_04___RGPS_e_RPPS[Mês de Referência],"&gt;"&amp;EDATE(_04___RGPS_e_RPPS[[#This Row],[Mês de Referência]],-12),_04___RGPS_e_RPPS[Mês de Referência],"&lt;"&amp;EDATE(A161,1))</f>
        <v>7680539901.7799997</v>
      </c>
      <c r="Q161" s="2">
        <v>16224292442.439999</v>
      </c>
      <c r="R161" s="2">
        <f>IF(MONTH(_04___RGPS_e_RPPS[[#This Row],[Mês de Referência]])=1,_04___RGPS_e_RPPS[[#This Row],[Despesas - Militares]],_04___RGPS_e_RPPS[[#This Row],[Despesas - Militares]]-Q160)</f>
        <v>4116452514.0099983</v>
      </c>
      <c r="S161" s="2">
        <f>SUMIFS(_04___RGPS_e_RPPS[Movimento Despesas Militares],_04___RGPS_e_RPPS[Mês de Referência],"&gt;"&amp;EDATE(_04___RGPS_e_RPPS[[#This Row],[Mês de Referência]],-12),_04___RGPS_e_RPPS[Mês de Referência],"&lt;"&amp;EDATE(A161,1))</f>
        <v>52233838068.979996</v>
      </c>
      <c r="T161" s="2">
        <v>206090670.28</v>
      </c>
      <c r="U161" s="2">
        <f>IF(MONTH(_04___RGPS_e_RPPS[[#This Row],[Mês de Referência]])=1,_04___RGPS_e_RPPS[[#This Row],[Receitas FCDF]],_04___RGPS_e_RPPS[[#This Row],[Receitas FCDF]]-T160)</f>
        <v>52399718.149999976</v>
      </c>
      <c r="V161" s="2">
        <f>SUMIFS(_04___RGPS_e_RPPS[Movimento Receitas FCDF],_04___RGPS_e_RPPS[Mês de Referência],"&gt;"&amp;EDATE(_04___RGPS_e_RPPS[[#This Row],[Mês de Referência]],-12),_04___RGPS_e_RPPS[Mês de Referência],"&lt;"&amp;EDATE(A161,1))</f>
        <v>621788512.43000007</v>
      </c>
      <c r="W161" s="2">
        <v>2043994357.96</v>
      </c>
      <c r="X161" s="2">
        <f>IF(MONTH(_04___RGPS_e_RPPS[[#This Row],[Mês de Referência]])=1,_04___RGPS_e_RPPS[[#This Row],[Despesas FCDF]],_04___RGPS_e_RPPS[[#This Row],[Despesas FCDF]]-W160)</f>
        <v>563804476.83999991</v>
      </c>
      <c r="Y161" s="2">
        <f>SUMIFS(_04___RGPS_e_RPPS[Movimento Despesas FCDF],_04___RGPS_e_RPPS[Mês de Referência],"&gt;"&amp;EDATE(_04___RGPS_e_RPPS[[#This Row],[Mês de Referência]],-12),_04___RGPS_e_RPPS[Mês de Referência],"&lt;"&amp;EDATE(A161,1))</f>
        <v>6698304277.3900013</v>
      </c>
      <c r="Z161" s="8"/>
      <c r="AA161"/>
      <c r="AB161"/>
      <c r="AC161"/>
      <c r="AD161" s="1" t="s">
        <v>333</v>
      </c>
      <c r="AE161" s="6">
        <v>44287</v>
      </c>
      <c r="AF161" s="1">
        <v>2021</v>
      </c>
    </row>
    <row r="162" spans="1:32" ht="15" x14ac:dyDescent="0.25">
      <c r="A162" s="6">
        <v>44317</v>
      </c>
      <c r="B162" s="2">
        <v>173513271403.88998</v>
      </c>
      <c r="C162" s="2">
        <f>IF(MONTH(_04___RGPS_e_RPPS[[#This Row],[Mês de Referência]])=1,_04___RGPS_e_RPPS[[#This Row],[Receitas RGPS]],_04___RGPS_e_RPPS[[#This Row],[Receitas RGPS]]-B161)</f>
        <v>33687786547.319977</v>
      </c>
      <c r="D162" s="2">
        <f>SUMIFS(_04___RGPS_e_RPPS[Movimento Receitas RGPS],_04___RGPS_e_RPPS[Mês de Referência],"&gt;"&amp;EDATE(_04___RGPS_e_RPPS[[#This Row],[Mês de Referência]],-12),_04___RGPS_e_RPPS[Mês de Referência],"&lt;"&amp;EDATE(A162,1))</f>
        <v>435924688930.59998</v>
      </c>
      <c r="E162" s="2">
        <v>294846459772.15997</v>
      </c>
      <c r="F162" s="2">
        <f>IF(MONTH(_04___RGPS_e_RPPS[[#This Row],[Mês de Referência]])=1,_04___RGPS_e_RPPS[[#This Row],[Despesas RGPS]],_04___RGPS_e_RPPS[[#This Row],[Despesas RGPS]]-E161)</f>
        <v>80364796745.149963</v>
      </c>
      <c r="G162" s="2">
        <f>SUMIFS(_04___RGPS_e_RPPS[Movimento Despesas RGPS],_04___RGPS_e_RPPS[Mês de Referência],"&gt;"&amp;EDATE(_04___RGPS_e_RPPS[[#This Row],[Mês de Referência]],-12),_04___RGPS_e_RPPS[Mês de Referência],"&lt;"&amp;EDATE(A162,1))</f>
        <v>662293945643.70996</v>
      </c>
      <c r="H162" s="2">
        <v>15478744680.32</v>
      </c>
      <c r="I162" s="2">
        <f>IF(MONTH(_04___RGPS_e_RPPS[[#This Row],[Mês de Referência]])=1,_04___RGPS_e_RPPS[[#This Row],[Receitas RPPS Civis]],_04___RGPS_e_RPPS[[#This Row],[Receitas RPPS Civis]]-H161)</f>
        <v>3149369558.3499985</v>
      </c>
      <c r="J162" s="2">
        <f>SUMIFS(_04___RGPS_e_RPPS[Movimento Receitas RPPS Civis],_04___RGPS_e_RPPS[Mês de Referência],"&gt;"&amp;EDATE(_04___RGPS_e_RPPS[[#This Row],[Mês de Referência]],-12),_04___RGPS_e_RPPS[Mês de Referência],"&lt;"&amp;EDATE(A162,1))</f>
        <v>40639281581.730003</v>
      </c>
      <c r="K162" s="2">
        <v>34150122555.100002</v>
      </c>
      <c r="L162" s="2">
        <f>IF(MONTH(_04___RGPS_e_RPPS[[#This Row],[Mês de Referência]])=1,_04___RGPS_e_RPPS[[#This Row],[Despesas RPPS Civis]],_04___RGPS_e_RPPS[[#This Row],[Despesas RPPS Civis]]-K161)</f>
        <v>6822355111.1899986</v>
      </c>
      <c r="M162" s="2">
        <f>SUMIFS(_04___RGPS_e_RPPS[Movimento Despesas RPPS Civis],_04___RGPS_e_RPPS[Mês de Referência],"&gt;"&amp;EDATE(_04___RGPS_e_RPPS[[#This Row],[Mês de Referência]],-12),_04___RGPS_e_RPPS[Mês de Referência],"&lt;"&amp;EDATE(A162,1))</f>
        <v>87973195764.62001</v>
      </c>
      <c r="N162" s="2">
        <v>3280091177.98</v>
      </c>
      <c r="O162" s="2">
        <f>IF(MONTH(_04___RGPS_e_RPPS[[#This Row],[Mês de Referência]])=1,_04___RGPS_e_RPPS[[#This Row],[Receitas - Militares]],_04___RGPS_e_RPPS[[#This Row],[Receitas - Militares]]-N161)</f>
        <v>692370995.34000015</v>
      </c>
      <c r="P162" s="2">
        <f>SUMIFS(_04___RGPS_e_RPPS[Movimento Receitas - Militares],_04___RGPS_e_RPPS[Mês de Referência],"&gt;"&amp;EDATE(_04___RGPS_e_RPPS[[#This Row],[Mês de Referência]],-12),_04___RGPS_e_RPPS[Mês de Referência],"&lt;"&amp;EDATE(A162,1))</f>
        <v>7774551923.3000002</v>
      </c>
      <c r="Q162" s="2">
        <v>20319841070.520004</v>
      </c>
      <c r="R162" s="2">
        <f>IF(MONTH(_04___RGPS_e_RPPS[[#This Row],[Mês de Referência]])=1,_04___RGPS_e_RPPS[[#This Row],[Despesas - Militares]],_04___RGPS_e_RPPS[[#This Row],[Despesas - Militares]]-Q161)</f>
        <v>4095548628.0800056</v>
      </c>
      <c r="S162" s="2">
        <f>SUMIFS(_04___RGPS_e_RPPS[Movimento Despesas Militares],_04___RGPS_e_RPPS[Mês de Referência],"&gt;"&amp;EDATE(_04___RGPS_e_RPPS[[#This Row],[Mês de Referência]],-12),_04___RGPS_e_RPPS[Mês de Referência],"&lt;"&amp;EDATE(A162,1))</f>
        <v>52447401480.660004</v>
      </c>
      <c r="T162" s="2">
        <v>258494373.64000002</v>
      </c>
      <c r="U162" s="2">
        <f>IF(MONTH(_04___RGPS_e_RPPS[[#This Row],[Mês de Referência]])=1,_04___RGPS_e_RPPS[[#This Row],[Receitas FCDF]],_04___RGPS_e_RPPS[[#This Row],[Receitas FCDF]]-T161)</f>
        <v>52403703.360000014</v>
      </c>
      <c r="V162" s="2">
        <f>SUMIFS(_04___RGPS_e_RPPS[Movimento Receitas FCDF],_04___RGPS_e_RPPS[Mês de Referência],"&gt;"&amp;EDATE(_04___RGPS_e_RPPS[[#This Row],[Mês de Referência]],-12),_04___RGPS_e_RPPS[Mês de Referência],"&lt;"&amp;EDATE(A162,1))</f>
        <v>629840958.4000001</v>
      </c>
      <c r="W162" s="2">
        <v>2566664985.3700004</v>
      </c>
      <c r="X162" s="2">
        <f>IF(MONTH(_04___RGPS_e_RPPS[[#This Row],[Mês de Referência]])=1,_04___RGPS_e_RPPS[[#This Row],[Despesas FCDF]],_04___RGPS_e_RPPS[[#This Row],[Despesas FCDF]]-W161)</f>
        <v>522670627.41000032</v>
      </c>
      <c r="Y162" s="2">
        <f>SUMIFS(_04___RGPS_e_RPPS[Movimento Despesas FCDF],_04___RGPS_e_RPPS[Mês de Referência],"&gt;"&amp;EDATE(_04___RGPS_e_RPPS[[#This Row],[Mês de Referência]],-12),_04___RGPS_e_RPPS[Mês de Referência],"&lt;"&amp;EDATE(A162,1))</f>
        <v>6743139551.8700008</v>
      </c>
      <c r="Z162" s="8"/>
      <c r="AA162"/>
      <c r="AB162"/>
      <c r="AC162"/>
      <c r="AD162" s="1" t="s">
        <v>334</v>
      </c>
      <c r="AE162" s="6">
        <v>44317</v>
      </c>
      <c r="AF162" s="1">
        <v>2021</v>
      </c>
    </row>
    <row r="163" spans="1:32" ht="15" x14ac:dyDescent="0.25">
      <c r="A163" s="6">
        <v>44348</v>
      </c>
      <c r="B163" s="2">
        <v>207694770459.70996</v>
      </c>
      <c r="C163" s="2">
        <f>IF(MONTH(_04___RGPS_e_RPPS[[#This Row],[Mês de Referência]])=1,_04___RGPS_e_RPPS[[#This Row],[Receitas RGPS]],_04___RGPS_e_RPPS[[#This Row],[Receitas RGPS]]-B162)</f>
        <v>34181499055.819977</v>
      </c>
      <c r="D163" s="2">
        <f>SUMIFS(_04___RGPS_e_RPPS[Movimento Receitas RGPS],_04___RGPS_e_RPPS[Mês de Referência],"&gt;"&amp;EDATE(_04___RGPS_e_RPPS[[#This Row],[Mês de Referência]],-12),_04___RGPS_e_RPPS[Mês de Referência],"&lt;"&amp;EDATE(A163,1))</f>
        <v>448146724101.90991</v>
      </c>
      <c r="E163" s="2">
        <v>384033068995.98004</v>
      </c>
      <c r="F163" s="2">
        <f>IF(MONTH(_04___RGPS_e_RPPS[[#This Row],[Mês de Referência]])=1,_04___RGPS_e_RPPS[[#This Row],[Despesas RGPS]],_04___RGPS_e_RPPS[[#This Row],[Despesas RGPS]]-E162)</f>
        <v>89186609223.820068</v>
      </c>
      <c r="G163" s="2">
        <f>SUMIFS(_04___RGPS_e_RPPS[Movimento Despesas RGPS],_04___RGPS_e_RPPS[Mês de Referência],"&gt;"&amp;EDATE(_04___RGPS_e_RPPS[[#This Row],[Mês de Referência]],-12),_04___RGPS_e_RPPS[Mês de Referência],"&lt;"&amp;EDATE(A163,1))</f>
        <v>693224057268.83008</v>
      </c>
      <c r="H163" s="2">
        <v>18520298654.66</v>
      </c>
      <c r="I163" s="2">
        <f>IF(MONTH(_04___RGPS_e_RPPS[[#This Row],[Mês de Referência]])=1,_04___RGPS_e_RPPS[[#This Row],[Receitas RPPS Civis]],_04___RGPS_e_RPPS[[#This Row],[Receitas RPPS Civis]]-H162)</f>
        <v>3041553974.3400002</v>
      </c>
      <c r="J163" s="2">
        <f>SUMIFS(_04___RGPS_e_RPPS[Movimento Receitas RPPS Civis],_04___RGPS_e_RPPS[Mês de Referência],"&gt;"&amp;EDATE(_04___RGPS_e_RPPS[[#This Row],[Mês de Referência]],-12),_04___RGPS_e_RPPS[Mês de Referência],"&lt;"&amp;EDATE(A163,1))</f>
        <v>40627932905.51001</v>
      </c>
      <c r="K163" s="2">
        <v>44872428950.340004</v>
      </c>
      <c r="L163" s="2">
        <f>IF(MONTH(_04___RGPS_e_RPPS[[#This Row],[Mês de Referência]])=1,_04___RGPS_e_RPPS[[#This Row],[Despesas RPPS Civis]],_04___RGPS_e_RPPS[[#This Row],[Despesas RPPS Civis]]-K162)</f>
        <v>10722306395.240002</v>
      </c>
      <c r="M163" s="2">
        <f>SUMIFS(_04___RGPS_e_RPPS[Movimento Despesas RPPS Civis],_04___RGPS_e_RPPS[Mês de Referência],"&gt;"&amp;EDATE(_04___RGPS_e_RPPS[[#This Row],[Mês de Referência]],-12),_04___RGPS_e_RPPS[Mês de Referência],"&lt;"&amp;EDATE(A163,1))</f>
        <v>88920534171.730011</v>
      </c>
      <c r="N163" s="2">
        <v>3971029083.3600001</v>
      </c>
      <c r="O163" s="2">
        <f>IF(MONTH(_04___RGPS_e_RPPS[[#This Row],[Mês de Referência]])=1,_04___RGPS_e_RPPS[[#This Row],[Receitas - Militares]],_04___RGPS_e_RPPS[[#This Row],[Receitas - Militares]]-N162)</f>
        <v>690937905.38000011</v>
      </c>
      <c r="P163" s="2">
        <f>SUMIFS(_04___RGPS_e_RPPS[Movimento Receitas - Militares],_04___RGPS_e_RPPS[Mês de Referência],"&gt;"&amp;EDATE(_04___RGPS_e_RPPS[[#This Row],[Mês de Referência]],-12),_04___RGPS_e_RPPS[Mês de Referência],"&lt;"&amp;EDATE(A163,1))</f>
        <v>7866184171.0900002</v>
      </c>
      <c r="Q163" s="2">
        <v>26424205876.66</v>
      </c>
      <c r="R163" s="2">
        <f>IF(MONTH(_04___RGPS_e_RPPS[[#This Row],[Mês de Referência]])=1,_04___RGPS_e_RPPS[[#This Row],[Despesas - Militares]],_04___RGPS_e_RPPS[[#This Row],[Despesas - Militares]]-Q162)</f>
        <v>6104364806.1399956</v>
      </c>
      <c r="S163" s="2">
        <f>SUMIFS(_04___RGPS_e_RPPS[Movimento Despesas Militares],_04___RGPS_e_RPPS[Mês de Referência],"&gt;"&amp;EDATE(_04___RGPS_e_RPPS[[#This Row],[Mês de Referência]],-12),_04___RGPS_e_RPPS[Mês de Referência],"&lt;"&amp;EDATE(A163,1))</f>
        <v>52763362465.399994</v>
      </c>
      <c r="T163" s="2">
        <v>310913733.26999998</v>
      </c>
      <c r="U163" s="2">
        <f>IF(MONTH(_04___RGPS_e_RPPS[[#This Row],[Mês de Referência]])=1,_04___RGPS_e_RPPS[[#This Row],[Receitas FCDF]],_04___RGPS_e_RPPS[[#This Row],[Receitas FCDF]]-T162)</f>
        <v>52419359.629999965</v>
      </c>
      <c r="V163" s="2">
        <f>SUMIFS(_04___RGPS_e_RPPS[Movimento Receitas FCDF],_04___RGPS_e_RPPS[Mês de Referência],"&gt;"&amp;EDATE(_04___RGPS_e_RPPS[[#This Row],[Mês de Referência]],-12),_04___RGPS_e_RPPS[Mês de Referência],"&lt;"&amp;EDATE(A163,1))</f>
        <v>640254108.69000006</v>
      </c>
      <c r="W163" s="2">
        <v>3247286366.5699997</v>
      </c>
      <c r="X163" s="2">
        <f>IF(MONTH(_04___RGPS_e_RPPS[[#This Row],[Mês de Referência]])=1,_04___RGPS_e_RPPS[[#This Row],[Despesas FCDF]],_04___RGPS_e_RPPS[[#This Row],[Despesas FCDF]]-W162)</f>
        <v>680621381.19999933</v>
      </c>
      <c r="Y163" s="2">
        <f>SUMIFS(_04___RGPS_e_RPPS[Movimento Despesas FCDF],_04___RGPS_e_RPPS[Mês de Referência],"&gt;"&amp;EDATE(_04___RGPS_e_RPPS[[#This Row],[Mês de Referência]],-12),_04___RGPS_e_RPPS[Mês de Referência],"&lt;"&amp;EDATE(A163,1))</f>
        <v>6633755381.3299999</v>
      </c>
      <c r="Z163" s="8"/>
      <c r="AA163"/>
      <c r="AB163"/>
      <c r="AC163"/>
      <c r="AD163" s="1" t="s">
        <v>335</v>
      </c>
      <c r="AE163" s="6">
        <v>44348</v>
      </c>
      <c r="AF163" s="1">
        <v>2021</v>
      </c>
    </row>
    <row r="164" spans="1:32" ht="15" x14ac:dyDescent="0.25">
      <c r="A164" s="6">
        <v>44378</v>
      </c>
      <c r="B164" s="2">
        <v>245337150909.52002</v>
      </c>
      <c r="C164" s="2">
        <f>IF(MONTH(_04___RGPS_e_RPPS[[#This Row],[Mês de Referência]])=1,_04___RGPS_e_RPPS[[#This Row],[Receitas RGPS]],_04___RGPS_e_RPPS[[#This Row],[Receitas RGPS]]-B163)</f>
        <v>37642380449.810059</v>
      </c>
      <c r="D164" s="2">
        <f>SUMIFS(_04___RGPS_e_RPPS[Movimento Receitas RGPS],_04___RGPS_e_RPPS[Mês de Referência],"&gt;"&amp;EDATE(_04___RGPS_e_RPPS[[#This Row],[Mês de Referência]],-12),_04___RGPS_e_RPPS[Mês de Referência],"&lt;"&amp;EDATE(A164,1))</f>
        <v>455095267669.09998</v>
      </c>
      <c r="E164" s="2">
        <v>438785919939.85004</v>
      </c>
      <c r="F164" s="2">
        <f>IF(MONTH(_04___RGPS_e_RPPS[[#This Row],[Mês de Referência]])=1,_04___RGPS_e_RPPS[[#This Row],[Despesas RGPS]],_04___RGPS_e_RPPS[[#This Row],[Despesas RGPS]]-E163)</f>
        <v>54752850943.869995</v>
      </c>
      <c r="G164" s="2">
        <f>SUMIFS(_04___RGPS_e_RPPS[Movimento Despesas RGPS],_04___RGPS_e_RPPS[Mês de Referência],"&gt;"&amp;EDATE(_04___RGPS_e_RPPS[[#This Row],[Mês de Referência]],-12),_04___RGPS_e_RPPS[Mês de Referência],"&lt;"&amp;EDATE(A164,1))</f>
        <v>697339502571.33997</v>
      </c>
      <c r="H164" s="2">
        <v>21690384670.219997</v>
      </c>
      <c r="I164" s="2">
        <f>IF(MONTH(_04___RGPS_e_RPPS[[#This Row],[Mês de Referência]])=1,_04___RGPS_e_RPPS[[#This Row],[Receitas RPPS Civis]],_04___RGPS_e_RPPS[[#This Row],[Receitas RPPS Civis]]-H163)</f>
        <v>3170086015.5599976</v>
      </c>
      <c r="J164" s="2">
        <f>SUMIFS(_04___RGPS_e_RPPS[Movimento Receitas RPPS Civis],_04___RGPS_e_RPPS[Mês de Referência],"&gt;"&amp;EDATE(_04___RGPS_e_RPPS[[#This Row],[Mês de Referência]],-12),_04___RGPS_e_RPPS[Mês de Referência],"&lt;"&amp;EDATE(A164,1))</f>
        <v>40642547754.759995</v>
      </c>
      <c r="K164" s="2">
        <v>51558584424.580002</v>
      </c>
      <c r="L164" s="2">
        <f>IF(MONTH(_04___RGPS_e_RPPS[[#This Row],[Mês de Referência]])=1,_04___RGPS_e_RPPS[[#This Row],[Despesas RPPS Civis]],_04___RGPS_e_RPPS[[#This Row],[Despesas RPPS Civis]]-K163)</f>
        <v>6686155474.2399979</v>
      </c>
      <c r="M164" s="2">
        <f>SUMIFS(_04___RGPS_e_RPPS[Movimento Despesas RPPS Civis],_04___RGPS_e_RPPS[Mês de Referência],"&gt;"&amp;EDATE(_04___RGPS_e_RPPS[[#This Row],[Mês de Referência]],-12),_04___RGPS_e_RPPS[Mês de Referência],"&lt;"&amp;EDATE(A164,1))</f>
        <v>88806270754.150024</v>
      </c>
      <c r="N164" s="2">
        <v>4680991080.6499996</v>
      </c>
      <c r="O164" s="2">
        <f>IF(MONTH(_04___RGPS_e_RPPS[[#This Row],[Mês de Referência]])=1,_04___RGPS_e_RPPS[[#This Row],[Receitas - Militares]],_04___RGPS_e_RPPS[[#This Row],[Receitas - Militares]]-N163)</f>
        <v>709961997.28999949</v>
      </c>
      <c r="P164" s="2">
        <f>SUMIFS(_04___RGPS_e_RPPS[Movimento Receitas - Militares],_04___RGPS_e_RPPS[Mês de Referência],"&gt;"&amp;EDATE(_04___RGPS_e_RPPS[[#This Row],[Mês de Referência]],-12),_04___RGPS_e_RPPS[Mês de Referência],"&lt;"&amp;EDATE(A164,1))</f>
        <v>7959101597.0199986</v>
      </c>
      <c r="Q164" s="2">
        <v>30684938605.129997</v>
      </c>
      <c r="R164" s="2">
        <f>IF(MONTH(_04___RGPS_e_RPPS[[#This Row],[Mês de Referência]])=1,_04___RGPS_e_RPPS[[#This Row],[Despesas - Militares]],_04___RGPS_e_RPPS[[#This Row],[Despesas - Militares]]-Q163)</f>
        <v>4260732728.4699974</v>
      </c>
      <c r="S164" s="2">
        <f>SUMIFS(_04___RGPS_e_RPPS[Movimento Despesas Militares],_04___RGPS_e_RPPS[Mês de Referência],"&gt;"&amp;EDATE(_04___RGPS_e_RPPS[[#This Row],[Mês de Referência]],-12),_04___RGPS_e_RPPS[Mês de Referência],"&lt;"&amp;EDATE(A164,1))</f>
        <v>53009036767.180008</v>
      </c>
      <c r="T164" s="2">
        <v>363359383.22999996</v>
      </c>
      <c r="U164" s="2">
        <f>IF(MONTH(_04___RGPS_e_RPPS[[#This Row],[Mês de Referência]])=1,_04___RGPS_e_RPPS[[#This Row],[Receitas FCDF]],_04___RGPS_e_RPPS[[#This Row],[Receitas FCDF]]-T163)</f>
        <v>52445649.959999979</v>
      </c>
      <c r="V164" s="2">
        <f>SUMIFS(_04___RGPS_e_RPPS[Movimento Receitas FCDF],_04___RGPS_e_RPPS[Mês de Referência],"&gt;"&amp;EDATE(_04___RGPS_e_RPPS[[#This Row],[Mês de Referência]],-12),_04___RGPS_e_RPPS[Mês de Referência],"&lt;"&amp;EDATE(A164,1))</f>
        <v>624119665.12000012</v>
      </c>
      <c r="W164" s="2">
        <v>3796424588.3400002</v>
      </c>
      <c r="X164" s="2">
        <f>IF(MONTH(_04___RGPS_e_RPPS[[#This Row],[Mês de Referência]])=1,_04___RGPS_e_RPPS[[#This Row],[Despesas FCDF]],_04___RGPS_e_RPPS[[#This Row],[Despesas FCDF]]-W163)</f>
        <v>549138221.77000046</v>
      </c>
      <c r="Y164" s="2">
        <f>SUMIFS(_04___RGPS_e_RPPS[Movimento Despesas FCDF],_04___RGPS_e_RPPS[Mês de Referência],"&gt;"&amp;EDATE(_04___RGPS_e_RPPS[[#This Row],[Mês de Referência]],-12),_04___RGPS_e_RPPS[Mês de Referência],"&lt;"&amp;EDATE(A164,1))</f>
        <v>6613739297.1100006</v>
      </c>
      <c r="Z164"/>
      <c r="AD164" s="1" t="s">
        <v>336</v>
      </c>
      <c r="AE164" s="6">
        <v>44378</v>
      </c>
      <c r="AF164" s="1">
        <v>2021</v>
      </c>
    </row>
    <row r="165" spans="1:32" ht="15" x14ac:dyDescent="0.25">
      <c r="A165" s="6">
        <v>44409</v>
      </c>
      <c r="B165" s="2">
        <v>283217577762.66998</v>
      </c>
      <c r="C165" s="2">
        <f>IF(MONTH(_04___RGPS_e_RPPS[[#This Row],[Mês de Referência]])=1,_04___RGPS_e_RPPS[[#This Row],[Receitas RGPS]],_04___RGPS_e_RPPS[[#This Row],[Receitas RGPS]]-B164)</f>
        <v>37880426853.149963</v>
      </c>
      <c r="D165" s="2">
        <f>SUMIFS(_04___RGPS_e_RPPS[Movimento Receitas RGPS],_04___RGPS_e_RPPS[Mês de Referência],"&gt;"&amp;EDATE(_04___RGPS_e_RPPS[[#This Row],[Mês de Referência]],-12),_04___RGPS_e_RPPS[Mês de Referência],"&lt;"&amp;EDATE(A165,1))</f>
        <v>453447732035.23993</v>
      </c>
      <c r="E165" s="2">
        <v>492408530278.91998</v>
      </c>
      <c r="F165" s="2">
        <f>IF(MONTH(_04___RGPS_e_RPPS[[#This Row],[Mês de Referência]])=1,_04___RGPS_e_RPPS[[#This Row],[Despesas RGPS]],_04___RGPS_e_RPPS[[#This Row],[Despesas RGPS]]-E164)</f>
        <v>53622610339.069946</v>
      </c>
      <c r="G165" s="2">
        <f>SUMIFS(_04___RGPS_e_RPPS[Movimento Despesas RGPS],_04___RGPS_e_RPPS[Mês de Referência],"&gt;"&amp;EDATE(_04___RGPS_e_RPPS[[#This Row],[Mês de Referência]],-12),_04___RGPS_e_RPPS[Mês de Referência],"&lt;"&amp;EDATE(A165,1))</f>
        <v>700445097980.68994</v>
      </c>
      <c r="H165" s="2">
        <v>25024855953.290001</v>
      </c>
      <c r="I165" s="2">
        <f>IF(MONTH(_04___RGPS_e_RPPS[[#This Row],[Mês de Referência]])=1,_04___RGPS_e_RPPS[[#This Row],[Receitas RPPS Civis]],_04___RGPS_e_RPPS[[#This Row],[Receitas RPPS Civis]]-H164)</f>
        <v>3334471283.0700035</v>
      </c>
      <c r="J165" s="2">
        <f>SUMIFS(_04___RGPS_e_RPPS[Movimento Receitas RPPS Civis],_04___RGPS_e_RPPS[Mês de Referência],"&gt;"&amp;EDATE(_04___RGPS_e_RPPS[[#This Row],[Mês de Referência]],-12),_04___RGPS_e_RPPS[Mês de Referência],"&lt;"&amp;EDATE(A165,1))</f>
        <v>40732586751.979996</v>
      </c>
      <c r="K165" s="2">
        <v>58308584992.810005</v>
      </c>
      <c r="L165" s="2">
        <f>IF(MONTH(_04___RGPS_e_RPPS[[#This Row],[Mês de Referência]])=1,_04___RGPS_e_RPPS[[#This Row],[Despesas RPPS Civis]],_04___RGPS_e_RPPS[[#This Row],[Despesas RPPS Civis]]-K164)</f>
        <v>6750000568.2300034</v>
      </c>
      <c r="M165" s="2">
        <f>SUMIFS(_04___RGPS_e_RPPS[Movimento Despesas RPPS Civis],_04___RGPS_e_RPPS[Mês de Referência],"&gt;"&amp;EDATE(_04___RGPS_e_RPPS[[#This Row],[Mês de Referência]],-12),_04___RGPS_e_RPPS[Mês de Referência],"&lt;"&amp;EDATE(A165,1))</f>
        <v>88813908851.100006</v>
      </c>
      <c r="N165" s="2">
        <v>5396958492.2200003</v>
      </c>
      <c r="O165" s="2">
        <f>IF(MONTH(_04___RGPS_e_RPPS[[#This Row],[Mês de Referência]])=1,_04___RGPS_e_RPPS[[#This Row],[Receitas - Militares]],_04___RGPS_e_RPPS[[#This Row],[Receitas - Militares]]-N164)</f>
        <v>715967411.57000065</v>
      </c>
      <c r="P165" s="2">
        <f>SUMIFS(_04___RGPS_e_RPPS[Movimento Receitas - Militares],_04___RGPS_e_RPPS[Mês de Referência],"&gt;"&amp;EDATE(_04___RGPS_e_RPPS[[#This Row],[Mês de Referência]],-12),_04___RGPS_e_RPPS[Mês de Referência],"&lt;"&amp;EDATE(A165,1))</f>
        <v>8047839463.3499994</v>
      </c>
      <c r="Q165" s="2">
        <v>34953674474.229996</v>
      </c>
      <c r="R165" s="2">
        <f>IF(MONTH(_04___RGPS_e_RPPS[[#This Row],[Mês de Referência]])=1,_04___RGPS_e_RPPS[[#This Row],[Despesas - Militares]],_04___RGPS_e_RPPS[[#This Row],[Despesas - Militares]]-Q164)</f>
        <v>4268735869.0999985</v>
      </c>
      <c r="S165" s="2">
        <f>SUMIFS(_04___RGPS_e_RPPS[Movimento Despesas Militares],_04___RGPS_e_RPPS[Mês de Referência],"&gt;"&amp;EDATE(_04___RGPS_e_RPPS[[#This Row],[Mês de Referência]],-12),_04___RGPS_e_RPPS[Mês de Referência],"&lt;"&amp;EDATE(A165,1))</f>
        <v>53232375362.120003</v>
      </c>
      <c r="T165" s="2">
        <v>416084189.35000002</v>
      </c>
      <c r="U165" s="2">
        <f>IF(MONTH(_04___RGPS_e_RPPS[[#This Row],[Mês de Referência]])=1,_04___RGPS_e_RPPS[[#This Row],[Receitas FCDF]],_04___RGPS_e_RPPS[[#This Row],[Receitas FCDF]]-T164)</f>
        <v>52724806.120000064</v>
      </c>
      <c r="V165" s="2">
        <f>SUMIFS(_04___RGPS_e_RPPS[Movimento Receitas FCDF],_04___RGPS_e_RPPS[Mês de Referência],"&gt;"&amp;EDATE(_04___RGPS_e_RPPS[[#This Row],[Mês de Referência]],-12),_04___RGPS_e_RPPS[Mês de Referência],"&lt;"&amp;EDATE(A165,1))</f>
        <v>628021039.18000007</v>
      </c>
      <c r="W165" s="2">
        <v>4365222482.2699995</v>
      </c>
      <c r="X165" s="2">
        <f>IF(MONTH(_04___RGPS_e_RPPS[[#This Row],[Mês de Referência]])=1,_04___RGPS_e_RPPS[[#This Row],[Despesas FCDF]],_04___RGPS_e_RPPS[[#This Row],[Despesas FCDF]]-W164)</f>
        <v>568797893.92999935</v>
      </c>
      <c r="Y165" s="2">
        <f>SUMIFS(_04___RGPS_e_RPPS[Movimento Despesas FCDF],_04___RGPS_e_RPPS[Mês de Referência],"&gt;"&amp;EDATE(_04___RGPS_e_RPPS[[#This Row],[Mês de Referência]],-12),_04___RGPS_e_RPPS[Mês de Referência],"&lt;"&amp;EDATE(A165,1))</f>
        <v>6613010623.5500002</v>
      </c>
      <c r="Z165" s="8"/>
      <c r="AA165"/>
      <c r="AB165"/>
      <c r="AC165"/>
      <c r="AD165" s="1" t="s">
        <v>337</v>
      </c>
      <c r="AE165" s="6">
        <v>44409</v>
      </c>
      <c r="AF165" s="1">
        <v>2021</v>
      </c>
    </row>
    <row r="166" spans="1:32" ht="15" x14ac:dyDescent="0.25">
      <c r="A166" s="6">
        <v>44440</v>
      </c>
      <c r="B166" s="2">
        <v>322721460735</v>
      </c>
      <c r="C166" s="2">
        <f>IF(MONTH(_04___RGPS_e_RPPS[[#This Row],[Mês de Referência]])=1,_04___RGPS_e_RPPS[[#This Row],[Receitas RGPS]],_04___RGPS_e_RPPS[[#This Row],[Receitas RGPS]]-B165)</f>
        <v>39503882972.330017</v>
      </c>
      <c r="D166" s="2">
        <f>SUMIFS(_04___RGPS_e_RPPS[Movimento Receitas RGPS],_04___RGPS_e_RPPS[Mês de Referência],"&gt;"&amp;EDATE(_04___RGPS_e_RPPS[[#This Row],[Mês de Referência]],-12),_04___RGPS_e_RPPS[Mês de Referência],"&lt;"&amp;EDATE(A166,1))</f>
        <v>459663282253.22998</v>
      </c>
      <c r="E166" s="2">
        <v>547084371468.42004</v>
      </c>
      <c r="F166" s="2">
        <f>IF(MONTH(_04___RGPS_e_RPPS[[#This Row],[Mês de Referência]])=1,_04___RGPS_e_RPPS[[#This Row],[Despesas RGPS]],_04___RGPS_e_RPPS[[#This Row],[Despesas RGPS]]-E165)</f>
        <v>54675841189.500061</v>
      </c>
      <c r="G166" s="2">
        <f>SUMIFS(_04___RGPS_e_RPPS[Movimento Despesas RGPS],_04___RGPS_e_RPPS[Mês de Referência],"&gt;"&amp;EDATE(_04___RGPS_e_RPPS[[#This Row],[Mês de Referência]],-12),_04___RGPS_e_RPPS[Mês de Referência],"&lt;"&amp;EDATE(A166,1))</f>
        <v>704310791056.76001</v>
      </c>
      <c r="H166" s="2">
        <v>28199553443.159996</v>
      </c>
      <c r="I166" s="2">
        <f>IF(MONTH(_04___RGPS_e_RPPS[[#This Row],[Mês de Referência]])=1,_04___RGPS_e_RPPS[[#This Row],[Receitas RPPS Civis]],_04___RGPS_e_RPPS[[#This Row],[Receitas RPPS Civis]]-H165)</f>
        <v>3174697489.8699951</v>
      </c>
      <c r="J166" s="2">
        <f>SUMIFS(_04___RGPS_e_RPPS[Movimento Receitas RPPS Civis],_04___RGPS_e_RPPS[Mês de Referência],"&gt;"&amp;EDATE(_04___RGPS_e_RPPS[[#This Row],[Mês de Referência]],-12),_04___RGPS_e_RPPS[Mês de Referência],"&lt;"&amp;EDATE(A166,1))</f>
        <v>40713139241.639999</v>
      </c>
      <c r="K166" s="2">
        <v>65017381375.82</v>
      </c>
      <c r="L166" s="2">
        <f>IF(MONTH(_04___RGPS_e_RPPS[[#This Row],[Mês de Referência]])=1,_04___RGPS_e_RPPS[[#This Row],[Despesas RPPS Civis]],_04___RGPS_e_RPPS[[#This Row],[Despesas RPPS Civis]]-K165)</f>
        <v>6708796383.0099945</v>
      </c>
      <c r="M166" s="2">
        <f>SUMIFS(_04___RGPS_e_RPPS[Movimento Despesas RPPS Civis],_04___RGPS_e_RPPS[Mês de Referência],"&gt;"&amp;EDATE(_04___RGPS_e_RPPS[[#This Row],[Mês de Referência]],-12),_04___RGPS_e_RPPS[Mês de Referência],"&lt;"&amp;EDATE(A166,1))</f>
        <v>88800967464.540024</v>
      </c>
      <c r="N166" s="2">
        <v>6113605792.9400005</v>
      </c>
      <c r="O166" s="2">
        <f>IF(MONTH(_04___RGPS_e_RPPS[[#This Row],[Mês de Referência]])=1,_04___RGPS_e_RPPS[[#This Row],[Receitas - Militares]],_04___RGPS_e_RPPS[[#This Row],[Receitas - Militares]]-N165)</f>
        <v>716647300.72000027</v>
      </c>
      <c r="P166" s="2">
        <f>SUMIFS(_04___RGPS_e_RPPS[Movimento Receitas - Militares],_04___RGPS_e_RPPS[Mês de Referência],"&gt;"&amp;EDATE(_04___RGPS_e_RPPS[[#This Row],[Mês de Referência]],-12),_04___RGPS_e_RPPS[Mês de Referência],"&lt;"&amp;EDATE(A166,1))</f>
        <v>8135882500.2800007</v>
      </c>
      <c r="Q166" s="2">
        <v>39236348001.659996</v>
      </c>
      <c r="R166" s="2">
        <f>IF(MONTH(_04___RGPS_e_RPPS[[#This Row],[Mês de Referência]])=1,_04___RGPS_e_RPPS[[#This Row],[Despesas - Militares]],_04___RGPS_e_RPPS[[#This Row],[Despesas - Militares]]-Q165)</f>
        <v>4282673527.4300003</v>
      </c>
      <c r="S166" s="2">
        <f>SUMIFS(_04___RGPS_e_RPPS[Movimento Despesas Militares],_04___RGPS_e_RPPS[Mês de Referência],"&gt;"&amp;EDATE(_04___RGPS_e_RPPS[[#This Row],[Mês de Referência]],-12),_04___RGPS_e_RPPS[Mês de Referência],"&lt;"&amp;EDATE(A166,1))</f>
        <v>53460001305.949997</v>
      </c>
      <c r="T166" s="2">
        <v>468529872.59000003</v>
      </c>
      <c r="U166" s="2">
        <f>IF(MONTH(_04___RGPS_e_RPPS[[#This Row],[Mês de Referência]])=1,_04___RGPS_e_RPPS[[#This Row],[Receitas FCDF]],_04___RGPS_e_RPPS[[#This Row],[Receitas FCDF]]-T165)</f>
        <v>52445683.24000001</v>
      </c>
      <c r="V166" s="2">
        <f>SUMIFS(_04___RGPS_e_RPPS[Movimento Receitas FCDF],_04___RGPS_e_RPPS[Mês de Referência],"&gt;"&amp;EDATE(_04___RGPS_e_RPPS[[#This Row],[Mês de Referência]],-12),_04___RGPS_e_RPPS[Mês de Referência],"&lt;"&amp;EDATE(A166,1))</f>
        <v>631546495.32000017</v>
      </c>
      <c r="W166" s="2">
        <v>4930659797.0500002</v>
      </c>
      <c r="X166" s="2">
        <f>IF(MONTH(_04___RGPS_e_RPPS[[#This Row],[Mês de Referência]])=1,_04___RGPS_e_RPPS[[#This Row],[Despesas FCDF]],_04___RGPS_e_RPPS[[#This Row],[Despesas FCDF]]-W165)</f>
        <v>565437314.78000069</v>
      </c>
      <c r="Y166" s="2">
        <f>SUMIFS(_04___RGPS_e_RPPS[Movimento Despesas FCDF],_04___RGPS_e_RPPS[Mês de Referência],"&gt;"&amp;EDATE(_04___RGPS_e_RPPS[[#This Row],[Mês de Referência]],-12),_04___RGPS_e_RPPS[Mês de Referência],"&lt;"&amp;EDATE(A166,1))</f>
        <v>6611751056.2299995</v>
      </c>
      <c r="Z166"/>
      <c r="AD166" s="1" t="s">
        <v>338</v>
      </c>
      <c r="AE166" s="6">
        <v>44440</v>
      </c>
      <c r="AF166" s="1">
        <v>2021</v>
      </c>
    </row>
    <row r="167" spans="1:32" ht="15" x14ac:dyDescent="0.25">
      <c r="A167" s="6">
        <v>44470</v>
      </c>
      <c r="B167" s="9">
        <v>360623079442.38007</v>
      </c>
      <c r="C167" s="9">
        <f>IF(MONTH(_04___RGPS_e_RPPS[[#This Row],[Mês de Referência]])=1,_04___RGPS_e_RPPS[[#This Row],[Receitas RGPS]],_04___RGPS_e_RPPS[[#This Row],[Receitas RGPS]]-B166)</f>
        <v>37901618707.380066</v>
      </c>
      <c r="D167" s="9">
        <f>SUMIFS(_04___RGPS_e_RPPS[Movimento Receitas RGPS],_04___RGPS_e_RPPS[Mês de Referência],"&gt;"&amp;EDATE(_04___RGPS_e_RPPS[[#This Row],[Mês de Referência]],-12),_04___RGPS_e_RPPS[Mês de Referência],"&lt;"&amp;EDATE(A167,1))</f>
        <v>456099305851.75006</v>
      </c>
      <c r="E167" s="9">
        <v>600699725809.37012</v>
      </c>
      <c r="F167" s="9">
        <f>IF(MONTH(_04___RGPS_e_RPPS[[#This Row],[Mês de Referência]])=1,_04___RGPS_e_RPPS[[#This Row],[Despesas RGPS]],_04___RGPS_e_RPPS[[#This Row],[Despesas RGPS]]-E166)</f>
        <v>53615354340.950073</v>
      </c>
      <c r="G167" s="9">
        <f>SUMIFS(_04___RGPS_e_RPPS[Movimento Despesas RGPS],_04___RGPS_e_RPPS[Mês de Referência],"&gt;"&amp;EDATE(_04___RGPS_e_RPPS[[#This Row],[Mês de Referência]],-12),_04___RGPS_e_RPPS[Mês de Referência],"&lt;"&amp;EDATE(A167,1))</f>
        <v>707071977282.44006</v>
      </c>
      <c r="H167" s="9">
        <v>31289900057.25</v>
      </c>
      <c r="I167" s="9">
        <f>IF(MONTH(_04___RGPS_e_RPPS[[#This Row],[Mês de Referência]])=1,_04___RGPS_e_RPPS[[#This Row],[Receitas RPPS Civis]],_04___RGPS_e_RPPS[[#This Row],[Receitas RPPS Civis]]-H166)</f>
        <v>3090346614.090004</v>
      </c>
      <c r="J167" s="9">
        <f>SUMIFS(_04___RGPS_e_RPPS[Movimento Receitas RPPS Civis],_04___RGPS_e_RPPS[Mês de Referência],"&gt;"&amp;EDATE(_04___RGPS_e_RPPS[[#This Row],[Mês de Referência]],-12),_04___RGPS_e_RPPS[Mês de Referência],"&lt;"&amp;EDATE(A167,1))</f>
        <v>40631391812.489998</v>
      </c>
      <c r="K167" s="9">
        <v>71708896343.949997</v>
      </c>
      <c r="L167" s="9">
        <f>IF(MONTH(_04___RGPS_e_RPPS[[#This Row],[Mês de Referência]])=1,_04___RGPS_e_RPPS[[#This Row],[Despesas RPPS Civis]],_04___RGPS_e_RPPS[[#This Row],[Despesas RPPS Civis]]-K166)</f>
        <v>6691514968.1299973</v>
      </c>
      <c r="M167" s="9">
        <f>SUMIFS(_04___RGPS_e_RPPS[Movimento Despesas RPPS Civis],_04___RGPS_e_RPPS[Mês de Referência],"&gt;"&amp;EDATE(_04___RGPS_e_RPPS[[#This Row],[Mês de Referência]],-12),_04___RGPS_e_RPPS[Mês de Referência],"&lt;"&amp;EDATE(A167,1))</f>
        <v>88661994616.51001</v>
      </c>
      <c r="N167" s="9">
        <v>6830854166.7600002</v>
      </c>
      <c r="O167" s="9">
        <f>IF(MONTH(_04___RGPS_e_RPPS[[#This Row],[Mês de Referência]])=1,_04___RGPS_e_RPPS[[#This Row],[Receitas - Militares]],_04___RGPS_e_RPPS[[#This Row],[Receitas - Militares]]-N166)</f>
        <v>717248373.81999969</v>
      </c>
      <c r="P167" s="9">
        <f>SUMIFS(_04___RGPS_e_RPPS[Movimento Receitas - Militares],_04___RGPS_e_RPPS[Mês de Referência],"&gt;"&amp;EDATE(_04___RGPS_e_RPPS[[#This Row],[Mês de Referência]],-12),_04___RGPS_e_RPPS[Mês de Referência],"&lt;"&amp;EDATE(A167,1))</f>
        <v>8224726498.1900005</v>
      </c>
      <c r="Q167" s="9">
        <v>43462523998.439995</v>
      </c>
      <c r="R167" s="9">
        <f>IF(MONTH(_04___RGPS_e_RPPS[[#This Row],[Mês de Referência]])=1,_04___RGPS_e_RPPS[[#This Row],[Despesas - Militares]],_04___RGPS_e_RPPS[[#This Row],[Despesas - Militares]]-Q166)</f>
        <v>4226175996.7799988</v>
      </c>
      <c r="S167" s="9">
        <f>SUMIFS(_04___RGPS_e_RPPS[Movimento Despesas Militares],_04___RGPS_e_RPPS[Mês de Referência],"&gt;"&amp;EDATE(_04___RGPS_e_RPPS[[#This Row],[Mês de Referência]],-12),_04___RGPS_e_RPPS[Mês de Referência],"&lt;"&amp;EDATE(A167,1))</f>
        <v>53614271621.119995</v>
      </c>
      <c r="T167" s="9">
        <v>521285406.56000006</v>
      </c>
      <c r="U167" s="9">
        <f>IF(MONTH(_04___RGPS_e_RPPS[[#This Row],[Mês de Referência]])=1,_04___RGPS_e_RPPS[[#This Row],[Receitas FCDF]],_04___RGPS_e_RPPS[[#This Row],[Receitas FCDF]]-T166)</f>
        <v>52755533.970000029</v>
      </c>
      <c r="V167" s="9">
        <f>SUMIFS(_04___RGPS_e_RPPS[Movimento Receitas FCDF],_04___RGPS_e_RPPS[Mês de Referência],"&gt;"&amp;EDATE(_04___RGPS_e_RPPS[[#This Row],[Mês de Referência]],-12),_04___RGPS_e_RPPS[Mês de Referência],"&lt;"&amp;EDATE(A167,1))</f>
        <v>635189928.00000012</v>
      </c>
      <c r="W167" s="9">
        <v>5496110037.289999</v>
      </c>
      <c r="X167" s="9">
        <f>IF(MONTH(_04___RGPS_e_RPPS[[#This Row],[Mês de Referência]])=1,_04___RGPS_e_RPPS[[#This Row],[Despesas FCDF]],_04___RGPS_e_RPPS[[#This Row],[Despesas FCDF]]-W166)</f>
        <v>565450240.23999882</v>
      </c>
      <c r="Y167" s="9">
        <f>SUMIFS(_04___RGPS_e_RPPS[Movimento Despesas FCDF],_04___RGPS_e_RPPS[Mês de Referência],"&gt;"&amp;EDATE(_04___RGPS_e_RPPS[[#This Row],[Mês de Referência]],-12),_04___RGPS_e_RPPS[Mês de Referência],"&lt;"&amp;EDATE(A167,1))</f>
        <v>6615034636.7199984</v>
      </c>
      <c r="Z167"/>
      <c r="AA167"/>
      <c r="AB167"/>
      <c r="AC167"/>
      <c r="AD167" s="1" t="s">
        <v>339</v>
      </c>
      <c r="AE167" s="6">
        <v>44470</v>
      </c>
      <c r="AF167" s="1">
        <v>2021</v>
      </c>
    </row>
    <row r="168" spans="1:32" ht="15" x14ac:dyDescent="0.25">
      <c r="A168" s="6">
        <v>44501</v>
      </c>
      <c r="B168" s="2">
        <v>400273280053.31</v>
      </c>
      <c r="C168" s="2">
        <f>IF(MONTH(_04___RGPS_e_RPPS[[#This Row],[Mês de Referência]])=1,_04___RGPS_e_RPPS[[#This Row],[Receitas RGPS]],_04___RGPS_e_RPPS[[#This Row],[Receitas RGPS]]-B167)</f>
        <v>39650200610.929932</v>
      </c>
      <c r="D168" s="2">
        <f>SUMIFS(_04___RGPS_e_RPPS[Movimento Receitas RGPS],_04___RGPS_e_RPPS[Mês de Referência],"&gt;"&amp;EDATE(_04___RGPS_e_RPPS[[#This Row],[Mês de Referência]],-12),_04___RGPS_e_RPPS[Mês de Referência],"&lt;"&amp;EDATE(A168,1))</f>
        <v>456108420641.87</v>
      </c>
      <c r="E168" s="2">
        <v>655693640059.45996</v>
      </c>
      <c r="F168" s="2">
        <f>IF(MONTH(_04___RGPS_e_RPPS[[#This Row],[Mês de Referência]])=1,_04___RGPS_e_RPPS[[#This Row],[Despesas RGPS]],_04___RGPS_e_RPPS[[#This Row],[Despesas RGPS]]-E167)</f>
        <v>54993914250.089844</v>
      </c>
      <c r="G168" s="2">
        <f>SUMIFS(_04___RGPS_e_RPPS[Movimento Despesas RGPS],_04___RGPS_e_RPPS[Mês de Referência],"&gt;"&amp;EDATE(_04___RGPS_e_RPPS[[#This Row],[Mês de Referência]],-12),_04___RGPS_e_RPPS[Mês de Referência],"&lt;"&amp;EDATE(A168,1))</f>
        <v>709829423007.40002</v>
      </c>
      <c r="H168" s="2">
        <v>36844759205.370003</v>
      </c>
      <c r="I168" s="2">
        <f>IF(MONTH(_04___RGPS_e_RPPS[[#This Row],[Mês de Referência]])=1,_04___RGPS_e_RPPS[[#This Row],[Receitas RPPS Civis]],_04___RGPS_e_RPPS[[#This Row],[Receitas RPPS Civis]]-H167)</f>
        <v>5554859148.1200027</v>
      </c>
      <c r="J168" s="2">
        <f>SUMIFS(_04___RGPS_e_RPPS[Movimento Receitas RPPS Civis],_04___RGPS_e_RPPS[Mês de Referência],"&gt;"&amp;EDATE(_04___RGPS_e_RPPS[[#This Row],[Mês de Referência]],-12),_04___RGPS_e_RPPS[Mês de Referência],"&lt;"&amp;EDATE(A168,1))</f>
        <v>40714122296.770004</v>
      </c>
      <c r="K168" s="2">
        <v>81560232470.48999</v>
      </c>
      <c r="L168" s="2">
        <f>IF(MONTH(_04___RGPS_e_RPPS[[#This Row],[Mês de Referência]])=1,_04___RGPS_e_RPPS[[#This Row],[Despesas RPPS Civis]],_04___RGPS_e_RPPS[[#This Row],[Despesas RPPS Civis]]-K167)</f>
        <v>9851336126.5399933</v>
      </c>
      <c r="M168" s="2">
        <f>SUMIFS(_04___RGPS_e_RPPS[Movimento Despesas RPPS Civis],_04___RGPS_e_RPPS[Mês de Referência],"&gt;"&amp;EDATE(_04___RGPS_e_RPPS[[#This Row],[Mês de Referência]],-12),_04___RGPS_e_RPPS[Mês de Referência],"&lt;"&amp;EDATE(A168,1))</f>
        <v>88742853839.150009</v>
      </c>
      <c r="N168" s="2">
        <v>7549751170.4000006</v>
      </c>
      <c r="O168" s="2">
        <f>IF(MONTH(_04___RGPS_e_RPPS[[#This Row],[Mês de Referência]])=1,_04___RGPS_e_RPPS[[#This Row],[Receitas - Militares]],_04___RGPS_e_RPPS[[#This Row],[Receitas - Militares]]-N167)</f>
        <v>718897003.64000034</v>
      </c>
      <c r="P168" s="2">
        <f>SUMIFS(_04___RGPS_e_RPPS[Movimento Receitas - Militares],_04___RGPS_e_RPPS[Mês de Referência],"&gt;"&amp;EDATE(_04___RGPS_e_RPPS[[#This Row],[Mês de Referência]],-12),_04___RGPS_e_RPPS[Mês de Referência],"&lt;"&amp;EDATE(A168,1))</f>
        <v>8313755177.4499998</v>
      </c>
      <c r="Q168" s="2">
        <v>49851213003.029999</v>
      </c>
      <c r="R168" s="2">
        <f>IF(MONTH(_04___RGPS_e_RPPS[[#This Row],[Mês de Referência]])=1,_04___RGPS_e_RPPS[[#This Row],[Despesas - Militares]],_04___RGPS_e_RPPS[[#This Row],[Despesas - Militares]]-Q167)</f>
        <v>6388689004.590004</v>
      </c>
      <c r="S168" s="2">
        <f>SUMIFS(_04___RGPS_e_RPPS[Movimento Despesas Militares],_04___RGPS_e_RPPS[Mês de Referência],"&gt;"&amp;EDATE(_04___RGPS_e_RPPS[[#This Row],[Mês de Referência]],-12),_04___RGPS_e_RPPS[Mês de Referência],"&lt;"&amp;EDATE(A168,1))</f>
        <v>53905778328.970001</v>
      </c>
      <c r="T168" s="2">
        <v>574190669.63999999</v>
      </c>
      <c r="U168" s="2">
        <f>IF(MONTH(_04___RGPS_e_RPPS[[#This Row],[Mês de Referência]])=1,_04___RGPS_e_RPPS[[#This Row],[Receitas FCDF]],_04___RGPS_e_RPPS[[#This Row],[Receitas FCDF]]-T167)</f>
        <v>52905263.079999924</v>
      </c>
      <c r="V168" s="2">
        <f>SUMIFS(_04___RGPS_e_RPPS[Movimento Receitas FCDF],_04___RGPS_e_RPPS[Mês de Referência],"&gt;"&amp;EDATE(_04___RGPS_e_RPPS[[#This Row],[Mês de Referência]],-12),_04___RGPS_e_RPPS[Mês de Referência],"&lt;"&amp;EDATE(A168,1))</f>
        <v>639079041.2700001</v>
      </c>
      <c r="W168" s="2">
        <v>6207852909.3899994</v>
      </c>
      <c r="X168" s="2">
        <f>IF(MONTH(_04___RGPS_e_RPPS[[#This Row],[Mês de Referência]])=1,_04___RGPS_e_RPPS[[#This Row],[Despesas FCDF]],_04___RGPS_e_RPPS[[#This Row],[Despesas FCDF]]-W167)</f>
        <v>711742872.10000038</v>
      </c>
      <c r="Y168" s="2">
        <f>SUMIFS(_04___RGPS_e_RPPS[Movimento Despesas FCDF],_04___RGPS_e_RPPS[Mês de Referência],"&gt;"&amp;EDATE(_04___RGPS_e_RPPS[[#This Row],[Mês de Referência]],-12),_04___RGPS_e_RPPS[Mês de Referência],"&lt;"&amp;EDATE(A168,1))</f>
        <v>6628935393.3399992</v>
      </c>
      <c r="Z168"/>
      <c r="AD168" s="1" t="s">
        <v>340</v>
      </c>
      <c r="AE168" s="6">
        <v>44501</v>
      </c>
      <c r="AF168" s="1">
        <v>2021</v>
      </c>
    </row>
    <row r="169" spans="1:32" ht="15" x14ac:dyDescent="0.25">
      <c r="A169" s="6">
        <v>44531</v>
      </c>
      <c r="B169" s="2">
        <v>461901056613.20001</v>
      </c>
      <c r="C169" s="2">
        <f>IF(MONTH(_04___RGPS_e_RPPS[[#This Row],[Mês de Referência]])=1,_04___RGPS_e_RPPS[[#This Row],[Receitas RGPS]],_04___RGPS_e_RPPS[[#This Row],[Receitas RGPS]]-B168)</f>
        <v>61627776559.890015</v>
      </c>
      <c r="D169" s="2">
        <f>SUMIFS(_04___RGPS_e_RPPS[Movimento Receitas RGPS],_04___RGPS_e_RPPS[Mês de Referência],"&gt;"&amp;EDATE(_04___RGPS_e_RPPS[[#This Row],[Mês de Referência]],-12),_04___RGPS_e_RPPS[Mês de Referência],"&lt;"&amp;EDATE(A169,1))</f>
        <v>461901056613.20001</v>
      </c>
      <c r="E169" s="2">
        <v>712027487489.63</v>
      </c>
      <c r="F169" s="2">
        <f>IF(MONTH(_04___RGPS_e_RPPS[[#This Row],[Mês de Referência]])=1,_04___RGPS_e_RPPS[[#This Row],[Despesas RGPS]],_04___RGPS_e_RPPS[[#This Row],[Despesas RGPS]]-E168)</f>
        <v>56333847430.170044</v>
      </c>
      <c r="G169" s="2">
        <f>SUMIFS(_04___RGPS_e_RPPS[Movimento Despesas RGPS],_04___RGPS_e_RPPS[Mês de Referência],"&gt;"&amp;EDATE(_04___RGPS_e_RPPS[[#This Row],[Mês de Referência]],-12),_04___RGPS_e_RPPS[Mês de Referência],"&lt;"&amp;EDATE(A169,1))</f>
        <v>712027487489.63</v>
      </c>
      <c r="H169" s="2">
        <v>40654572959.020004</v>
      </c>
      <c r="I169" s="2">
        <f>IF(MONTH(_04___RGPS_e_RPPS[[#This Row],[Mês de Referência]])=1,_04___RGPS_e_RPPS[[#This Row],[Receitas RPPS Civis]],_04___RGPS_e_RPPS[[#This Row],[Receitas RPPS Civis]]-H168)</f>
        <v>3809813753.6500015</v>
      </c>
      <c r="J169" s="2">
        <f>SUMIFS(_04___RGPS_e_RPPS[Movimento Receitas RPPS Civis],_04___RGPS_e_RPPS[Mês de Referência],"&gt;"&amp;EDATE(_04___RGPS_e_RPPS[[#This Row],[Mês de Referência]],-12),_04___RGPS_e_RPPS[Mês de Referência],"&lt;"&amp;EDATE(A169,1))</f>
        <v>40654572959.020004</v>
      </c>
      <c r="K169" s="2">
        <v>88862422305.380005</v>
      </c>
      <c r="L169" s="2">
        <f>IF(MONTH(_04___RGPS_e_RPPS[[#This Row],[Mês de Referência]])=1,_04___RGPS_e_RPPS[[#This Row],[Despesas RPPS Civis]],_04___RGPS_e_RPPS[[#This Row],[Despesas RPPS Civis]]-K168)</f>
        <v>7302189834.8900146</v>
      </c>
      <c r="M169" s="2">
        <f>SUMIFS(_04___RGPS_e_RPPS[Movimento Despesas RPPS Civis],_04___RGPS_e_RPPS[Mês de Referência],"&gt;"&amp;EDATE(_04___RGPS_e_RPPS[[#This Row],[Mês de Referência]],-12),_04___RGPS_e_RPPS[Mês de Referência],"&lt;"&amp;EDATE(A169,1))</f>
        <v>88862422305.380005</v>
      </c>
      <c r="N169" s="2">
        <v>8423991155.7199993</v>
      </c>
      <c r="O169" s="2">
        <f>IF(MONTH(_04___RGPS_e_RPPS[[#This Row],[Mês de Referência]])=1,_04___RGPS_e_RPPS[[#This Row],[Receitas - Militares]],_04___RGPS_e_RPPS[[#This Row],[Receitas - Militares]]-N168)</f>
        <v>874239985.31999874</v>
      </c>
      <c r="P169" s="2">
        <f>SUMIFS(_04___RGPS_e_RPPS[Movimento Receitas - Militares],_04___RGPS_e_RPPS[Mês de Referência],"&gt;"&amp;EDATE(_04___RGPS_e_RPPS[[#This Row],[Mês de Referência]],-12),_04___RGPS_e_RPPS[Mês de Referência],"&lt;"&amp;EDATE(A169,1))</f>
        <v>8423991155.7199993</v>
      </c>
      <c r="Q169" s="2">
        <v>54089248312.639999</v>
      </c>
      <c r="R169" s="2">
        <f>IF(MONTH(_04___RGPS_e_RPPS[[#This Row],[Mês de Referência]])=1,_04___RGPS_e_RPPS[[#This Row],[Despesas - Militares]],_04___RGPS_e_RPPS[[#This Row],[Despesas - Militares]]-Q168)</f>
        <v>4238035309.6100006</v>
      </c>
      <c r="S169" s="2">
        <f>SUMIFS(_04___RGPS_e_RPPS[Movimento Despesas Militares],_04___RGPS_e_RPPS[Mês de Referência],"&gt;"&amp;EDATE(_04___RGPS_e_RPPS[[#This Row],[Mês de Referência]],-12),_04___RGPS_e_RPPS[Mês de Referência],"&lt;"&amp;EDATE(A169,1))</f>
        <v>54089248312.639999</v>
      </c>
      <c r="T169" s="2">
        <v>642085990.90999997</v>
      </c>
      <c r="U169" s="2">
        <f>IF(MONTH(_04___RGPS_e_RPPS[[#This Row],[Mês de Referência]])=1,_04___RGPS_e_RPPS[[#This Row],[Receitas FCDF]],_04___RGPS_e_RPPS[[#This Row],[Receitas FCDF]]-T168)</f>
        <v>67895321.269999981</v>
      </c>
      <c r="V169" s="2">
        <f>SUMIFS(_04___RGPS_e_RPPS[Movimento Receitas FCDF],_04___RGPS_e_RPPS[Mês de Referência],"&gt;"&amp;EDATE(_04___RGPS_e_RPPS[[#This Row],[Mês de Referência]],-12),_04___RGPS_e_RPPS[Mês de Referência],"&lt;"&amp;EDATE(A169,1))</f>
        <v>642085990.90999997</v>
      </c>
      <c r="W169" s="2">
        <v>6695579169.5900011</v>
      </c>
      <c r="X169" s="2">
        <f>IF(MONTH(_04___RGPS_e_RPPS[[#This Row],[Mês de Referência]])=1,_04___RGPS_e_RPPS[[#This Row],[Despesas FCDF]],_04___RGPS_e_RPPS[[#This Row],[Despesas FCDF]]-W168)</f>
        <v>487726260.20000172</v>
      </c>
      <c r="Y169" s="2">
        <f>SUMIFS(_04___RGPS_e_RPPS[Movimento Despesas FCDF],_04___RGPS_e_RPPS[Mês de Referência],"&gt;"&amp;EDATE(_04___RGPS_e_RPPS[[#This Row],[Mês de Referência]],-12),_04___RGPS_e_RPPS[Mês de Referência],"&lt;"&amp;EDATE(A169,1))</f>
        <v>6695579169.5900011</v>
      </c>
      <c r="Z169" s="8"/>
      <c r="AA169"/>
      <c r="AB169"/>
      <c r="AC169"/>
      <c r="AD169" s="1" t="s">
        <v>341</v>
      </c>
      <c r="AE169" s="6">
        <v>44531</v>
      </c>
      <c r="AF169" s="1">
        <v>2021</v>
      </c>
    </row>
    <row r="170" spans="1:32" ht="15" x14ac:dyDescent="0.25">
      <c r="A170" s="6">
        <v>44562</v>
      </c>
      <c r="B170" s="2">
        <v>41203622215.469994</v>
      </c>
      <c r="C170" s="2">
        <f>IF(MONTH(_04___RGPS_e_RPPS[[#This Row],[Mês de Referência]])=1,_04___RGPS_e_RPPS[[#This Row],[Receitas RGPS]],_04___RGPS_e_RPPS[[#This Row],[Receitas RGPS]]-B169)</f>
        <v>41203622215.469994</v>
      </c>
      <c r="D170" s="2">
        <f>SUMIFS(_04___RGPS_e_RPPS[Movimento Receitas RGPS],_04___RGPS_e_RPPS[Mês de Referência],"&gt;"&amp;EDATE(_04___RGPS_e_RPPS[[#This Row],[Mês de Referência]],-12),_04___RGPS_e_RPPS[Mês de Referência],"&lt;"&amp;EDATE(A170,1))</f>
        <v>468618229873.22003</v>
      </c>
      <c r="E170" s="2">
        <v>58741733660.720001</v>
      </c>
      <c r="F170" s="2">
        <f>IF(MONTH(_04___RGPS_e_RPPS[[#This Row],[Mês de Referência]])=1,_04___RGPS_e_RPPS[[#This Row],[Despesas RGPS]],_04___RGPS_e_RPPS[[#This Row],[Despesas RGPS]]-E169)</f>
        <v>58741733660.720001</v>
      </c>
      <c r="G170" s="2">
        <f>SUMIFS(_04___RGPS_e_RPPS[Movimento Despesas RGPS],_04___RGPS_e_RPPS[Mês de Referência],"&gt;"&amp;EDATE(_04___RGPS_e_RPPS[[#This Row],[Mês de Referência]],-12),_04___RGPS_e_RPPS[Mês de Referência],"&lt;"&amp;EDATE(A170,1))</f>
        <v>718442365040.21997</v>
      </c>
      <c r="H170" s="2">
        <v>3038357464.9300003</v>
      </c>
      <c r="I170" s="2">
        <f>IF(MONTH(_04___RGPS_e_RPPS[[#This Row],[Mês de Referência]])=1,_04___RGPS_e_RPPS[[#This Row],[Receitas RPPS Civis]],_04___RGPS_e_RPPS[[#This Row],[Receitas RPPS Civis]]-H169)</f>
        <v>3038357464.9300003</v>
      </c>
      <c r="J170" s="2">
        <f>SUMIFS(_04___RGPS_e_RPPS[Movimento Receitas RPPS Civis],_04___RGPS_e_RPPS[Mês de Referência],"&gt;"&amp;EDATE(_04___RGPS_e_RPPS[[#This Row],[Mês de Referência]],-12),_04___RGPS_e_RPPS[Mês de Referência],"&lt;"&amp;EDATE(A170,1))</f>
        <v>40612403651.550011</v>
      </c>
      <c r="K170" s="2">
        <v>6976120315.6300001</v>
      </c>
      <c r="L170" s="2">
        <f>IF(MONTH(_04___RGPS_e_RPPS[[#This Row],[Mês de Referência]])=1,_04___RGPS_e_RPPS[[#This Row],[Despesas RPPS Civis]],_04___RGPS_e_RPPS[[#This Row],[Despesas RPPS Civis]]-K169)</f>
        <v>6976120315.6300001</v>
      </c>
      <c r="M170" s="2">
        <f>SUMIFS(_04___RGPS_e_RPPS[Movimento Despesas RPPS Civis],_04___RGPS_e_RPPS[Mês de Referência],"&gt;"&amp;EDATE(_04___RGPS_e_RPPS[[#This Row],[Mês de Referência]],-12),_04___RGPS_e_RPPS[Mês de Referência],"&lt;"&amp;EDATE(A170,1))</f>
        <v>88704695804.740021</v>
      </c>
      <c r="N170" s="2">
        <v>560322204.51999998</v>
      </c>
      <c r="O170" s="2">
        <f>IF(MONTH(_04___RGPS_e_RPPS[[#This Row],[Mês de Referência]])=1,_04___RGPS_e_RPPS[[#This Row],[Receitas - Militares]],_04___RGPS_e_RPPS[[#This Row],[Receitas - Militares]]-N169)</f>
        <v>560322204.51999998</v>
      </c>
      <c r="P170" s="2">
        <f>SUMIFS(_04___RGPS_e_RPPS[Movimento Receitas - Militares],_04___RGPS_e_RPPS[Mês de Referência],"&gt;"&amp;EDATE(_04___RGPS_e_RPPS[[#This Row],[Mês de Referência]],-12),_04___RGPS_e_RPPS[Mês de Referência],"&lt;"&amp;EDATE(A170,1))</f>
        <v>8443557090.5899982</v>
      </c>
      <c r="Q170" s="2">
        <v>4265644319.5599999</v>
      </c>
      <c r="R170" s="2">
        <f>IF(MONTH(_04___RGPS_e_RPPS[[#This Row],[Mês de Referência]])=1,_04___RGPS_e_RPPS[[#This Row],[Despesas - Militares]],_04___RGPS_e_RPPS[[#This Row],[Despesas - Militares]]-Q169)</f>
        <v>4265644319.5599999</v>
      </c>
      <c r="S170" s="2">
        <f>SUMIFS(_04___RGPS_e_RPPS[Movimento Despesas Militares],_04___RGPS_e_RPPS[Mês de Referência],"&gt;"&amp;EDATE(_04___RGPS_e_RPPS[[#This Row],[Mês de Referência]],-12),_04___RGPS_e_RPPS[Mês de Referência],"&lt;"&amp;EDATE(A170,1))</f>
        <v>54319158924.909996</v>
      </c>
      <c r="T170" s="2">
        <v>52854404.799999997</v>
      </c>
      <c r="U170" s="2">
        <f>IF(MONTH(_04___RGPS_e_RPPS[[#This Row],[Mês de Referência]])=1,_04___RGPS_e_RPPS[[#This Row],[Receitas FCDF]],_04___RGPS_e_RPPS[[#This Row],[Receitas FCDF]]-T169)</f>
        <v>52854404.799999997</v>
      </c>
      <c r="V170" s="2">
        <f>SUMIFS(_04___RGPS_e_RPPS[Movimento Receitas FCDF],_04___RGPS_e_RPPS[Mês de Referência],"&gt;"&amp;EDATE(_04___RGPS_e_RPPS[[#This Row],[Mês de Referência]],-12),_04___RGPS_e_RPPS[Mês de Referência],"&lt;"&amp;EDATE(A170,1))</f>
        <v>645920750.20999992</v>
      </c>
      <c r="W170" s="2">
        <v>284832304.37</v>
      </c>
      <c r="X170" s="2">
        <f>IF(MONTH(_04___RGPS_e_RPPS[[#This Row],[Mês de Referência]])=1,_04___RGPS_e_RPPS[[#This Row],[Despesas FCDF]],_04___RGPS_e_RPPS[[#This Row],[Despesas FCDF]]-W169)</f>
        <v>284832304.37</v>
      </c>
      <c r="Y170" s="2">
        <f>SUMIFS(_04___RGPS_e_RPPS[Movimento Despesas FCDF],_04___RGPS_e_RPPS[Mês de Referência],"&gt;"&amp;EDATE(_04___RGPS_e_RPPS[[#This Row],[Mês de Referência]],-12),_04___RGPS_e_RPPS[Mês de Referência],"&lt;"&amp;EDATE(A170,1))</f>
        <v>6537058401.5400009</v>
      </c>
      <c r="Z170"/>
      <c r="AD170" s="1" t="s">
        <v>330</v>
      </c>
      <c r="AE170" s="6">
        <v>44562</v>
      </c>
      <c r="AF170" s="1">
        <v>2022</v>
      </c>
    </row>
    <row r="171" spans="1:32" ht="15" x14ac:dyDescent="0.25">
      <c r="A171" s="6">
        <v>44593</v>
      </c>
      <c r="B171" s="2">
        <v>81342568603.389999</v>
      </c>
      <c r="C171" s="2">
        <f>IF(MONTH(_04___RGPS_e_RPPS[[#This Row],[Mês de Referência]])=1,_04___RGPS_e_RPPS[[#This Row],[Receitas RGPS]],_04___RGPS_e_RPPS[[#This Row],[Receitas RGPS]]-B170)</f>
        <v>40138946387.920006</v>
      </c>
      <c r="D171" s="2">
        <f>SUMIFS(_04___RGPS_e_RPPS[Movimento Receitas RGPS],_04___RGPS_e_RPPS[Mês de Referência],"&gt;"&amp;EDATE(_04___RGPS_e_RPPS[[#This Row],[Mês de Referência]],-12),_04___RGPS_e_RPPS[Mês de Referência],"&lt;"&amp;EDATE(A171,1))</f>
        <v>473454988355.28998</v>
      </c>
      <c r="E171" s="2">
        <v>118840992740.73</v>
      </c>
      <c r="F171" s="2">
        <f>IF(MONTH(_04___RGPS_e_RPPS[[#This Row],[Mês de Referência]])=1,_04___RGPS_e_RPPS[[#This Row],[Despesas RGPS]],_04___RGPS_e_RPPS[[#This Row],[Despesas RGPS]]-E170)</f>
        <v>60099259080.009995</v>
      </c>
      <c r="G171" s="2">
        <f>SUMIFS(_04___RGPS_e_RPPS[Movimento Despesas RGPS],_04___RGPS_e_RPPS[Mês de Referência],"&gt;"&amp;EDATE(_04___RGPS_e_RPPS[[#This Row],[Mês de Referência]],-12),_04___RGPS_e_RPPS[Mês de Referência],"&lt;"&amp;EDATE(A171,1))</f>
        <v>725151698116.66003</v>
      </c>
      <c r="H171" s="2">
        <v>6046176309.4800005</v>
      </c>
      <c r="I171" s="2">
        <f>IF(MONTH(_04___RGPS_e_RPPS[[#This Row],[Mês de Referência]])=1,_04___RGPS_e_RPPS[[#This Row],[Receitas RPPS Civis]],_04___RGPS_e_RPPS[[#This Row],[Receitas RPPS Civis]]-H170)</f>
        <v>3007818844.5500002</v>
      </c>
      <c r="J171" s="2">
        <f>SUMIFS(_04___RGPS_e_RPPS[Movimento Receitas RPPS Civis],_04___RGPS_e_RPPS[Mês de Referência],"&gt;"&amp;EDATE(_04___RGPS_e_RPPS[[#This Row],[Mês de Referência]],-12),_04___RGPS_e_RPPS[Mês de Referência],"&lt;"&amp;EDATE(A171,1))</f>
        <v>40541357843.300011</v>
      </c>
      <c r="K171" s="2">
        <v>13838654404.58</v>
      </c>
      <c r="L171" s="2">
        <f>IF(MONTH(_04___RGPS_e_RPPS[[#This Row],[Mês de Referência]])=1,_04___RGPS_e_RPPS[[#This Row],[Despesas RPPS Civis]],_04___RGPS_e_RPPS[[#This Row],[Despesas RPPS Civis]]-K170)</f>
        <v>6862534088.9499998</v>
      </c>
      <c r="M171" s="2">
        <f>SUMIFS(_04___RGPS_e_RPPS[Movimento Despesas RPPS Civis],_04___RGPS_e_RPPS[Mês de Referência],"&gt;"&amp;EDATE(_04___RGPS_e_RPPS[[#This Row],[Mês de Referência]],-12),_04___RGPS_e_RPPS[Mês de Referência],"&lt;"&amp;EDATE(A171,1))</f>
        <v>88862750436.240005</v>
      </c>
      <c r="N171" s="2">
        <v>1275921696.3700001</v>
      </c>
      <c r="O171" s="2">
        <f>IF(MONTH(_04___RGPS_e_RPPS[[#This Row],[Mês de Referência]])=1,_04___RGPS_e_RPPS[[#This Row],[Receitas - Militares]],_04___RGPS_e_RPPS[[#This Row],[Receitas - Militares]]-N170)</f>
        <v>715599491.85000014</v>
      </c>
      <c r="P171" s="2">
        <f>SUMIFS(_04___RGPS_e_RPPS[Movimento Receitas - Militares],_04___RGPS_e_RPPS[Mês de Referência],"&gt;"&amp;EDATE(_04___RGPS_e_RPPS[[#This Row],[Mês de Referência]],-12),_04___RGPS_e_RPPS[Mês de Referência],"&lt;"&amp;EDATE(A171,1))</f>
        <v>8473450641.9699993</v>
      </c>
      <c r="Q171" s="2">
        <v>8538408462.6899996</v>
      </c>
      <c r="R171" s="2">
        <f>IF(MONTH(_04___RGPS_e_RPPS[[#This Row],[Mês de Referência]])=1,_04___RGPS_e_RPPS[[#This Row],[Despesas - Militares]],_04___RGPS_e_RPPS[[#This Row],[Despesas - Militares]]-Q170)</f>
        <v>4272764143.1299996</v>
      </c>
      <c r="S171" s="2">
        <f>SUMIFS(_04___RGPS_e_RPPS[Movimento Despesas Militares],_04___RGPS_e_RPPS[Mês de Referência],"&gt;"&amp;EDATE(_04___RGPS_e_RPPS[[#This Row],[Mês de Referência]],-12),_04___RGPS_e_RPPS[Mês de Referência],"&lt;"&amp;EDATE(A171,1))</f>
        <v>54560664245.889999</v>
      </c>
      <c r="T171" s="2">
        <v>105827417.88</v>
      </c>
      <c r="U171" s="2">
        <f>IF(MONTH(_04___RGPS_e_RPPS[[#This Row],[Mês de Referência]])=1,_04___RGPS_e_RPPS[[#This Row],[Receitas FCDF]],_04___RGPS_e_RPPS[[#This Row],[Receitas FCDF]]-T170)</f>
        <v>52973013.079999998</v>
      </c>
      <c r="V171" s="2">
        <f>SUMIFS(_04___RGPS_e_RPPS[Movimento Receitas FCDF],_04___RGPS_e_RPPS[Mês de Referência],"&gt;"&amp;EDATE(_04___RGPS_e_RPPS[[#This Row],[Mês de Referência]],-12),_04___RGPS_e_RPPS[Mês de Referência],"&lt;"&amp;EDATE(A171,1))</f>
        <v>646477150.8499999</v>
      </c>
      <c r="W171" s="2">
        <v>1071513140.63</v>
      </c>
      <c r="X171" s="2">
        <f>IF(MONTH(_04___RGPS_e_RPPS[[#This Row],[Mês de Referência]])=1,_04___RGPS_e_RPPS[[#This Row],[Despesas FCDF]],_04___RGPS_e_RPPS[[#This Row],[Despesas FCDF]]-W170)</f>
        <v>786680836.25999999</v>
      </c>
      <c r="Y171" s="2">
        <f>SUMIFS(_04___RGPS_e_RPPS[Movimento Despesas FCDF],_04___RGPS_e_RPPS[Mês de Referência],"&gt;"&amp;EDATE(_04___RGPS_e_RPPS[[#This Row],[Mês de Referência]],-12),_04___RGPS_e_RPPS[Mês de Referência],"&lt;"&amp;EDATE(A171,1))</f>
        <v>6797102710.8400011</v>
      </c>
      <c r="Z171"/>
      <c r="AD171" s="1" t="s">
        <v>331</v>
      </c>
      <c r="AE171" s="6">
        <v>44593</v>
      </c>
      <c r="AF171" s="1">
        <v>2022</v>
      </c>
    </row>
    <row r="172" spans="1:32" ht="15" x14ac:dyDescent="0.25">
      <c r="A172" s="6">
        <v>44621</v>
      </c>
      <c r="B172" s="2">
        <v>122811751397.92</v>
      </c>
      <c r="C172" s="2">
        <f>IF(MONTH(_04___RGPS_e_RPPS[[#This Row],[Mês de Referência]])=1,_04___RGPS_e_RPPS[[#This Row],[Receitas RGPS]],_04___RGPS_e_RPPS[[#This Row],[Receitas RGPS]]-B171)</f>
        <v>41469182794.529999</v>
      </c>
      <c r="D172" s="2">
        <f>SUMIFS(_04___RGPS_e_RPPS[Movimento Receitas RGPS],_04___RGPS_e_RPPS[Mês de Referência],"&gt;"&amp;EDATE(_04___RGPS_e_RPPS[[#This Row],[Mês de Referência]],-12),_04___RGPS_e_RPPS[Mês de Referência],"&lt;"&amp;EDATE(A172,1))</f>
        <v>480047189648.43994</v>
      </c>
      <c r="E172" s="2">
        <v>179892721156.5</v>
      </c>
      <c r="F172" s="2">
        <f>IF(MONTH(_04___RGPS_e_RPPS[[#This Row],[Mês de Referência]])=1,_04___RGPS_e_RPPS[[#This Row],[Despesas RGPS]],_04___RGPS_e_RPPS[[#This Row],[Despesas RGPS]]-E171)</f>
        <v>61051728415.770004</v>
      </c>
      <c r="G172" s="2">
        <f>SUMIFS(_04___RGPS_e_RPPS[Movimento Despesas RGPS],_04___RGPS_e_RPPS[Mês de Referência],"&gt;"&amp;EDATE(_04___RGPS_e_RPPS[[#This Row],[Mês de Referência]],-12),_04___RGPS_e_RPPS[Mês de Referência],"&lt;"&amp;EDATE(A172,1))</f>
        <v>731634731003.38989</v>
      </c>
      <c r="H172" s="2">
        <v>9053828232.0599995</v>
      </c>
      <c r="I172" s="2">
        <f>IF(MONTH(_04___RGPS_e_RPPS[[#This Row],[Mês de Referência]])=1,_04___RGPS_e_RPPS[[#This Row],[Receitas RPPS Civis]],_04___RGPS_e_RPPS[[#This Row],[Receitas RPPS Civis]]-H171)</f>
        <v>3007651922.579999</v>
      </c>
      <c r="J172" s="2">
        <f>SUMIFS(_04___RGPS_e_RPPS[Movimento Receitas RPPS Civis],_04___RGPS_e_RPPS[Mês de Referência],"&gt;"&amp;EDATE(_04___RGPS_e_RPPS[[#This Row],[Mês de Referência]],-12),_04___RGPS_e_RPPS[Mês de Referência],"&lt;"&amp;EDATE(A172,1))</f>
        <v>40463924333.630005</v>
      </c>
      <c r="K172" s="2">
        <v>20622636679.18</v>
      </c>
      <c r="L172" s="2">
        <f>IF(MONTH(_04___RGPS_e_RPPS[[#This Row],[Mês de Referência]])=1,_04___RGPS_e_RPPS[[#This Row],[Despesas RPPS Civis]],_04___RGPS_e_RPPS[[#This Row],[Despesas RPPS Civis]]-K171)</f>
        <v>6783982274.6000004</v>
      </c>
      <c r="M172" s="2">
        <f>SUMIFS(_04___RGPS_e_RPPS[Movimento Despesas RPPS Civis],_04___RGPS_e_RPPS[Mês de Referência],"&gt;"&amp;EDATE(_04___RGPS_e_RPPS[[#This Row],[Mês de Referência]],-12),_04___RGPS_e_RPPS[Mês de Referência],"&lt;"&amp;EDATE(A172,1))</f>
        <v>88931390507.470001</v>
      </c>
      <c r="N172" s="2">
        <v>1995513465.7</v>
      </c>
      <c r="O172" s="2">
        <f>IF(MONTH(_04___RGPS_e_RPPS[[#This Row],[Mês de Referência]])=1,_04___RGPS_e_RPPS[[#This Row],[Receitas - Militares]],_04___RGPS_e_RPPS[[#This Row],[Receitas - Militares]]-N171)</f>
        <v>719591769.32999992</v>
      </c>
      <c r="P172" s="2">
        <f>SUMIFS(_04___RGPS_e_RPPS[Movimento Receitas - Militares],_04___RGPS_e_RPPS[Mês de Referência],"&gt;"&amp;EDATE(_04___RGPS_e_RPPS[[#This Row],[Mês de Referência]],-12),_04___RGPS_e_RPPS[Mês de Referência],"&lt;"&amp;EDATE(A172,1))</f>
        <v>8502299696.1499996</v>
      </c>
      <c r="Q172" s="2">
        <v>12833006581.23</v>
      </c>
      <c r="R172" s="2">
        <f>IF(MONTH(_04___RGPS_e_RPPS[[#This Row],[Mês de Referência]])=1,_04___RGPS_e_RPPS[[#This Row],[Despesas - Militares]],_04___RGPS_e_RPPS[[#This Row],[Despesas - Militares]]-Q171)</f>
        <v>4294598118.54</v>
      </c>
      <c r="S172" s="2">
        <f>SUMIFS(_04___RGPS_e_RPPS[Movimento Despesas Militares],_04___RGPS_e_RPPS[Mês de Referência],"&gt;"&amp;EDATE(_04___RGPS_e_RPPS[[#This Row],[Mês de Referência]],-12),_04___RGPS_e_RPPS[Mês de Referência],"&lt;"&amp;EDATE(A172,1))</f>
        <v>54814414965.439995</v>
      </c>
      <c r="T172" s="2">
        <v>158655608.56999999</v>
      </c>
      <c r="U172" s="2">
        <f>IF(MONTH(_04___RGPS_e_RPPS[[#This Row],[Mês de Referência]])=1,_04___RGPS_e_RPPS[[#This Row],[Receitas FCDF]],_04___RGPS_e_RPPS[[#This Row],[Receitas FCDF]]-T171)</f>
        <v>52828190.689999998</v>
      </c>
      <c r="V172" s="2">
        <f>SUMIFS(_04___RGPS_e_RPPS[Movimento Receitas FCDF],_04___RGPS_e_RPPS[Mês de Referência],"&gt;"&amp;EDATE(_04___RGPS_e_RPPS[[#This Row],[Mês de Referência]],-12),_04___RGPS_e_RPPS[Mês de Referência],"&lt;"&amp;EDATE(A172,1))</f>
        <v>647050647.3499999</v>
      </c>
      <c r="W172" s="2">
        <v>1646111775.74</v>
      </c>
      <c r="X172" s="2">
        <f>IF(MONTH(_04___RGPS_e_RPPS[[#This Row],[Mês de Referência]])=1,_04___RGPS_e_RPPS[[#This Row],[Despesas FCDF]],_04___RGPS_e_RPPS[[#This Row],[Despesas FCDF]]-W171)</f>
        <v>574598635.11000001</v>
      </c>
      <c r="Y172" s="2">
        <f>SUMIFS(_04___RGPS_e_RPPS[Movimento Despesas FCDF],_04___RGPS_e_RPPS[Mês de Referência],"&gt;"&amp;EDATE(_04___RGPS_e_RPPS[[#This Row],[Mês de Referência]],-12),_04___RGPS_e_RPPS[Mês de Referência],"&lt;"&amp;EDATE(A172,1))</f>
        <v>6861501064.210001</v>
      </c>
      <c r="Z172" s="8"/>
      <c r="AA172"/>
      <c r="AB172"/>
      <c r="AC172"/>
      <c r="AD172" s="1" t="s">
        <v>332</v>
      </c>
      <c r="AE172" s="6">
        <v>44621</v>
      </c>
      <c r="AF172" s="1">
        <v>2022</v>
      </c>
    </row>
    <row r="173" spans="1:32" ht="15" x14ac:dyDescent="0.25">
      <c r="A173" s="6">
        <v>44652</v>
      </c>
      <c r="B173" s="2">
        <v>165611474300.94</v>
      </c>
      <c r="C173" s="2">
        <f>IF(MONTH(_04___RGPS_e_RPPS[[#This Row],[Mês de Referência]])=1,_04___RGPS_e_RPPS[[#This Row],[Receitas RGPS]],_04___RGPS_e_RPPS[[#This Row],[Receitas RGPS]]-B172)</f>
        <v>42799722903.020004</v>
      </c>
      <c r="D173" s="2">
        <f>SUMIFS(_04___RGPS_e_RPPS[Movimento Receitas RGPS],_04___RGPS_e_RPPS[Mês de Referência],"&gt;"&amp;EDATE(_04___RGPS_e_RPPS[[#This Row],[Mês de Referência]],-12),_04___RGPS_e_RPPS[Mês de Referência],"&lt;"&amp;EDATE(A173,1))</f>
        <v>487687046057.56995</v>
      </c>
      <c r="E173" s="2">
        <v>268663136392.98999</v>
      </c>
      <c r="F173" s="2">
        <f>IF(MONTH(_04___RGPS_e_RPPS[[#This Row],[Mês de Referência]])=1,_04___RGPS_e_RPPS[[#This Row],[Despesas RGPS]],_04___RGPS_e_RPPS[[#This Row],[Despesas RGPS]]-E172)</f>
        <v>88770415236.48999</v>
      </c>
      <c r="G173" s="2">
        <f>SUMIFS(_04___RGPS_e_RPPS[Movimento Despesas RGPS],_04___RGPS_e_RPPS[Mês de Referência],"&gt;"&amp;EDATE(_04___RGPS_e_RPPS[[#This Row],[Mês de Referência]],-12),_04___RGPS_e_RPPS[Mês de Referência],"&lt;"&amp;EDATE(A173,1))</f>
        <v>766208960855.60999</v>
      </c>
      <c r="H173" s="2">
        <v>12099824112.160002</v>
      </c>
      <c r="I173" s="2">
        <f>IF(MONTH(_04___RGPS_e_RPPS[[#This Row],[Mês de Referência]])=1,_04___RGPS_e_RPPS[[#This Row],[Receitas RPPS Civis]],_04___RGPS_e_RPPS[[#This Row],[Receitas RPPS Civis]]-H172)</f>
        <v>3045995880.1000023</v>
      </c>
      <c r="J173" s="2">
        <f>SUMIFS(_04___RGPS_e_RPPS[Movimento Receitas RPPS Civis],_04___RGPS_e_RPPS[Mês de Referência],"&gt;"&amp;EDATE(_04___RGPS_e_RPPS[[#This Row],[Mês de Referência]],-12),_04___RGPS_e_RPPS[Mês de Referência],"&lt;"&amp;EDATE(A173,1))</f>
        <v>40425021949.210007</v>
      </c>
      <c r="K173" s="2">
        <v>27452902622.570004</v>
      </c>
      <c r="L173" s="2">
        <f>IF(MONTH(_04___RGPS_e_RPPS[[#This Row],[Mês de Referência]])=1,_04___RGPS_e_RPPS[[#This Row],[Despesas RPPS Civis]],_04___RGPS_e_RPPS[[#This Row],[Despesas RPPS Civis]]-K172)</f>
        <v>6830265943.3900032</v>
      </c>
      <c r="M173" s="2">
        <f>SUMIFS(_04___RGPS_e_RPPS[Movimento Despesas RPPS Civis],_04___RGPS_e_RPPS[Mês de Referência],"&gt;"&amp;EDATE(_04___RGPS_e_RPPS[[#This Row],[Mês de Referência]],-12),_04___RGPS_e_RPPS[Mês de Referência],"&lt;"&amp;EDATE(A173,1))</f>
        <v>88987557484.040009</v>
      </c>
      <c r="N173" s="2">
        <v>2717061741.6900001</v>
      </c>
      <c r="O173" s="2">
        <f>IF(MONTH(_04___RGPS_e_RPPS[[#This Row],[Mês de Referência]])=1,_04___RGPS_e_RPPS[[#This Row],[Receitas - Militares]],_04___RGPS_e_RPPS[[#This Row],[Receitas - Militares]]-N172)</f>
        <v>721548275.99000001</v>
      </c>
      <c r="P173" s="2">
        <f>SUMIFS(_04___RGPS_e_RPPS[Movimento Receitas - Militares],_04___RGPS_e_RPPS[Mês de Referência],"&gt;"&amp;EDATE(_04___RGPS_e_RPPS[[#This Row],[Mês de Referência]],-12),_04___RGPS_e_RPPS[Mês de Referência],"&lt;"&amp;EDATE(A173,1))</f>
        <v>8553332714.7699986</v>
      </c>
      <c r="Q173" s="2">
        <v>17145798311.420002</v>
      </c>
      <c r="R173" s="2">
        <f>IF(MONTH(_04___RGPS_e_RPPS[[#This Row],[Mês de Referência]])=1,_04___RGPS_e_RPPS[[#This Row],[Despesas - Militares]],_04___RGPS_e_RPPS[[#This Row],[Despesas - Militares]]-Q172)</f>
        <v>4312791730.1900024</v>
      </c>
      <c r="S173" s="2">
        <f>SUMIFS(_04___RGPS_e_RPPS[Movimento Despesas Militares],_04___RGPS_e_RPPS[Mês de Referência],"&gt;"&amp;EDATE(_04___RGPS_e_RPPS[[#This Row],[Mês de Referência]],-12),_04___RGPS_e_RPPS[Mês de Referência],"&lt;"&amp;EDATE(A173,1))</f>
        <v>55010754181.619995</v>
      </c>
      <c r="T173" s="2">
        <v>211610452.21000001</v>
      </c>
      <c r="U173" s="2">
        <f>IF(MONTH(_04___RGPS_e_RPPS[[#This Row],[Mês de Referência]])=1,_04___RGPS_e_RPPS[[#This Row],[Receitas FCDF]],_04___RGPS_e_RPPS[[#This Row],[Receitas FCDF]]-T172)</f>
        <v>52954843.640000015</v>
      </c>
      <c r="V173" s="2">
        <f>SUMIFS(_04___RGPS_e_RPPS[Movimento Receitas FCDF],_04___RGPS_e_RPPS[Mês de Referência],"&gt;"&amp;EDATE(_04___RGPS_e_RPPS[[#This Row],[Mês de Referência]],-12),_04___RGPS_e_RPPS[Mês de Referência],"&lt;"&amp;EDATE(A173,1))</f>
        <v>647605772.84000003</v>
      </c>
      <c r="W173" s="2">
        <v>2244357270.6199999</v>
      </c>
      <c r="X173" s="2">
        <f>IF(MONTH(_04___RGPS_e_RPPS[[#This Row],[Mês de Referência]])=1,_04___RGPS_e_RPPS[[#This Row],[Despesas FCDF]],_04___RGPS_e_RPPS[[#This Row],[Despesas FCDF]]-W172)</f>
        <v>598245494.87999988</v>
      </c>
      <c r="Y173" s="2">
        <f>SUMIFS(_04___RGPS_e_RPPS[Movimento Despesas FCDF],_04___RGPS_e_RPPS[Mês de Referência],"&gt;"&amp;EDATE(_04___RGPS_e_RPPS[[#This Row],[Mês de Referência]],-12),_04___RGPS_e_RPPS[Mês de Referência],"&lt;"&amp;EDATE(A173,1))</f>
        <v>6895942082.250001</v>
      </c>
      <c r="Z173"/>
      <c r="AD173" s="1" t="s">
        <v>333</v>
      </c>
      <c r="AE173" s="6">
        <v>44652</v>
      </c>
      <c r="AF173" s="1">
        <v>2022</v>
      </c>
    </row>
    <row r="174" spans="1:32" ht="15" x14ac:dyDescent="0.25">
      <c r="A174" s="6">
        <v>44682</v>
      </c>
      <c r="B174" s="2">
        <v>207603142816</v>
      </c>
      <c r="C174" s="2">
        <f>IF(MONTH(_04___RGPS_e_RPPS[[#This Row],[Mês de Referência]])=1,_04___RGPS_e_RPPS[[#This Row],[Receitas RGPS]],_04___RGPS_e_RPPS[[#This Row],[Receitas RGPS]]-B173)</f>
        <v>41991668515.059998</v>
      </c>
      <c r="D174" s="2">
        <f>SUMIFS(_04___RGPS_e_RPPS[Movimento Receitas RGPS],_04___RGPS_e_RPPS[Mês de Referência],"&gt;"&amp;EDATE(_04___RGPS_e_RPPS[[#This Row],[Mês de Referência]],-12),_04___RGPS_e_RPPS[Mês de Referência],"&lt;"&amp;EDATE(A174,1))</f>
        <v>495990928025.31</v>
      </c>
      <c r="E174" s="2">
        <v>357400289653</v>
      </c>
      <c r="F174" s="2">
        <f>IF(MONTH(_04___RGPS_e_RPPS[[#This Row],[Mês de Referência]])=1,_04___RGPS_e_RPPS[[#This Row],[Despesas RGPS]],_04___RGPS_e_RPPS[[#This Row],[Despesas RGPS]]-E173)</f>
        <v>88737153260.01001</v>
      </c>
      <c r="G174" s="2">
        <f>SUMIFS(_04___RGPS_e_RPPS[Movimento Despesas RGPS],_04___RGPS_e_RPPS[Mês de Referência],"&gt;"&amp;EDATE(_04___RGPS_e_RPPS[[#This Row],[Mês de Referência]],-12),_04___RGPS_e_RPPS[Mês de Referência],"&lt;"&amp;EDATE(A174,1))</f>
        <v>774581317370.47009</v>
      </c>
      <c r="H174" s="2">
        <v>15099507746</v>
      </c>
      <c r="I174" s="2">
        <f>IF(MONTH(_04___RGPS_e_RPPS[[#This Row],[Mês de Referência]])=1,_04___RGPS_e_RPPS[[#This Row],[Receitas RPPS Civis]],_04___RGPS_e_RPPS[[#This Row],[Receitas RPPS Civis]]-H173)</f>
        <v>2999683633.8399982</v>
      </c>
      <c r="J174" s="2">
        <f>SUMIFS(_04___RGPS_e_RPPS[Movimento Receitas RPPS Civis],_04___RGPS_e_RPPS[Mês de Referência],"&gt;"&amp;EDATE(_04___RGPS_e_RPPS[[#This Row],[Mês de Referência]],-12),_04___RGPS_e_RPPS[Mês de Referência],"&lt;"&amp;EDATE(A174,1))</f>
        <v>40275336024.699997</v>
      </c>
      <c r="K174" s="2">
        <v>34348266259</v>
      </c>
      <c r="L174" s="2">
        <f>IF(MONTH(_04___RGPS_e_RPPS[[#This Row],[Mês de Referência]])=1,_04___RGPS_e_RPPS[[#This Row],[Despesas RPPS Civis]],_04___RGPS_e_RPPS[[#This Row],[Despesas RPPS Civis]]-K173)</f>
        <v>6895363636.4299965</v>
      </c>
      <c r="M174" s="2">
        <f>SUMIFS(_04___RGPS_e_RPPS[Movimento Despesas RPPS Civis],_04___RGPS_e_RPPS[Mês de Referência],"&gt;"&amp;EDATE(_04___RGPS_e_RPPS[[#This Row],[Mês de Referência]],-12),_04___RGPS_e_RPPS[Mês de Referência],"&lt;"&amp;EDATE(A174,1))</f>
        <v>89060566009.279984</v>
      </c>
      <c r="N174" s="2">
        <v>3438149264</v>
      </c>
      <c r="O174" s="2">
        <f>IF(MONTH(_04___RGPS_e_RPPS[[#This Row],[Mês de Referência]])=1,_04___RGPS_e_RPPS[[#This Row],[Receitas - Militares]],_04___RGPS_e_RPPS[[#This Row],[Receitas - Militares]]-N173)</f>
        <v>721087522.30999994</v>
      </c>
      <c r="P174" s="2">
        <f>SUMIFS(_04___RGPS_e_RPPS[Movimento Receitas - Militares],_04___RGPS_e_RPPS[Mês de Referência],"&gt;"&amp;EDATE(_04___RGPS_e_RPPS[[#This Row],[Mês de Referência]],-12),_04___RGPS_e_RPPS[Mês de Referência],"&lt;"&amp;EDATE(A174,1))</f>
        <v>8582049241.7399998</v>
      </c>
      <c r="Q174" s="2">
        <v>21447211903</v>
      </c>
      <c r="R174" s="2">
        <f>IF(MONTH(_04___RGPS_e_RPPS[[#This Row],[Mês de Referência]])=1,_04___RGPS_e_RPPS[[#This Row],[Despesas - Militares]],_04___RGPS_e_RPPS[[#This Row],[Despesas - Militares]]-Q173)</f>
        <v>4301413591.579998</v>
      </c>
      <c r="S174" s="2">
        <f>SUMIFS(_04___RGPS_e_RPPS[Movimento Despesas Militares],_04___RGPS_e_RPPS[Mês de Referência],"&gt;"&amp;EDATE(_04___RGPS_e_RPPS[[#This Row],[Mês de Referência]],-12),_04___RGPS_e_RPPS[Mês de Referência],"&lt;"&amp;EDATE(A174,1))</f>
        <v>55216619145.119995</v>
      </c>
      <c r="T174" s="2">
        <v>264616153</v>
      </c>
      <c r="U174" s="2">
        <f>IF(MONTH(_04___RGPS_e_RPPS[[#This Row],[Mês de Referência]])=1,_04___RGPS_e_RPPS[[#This Row],[Receitas FCDF]],_04___RGPS_e_RPPS[[#This Row],[Receitas FCDF]]-T173)</f>
        <v>53005700.789999992</v>
      </c>
      <c r="V174" s="2">
        <f>SUMIFS(_04___RGPS_e_RPPS[Movimento Receitas FCDF],_04___RGPS_e_RPPS[Mês de Referência],"&gt;"&amp;EDATE(_04___RGPS_e_RPPS[[#This Row],[Mês de Referência]],-12),_04___RGPS_e_RPPS[Mês de Referência],"&lt;"&amp;EDATE(A174,1))</f>
        <v>648207770.26999986</v>
      </c>
      <c r="W174" s="2">
        <v>2827548610</v>
      </c>
      <c r="X174" s="2">
        <f>IF(MONTH(_04___RGPS_e_RPPS[[#This Row],[Mês de Referência]])=1,_04___RGPS_e_RPPS[[#This Row],[Despesas FCDF]],_04___RGPS_e_RPPS[[#This Row],[Despesas FCDF]]-W173)</f>
        <v>583191339.38000011</v>
      </c>
      <c r="Y174" s="2">
        <f>SUMIFS(_04___RGPS_e_RPPS[Movimento Despesas FCDF],_04___RGPS_e_RPPS[Mês de Referência],"&gt;"&amp;EDATE(_04___RGPS_e_RPPS[[#This Row],[Mês de Referência]],-12),_04___RGPS_e_RPPS[Mês de Referência],"&lt;"&amp;EDATE(A174,1))</f>
        <v>6956462794.2200012</v>
      </c>
      <c r="Z174"/>
      <c r="AD174" s="1" t="s">
        <v>334</v>
      </c>
      <c r="AE174" s="6">
        <v>44682</v>
      </c>
      <c r="AF174" s="1">
        <v>2022</v>
      </c>
    </row>
    <row r="175" spans="1:32" ht="15" x14ac:dyDescent="0.25">
      <c r="A175" s="6">
        <v>44713</v>
      </c>
      <c r="B175" s="2">
        <v>248592300692.17999</v>
      </c>
      <c r="C175" s="2">
        <f>IF(MONTH(_04___RGPS_e_RPPS[[#This Row],[Mês de Referência]])=1,_04___RGPS_e_RPPS[[#This Row],[Receitas RGPS]],_04___RGPS_e_RPPS[[#This Row],[Receitas RGPS]]-B174)</f>
        <v>40989157876.179993</v>
      </c>
      <c r="D175" s="2">
        <f>SUMIFS(_04___RGPS_e_RPPS[Movimento Receitas RGPS],_04___RGPS_e_RPPS[Mês de Referência],"&gt;"&amp;EDATE(_04___RGPS_e_RPPS[[#This Row],[Mês de Referência]],-12),_04___RGPS_e_RPPS[Mês de Referência],"&lt;"&amp;EDATE(A175,1))</f>
        <v>502798586845.67004</v>
      </c>
      <c r="E175" s="2">
        <v>419645257057.49005</v>
      </c>
      <c r="F175" s="2">
        <f>IF(MONTH(_04___RGPS_e_RPPS[[#This Row],[Mês de Referência]])=1,_04___RGPS_e_RPPS[[#This Row],[Despesas RGPS]],_04___RGPS_e_RPPS[[#This Row],[Despesas RGPS]]-E174)</f>
        <v>62244967404.490051</v>
      </c>
      <c r="G175" s="2">
        <f>SUMIFS(_04___RGPS_e_RPPS[Movimento Despesas RGPS],_04___RGPS_e_RPPS[Mês de Referência],"&gt;"&amp;EDATE(_04___RGPS_e_RPPS[[#This Row],[Mês de Referência]],-12),_04___RGPS_e_RPPS[Mês de Referência],"&lt;"&amp;EDATE(A175,1))</f>
        <v>747639675551.14014</v>
      </c>
      <c r="H175" s="2">
        <v>18135941928.740002</v>
      </c>
      <c r="I175" s="2">
        <f>IF(MONTH(_04___RGPS_e_RPPS[[#This Row],[Mês de Referência]])=1,_04___RGPS_e_RPPS[[#This Row],[Receitas RPPS Civis]],_04___RGPS_e_RPPS[[#This Row],[Receitas RPPS Civis]]-H174)</f>
        <v>3036434182.7400017</v>
      </c>
      <c r="J175" s="2">
        <f>SUMIFS(_04___RGPS_e_RPPS[Movimento Receitas RPPS Civis],_04___RGPS_e_RPPS[Mês de Referência],"&gt;"&amp;EDATE(_04___RGPS_e_RPPS[[#This Row],[Mês de Referência]],-12),_04___RGPS_e_RPPS[Mês de Referência],"&lt;"&amp;EDATE(A175,1))</f>
        <v>40270216233.100006</v>
      </c>
      <c r="K175" s="2">
        <v>43822865569.110001</v>
      </c>
      <c r="L175" s="2">
        <f>IF(MONTH(_04___RGPS_e_RPPS[[#This Row],[Mês de Referência]])=1,_04___RGPS_e_RPPS[[#This Row],[Despesas RPPS Civis]],_04___RGPS_e_RPPS[[#This Row],[Despesas RPPS Civis]]-K174)</f>
        <v>9474599310.1100006</v>
      </c>
      <c r="M175" s="2">
        <f>SUMIFS(_04___RGPS_e_RPPS[Movimento Despesas RPPS Civis],_04___RGPS_e_RPPS[Mês de Referência],"&gt;"&amp;EDATE(_04___RGPS_e_RPPS[[#This Row],[Mês de Referência]],-12),_04___RGPS_e_RPPS[Mês de Referência],"&lt;"&amp;EDATE(A175,1))</f>
        <v>87812858924.149994</v>
      </c>
      <c r="N175" s="2">
        <v>4159632248.8299999</v>
      </c>
      <c r="O175" s="2">
        <f>IF(MONTH(_04___RGPS_e_RPPS[[#This Row],[Mês de Referência]])=1,_04___RGPS_e_RPPS[[#This Row],[Receitas - Militares]],_04___RGPS_e_RPPS[[#This Row],[Receitas - Militares]]-N174)</f>
        <v>721482984.82999992</v>
      </c>
      <c r="P175" s="2">
        <f>SUMIFS(_04___RGPS_e_RPPS[Movimento Receitas - Militares],_04___RGPS_e_RPPS[Mês de Referência],"&gt;"&amp;EDATE(_04___RGPS_e_RPPS[[#This Row],[Mês de Referência]],-12),_04___RGPS_e_RPPS[Mês de Referência],"&lt;"&amp;EDATE(A175,1))</f>
        <v>8612594321.1899986</v>
      </c>
      <c r="Q175" s="2">
        <v>27866857356.899998</v>
      </c>
      <c r="R175" s="2">
        <f>IF(MONTH(_04___RGPS_e_RPPS[[#This Row],[Mês de Referência]])=1,_04___RGPS_e_RPPS[[#This Row],[Despesas - Militares]],_04___RGPS_e_RPPS[[#This Row],[Despesas - Militares]]-Q174)</f>
        <v>6419645453.8999977</v>
      </c>
      <c r="S175" s="2">
        <f>SUMIFS(_04___RGPS_e_RPPS[Movimento Despesas Militares],_04___RGPS_e_RPPS[Mês de Referência],"&gt;"&amp;EDATE(_04___RGPS_e_RPPS[[#This Row],[Mês de Referência]],-12),_04___RGPS_e_RPPS[Mês de Referência],"&lt;"&amp;EDATE(A175,1))</f>
        <v>55531899792.87999</v>
      </c>
      <c r="T175" s="2">
        <v>317773662.17000002</v>
      </c>
      <c r="U175" s="2">
        <f>IF(MONTH(_04___RGPS_e_RPPS[[#This Row],[Mês de Referência]])=1,_04___RGPS_e_RPPS[[#This Row],[Receitas FCDF]],_04___RGPS_e_RPPS[[#This Row],[Receitas FCDF]]-T174)</f>
        <v>53157509.170000017</v>
      </c>
      <c r="V175" s="2">
        <f>SUMIFS(_04___RGPS_e_RPPS[Movimento Receitas FCDF],_04___RGPS_e_RPPS[Mês de Referência],"&gt;"&amp;EDATE(_04___RGPS_e_RPPS[[#This Row],[Mês de Referência]],-12),_04___RGPS_e_RPPS[Mês de Referência],"&lt;"&amp;EDATE(A175,1))</f>
        <v>648945919.80999994</v>
      </c>
      <c r="W175" s="2">
        <v>3545636190.3899999</v>
      </c>
      <c r="X175" s="2">
        <f>IF(MONTH(_04___RGPS_e_RPPS[[#This Row],[Mês de Referência]])=1,_04___RGPS_e_RPPS[[#This Row],[Despesas FCDF]],_04___RGPS_e_RPPS[[#This Row],[Despesas FCDF]]-W174)</f>
        <v>718087580.38999987</v>
      </c>
      <c r="Y175" s="2">
        <f>SUMIFS(_04___RGPS_e_RPPS[Movimento Despesas FCDF],_04___RGPS_e_RPPS[Mês de Referência],"&gt;"&amp;EDATE(_04___RGPS_e_RPPS[[#This Row],[Mês de Referência]],-12),_04___RGPS_e_RPPS[Mês de Referência],"&lt;"&amp;EDATE(A175,1))</f>
        <v>6993928993.4100018</v>
      </c>
      <c r="Z175" s="8"/>
      <c r="AA175"/>
      <c r="AB175"/>
      <c r="AC175"/>
      <c r="AD175" s="1" t="s">
        <v>335</v>
      </c>
      <c r="AE175" s="6">
        <v>44713</v>
      </c>
      <c r="AF175" s="1">
        <v>2022</v>
      </c>
    </row>
    <row r="176" spans="1:32" ht="15" x14ac:dyDescent="0.25">
      <c r="A176" s="6">
        <v>44743</v>
      </c>
      <c r="B176" s="2">
        <v>291191607908.71002</v>
      </c>
      <c r="C176" s="2">
        <f>IF(MONTH(_04___RGPS_e_RPPS[[#This Row],[Mês de Referência]])=1,_04___RGPS_e_RPPS[[#This Row],[Receitas RGPS]],_04___RGPS_e_RPPS[[#This Row],[Receitas RGPS]]-B175)</f>
        <v>42599307216.530029</v>
      </c>
      <c r="D176" s="2">
        <f>SUMIFS(_04___RGPS_e_RPPS[Movimento Receitas RGPS],_04___RGPS_e_RPPS[Mês de Referência],"&gt;"&amp;EDATE(_04___RGPS_e_RPPS[[#This Row],[Mês de Referência]],-12),_04___RGPS_e_RPPS[Mês de Referência],"&lt;"&amp;EDATE(A176,1))</f>
        <v>507755513612.39001</v>
      </c>
      <c r="E176" s="2">
        <v>481720105866.36993</v>
      </c>
      <c r="F176" s="2">
        <f>IF(MONTH(_04___RGPS_e_RPPS[[#This Row],[Mês de Referência]])=1,_04___RGPS_e_RPPS[[#This Row],[Despesas RGPS]],_04___RGPS_e_RPPS[[#This Row],[Despesas RGPS]]-E175)</f>
        <v>62074848808.879883</v>
      </c>
      <c r="G176" s="2">
        <f>SUMIFS(_04___RGPS_e_RPPS[Movimento Despesas RGPS],_04___RGPS_e_RPPS[Mês de Referência],"&gt;"&amp;EDATE(_04___RGPS_e_RPPS[[#This Row],[Mês de Referência]],-12),_04___RGPS_e_RPPS[Mês de Referência],"&lt;"&amp;EDATE(A176,1))</f>
        <v>754961673416.1499</v>
      </c>
      <c r="H176" s="2">
        <v>21133369787.290001</v>
      </c>
      <c r="I176" s="2">
        <f>IF(MONTH(_04___RGPS_e_RPPS[[#This Row],[Mês de Referência]])=1,_04___RGPS_e_RPPS[[#This Row],[Receitas RPPS Civis]],_04___RGPS_e_RPPS[[#This Row],[Receitas RPPS Civis]]-H175)</f>
        <v>2997427858.5499992</v>
      </c>
      <c r="J176" s="2">
        <f>SUMIFS(_04___RGPS_e_RPPS[Movimento Receitas RPPS Civis],_04___RGPS_e_RPPS[Mês de Referência],"&gt;"&amp;EDATE(_04___RGPS_e_RPPS[[#This Row],[Mês de Referência]],-12),_04___RGPS_e_RPPS[Mês de Referência],"&lt;"&amp;EDATE(A176,1))</f>
        <v>40097558076.090012</v>
      </c>
      <c r="K176" s="2">
        <v>50765604411.460007</v>
      </c>
      <c r="L176" s="2">
        <f>IF(MONTH(_04___RGPS_e_RPPS[[#This Row],[Mês de Referência]])=1,_04___RGPS_e_RPPS[[#This Row],[Despesas RPPS Civis]],_04___RGPS_e_RPPS[[#This Row],[Despesas RPPS Civis]]-K175)</f>
        <v>6942738842.3500061</v>
      </c>
      <c r="M176" s="2">
        <f>SUMIFS(_04___RGPS_e_RPPS[Movimento Despesas RPPS Civis],_04___RGPS_e_RPPS[Mês de Referência],"&gt;"&amp;EDATE(_04___RGPS_e_RPPS[[#This Row],[Mês de Referência]],-12),_04___RGPS_e_RPPS[Mês de Referência],"&lt;"&amp;EDATE(A176,1))</f>
        <v>88069442292.259995</v>
      </c>
      <c r="N176" s="2">
        <v>4897748389.04</v>
      </c>
      <c r="O176" s="2">
        <f>IF(MONTH(_04___RGPS_e_RPPS[[#This Row],[Mês de Referência]])=1,_04___RGPS_e_RPPS[[#This Row],[Receitas - Militares]],_04___RGPS_e_RPPS[[#This Row],[Receitas - Militares]]-N175)</f>
        <v>738116140.21000004</v>
      </c>
      <c r="P176" s="2">
        <f>SUMIFS(_04___RGPS_e_RPPS[Movimento Receitas - Militares],_04___RGPS_e_RPPS[Mês de Referência],"&gt;"&amp;EDATE(_04___RGPS_e_RPPS[[#This Row],[Mês de Referência]],-12),_04___RGPS_e_RPPS[Mês de Referência],"&lt;"&amp;EDATE(A176,1))</f>
        <v>8640748464.1100006</v>
      </c>
      <c r="Q176" s="2">
        <v>34729767609.57</v>
      </c>
      <c r="R176" s="2">
        <f>IF(MONTH(_04___RGPS_e_RPPS[[#This Row],[Mês de Referência]])=1,_04___RGPS_e_RPPS[[#This Row],[Despesas - Militares]],_04___RGPS_e_RPPS[[#This Row],[Despesas - Militares]]-Q175)</f>
        <v>6862910252.670002</v>
      </c>
      <c r="S176" s="2">
        <f>SUMIFS(_04___RGPS_e_RPPS[Movimento Despesas Militares],_04___RGPS_e_RPPS[Mês de Referência],"&gt;"&amp;EDATE(_04___RGPS_e_RPPS[[#This Row],[Mês de Referência]],-12),_04___RGPS_e_RPPS[Mês de Referência],"&lt;"&amp;EDATE(A176,1))</f>
        <v>58134077317.080002</v>
      </c>
      <c r="T176" s="2">
        <v>370887406.18000001</v>
      </c>
      <c r="U176" s="2">
        <f>IF(MONTH(_04___RGPS_e_RPPS[[#This Row],[Mês de Referência]])=1,_04___RGPS_e_RPPS[[#This Row],[Receitas FCDF]],_04___RGPS_e_RPPS[[#This Row],[Receitas FCDF]]-T175)</f>
        <v>53113744.00999999</v>
      </c>
      <c r="V176" s="2">
        <f>SUMIFS(_04___RGPS_e_RPPS[Movimento Receitas FCDF],_04___RGPS_e_RPPS[Mês de Referência],"&gt;"&amp;EDATE(_04___RGPS_e_RPPS[[#This Row],[Mês de Referência]],-12),_04___RGPS_e_RPPS[Mês de Referência],"&lt;"&amp;EDATE(A176,1))</f>
        <v>649614013.8599999</v>
      </c>
      <c r="W176" s="2">
        <v>4167136264.21</v>
      </c>
      <c r="X176" s="2">
        <f>IF(MONTH(_04___RGPS_e_RPPS[[#This Row],[Mês de Referência]])=1,_04___RGPS_e_RPPS[[#This Row],[Despesas FCDF]],_04___RGPS_e_RPPS[[#This Row],[Despesas FCDF]]-W175)</f>
        <v>621500073.82000017</v>
      </c>
      <c r="Y176" s="2">
        <f>SUMIFS(_04___RGPS_e_RPPS[Movimento Despesas FCDF],_04___RGPS_e_RPPS[Mês de Referência],"&gt;"&amp;EDATE(_04___RGPS_e_RPPS[[#This Row],[Mês de Referência]],-12),_04___RGPS_e_RPPS[Mês de Referência],"&lt;"&amp;EDATE(A176,1))</f>
        <v>7066290845.460001</v>
      </c>
      <c r="Z176" s="8"/>
      <c r="AA176"/>
      <c r="AB176"/>
      <c r="AC176"/>
      <c r="AD176" s="1" t="s">
        <v>336</v>
      </c>
      <c r="AE176" s="6">
        <v>44743</v>
      </c>
      <c r="AF176" s="1">
        <v>2022</v>
      </c>
    </row>
    <row r="177" spans="1:32" ht="15" x14ac:dyDescent="0.25">
      <c r="A177" s="6">
        <v>44774</v>
      </c>
      <c r="B177" s="2">
        <v>334604961023.5401</v>
      </c>
      <c r="C177" s="2">
        <f>IF(MONTH(_04___RGPS_e_RPPS[[#This Row],[Mês de Referência]])=1,_04___RGPS_e_RPPS[[#This Row],[Receitas RGPS]],_04___RGPS_e_RPPS[[#This Row],[Receitas RGPS]]-B176)</f>
        <v>43413353114.830078</v>
      </c>
      <c r="D177" s="2">
        <f>SUMIFS(_04___RGPS_e_RPPS[Movimento Receitas RGPS],_04___RGPS_e_RPPS[Mês de Referência],"&gt;"&amp;EDATE(_04___RGPS_e_RPPS[[#This Row],[Mês de Referência]],-12),_04___RGPS_e_RPPS[Mês de Referência],"&lt;"&amp;EDATE(A177,1))</f>
        <v>513288439874.07019</v>
      </c>
      <c r="E177" s="2">
        <v>553517539306.79004</v>
      </c>
      <c r="F177" s="2">
        <f>IF(MONTH(_04___RGPS_e_RPPS[[#This Row],[Mês de Referência]])=1,_04___RGPS_e_RPPS[[#This Row],[Despesas RGPS]],_04___RGPS_e_RPPS[[#This Row],[Despesas RGPS]]-E176)</f>
        <v>71797433440.420105</v>
      </c>
      <c r="G177" s="2">
        <f>SUMIFS(_04___RGPS_e_RPPS[Movimento Despesas RGPS],_04___RGPS_e_RPPS[Mês de Referência],"&gt;"&amp;EDATE(_04___RGPS_e_RPPS[[#This Row],[Mês de Referência]],-12),_04___RGPS_e_RPPS[Mês de Referência],"&lt;"&amp;EDATE(A177,1))</f>
        <v>773136496517.50024</v>
      </c>
      <c r="H177" s="2">
        <v>24163837368</v>
      </c>
      <c r="I177" s="2">
        <f>IF(MONTH(_04___RGPS_e_RPPS[[#This Row],[Mês de Referência]])=1,_04___RGPS_e_RPPS[[#This Row],[Receitas RPPS Civis]],_04___RGPS_e_RPPS[[#This Row],[Receitas RPPS Civis]]-H176)</f>
        <v>3030467580.7099991</v>
      </c>
      <c r="J177" s="2">
        <f>SUMIFS(_04___RGPS_e_RPPS[Movimento Receitas RPPS Civis],_04___RGPS_e_RPPS[Mês de Referência],"&gt;"&amp;EDATE(_04___RGPS_e_RPPS[[#This Row],[Mês de Referência]],-12),_04___RGPS_e_RPPS[Mês de Referência],"&lt;"&amp;EDATE(A177,1))</f>
        <v>39793554373.730003</v>
      </c>
      <c r="K177" s="2">
        <v>58678416526.57</v>
      </c>
      <c r="L177" s="2">
        <f>IF(MONTH(_04___RGPS_e_RPPS[[#This Row],[Mês de Referência]])=1,_04___RGPS_e_RPPS[[#This Row],[Despesas RPPS Civis]],_04___RGPS_e_RPPS[[#This Row],[Despesas RPPS Civis]]-K176)</f>
        <v>7912812115.109993</v>
      </c>
      <c r="M177" s="2">
        <f>SUMIFS(_04___RGPS_e_RPPS[Movimento Despesas RPPS Civis],_04___RGPS_e_RPPS[Mês de Referência],"&gt;"&amp;EDATE(_04___RGPS_e_RPPS[[#This Row],[Mês de Referência]],-12),_04___RGPS_e_RPPS[Mês de Referência],"&lt;"&amp;EDATE(A177,1))</f>
        <v>89232253839.139984</v>
      </c>
      <c r="N177" s="2">
        <v>5640121032.1899996</v>
      </c>
      <c r="O177" s="2">
        <f>IF(MONTH(_04___RGPS_e_RPPS[[#This Row],[Mês de Referência]])=1,_04___RGPS_e_RPPS[[#This Row],[Receitas - Militares]],_04___RGPS_e_RPPS[[#This Row],[Receitas - Militares]]-N176)</f>
        <v>742372643.14999962</v>
      </c>
      <c r="P177" s="2">
        <f>SUMIFS(_04___RGPS_e_RPPS[Movimento Receitas - Militares],_04___RGPS_e_RPPS[Mês de Referência],"&gt;"&amp;EDATE(_04___RGPS_e_RPPS[[#This Row],[Mês de Referência]],-12),_04___RGPS_e_RPPS[Mês de Referência],"&lt;"&amp;EDATE(A177,1))</f>
        <v>8667153695.6899986</v>
      </c>
      <c r="Q177" s="2">
        <v>36730573268.519997</v>
      </c>
      <c r="R177" s="2">
        <f>IF(MONTH(_04___RGPS_e_RPPS[[#This Row],[Mês de Referência]])=1,_04___RGPS_e_RPPS[[#This Row],[Despesas - Militares]],_04___RGPS_e_RPPS[[#This Row],[Despesas - Militares]]-Q176)</f>
        <v>2000805658.9499969</v>
      </c>
      <c r="S177" s="2">
        <f>SUMIFS(_04___RGPS_e_RPPS[Movimento Despesas Militares],_04___RGPS_e_RPPS[Mês de Referência],"&gt;"&amp;EDATE(_04___RGPS_e_RPPS[[#This Row],[Mês de Referência]],-12),_04___RGPS_e_RPPS[Mês de Referência],"&lt;"&amp;EDATE(A177,1))</f>
        <v>55866147106.929993</v>
      </c>
      <c r="T177" s="2">
        <v>424377483.20999998</v>
      </c>
      <c r="U177" s="2">
        <f>IF(MONTH(_04___RGPS_e_RPPS[[#This Row],[Mês de Referência]])=1,_04___RGPS_e_RPPS[[#This Row],[Receitas FCDF]],_04___RGPS_e_RPPS[[#This Row],[Receitas FCDF]]-T176)</f>
        <v>53490077.029999971</v>
      </c>
      <c r="V177" s="2">
        <f>SUMIFS(_04___RGPS_e_RPPS[Movimento Receitas FCDF],_04___RGPS_e_RPPS[Mês de Referência],"&gt;"&amp;EDATE(_04___RGPS_e_RPPS[[#This Row],[Mês de Referência]],-12),_04___RGPS_e_RPPS[Mês de Referência],"&lt;"&amp;EDATE(A177,1))</f>
        <v>650379284.76999998</v>
      </c>
      <c r="W177" s="2">
        <v>4571201481.4200001</v>
      </c>
      <c r="X177" s="2">
        <f>IF(MONTH(_04___RGPS_e_RPPS[[#This Row],[Mês de Referência]])=1,_04___RGPS_e_RPPS[[#This Row],[Despesas FCDF]],_04___RGPS_e_RPPS[[#This Row],[Despesas FCDF]]-W176)</f>
        <v>404065217.21000004</v>
      </c>
      <c r="Y177" s="2">
        <f>SUMIFS(_04___RGPS_e_RPPS[Movimento Despesas FCDF],_04___RGPS_e_RPPS[Mês de Referência],"&gt;"&amp;EDATE(_04___RGPS_e_RPPS[[#This Row],[Mês de Referência]],-12),_04___RGPS_e_RPPS[Mês de Referência],"&lt;"&amp;EDATE(A177,1))</f>
        <v>6901558168.7400007</v>
      </c>
      <c r="Z177" s="8"/>
      <c r="AA177"/>
      <c r="AB177"/>
      <c r="AC177"/>
      <c r="AD177" s="1" t="s">
        <v>337</v>
      </c>
      <c r="AE177" s="6">
        <v>44774</v>
      </c>
      <c r="AF177" s="1">
        <v>2022</v>
      </c>
    </row>
    <row r="178" spans="1:32" ht="15" x14ac:dyDescent="0.25">
      <c r="A178" s="6"/>
      <c r="Q178" s="2"/>
      <c r="R178" s="2"/>
      <c r="S178" s="2"/>
      <c r="T178" s="2"/>
      <c r="U178" s="2"/>
      <c r="V178" s="2"/>
      <c r="W178" s="2"/>
      <c r="X178" s="2"/>
      <c r="Y178" s="2"/>
      <c r="Z178"/>
      <c r="AE178" s="6"/>
    </row>
    <row r="179" spans="1:32" ht="15" x14ac:dyDescent="0.25">
      <c r="A179" s="6"/>
      <c r="Q179" s="2"/>
      <c r="R179" s="2"/>
      <c r="S179" s="2"/>
      <c r="T179" s="2"/>
      <c r="U179" s="2"/>
      <c r="V179" s="2"/>
      <c r="W179" s="2"/>
      <c r="X179" s="2"/>
      <c r="Y179" s="2"/>
      <c r="Z179" s="8"/>
      <c r="AA179"/>
      <c r="AB179"/>
      <c r="AC179"/>
      <c r="AE179" s="6"/>
    </row>
    <row r="180" spans="1:32" ht="15" x14ac:dyDescent="0.25">
      <c r="A180" s="6"/>
      <c r="Q180" s="2"/>
      <c r="R180" s="2"/>
      <c r="S180" s="2"/>
      <c r="T180" s="2"/>
      <c r="U180" s="2"/>
      <c r="V180" s="2"/>
      <c r="W180" s="2"/>
      <c r="X180" s="2"/>
      <c r="Y180" s="2"/>
      <c r="Z180"/>
      <c r="AE180" s="6"/>
    </row>
    <row r="181" spans="1:32" ht="15" x14ac:dyDescent="0.25">
      <c r="A181" s="6"/>
      <c r="Q181" s="2"/>
      <c r="R181" s="2"/>
      <c r="S181" s="2"/>
      <c r="T181" s="2"/>
      <c r="U181" s="2"/>
      <c r="V181" s="2"/>
      <c r="W181" s="2"/>
      <c r="X181" s="2"/>
      <c r="Y181" s="2"/>
      <c r="Z181"/>
      <c r="AE181" s="6"/>
    </row>
    <row r="182" spans="1:32" ht="15" x14ac:dyDescent="0.25">
      <c r="A182" s="6"/>
      <c r="Q182" s="2"/>
      <c r="R182" s="2"/>
      <c r="S182" s="2"/>
      <c r="T182" s="2"/>
      <c r="U182" s="2"/>
      <c r="V182" s="2"/>
      <c r="W182" s="2"/>
      <c r="X182" s="2"/>
      <c r="Y182" s="2"/>
      <c r="Z182" s="8"/>
      <c r="AA182"/>
      <c r="AB182"/>
      <c r="AC182"/>
      <c r="AE182" s="6"/>
    </row>
  </sheetData>
  <phoneticPr fontId="6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7B9DA-14E7-4987-BB18-243B9636AEEA}">
  <sheetPr>
    <tabColor rgb="FFFFC000"/>
  </sheetPr>
  <dimension ref="A1:H178"/>
  <sheetViews>
    <sheetView topLeftCell="A139" workbookViewId="0">
      <selection activeCell="C177" sqref="C177"/>
    </sheetView>
  </sheetViews>
  <sheetFormatPr defaultColWidth="8.85546875" defaultRowHeight="15" x14ac:dyDescent="0.25"/>
  <cols>
    <col min="1" max="1" width="10.7109375" bestFit="1" customWidth="1"/>
    <col min="2" max="2" width="19" style="8" bestFit="1" customWidth="1"/>
    <col min="3" max="3" width="37.7109375" style="8" bestFit="1" customWidth="1"/>
    <col min="4" max="4" width="37.85546875" style="8" bestFit="1" customWidth="1"/>
    <col min="5" max="5" width="30.85546875" style="8" bestFit="1" customWidth="1"/>
    <col min="8" max="8" width="36.28515625" customWidth="1"/>
  </cols>
  <sheetData>
    <row r="1" spans="1:5" x14ac:dyDescent="0.25">
      <c r="A1" t="s">
        <v>343</v>
      </c>
      <c r="B1" s="8" t="s">
        <v>342</v>
      </c>
      <c r="C1" s="8" t="s">
        <v>344</v>
      </c>
      <c r="D1" s="8" t="s">
        <v>345</v>
      </c>
      <c r="E1" s="8" t="s">
        <v>346</v>
      </c>
    </row>
    <row r="2" spans="1:5" x14ac:dyDescent="0.25">
      <c r="A2" s="3">
        <v>39448</v>
      </c>
      <c r="B2" s="8">
        <v>9090692000</v>
      </c>
      <c r="C2" s="8">
        <v>12213110445.58</v>
      </c>
      <c r="D2" s="8">
        <v>1014420096.72</v>
      </c>
      <c r="E2" s="8">
        <v>18235798291.800003</v>
      </c>
    </row>
    <row r="3" spans="1:5" x14ac:dyDescent="0.25">
      <c r="A3" s="3">
        <v>39479</v>
      </c>
      <c r="B3" s="8">
        <v>19998089000</v>
      </c>
      <c r="C3" s="8">
        <v>12371454554.940001</v>
      </c>
      <c r="D3" s="8">
        <v>2013854634.25</v>
      </c>
      <c r="E3" s="8">
        <v>18235798291.800003</v>
      </c>
    </row>
    <row r="4" spans="1:5" x14ac:dyDescent="0.25">
      <c r="A4" s="3">
        <v>39508</v>
      </c>
      <c r="B4" s="8">
        <v>30653118000</v>
      </c>
      <c r="C4" s="8">
        <v>19527050719.459999</v>
      </c>
      <c r="D4" s="8">
        <v>3041391091.3800001</v>
      </c>
      <c r="E4" s="8">
        <v>18235798291.800003</v>
      </c>
    </row>
    <row r="5" spans="1:5" x14ac:dyDescent="0.25">
      <c r="A5" s="3">
        <v>39539</v>
      </c>
      <c r="B5" s="8">
        <v>42732152000</v>
      </c>
      <c r="C5" s="8">
        <v>19443641120.799999</v>
      </c>
      <c r="D5" s="8">
        <v>4165315946.8376198</v>
      </c>
      <c r="E5" s="8">
        <v>18235798291.800003</v>
      </c>
    </row>
    <row r="6" spans="1:5" x14ac:dyDescent="0.25">
      <c r="A6" s="3">
        <v>39569</v>
      </c>
      <c r="B6" s="8">
        <v>50661883000</v>
      </c>
      <c r="C6" s="8">
        <v>19288245827.259998</v>
      </c>
      <c r="D6" s="8">
        <v>5558388186.2824297</v>
      </c>
      <c r="E6" s="8">
        <v>18235798291.800003</v>
      </c>
    </row>
    <row r="7" spans="1:5" x14ac:dyDescent="0.25">
      <c r="A7" s="3">
        <v>39600</v>
      </c>
      <c r="B7" s="8">
        <v>60255841000</v>
      </c>
      <c r="C7" s="8">
        <v>19071242338.959999</v>
      </c>
      <c r="D7" s="8">
        <v>7377440814.7827396</v>
      </c>
      <c r="E7" s="8">
        <v>18235798291.800003</v>
      </c>
    </row>
    <row r="8" spans="1:5" x14ac:dyDescent="0.25">
      <c r="A8" s="3">
        <v>39630</v>
      </c>
      <c r="B8" s="8">
        <v>72424880000</v>
      </c>
      <c r="C8" s="8">
        <v>19123509155.310001</v>
      </c>
      <c r="D8" s="8">
        <v>8908176093.0652599</v>
      </c>
      <c r="E8" s="8">
        <v>18235798291.800003</v>
      </c>
    </row>
    <row r="9" spans="1:5" x14ac:dyDescent="0.25">
      <c r="A9" s="3">
        <v>39661</v>
      </c>
      <c r="B9" s="8">
        <v>80442379000</v>
      </c>
      <c r="C9" s="8">
        <v>19056105175.52</v>
      </c>
      <c r="D9" s="8">
        <v>10064553790.230801</v>
      </c>
      <c r="E9" s="8">
        <v>18235798291.800003</v>
      </c>
    </row>
    <row r="10" spans="1:5" x14ac:dyDescent="0.25">
      <c r="A10" s="3">
        <v>39692</v>
      </c>
      <c r="B10" s="8">
        <v>93433914000</v>
      </c>
      <c r="C10" s="8">
        <v>20001037101.509998</v>
      </c>
      <c r="D10" s="8">
        <v>11323366346.880501</v>
      </c>
      <c r="E10" s="8">
        <v>18235798291.800003</v>
      </c>
    </row>
    <row r="11" spans="1:5" x14ac:dyDescent="0.25">
      <c r="A11" s="3">
        <v>39722</v>
      </c>
      <c r="B11" s="8">
        <v>106067087000</v>
      </c>
      <c r="C11" s="8">
        <v>19919214168.869999</v>
      </c>
      <c r="D11" s="8">
        <v>12626365652.641701</v>
      </c>
      <c r="E11" s="8">
        <v>18235798291.800003</v>
      </c>
    </row>
    <row r="12" spans="1:5" x14ac:dyDescent="0.25">
      <c r="A12" s="3">
        <v>39753</v>
      </c>
      <c r="B12" s="8">
        <v>97299942000</v>
      </c>
      <c r="C12" s="8">
        <v>19321875211.459999</v>
      </c>
      <c r="D12" s="8">
        <v>14649636965.5462</v>
      </c>
      <c r="E12" s="8">
        <v>18235798291.800003</v>
      </c>
    </row>
    <row r="13" spans="1:5" x14ac:dyDescent="0.25">
      <c r="A13" s="3">
        <v>39783</v>
      </c>
      <c r="B13" s="8">
        <v>101309990510</v>
      </c>
      <c r="C13" s="8">
        <v>20563406428.970001</v>
      </c>
      <c r="D13" s="8">
        <v>19150622634.330502</v>
      </c>
      <c r="E13" s="8">
        <v>18235798291.800003</v>
      </c>
    </row>
    <row r="14" spans="1:5" x14ac:dyDescent="0.25">
      <c r="A14" s="3">
        <v>39814</v>
      </c>
      <c r="B14" s="8">
        <v>10249116000</v>
      </c>
      <c r="C14" s="8">
        <v>23288649000</v>
      </c>
      <c r="D14" s="8">
        <v>1276801000</v>
      </c>
      <c r="E14" s="8">
        <v>21017861098.199997</v>
      </c>
    </row>
    <row r="15" spans="1:5" x14ac:dyDescent="0.25">
      <c r="A15" s="3">
        <v>39845</v>
      </c>
      <c r="B15" s="8">
        <v>16865551000</v>
      </c>
      <c r="C15" s="8">
        <v>23352407000</v>
      </c>
      <c r="D15" s="8">
        <v>2761116000</v>
      </c>
      <c r="E15" s="8">
        <v>21017861098.199997</v>
      </c>
    </row>
    <row r="16" spans="1:5" x14ac:dyDescent="0.25">
      <c r="A16" s="3">
        <v>39873</v>
      </c>
      <c r="B16" s="8">
        <v>25204512000</v>
      </c>
      <c r="C16" s="8">
        <v>23351303000</v>
      </c>
      <c r="D16" s="8">
        <v>4056274000</v>
      </c>
      <c r="E16" s="8">
        <v>21017861098.199997</v>
      </c>
    </row>
    <row r="17" spans="1:5" x14ac:dyDescent="0.25">
      <c r="A17" s="3">
        <v>39904</v>
      </c>
      <c r="B17" s="8">
        <v>33979119000</v>
      </c>
      <c r="C17" s="8">
        <v>23349249000</v>
      </c>
      <c r="D17" s="8">
        <v>5449319000</v>
      </c>
      <c r="E17" s="8">
        <v>21017861098.199997</v>
      </c>
    </row>
    <row r="18" spans="1:5" x14ac:dyDescent="0.25">
      <c r="A18" s="3">
        <v>39934</v>
      </c>
      <c r="B18" s="8">
        <v>41248091000</v>
      </c>
      <c r="C18" s="8">
        <v>23300097000</v>
      </c>
      <c r="D18" s="8">
        <v>7318033000</v>
      </c>
      <c r="E18" s="8">
        <v>21017861098.199997</v>
      </c>
    </row>
    <row r="19" spans="1:5" x14ac:dyDescent="0.25">
      <c r="A19" s="3">
        <v>39965</v>
      </c>
      <c r="B19" s="8">
        <v>49030061000</v>
      </c>
      <c r="C19" s="8">
        <v>23111142000</v>
      </c>
      <c r="D19" s="8">
        <v>8999841000</v>
      </c>
      <c r="E19" s="8">
        <v>21017861098.199997</v>
      </c>
    </row>
    <row r="20" spans="1:5" x14ac:dyDescent="0.25">
      <c r="A20" s="3">
        <v>39995</v>
      </c>
      <c r="B20" s="8">
        <v>56915935000</v>
      </c>
      <c r="C20" s="8">
        <v>23058400000</v>
      </c>
      <c r="D20" s="8">
        <v>10319478000</v>
      </c>
      <c r="E20" s="8">
        <v>21017861098.199997</v>
      </c>
    </row>
    <row r="21" spans="1:5" x14ac:dyDescent="0.25">
      <c r="A21" s="3">
        <v>40026</v>
      </c>
      <c r="B21" s="8">
        <v>63648045000</v>
      </c>
      <c r="C21" s="8">
        <v>24922082000</v>
      </c>
      <c r="D21" s="8">
        <v>12143092000</v>
      </c>
      <c r="E21" s="8">
        <v>21017861098.199997</v>
      </c>
    </row>
    <row r="22" spans="1:5" x14ac:dyDescent="0.25">
      <c r="A22" s="3">
        <v>40057</v>
      </c>
      <c r="B22" s="8">
        <v>70842205000</v>
      </c>
      <c r="C22" s="8">
        <v>25115468000</v>
      </c>
      <c r="D22" s="8">
        <v>13932126000</v>
      </c>
      <c r="E22" s="8">
        <v>21017861098.199997</v>
      </c>
    </row>
    <row r="23" spans="1:5" x14ac:dyDescent="0.25">
      <c r="A23" s="3">
        <v>40087</v>
      </c>
      <c r="B23" s="8">
        <v>80530415000</v>
      </c>
      <c r="C23" s="8">
        <v>25120534000</v>
      </c>
      <c r="D23" s="8">
        <v>15571572000</v>
      </c>
      <c r="E23" s="8">
        <v>21017861098.199997</v>
      </c>
    </row>
    <row r="24" spans="1:5" x14ac:dyDescent="0.25">
      <c r="A24" s="3">
        <v>40118</v>
      </c>
      <c r="B24" s="8">
        <v>89481957000</v>
      </c>
      <c r="C24" s="8">
        <v>25759843000</v>
      </c>
      <c r="D24" s="8">
        <v>18147977000</v>
      </c>
      <c r="E24" s="8">
        <v>21017861098.199997</v>
      </c>
    </row>
    <row r="25" spans="1:5" x14ac:dyDescent="0.25">
      <c r="A25" s="3">
        <v>40148</v>
      </c>
      <c r="B25" s="8">
        <v>116765894990</v>
      </c>
      <c r="C25" s="8">
        <v>26626301000</v>
      </c>
      <c r="D25" s="8">
        <v>24354237310</v>
      </c>
      <c r="E25" s="8">
        <v>21017861098.199997</v>
      </c>
    </row>
    <row r="26" spans="1:5" x14ac:dyDescent="0.25">
      <c r="A26" s="3">
        <v>40179</v>
      </c>
      <c r="B26" s="8">
        <v>12912119000</v>
      </c>
      <c r="C26" s="8">
        <v>32460274000</v>
      </c>
      <c r="D26" s="8">
        <v>1527129000</v>
      </c>
      <c r="E26" s="8">
        <v>28717662574.800003</v>
      </c>
    </row>
    <row r="27" spans="1:5" x14ac:dyDescent="0.25">
      <c r="A27" s="3">
        <v>40210</v>
      </c>
      <c r="B27" s="8">
        <v>21440893000</v>
      </c>
      <c r="C27" s="8">
        <v>32356749000</v>
      </c>
      <c r="D27" s="8">
        <v>3074996000</v>
      </c>
      <c r="E27" s="8">
        <v>28717662574.800003</v>
      </c>
    </row>
    <row r="28" spans="1:5" x14ac:dyDescent="0.25">
      <c r="A28" s="3">
        <v>40238</v>
      </c>
      <c r="B28" s="8">
        <v>36850379000</v>
      </c>
      <c r="C28" s="8">
        <v>32260658000</v>
      </c>
      <c r="D28" s="8">
        <v>4864369000</v>
      </c>
      <c r="E28" s="8">
        <v>28717662574.800003</v>
      </c>
    </row>
    <row r="29" spans="1:5" x14ac:dyDescent="0.25">
      <c r="A29" s="3">
        <v>40269</v>
      </c>
      <c r="B29" s="8">
        <v>51915348000</v>
      </c>
      <c r="C29" s="8">
        <v>32108700000</v>
      </c>
      <c r="D29" s="8">
        <v>6682076000</v>
      </c>
      <c r="E29" s="8">
        <v>28717662574.800003</v>
      </c>
    </row>
    <row r="30" spans="1:5" x14ac:dyDescent="0.25">
      <c r="A30" s="3">
        <v>40299</v>
      </c>
      <c r="B30" s="8">
        <v>63804181000</v>
      </c>
      <c r="C30" s="8">
        <v>32061556000</v>
      </c>
      <c r="D30" s="8">
        <v>8670017000</v>
      </c>
      <c r="E30" s="8">
        <v>28717662574.800003</v>
      </c>
    </row>
    <row r="31" spans="1:5" x14ac:dyDescent="0.25">
      <c r="A31" s="3">
        <v>40330</v>
      </c>
      <c r="B31" s="8">
        <v>76429035000</v>
      </c>
      <c r="C31" s="8">
        <v>31950480000</v>
      </c>
      <c r="D31" s="8">
        <v>10950453000</v>
      </c>
      <c r="E31" s="8">
        <v>28717662574.800003</v>
      </c>
    </row>
    <row r="32" spans="1:5" x14ac:dyDescent="0.25">
      <c r="A32" s="3">
        <v>40360</v>
      </c>
      <c r="B32" s="8">
        <v>90861051000</v>
      </c>
      <c r="C32" s="8">
        <v>31746589000</v>
      </c>
      <c r="D32" s="8">
        <v>13359729000</v>
      </c>
      <c r="E32" s="8">
        <v>28717662574.800003</v>
      </c>
    </row>
    <row r="33" spans="1:5" x14ac:dyDescent="0.25">
      <c r="A33" s="3">
        <v>40391</v>
      </c>
      <c r="B33" s="8">
        <v>102328289000</v>
      </c>
      <c r="C33" s="8">
        <v>31741726000</v>
      </c>
      <c r="D33" s="8">
        <v>15595668000</v>
      </c>
      <c r="E33" s="8">
        <v>28717662574.800003</v>
      </c>
    </row>
    <row r="34" spans="1:5" x14ac:dyDescent="0.25">
      <c r="A34" s="3">
        <v>40422</v>
      </c>
      <c r="B34" s="8">
        <v>115924857000</v>
      </c>
      <c r="C34" s="8">
        <v>33489688000</v>
      </c>
      <c r="D34" s="8">
        <v>17913237000</v>
      </c>
      <c r="E34" s="8">
        <v>28717662574.800003</v>
      </c>
    </row>
    <row r="35" spans="1:5" x14ac:dyDescent="0.25">
      <c r="A35" s="3">
        <v>40452</v>
      </c>
      <c r="B35" s="8">
        <v>130861038000</v>
      </c>
      <c r="C35" s="8">
        <v>33386701000</v>
      </c>
      <c r="D35" s="8">
        <v>20299372000</v>
      </c>
      <c r="E35" s="8">
        <v>28717662574.800003</v>
      </c>
    </row>
    <row r="36" spans="1:5" x14ac:dyDescent="0.25">
      <c r="A36" s="3">
        <v>40483</v>
      </c>
      <c r="B36" s="8">
        <v>143631621000</v>
      </c>
      <c r="C36" s="8">
        <v>33281901000</v>
      </c>
      <c r="D36" s="8">
        <v>23450607000</v>
      </c>
      <c r="E36" s="8">
        <v>28717662574.800003</v>
      </c>
    </row>
    <row r="37" spans="1:5" x14ac:dyDescent="0.25">
      <c r="A37" s="3">
        <v>40513</v>
      </c>
      <c r="B37" s="8">
        <v>159542569860</v>
      </c>
      <c r="C37" s="8">
        <v>33548693000</v>
      </c>
      <c r="D37" s="8">
        <v>30941068050.000004</v>
      </c>
      <c r="E37" s="8">
        <v>28717662574.800003</v>
      </c>
    </row>
    <row r="38" spans="1:5" x14ac:dyDescent="0.25">
      <c r="A38" s="3">
        <v>40544</v>
      </c>
      <c r="B38" s="8">
        <v>26068811000</v>
      </c>
      <c r="C38" s="8">
        <v>34497042000</v>
      </c>
      <c r="D38" s="8">
        <v>3521148000</v>
      </c>
      <c r="E38" s="8">
        <v>36988611827.400002</v>
      </c>
    </row>
    <row r="39" spans="1:5" x14ac:dyDescent="0.25">
      <c r="A39" s="3">
        <v>40575</v>
      </c>
      <c r="B39" s="8">
        <v>34593699000</v>
      </c>
      <c r="C39" s="8">
        <v>48024045000</v>
      </c>
      <c r="D39" s="8">
        <v>5869910000</v>
      </c>
      <c r="E39" s="8">
        <v>36988611827.400002</v>
      </c>
    </row>
    <row r="40" spans="1:5" x14ac:dyDescent="0.25">
      <c r="A40" s="3">
        <v>40603</v>
      </c>
      <c r="B40" s="8">
        <v>51850667000</v>
      </c>
      <c r="C40" s="8">
        <v>47911867000</v>
      </c>
      <c r="D40" s="8">
        <v>8488584000</v>
      </c>
      <c r="E40" s="8">
        <v>36988611827.400002</v>
      </c>
    </row>
    <row r="41" spans="1:5" x14ac:dyDescent="0.25">
      <c r="A41" s="3">
        <v>40634</v>
      </c>
      <c r="B41" s="8">
        <v>74665571000</v>
      </c>
      <c r="C41" s="8">
        <v>47791367000</v>
      </c>
      <c r="D41" s="8">
        <v>11359368000</v>
      </c>
      <c r="E41" s="8">
        <v>36988611827.400002</v>
      </c>
    </row>
    <row r="42" spans="1:5" x14ac:dyDescent="0.25">
      <c r="A42" s="3">
        <v>40664</v>
      </c>
      <c r="B42" s="8">
        <v>87991903000</v>
      </c>
      <c r="C42" s="8">
        <v>42496292000</v>
      </c>
      <c r="D42" s="8">
        <v>11466543000</v>
      </c>
      <c r="E42" s="8">
        <v>36988611827.400002</v>
      </c>
    </row>
    <row r="43" spans="1:5" x14ac:dyDescent="0.25">
      <c r="A43" s="3">
        <v>40695</v>
      </c>
      <c r="B43" s="8">
        <v>103408104000</v>
      </c>
      <c r="C43" s="8">
        <v>41490400000</v>
      </c>
      <c r="D43" s="8">
        <v>14211241000</v>
      </c>
      <c r="E43" s="8">
        <v>36988611827.400002</v>
      </c>
    </row>
    <row r="44" spans="1:5" x14ac:dyDescent="0.25">
      <c r="A44" s="3">
        <v>40725</v>
      </c>
      <c r="B44" s="8">
        <v>123740219000</v>
      </c>
      <c r="C44" s="8">
        <v>41623153000</v>
      </c>
      <c r="D44" s="8">
        <v>16771586000</v>
      </c>
      <c r="E44" s="8">
        <v>36988611827.400002</v>
      </c>
    </row>
    <row r="45" spans="1:5" x14ac:dyDescent="0.25">
      <c r="A45" s="3">
        <v>40756</v>
      </c>
      <c r="B45" s="8">
        <v>136252419000</v>
      </c>
      <c r="C45" s="8">
        <v>42367334000</v>
      </c>
      <c r="D45" s="8">
        <v>19402608000</v>
      </c>
      <c r="E45" s="8">
        <v>36988611827.400002</v>
      </c>
    </row>
    <row r="46" spans="1:5" x14ac:dyDescent="0.25">
      <c r="A46" s="3">
        <v>40787</v>
      </c>
      <c r="B46" s="8">
        <v>152346296000</v>
      </c>
      <c r="C46" s="8">
        <v>42239277000</v>
      </c>
      <c r="D46" s="8">
        <v>22093184000</v>
      </c>
      <c r="E46" s="8">
        <v>36988611827.400002</v>
      </c>
    </row>
    <row r="47" spans="1:5" x14ac:dyDescent="0.25">
      <c r="A47" s="3">
        <v>40817</v>
      </c>
      <c r="B47" s="8">
        <v>174286195000</v>
      </c>
      <c r="C47" s="8">
        <v>42546566000</v>
      </c>
      <c r="D47" s="8">
        <v>24734923000</v>
      </c>
      <c r="E47" s="8">
        <v>36988611827.400002</v>
      </c>
    </row>
    <row r="48" spans="1:5" x14ac:dyDescent="0.25">
      <c r="A48" s="3">
        <v>40848</v>
      </c>
      <c r="B48" s="8">
        <v>189994530000</v>
      </c>
      <c r="C48" s="8">
        <v>42657326000</v>
      </c>
      <c r="D48" s="8">
        <v>28706203000</v>
      </c>
      <c r="E48" s="8">
        <v>36988611827.400002</v>
      </c>
    </row>
    <row r="49" spans="1:5" x14ac:dyDescent="0.25">
      <c r="A49" s="3">
        <v>40878</v>
      </c>
      <c r="B49" s="8">
        <v>205492287930</v>
      </c>
      <c r="C49" s="8">
        <v>42734276000</v>
      </c>
      <c r="D49" s="8">
        <v>39793121720</v>
      </c>
      <c r="E49" s="8">
        <v>36988611827.400002</v>
      </c>
    </row>
    <row r="50" spans="1:5" x14ac:dyDescent="0.25">
      <c r="A50" s="3">
        <v>40909</v>
      </c>
      <c r="B50" s="8">
        <v>30476068000</v>
      </c>
      <c r="C50" s="8">
        <v>55931010000</v>
      </c>
      <c r="D50" s="8">
        <v>2780563000</v>
      </c>
      <c r="E50" s="8">
        <v>39387472646.400002</v>
      </c>
    </row>
    <row r="51" spans="1:5" x14ac:dyDescent="0.25">
      <c r="A51" s="3">
        <v>40940</v>
      </c>
      <c r="B51" s="8">
        <v>41016685000</v>
      </c>
      <c r="C51" s="8">
        <v>55821370000</v>
      </c>
      <c r="D51" s="8">
        <v>5333930000</v>
      </c>
      <c r="E51" s="8">
        <v>39387472646.400002</v>
      </c>
    </row>
    <row r="52" spans="1:5" x14ac:dyDescent="0.25">
      <c r="A52" s="3">
        <v>40969</v>
      </c>
      <c r="B52" s="8">
        <v>60860577000</v>
      </c>
      <c r="C52" s="8">
        <v>55551458000</v>
      </c>
      <c r="D52" s="8">
        <v>8373881000</v>
      </c>
      <c r="E52" s="8">
        <v>39387472646.400002</v>
      </c>
    </row>
    <row r="53" spans="1:5" x14ac:dyDescent="0.25">
      <c r="A53" s="3">
        <v>41000</v>
      </c>
      <c r="B53" s="8">
        <v>85651992000</v>
      </c>
      <c r="C53" s="8">
        <v>55663763000</v>
      </c>
      <c r="D53" s="8">
        <v>11619939000</v>
      </c>
      <c r="E53" s="8">
        <v>39387472646.400002</v>
      </c>
    </row>
    <row r="54" spans="1:5" x14ac:dyDescent="0.25">
      <c r="A54" s="3">
        <v>41030</v>
      </c>
      <c r="B54" s="8">
        <v>98816587000</v>
      </c>
      <c r="C54" s="8">
        <v>55529024000</v>
      </c>
      <c r="D54" s="8">
        <v>15301058000</v>
      </c>
      <c r="E54" s="8">
        <v>39387472646.400002</v>
      </c>
    </row>
    <row r="55" spans="1:5" x14ac:dyDescent="0.25">
      <c r="A55" s="3">
        <v>41061</v>
      </c>
      <c r="B55" s="8">
        <v>114913159000</v>
      </c>
      <c r="C55" s="8">
        <v>58706013000</v>
      </c>
      <c r="D55" s="8">
        <v>18757890000</v>
      </c>
      <c r="E55" s="8">
        <v>39387472646.400002</v>
      </c>
    </row>
    <row r="56" spans="1:5" x14ac:dyDescent="0.25">
      <c r="A56" s="3">
        <v>41091</v>
      </c>
      <c r="B56" s="8">
        <v>133692774000</v>
      </c>
      <c r="C56" s="8">
        <v>58653908000</v>
      </c>
      <c r="D56" s="8">
        <v>22538882000</v>
      </c>
      <c r="E56" s="8">
        <v>39387472646.400002</v>
      </c>
    </row>
    <row r="57" spans="1:5" x14ac:dyDescent="0.25">
      <c r="A57" s="3">
        <v>41122</v>
      </c>
      <c r="B57" s="8">
        <v>147163044000</v>
      </c>
      <c r="C57" s="8">
        <v>58494060000</v>
      </c>
      <c r="D57" s="8">
        <v>26687217000</v>
      </c>
      <c r="E57" s="8">
        <v>39387472646.400002</v>
      </c>
    </row>
    <row r="58" spans="1:5" x14ac:dyDescent="0.25">
      <c r="A58" s="3">
        <v>41153</v>
      </c>
      <c r="B58" s="8">
        <v>163338423000</v>
      </c>
      <c r="C58" s="8">
        <v>50962962000</v>
      </c>
      <c r="D58" s="8">
        <v>25899289000</v>
      </c>
      <c r="E58" s="8">
        <v>39387472646.400002</v>
      </c>
    </row>
    <row r="59" spans="1:5" x14ac:dyDescent="0.25">
      <c r="A59" s="3">
        <v>41183</v>
      </c>
      <c r="B59" s="8">
        <v>184524948000</v>
      </c>
      <c r="C59" s="8">
        <v>53059327000</v>
      </c>
      <c r="D59" s="8">
        <v>29305394000</v>
      </c>
      <c r="E59" s="8">
        <v>39387472646.400002</v>
      </c>
    </row>
    <row r="60" spans="1:5" x14ac:dyDescent="0.25">
      <c r="A60" s="3">
        <v>41214</v>
      </c>
      <c r="B60" s="8">
        <v>201494186000</v>
      </c>
      <c r="C60" s="8">
        <v>60320487000</v>
      </c>
      <c r="D60" s="8">
        <v>39184315000</v>
      </c>
      <c r="E60" s="8">
        <v>39387472646.400002</v>
      </c>
    </row>
    <row r="61" spans="1:5" x14ac:dyDescent="0.25">
      <c r="A61" s="3">
        <v>41244</v>
      </c>
      <c r="B61" s="8">
        <v>218819292480</v>
      </c>
      <c r="C61" s="8">
        <v>63531101000</v>
      </c>
      <c r="D61" s="8">
        <v>56035862510</v>
      </c>
      <c r="E61" s="8">
        <v>39387472646.400002</v>
      </c>
    </row>
    <row r="62" spans="1:5" x14ac:dyDescent="0.25">
      <c r="A62" s="3">
        <v>41275</v>
      </c>
      <c r="B62" s="8">
        <v>34916045000</v>
      </c>
      <c r="C62" s="8">
        <v>34544376000</v>
      </c>
      <c r="D62" s="8">
        <v>2078086000</v>
      </c>
      <c r="E62" s="8">
        <v>43032768840</v>
      </c>
    </row>
    <row r="63" spans="1:5" x14ac:dyDescent="0.25">
      <c r="A63" s="3">
        <v>41306</v>
      </c>
      <c r="B63" s="8">
        <v>43373788000</v>
      </c>
      <c r="C63" s="8">
        <v>35409184000</v>
      </c>
      <c r="D63" s="8">
        <v>4486334000</v>
      </c>
      <c r="E63" s="8">
        <v>43032768840</v>
      </c>
    </row>
    <row r="64" spans="1:5" x14ac:dyDescent="0.25">
      <c r="A64" s="3">
        <v>41334</v>
      </c>
      <c r="B64" s="8">
        <v>60438271000</v>
      </c>
      <c r="C64" s="8">
        <v>37138784000</v>
      </c>
      <c r="D64" s="8">
        <v>7470209000</v>
      </c>
      <c r="E64" s="8">
        <v>43032768840</v>
      </c>
    </row>
    <row r="65" spans="1:5" x14ac:dyDescent="0.25">
      <c r="A65" s="3">
        <v>41365</v>
      </c>
      <c r="B65" s="8">
        <v>91765752000</v>
      </c>
      <c r="C65" s="8">
        <v>54566416000</v>
      </c>
      <c r="D65" s="8">
        <v>10997455000</v>
      </c>
      <c r="E65" s="8">
        <v>43032768840</v>
      </c>
    </row>
    <row r="66" spans="1:5" x14ac:dyDescent="0.25">
      <c r="A66" s="3">
        <v>41395</v>
      </c>
      <c r="B66" s="8">
        <v>103431817000</v>
      </c>
      <c r="C66" s="8">
        <v>56610679000</v>
      </c>
      <c r="D66" s="8">
        <v>14757934000</v>
      </c>
      <c r="E66" s="8">
        <v>43032768840</v>
      </c>
    </row>
    <row r="67" spans="1:5" x14ac:dyDescent="0.25">
      <c r="A67" s="3">
        <v>41426</v>
      </c>
      <c r="B67" s="8">
        <v>119387497000</v>
      </c>
      <c r="C67" s="8">
        <v>53862961000</v>
      </c>
      <c r="D67" s="8">
        <v>18450622000</v>
      </c>
      <c r="E67" s="8">
        <v>43032768840</v>
      </c>
    </row>
    <row r="68" spans="1:5" x14ac:dyDescent="0.25">
      <c r="A68" s="3">
        <v>41456</v>
      </c>
      <c r="B68" s="8">
        <v>141681566000</v>
      </c>
      <c r="C68" s="8">
        <v>56288640000</v>
      </c>
      <c r="D68" s="8">
        <v>22317566000</v>
      </c>
      <c r="E68" s="8">
        <v>43032768840</v>
      </c>
    </row>
    <row r="69" spans="1:5" x14ac:dyDescent="0.25">
      <c r="A69" s="3">
        <v>41487</v>
      </c>
      <c r="B69" s="8">
        <v>155558239000</v>
      </c>
      <c r="C69" s="8">
        <v>56291197000</v>
      </c>
      <c r="D69" s="8">
        <v>26906221000</v>
      </c>
      <c r="E69" s="8">
        <v>43032768840</v>
      </c>
    </row>
    <row r="70" spans="1:5" x14ac:dyDescent="0.25">
      <c r="A70" s="3">
        <v>41518</v>
      </c>
      <c r="B70" s="8">
        <v>173122003000</v>
      </c>
      <c r="C70" s="8">
        <v>56843237000</v>
      </c>
      <c r="D70" s="8">
        <v>29563557000</v>
      </c>
      <c r="E70" s="8">
        <v>43032768840</v>
      </c>
    </row>
    <row r="71" spans="1:5" x14ac:dyDescent="0.25">
      <c r="A71" s="3">
        <v>41548</v>
      </c>
      <c r="B71" s="8">
        <v>197444209000</v>
      </c>
      <c r="C71" s="8">
        <v>59112602000</v>
      </c>
      <c r="D71" s="8">
        <v>34010474000</v>
      </c>
      <c r="E71" s="8">
        <v>43032768840</v>
      </c>
    </row>
    <row r="72" spans="1:5" x14ac:dyDescent="0.25">
      <c r="A72" s="3">
        <v>41579</v>
      </c>
      <c r="B72" s="8">
        <v>214277633000</v>
      </c>
      <c r="C72" s="8">
        <v>59103536000</v>
      </c>
      <c r="D72" s="8">
        <v>39026063000</v>
      </c>
      <c r="E72" s="8">
        <v>43032768840</v>
      </c>
    </row>
    <row r="73" spans="1:5" x14ac:dyDescent="0.25">
      <c r="A73" s="3">
        <v>41609</v>
      </c>
      <c r="B73" s="8">
        <v>239070938000</v>
      </c>
      <c r="C73" s="8">
        <v>59552479000</v>
      </c>
      <c r="D73" s="8">
        <v>53890080000</v>
      </c>
      <c r="E73" s="8">
        <v>43032768840</v>
      </c>
    </row>
    <row r="74" spans="1:5" x14ac:dyDescent="0.25">
      <c r="A74" s="3">
        <v>41640</v>
      </c>
      <c r="B74" s="8">
        <v>42502656000</v>
      </c>
      <c r="C74" s="8">
        <v>58864745000</v>
      </c>
      <c r="D74" s="8">
        <v>2951630000</v>
      </c>
      <c r="E74" s="8">
        <v>44194256803.799995</v>
      </c>
    </row>
    <row r="75" spans="1:5" x14ac:dyDescent="0.25">
      <c r="A75" s="3">
        <v>41671</v>
      </c>
      <c r="B75" s="8">
        <v>43874284000</v>
      </c>
      <c r="C75" s="8">
        <v>58708461000</v>
      </c>
      <c r="D75" s="8">
        <v>6646943000</v>
      </c>
      <c r="E75" s="8">
        <v>44194256803.799995</v>
      </c>
    </row>
    <row r="76" spans="1:5" x14ac:dyDescent="0.25">
      <c r="A76" s="3">
        <v>41699</v>
      </c>
      <c r="B76" s="8">
        <v>63767807000</v>
      </c>
      <c r="C76" s="8">
        <v>58593749000</v>
      </c>
      <c r="D76" s="8">
        <v>9884868000</v>
      </c>
      <c r="E76" s="8">
        <v>44194256803.799995</v>
      </c>
    </row>
    <row r="77" spans="1:5" x14ac:dyDescent="0.25">
      <c r="A77" s="3">
        <v>41730</v>
      </c>
      <c r="B77" s="8">
        <v>92734853000</v>
      </c>
      <c r="C77" s="8">
        <v>58438931000</v>
      </c>
      <c r="D77" s="8">
        <v>14083899000</v>
      </c>
      <c r="E77" s="8">
        <v>44194256803.799995</v>
      </c>
    </row>
    <row r="78" spans="1:5" x14ac:dyDescent="0.25">
      <c r="A78" s="3">
        <v>41760</v>
      </c>
      <c r="B78" s="8">
        <v>107243379000</v>
      </c>
      <c r="C78" s="8">
        <v>58110094000</v>
      </c>
      <c r="D78" s="8">
        <v>17695905000</v>
      </c>
      <c r="E78" s="8">
        <v>44194256803.799995</v>
      </c>
    </row>
    <row r="79" spans="1:5" x14ac:dyDescent="0.25">
      <c r="A79" s="3">
        <v>41791</v>
      </c>
      <c r="B79" s="8">
        <v>126189204000</v>
      </c>
      <c r="C79" s="8">
        <v>59793833000</v>
      </c>
      <c r="D79" s="8">
        <v>22130312000</v>
      </c>
      <c r="E79" s="8">
        <v>44194256803.799995</v>
      </c>
    </row>
    <row r="80" spans="1:5" x14ac:dyDescent="0.25">
      <c r="A80" s="3">
        <v>41821</v>
      </c>
      <c r="B80" s="8">
        <v>148223394000</v>
      </c>
      <c r="C80" s="8">
        <v>61426537000</v>
      </c>
      <c r="D80" s="8">
        <v>26730470000</v>
      </c>
      <c r="E80" s="8">
        <v>44194256803.799995</v>
      </c>
    </row>
    <row r="81" spans="1:5" x14ac:dyDescent="0.25">
      <c r="A81" s="3">
        <v>41852</v>
      </c>
      <c r="B81" s="8">
        <v>165295705000</v>
      </c>
      <c r="C81" s="8">
        <v>60124187000</v>
      </c>
      <c r="D81" s="8">
        <v>31181194000</v>
      </c>
      <c r="E81" s="8">
        <v>44194256803.799995</v>
      </c>
    </row>
    <row r="82" spans="1:5" x14ac:dyDescent="0.25">
      <c r="A82" s="3">
        <v>41883</v>
      </c>
      <c r="B82" s="8">
        <v>182181599000</v>
      </c>
      <c r="C82" s="8">
        <v>59090014000</v>
      </c>
      <c r="D82" s="8">
        <v>35094731000</v>
      </c>
      <c r="E82" s="8">
        <v>44194256803.799995</v>
      </c>
    </row>
    <row r="83" spans="1:5" x14ac:dyDescent="0.25">
      <c r="A83" s="3">
        <v>41913</v>
      </c>
      <c r="B83" s="8">
        <v>206025121000</v>
      </c>
      <c r="C83" s="8">
        <v>62518497000</v>
      </c>
      <c r="D83" s="8">
        <v>40790788000</v>
      </c>
      <c r="E83" s="8">
        <v>44194256803.799995</v>
      </c>
    </row>
    <row r="84" spans="1:5" x14ac:dyDescent="0.25">
      <c r="A84" s="3">
        <v>41944</v>
      </c>
      <c r="B84" s="8">
        <v>224169358000</v>
      </c>
      <c r="C84" s="8">
        <v>62145023000</v>
      </c>
      <c r="D84" s="8">
        <v>46328379000</v>
      </c>
      <c r="E84" s="8">
        <v>44194256803.799995</v>
      </c>
    </row>
    <row r="85" spans="1:5" x14ac:dyDescent="0.25">
      <c r="A85" s="3">
        <v>41974</v>
      </c>
      <c r="B85" s="8">
        <v>245523648910</v>
      </c>
      <c r="C85" s="8">
        <v>61551962000</v>
      </c>
      <c r="D85" s="8">
        <v>56809631600</v>
      </c>
      <c r="E85" s="8">
        <v>44194256803.799995</v>
      </c>
    </row>
    <row r="86" spans="1:5" x14ac:dyDescent="0.25">
      <c r="A86" s="3">
        <v>42005</v>
      </c>
      <c r="B86" s="8">
        <v>38857506000</v>
      </c>
      <c r="C86" s="8">
        <v>65313181000</v>
      </c>
      <c r="D86" s="8">
        <v>4947848000</v>
      </c>
      <c r="E86" s="8">
        <v>46543912000</v>
      </c>
    </row>
    <row r="87" spans="1:5" x14ac:dyDescent="0.25">
      <c r="A87" s="3">
        <v>42036</v>
      </c>
      <c r="B87" s="8">
        <v>47798728000</v>
      </c>
      <c r="C87" s="8">
        <v>53161211000</v>
      </c>
      <c r="D87" s="8">
        <v>8689504000</v>
      </c>
      <c r="E87" s="8">
        <v>46543912000</v>
      </c>
    </row>
    <row r="88" spans="1:5" x14ac:dyDescent="0.25">
      <c r="A88" s="3">
        <v>42064</v>
      </c>
      <c r="B88" s="8">
        <v>70305136000</v>
      </c>
      <c r="C88" s="8">
        <v>53800461000</v>
      </c>
      <c r="D88" s="8">
        <v>13471503000</v>
      </c>
      <c r="E88" s="8">
        <v>46543912000</v>
      </c>
    </row>
    <row r="89" spans="1:5" x14ac:dyDescent="0.25">
      <c r="A89" s="3">
        <v>42095</v>
      </c>
      <c r="B89" s="8">
        <v>99868350000</v>
      </c>
      <c r="C89" s="8">
        <v>67444034000</v>
      </c>
      <c r="D89" s="8">
        <v>18720984000</v>
      </c>
      <c r="E89" s="8">
        <v>46543912000</v>
      </c>
    </row>
    <row r="90" spans="1:5" x14ac:dyDescent="0.25">
      <c r="A90" s="3">
        <v>42125</v>
      </c>
      <c r="B90" s="8">
        <v>116974210000</v>
      </c>
      <c r="C90" s="8">
        <v>67947038000</v>
      </c>
      <c r="D90" s="8">
        <v>23513418000</v>
      </c>
      <c r="E90" s="8">
        <v>46543912000</v>
      </c>
    </row>
    <row r="91" spans="1:5" x14ac:dyDescent="0.25">
      <c r="A91" s="3">
        <v>42156</v>
      </c>
      <c r="B91" s="8">
        <v>136975001000</v>
      </c>
      <c r="C91" s="8">
        <v>66549184000</v>
      </c>
      <c r="D91" s="8">
        <v>29383493000</v>
      </c>
      <c r="E91" s="8">
        <v>46543912000</v>
      </c>
    </row>
    <row r="92" spans="1:5" x14ac:dyDescent="0.25">
      <c r="A92" s="3">
        <v>42186</v>
      </c>
      <c r="B92" s="8">
        <v>159159973000</v>
      </c>
      <c r="C92" s="8">
        <v>66007895000</v>
      </c>
      <c r="D92" s="8">
        <v>34357229000</v>
      </c>
      <c r="E92" s="8">
        <v>46543912000</v>
      </c>
    </row>
    <row r="93" spans="1:5" x14ac:dyDescent="0.25">
      <c r="A93" s="3">
        <v>42217</v>
      </c>
      <c r="B93" s="8">
        <v>175167122000</v>
      </c>
      <c r="C93" s="8">
        <v>66399895000</v>
      </c>
      <c r="D93" s="8">
        <v>39215196000</v>
      </c>
      <c r="E93" s="8">
        <v>46543912000</v>
      </c>
    </row>
    <row r="94" spans="1:5" x14ac:dyDescent="0.25">
      <c r="A94" s="3">
        <v>42248</v>
      </c>
      <c r="B94" s="8">
        <v>196982431000</v>
      </c>
      <c r="C94" s="8">
        <v>66399895000</v>
      </c>
      <c r="D94" s="8">
        <v>44066968000</v>
      </c>
      <c r="E94" s="8">
        <v>46543912000</v>
      </c>
    </row>
    <row r="95" spans="1:5" x14ac:dyDescent="0.25">
      <c r="A95" s="3">
        <v>42278</v>
      </c>
      <c r="B95" s="8">
        <v>221092794000</v>
      </c>
      <c r="C95" s="8">
        <v>66060062000</v>
      </c>
      <c r="D95" s="8">
        <v>48669453000</v>
      </c>
      <c r="E95" s="8">
        <v>46543912000</v>
      </c>
    </row>
    <row r="96" spans="1:5" x14ac:dyDescent="0.25">
      <c r="A96" s="3">
        <v>42309</v>
      </c>
      <c r="B96" s="8">
        <v>237337342000</v>
      </c>
      <c r="C96" s="8">
        <v>62537440000</v>
      </c>
      <c r="D96" s="8">
        <v>51593072000</v>
      </c>
      <c r="E96" s="8">
        <v>46543912000</v>
      </c>
    </row>
    <row r="97" spans="1:5" x14ac:dyDescent="0.25">
      <c r="A97" s="3">
        <v>42339</v>
      </c>
      <c r="B97" s="8">
        <v>258577288000</v>
      </c>
      <c r="C97" s="8">
        <v>62913635000</v>
      </c>
      <c r="D97" s="8">
        <v>59366218000</v>
      </c>
      <c r="E97" s="8">
        <v>46543912000</v>
      </c>
    </row>
    <row r="98" spans="1:5" x14ac:dyDescent="0.25">
      <c r="A98" s="3">
        <v>42370</v>
      </c>
      <c r="B98" s="8">
        <v>38347828000</v>
      </c>
      <c r="C98" s="8">
        <v>63674586000</v>
      </c>
      <c r="D98" s="8">
        <v>4299414000</v>
      </c>
      <c r="E98" s="8">
        <v>46582826219.999992</v>
      </c>
    </row>
    <row r="99" spans="1:5" x14ac:dyDescent="0.25">
      <c r="A99" s="3">
        <v>42401</v>
      </c>
      <c r="B99" s="8">
        <v>48997566000</v>
      </c>
      <c r="C99" s="8">
        <v>63755594000</v>
      </c>
      <c r="D99" s="8">
        <v>8660905000</v>
      </c>
      <c r="E99" s="8">
        <v>46582826219.999992</v>
      </c>
    </row>
    <row r="100" spans="1:5" x14ac:dyDescent="0.25">
      <c r="A100" s="3">
        <v>42430</v>
      </c>
      <c r="B100" s="8">
        <v>70240587000</v>
      </c>
      <c r="C100" s="8">
        <v>63755595000</v>
      </c>
      <c r="D100" s="8">
        <v>13435396000</v>
      </c>
      <c r="E100" s="8">
        <v>46582826219.999992</v>
      </c>
    </row>
    <row r="101" spans="1:5" x14ac:dyDescent="0.25">
      <c r="A101" s="3">
        <v>42461</v>
      </c>
      <c r="B101" s="8">
        <v>102068626000</v>
      </c>
      <c r="C101" s="8">
        <v>63663932000</v>
      </c>
      <c r="D101" s="8">
        <v>18465926000</v>
      </c>
      <c r="E101" s="8">
        <v>46582826219.999992</v>
      </c>
    </row>
    <row r="102" spans="1:5" x14ac:dyDescent="0.25">
      <c r="A102" s="3">
        <v>42491</v>
      </c>
      <c r="B102" s="8">
        <v>116235731000</v>
      </c>
      <c r="C102" s="8">
        <v>63666050000</v>
      </c>
      <c r="D102" s="8">
        <v>23828360000</v>
      </c>
      <c r="E102" s="8">
        <v>46582826219.999992</v>
      </c>
    </row>
    <row r="103" spans="1:5" x14ac:dyDescent="0.25">
      <c r="A103" s="3">
        <v>42522</v>
      </c>
      <c r="B103" s="8">
        <v>135459920000</v>
      </c>
      <c r="C103" s="8">
        <v>63666023000</v>
      </c>
      <c r="D103" s="8">
        <v>29022042000</v>
      </c>
      <c r="E103" s="8">
        <v>46582826219.999992</v>
      </c>
    </row>
    <row r="104" spans="1:5" x14ac:dyDescent="0.25">
      <c r="A104" s="3">
        <v>42552</v>
      </c>
      <c r="B104" s="8">
        <v>156890299000</v>
      </c>
      <c r="C104" s="8">
        <v>63675488000</v>
      </c>
      <c r="D104" s="8">
        <v>33556843000</v>
      </c>
      <c r="E104" s="8">
        <v>46582826219.999992</v>
      </c>
    </row>
    <row r="105" spans="1:5" x14ac:dyDescent="0.25">
      <c r="A105" s="3">
        <v>42583</v>
      </c>
      <c r="B105" s="8">
        <v>173705219000</v>
      </c>
      <c r="C105" s="8">
        <v>64119234000</v>
      </c>
      <c r="D105" s="8">
        <v>38398869000</v>
      </c>
      <c r="E105" s="8">
        <v>46582826219.999992</v>
      </c>
    </row>
    <row r="106" spans="1:5" x14ac:dyDescent="0.25">
      <c r="A106" s="3">
        <v>42614</v>
      </c>
      <c r="B106" s="8">
        <v>191846015000</v>
      </c>
      <c r="C106" s="8">
        <v>64119498000</v>
      </c>
      <c r="D106" s="8">
        <v>43042503000</v>
      </c>
      <c r="E106" s="8">
        <v>46582826219.999992</v>
      </c>
    </row>
    <row r="107" spans="1:5" x14ac:dyDescent="0.25">
      <c r="A107" s="3">
        <v>42644</v>
      </c>
      <c r="B107" s="8">
        <v>237363293000</v>
      </c>
      <c r="C107" s="8">
        <v>68101326000</v>
      </c>
      <c r="D107" s="8">
        <v>48066209000</v>
      </c>
      <c r="E107" s="8">
        <v>46582826219.999992</v>
      </c>
    </row>
    <row r="108" spans="1:5" x14ac:dyDescent="0.25">
      <c r="A108" s="3">
        <v>42675</v>
      </c>
      <c r="B108" s="8">
        <v>247631825000</v>
      </c>
      <c r="C108" s="8">
        <v>68855215000</v>
      </c>
      <c r="D108" s="8">
        <v>54950159000</v>
      </c>
      <c r="E108" s="8">
        <v>46582826219.999992</v>
      </c>
    </row>
    <row r="109" spans="1:5" x14ac:dyDescent="0.25">
      <c r="A109" s="3">
        <v>42705</v>
      </c>
      <c r="B109" s="8">
        <v>258793479000</v>
      </c>
      <c r="C109" s="8">
        <v>69041851000</v>
      </c>
      <c r="D109" s="8">
        <v>66693557999.999992</v>
      </c>
      <c r="E109" s="8">
        <v>46582826219.999992</v>
      </c>
    </row>
    <row r="110" spans="1:5" x14ac:dyDescent="0.25">
      <c r="A110" s="3">
        <v>42736</v>
      </c>
      <c r="B110" s="8">
        <v>40609798000</v>
      </c>
      <c r="C110" s="8">
        <v>62370058214.07</v>
      </c>
      <c r="D110" s="8">
        <v>4712612448.0079298</v>
      </c>
      <c r="E110" s="8">
        <v>48980965118.227173</v>
      </c>
    </row>
    <row r="111" spans="1:5" x14ac:dyDescent="0.25">
      <c r="A111" s="3">
        <v>42767</v>
      </c>
      <c r="B111" s="8">
        <v>52736582000</v>
      </c>
      <c r="C111" s="8">
        <v>61873376513.220001</v>
      </c>
      <c r="D111" s="8">
        <v>8766551458.9138699</v>
      </c>
      <c r="E111" s="8">
        <v>48980965118.227173</v>
      </c>
    </row>
    <row r="112" spans="1:5" x14ac:dyDescent="0.25">
      <c r="A112" s="3">
        <v>42795</v>
      </c>
      <c r="B112" s="8">
        <v>74588181000</v>
      </c>
      <c r="C112" s="8">
        <v>61730800320.07</v>
      </c>
      <c r="D112" s="8">
        <v>13184060722.5842</v>
      </c>
      <c r="E112" s="8">
        <v>48980965118.227173</v>
      </c>
    </row>
    <row r="113" spans="1:5" x14ac:dyDescent="0.25">
      <c r="A113" s="3">
        <v>42826</v>
      </c>
      <c r="B113" s="8">
        <v>107093420000</v>
      </c>
      <c r="C113" s="8">
        <v>63429928592.75</v>
      </c>
      <c r="D113" s="8">
        <v>17548400130.727001</v>
      </c>
      <c r="E113" s="8">
        <v>48980965118.227173</v>
      </c>
    </row>
    <row r="114" spans="1:5" x14ac:dyDescent="0.25">
      <c r="A114" s="3">
        <v>42856</v>
      </c>
      <c r="B114" s="8">
        <v>122970391000</v>
      </c>
      <c r="C114" s="8">
        <v>64322518162.07</v>
      </c>
      <c r="D114" s="8">
        <v>22549506697.203201</v>
      </c>
      <c r="E114" s="8">
        <v>48980965118.227173</v>
      </c>
    </row>
    <row r="115" spans="1:5" x14ac:dyDescent="0.25">
      <c r="A115" s="3">
        <v>42887</v>
      </c>
      <c r="B115" s="8">
        <v>143943751000</v>
      </c>
      <c r="C115" s="8">
        <v>64223979321.129997</v>
      </c>
      <c r="D115" s="8">
        <v>27907112336.698002</v>
      </c>
      <c r="E115" s="8">
        <v>48980965118.227173</v>
      </c>
    </row>
    <row r="116" spans="1:5" x14ac:dyDescent="0.25">
      <c r="A116" s="3">
        <v>42917</v>
      </c>
      <c r="B116" s="8">
        <v>164882592000</v>
      </c>
      <c r="C116" s="8">
        <v>64223916659.010002</v>
      </c>
      <c r="D116" s="8">
        <v>32561603536.208599</v>
      </c>
      <c r="E116" s="8">
        <v>48980965118.227173</v>
      </c>
    </row>
    <row r="117" spans="1:5" x14ac:dyDescent="0.25">
      <c r="A117" s="3">
        <v>42948</v>
      </c>
      <c r="B117" s="8">
        <v>182599696000</v>
      </c>
      <c r="C117" s="8">
        <v>63821699886.019997</v>
      </c>
      <c r="D117" s="8">
        <v>37225383144.801498</v>
      </c>
      <c r="E117" s="8">
        <v>48980965118.227173</v>
      </c>
    </row>
    <row r="118" spans="1:5" x14ac:dyDescent="0.25">
      <c r="A118" s="3">
        <v>42979</v>
      </c>
      <c r="B118" s="8">
        <v>202473038000</v>
      </c>
      <c r="C118" s="8">
        <v>63580924081.459999</v>
      </c>
      <c r="D118" s="8">
        <v>41888421944.0289</v>
      </c>
      <c r="E118" s="8">
        <v>48980965118.227173</v>
      </c>
    </row>
    <row r="119" spans="1:5" x14ac:dyDescent="0.25">
      <c r="A119" s="3">
        <v>43009</v>
      </c>
      <c r="B119" s="8">
        <v>229232854000</v>
      </c>
      <c r="C119" s="8">
        <v>64263765955.910004</v>
      </c>
      <c r="D119" s="8">
        <v>46526311654.620598</v>
      </c>
      <c r="E119" s="8">
        <v>48980965118.227173</v>
      </c>
    </row>
    <row r="120" spans="1:5" x14ac:dyDescent="0.25">
      <c r="A120" s="3">
        <v>43040</v>
      </c>
      <c r="B120" s="8">
        <v>249681584000</v>
      </c>
      <c r="C120" s="8">
        <v>64152945497.940002</v>
      </c>
      <c r="D120" s="8">
        <v>53420538354.867401</v>
      </c>
      <c r="E120" s="8">
        <v>48980965118.227173</v>
      </c>
    </row>
    <row r="121" spans="1:5" x14ac:dyDescent="0.25">
      <c r="A121" s="3">
        <v>43070</v>
      </c>
      <c r="B121" s="8">
        <v>272116472879.03986</v>
      </c>
      <c r="C121" s="8">
        <v>65110105393.709999</v>
      </c>
      <c r="D121" s="8">
        <v>63197703532.762901</v>
      </c>
      <c r="E121" s="8">
        <v>48980965118.227173</v>
      </c>
    </row>
    <row r="122" spans="1:5" x14ac:dyDescent="0.25">
      <c r="A122" s="3">
        <v>43101</v>
      </c>
      <c r="B122" s="8">
        <v>45173550000</v>
      </c>
      <c r="C122" s="8">
        <v>64094849000</v>
      </c>
      <c r="D122" s="8">
        <v>4809512000</v>
      </c>
      <c r="E122" s="8">
        <v>50450393950.000008</v>
      </c>
    </row>
    <row r="123" spans="1:5" x14ac:dyDescent="0.25">
      <c r="A123" s="3">
        <v>43132</v>
      </c>
      <c r="B123" s="8">
        <v>59061100000</v>
      </c>
      <c r="C123" s="8">
        <v>64094849000</v>
      </c>
      <c r="D123" s="8">
        <v>9114795000</v>
      </c>
      <c r="E123" s="8">
        <v>50450393950.000008</v>
      </c>
    </row>
    <row r="124" spans="1:5" x14ac:dyDescent="0.25">
      <c r="A124" s="3">
        <v>43160</v>
      </c>
      <c r="B124" s="8">
        <v>82239533333.333344</v>
      </c>
      <c r="C124" s="8">
        <v>63494827000</v>
      </c>
      <c r="D124" s="8">
        <v>14075164000</v>
      </c>
      <c r="E124" s="8">
        <v>50450393950.000008</v>
      </c>
    </row>
    <row r="125" spans="1:5" x14ac:dyDescent="0.25">
      <c r="A125" s="3">
        <v>43191</v>
      </c>
      <c r="B125" s="8">
        <v>117105405555.55556</v>
      </c>
      <c r="C125" s="8">
        <v>66303269000</v>
      </c>
      <c r="D125" s="8">
        <v>18807589000</v>
      </c>
      <c r="E125" s="8">
        <v>50450393950.000008</v>
      </c>
    </row>
    <row r="126" spans="1:5" x14ac:dyDescent="0.25">
      <c r="A126" s="3">
        <v>43221</v>
      </c>
      <c r="B126" s="8">
        <v>137838527777.77777</v>
      </c>
      <c r="C126" s="8">
        <v>66389730000</v>
      </c>
      <c r="D126" s="8">
        <v>23574408000</v>
      </c>
      <c r="E126" s="8">
        <v>50450393950.000008</v>
      </c>
    </row>
    <row r="127" spans="1:5" x14ac:dyDescent="0.25">
      <c r="A127" s="3">
        <v>43252</v>
      </c>
      <c r="B127" s="8">
        <v>156909294444</v>
      </c>
      <c r="C127" s="8">
        <v>66392096000</v>
      </c>
      <c r="D127" s="8">
        <v>29025020000</v>
      </c>
      <c r="E127" s="8">
        <v>50450393950.000008</v>
      </c>
    </row>
    <row r="128" spans="1:5" x14ac:dyDescent="0.25">
      <c r="A128" s="3">
        <v>43282</v>
      </c>
      <c r="B128" s="8">
        <v>182106088888</v>
      </c>
      <c r="C128" s="8">
        <v>66389595000</v>
      </c>
      <c r="D128" s="8">
        <v>33924200000</v>
      </c>
      <c r="E128" s="8">
        <v>50450393950.000008</v>
      </c>
    </row>
    <row r="129" spans="1:8" x14ac:dyDescent="0.25">
      <c r="A129" s="3">
        <v>43313</v>
      </c>
      <c r="B129" s="8">
        <v>198821126345.54999</v>
      </c>
      <c r="C129" s="8">
        <v>66392096000</v>
      </c>
      <c r="D129" s="8">
        <v>38793371490.65741</v>
      </c>
      <c r="E129" s="8">
        <v>50450393950.000008</v>
      </c>
    </row>
    <row r="130" spans="1:8" x14ac:dyDescent="0.25">
      <c r="A130" s="3">
        <v>43344</v>
      </c>
      <c r="B130" s="8">
        <v>223131103000</v>
      </c>
      <c r="C130" s="8">
        <v>66364600000</v>
      </c>
      <c r="D130" s="8">
        <v>43651768000</v>
      </c>
      <c r="E130" s="8">
        <v>50450393950.000008</v>
      </c>
    </row>
    <row r="131" spans="1:8" x14ac:dyDescent="0.25">
      <c r="A131" s="3">
        <v>43374</v>
      </c>
      <c r="B131" s="8">
        <v>251203297206.98993</v>
      </c>
      <c r="C131" s="8">
        <v>65962206332.639999</v>
      </c>
      <c r="D131" s="8">
        <v>48626717382.341896</v>
      </c>
      <c r="E131" s="8">
        <v>50450393950.000008</v>
      </c>
    </row>
    <row r="132" spans="1:8" x14ac:dyDescent="0.25">
      <c r="A132" s="3">
        <v>43405</v>
      </c>
      <c r="B132" s="8">
        <v>274838231739.14005</v>
      </c>
      <c r="C132" s="8">
        <v>65960663842.140007</v>
      </c>
      <c r="D132" s="8">
        <v>55796309439.365295</v>
      </c>
      <c r="E132" s="8">
        <v>50450393950.000008</v>
      </c>
    </row>
    <row r="133" spans="1:8" x14ac:dyDescent="0.25">
      <c r="A133" s="3">
        <v>43435</v>
      </c>
      <c r="B133" s="8">
        <v>299181292621.94</v>
      </c>
      <c r="C133" s="8">
        <v>65992761035.699997</v>
      </c>
      <c r="D133" s="8">
        <v>64429497187.469002</v>
      </c>
      <c r="E133" s="8">
        <v>50450393950</v>
      </c>
    </row>
    <row r="134" spans="1:8" x14ac:dyDescent="0.25">
      <c r="A134" s="3">
        <v>43466</v>
      </c>
      <c r="B134" s="8">
        <v>46447028971.759995</v>
      </c>
      <c r="C134" s="8">
        <v>70667110929.059998</v>
      </c>
      <c r="D134" s="8">
        <v>4630705622.5089998</v>
      </c>
      <c r="E134" s="8">
        <v>52665166244.405006</v>
      </c>
    </row>
    <row r="135" spans="1:8" x14ac:dyDescent="0.25">
      <c r="A135" s="3">
        <v>43497</v>
      </c>
      <c r="B135" s="8">
        <v>65820754057.300026</v>
      </c>
      <c r="C135" s="8">
        <v>70667028180.5</v>
      </c>
      <c r="D135" s="8">
        <v>8796292102.7819996</v>
      </c>
      <c r="E135" s="8">
        <v>52665166244.405006</v>
      </c>
    </row>
    <row r="136" spans="1:8" x14ac:dyDescent="0.25">
      <c r="A136" s="3">
        <v>43525</v>
      </c>
      <c r="B136" s="8">
        <v>89798964534.960007</v>
      </c>
      <c r="C136" s="8">
        <v>70671007901.639999</v>
      </c>
      <c r="D136" s="8">
        <v>13712852651.05645</v>
      </c>
      <c r="E136" s="8">
        <v>52665166244.405006</v>
      </c>
    </row>
    <row r="137" spans="1:8" x14ac:dyDescent="0.25">
      <c r="A137" s="3">
        <v>43556</v>
      </c>
      <c r="B137" s="8">
        <v>127341687880.84004</v>
      </c>
      <c r="C137" s="8">
        <v>70721675393.809998</v>
      </c>
      <c r="D137" s="8">
        <v>18432952686.759533</v>
      </c>
      <c r="E137" s="8">
        <v>52665166244.405006</v>
      </c>
    </row>
    <row r="138" spans="1:8" x14ac:dyDescent="0.25">
      <c r="A138" s="3">
        <v>43586</v>
      </c>
      <c r="B138" s="8">
        <v>147169211131.24002</v>
      </c>
      <c r="C138" s="8">
        <v>70719769451.809998</v>
      </c>
      <c r="D138" s="8">
        <v>22891250018.909248</v>
      </c>
      <c r="E138" s="8">
        <v>52665166244.405006</v>
      </c>
    </row>
    <row r="139" spans="1:8" x14ac:dyDescent="0.25">
      <c r="A139" s="3">
        <v>43617</v>
      </c>
      <c r="B139" s="8">
        <v>167842606391.34998</v>
      </c>
      <c r="C139" s="8">
        <v>70730102214.360001</v>
      </c>
      <c r="D139" s="8">
        <v>28145072373.263779</v>
      </c>
      <c r="E139" s="8">
        <v>52665166244.405006</v>
      </c>
    </row>
    <row r="140" spans="1:8" x14ac:dyDescent="0.25">
      <c r="A140" s="3">
        <v>43647</v>
      </c>
      <c r="B140" s="8">
        <v>196200466620.91006</v>
      </c>
      <c r="C140" s="8">
        <v>70570259488.360001</v>
      </c>
      <c r="D140" s="8">
        <v>32545793460.818707</v>
      </c>
      <c r="E140" s="8">
        <v>52665166244.405006</v>
      </c>
    </row>
    <row r="141" spans="1:8" x14ac:dyDescent="0.25">
      <c r="A141" s="3">
        <v>43678</v>
      </c>
      <c r="B141" s="8">
        <v>217565552540.77005</v>
      </c>
      <c r="C141" s="8">
        <v>70566647790.780014</v>
      </c>
      <c r="D141" s="8">
        <v>36981093165.581184</v>
      </c>
      <c r="E141" s="8">
        <v>52665166244.405006</v>
      </c>
    </row>
    <row r="142" spans="1:8" x14ac:dyDescent="0.25">
      <c r="A142" s="3">
        <v>43709</v>
      </c>
      <c r="B142" s="8">
        <v>239635919018.40994</v>
      </c>
      <c r="C142" s="8">
        <v>68573691682.760002</v>
      </c>
      <c r="D142" s="8">
        <v>41347356697.554825</v>
      </c>
      <c r="E142" s="8">
        <v>52665166244.405006</v>
      </c>
    </row>
    <row r="143" spans="1:8" x14ac:dyDescent="0.25">
      <c r="A143" s="3">
        <v>43739</v>
      </c>
      <c r="B143" s="8">
        <v>271826193273.17999</v>
      </c>
      <c r="C143" s="8">
        <v>66704315147.769997</v>
      </c>
      <c r="D143" s="8">
        <v>45969433147.611137</v>
      </c>
      <c r="E143" s="8">
        <v>52665166244.405006</v>
      </c>
    </row>
    <row r="144" spans="1:8" x14ac:dyDescent="0.25">
      <c r="A144" s="3">
        <v>43770</v>
      </c>
      <c r="B144" s="8">
        <v>297628671062.69995</v>
      </c>
      <c r="C144" s="8">
        <v>66899462548.770012</v>
      </c>
      <c r="D144" s="8">
        <v>53047401905.167953</v>
      </c>
      <c r="E144" s="8">
        <v>52665166244.405006</v>
      </c>
      <c r="H144" s="8"/>
    </row>
    <row r="145" spans="1:8" x14ac:dyDescent="0.25">
      <c r="A145" s="3">
        <v>43800</v>
      </c>
      <c r="B145" s="8">
        <v>322198864260.72009</v>
      </c>
      <c r="C145" s="8">
        <v>67476321062.050003</v>
      </c>
      <c r="D145" s="8">
        <v>63023432108.015945</v>
      </c>
      <c r="E145" s="8">
        <v>52665166244.405006</v>
      </c>
      <c r="H145" s="8"/>
    </row>
    <row r="146" spans="1:8" x14ac:dyDescent="0.25">
      <c r="A146" s="3">
        <v>43831</v>
      </c>
      <c r="B146" s="8">
        <v>53671314824.190002</v>
      </c>
      <c r="C146" s="8">
        <v>55454067427.070007</v>
      </c>
      <c r="D146" s="8">
        <v>4196743470.7079997</v>
      </c>
      <c r="E146" s="8">
        <v>54439982346.841461</v>
      </c>
      <c r="H146" s="8"/>
    </row>
    <row r="147" spans="1:8" x14ac:dyDescent="0.25">
      <c r="A147" s="3">
        <v>43862</v>
      </c>
      <c r="B147" s="8">
        <v>69205240318.790024</v>
      </c>
      <c r="C147" s="8">
        <v>55452578942.070007</v>
      </c>
      <c r="D147" s="8">
        <v>8311648779.8179998</v>
      </c>
      <c r="E147" s="8">
        <v>54439982346.841461</v>
      </c>
    </row>
    <row r="148" spans="1:8" x14ac:dyDescent="0.25">
      <c r="A148" s="3">
        <v>43891</v>
      </c>
      <c r="B148" s="8">
        <v>93096678451.540009</v>
      </c>
      <c r="C148" s="8">
        <v>55193067427.070007</v>
      </c>
      <c r="D148" s="8">
        <v>12851105155.677999</v>
      </c>
      <c r="E148" s="8">
        <v>54439982346.841461</v>
      </c>
    </row>
    <row r="149" spans="1:8" x14ac:dyDescent="0.25">
      <c r="A149" s="3">
        <v>43922</v>
      </c>
      <c r="B149" s="8">
        <v>120790883187.40999</v>
      </c>
      <c r="C149" s="8">
        <v>54564330510.07</v>
      </c>
      <c r="D149" s="8">
        <v>17678349065.38269</v>
      </c>
      <c r="E149" s="8">
        <v>54439982346.841461</v>
      </c>
    </row>
    <row r="150" spans="1:8" x14ac:dyDescent="0.25">
      <c r="A150" s="3">
        <v>43952</v>
      </c>
      <c r="B150" s="8">
        <v>136125538495.86002</v>
      </c>
      <c r="C150" s="8">
        <v>49449964334.57</v>
      </c>
      <c r="D150" s="8">
        <v>21407828089.564301</v>
      </c>
      <c r="E150" s="8">
        <v>54439982346.841461</v>
      </c>
    </row>
    <row r="151" spans="1:8" x14ac:dyDescent="0.25">
      <c r="A151" s="3">
        <v>43983</v>
      </c>
      <c r="B151" s="8">
        <v>159120794790.09009</v>
      </c>
      <c r="C151" s="8">
        <v>50441852203.120003</v>
      </c>
      <c r="D151" s="8">
        <v>25885964625.375603</v>
      </c>
      <c r="E151" s="8">
        <v>54439982346.841461</v>
      </c>
    </row>
    <row r="152" spans="1:8" x14ac:dyDescent="0.25">
      <c r="A152" s="3">
        <v>44013</v>
      </c>
      <c r="B152" s="8">
        <v>176216459030.45999</v>
      </c>
      <c r="C152" s="8">
        <v>50439142207.120003</v>
      </c>
      <c r="D152" s="8">
        <v>29488247158.932301</v>
      </c>
      <c r="E152" s="8">
        <v>54439982346.841461</v>
      </c>
    </row>
    <row r="153" spans="1:8" x14ac:dyDescent="0.25">
      <c r="A153" s="3">
        <v>44044</v>
      </c>
      <c r="B153" s="8">
        <v>191061538888.88889</v>
      </c>
      <c r="C153" s="8">
        <v>50449954000</v>
      </c>
      <c r="D153" s="8">
        <v>32635616000</v>
      </c>
      <c r="E153" s="8">
        <v>54439982346.841499</v>
      </c>
    </row>
    <row r="154" spans="1:8" x14ac:dyDescent="0.25">
      <c r="A154" s="3">
        <v>44075</v>
      </c>
      <c r="B154" s="8">
        <v>216974224873.40991</v>
      </c>
      <c r="C154" s="8">
        <v>71340175671.730011</v>
      </c>
      <c r="D154" s="8">
        <v>44511430511.847557</v>
      </c>
      <c r="E154" s="8">
        <v>54439982346.841499</v>
      </c>
    </row>
    <row r="155" spans="1:8" x14ac:dyDescent="0.25">
      <c r="A155" s="3">
        <v>44105</v>
      </c>
      <c r="B155" s="8">
        <v>250430403622.86993</v>
      </c>
      <c r="C155" s="8">
        <v>72196200188.229996</v>
      </c>
      <c r="D155" s="8">
        <v>49377395332.21225</v>
      </c>
      <c r="E155" s="8">
        <v>54439982346.841461</v>
      </c>
    </row>
    <row r="156" spans="1:8" x14ac:dyDescent="0.25">
      <c r="A156" s="3">
        <v>44136</v>
      </c>
      <c r="B156" s="8">
        <v>277292321713.14001</v>
      </c>
      <c r="C156" s="8">
        <v>72223704675.679993</v>
      </c>
      <c r="D156" s="8">
        <v>56336830366.150002</v>
      </c>
      <c r="E156" s="8">
        <v>54439982346.839996</v>
      </c>
    </row>
    <row r="157" spans="1:8" x14ac:dyDescent="0.25">
      <c r="A157" s="3">
        <v>44166</v>
      </c>
      <c r="B157" s="8">
        <v>304520245345.21002</v>
      </c>
      <c r="C157" s="8">
        <v>71415732000</v>
      </c>
      <c r="D157" s="8">
        <v>69259709000</v>
      </c>
      <c r="E157" s="8">
        <v>54439982346.841461</v>
      </c>
    </row>
    <row r="158" spans="1:8" x14ac:dyDescent="0.25">
      <c r="A158" s="3">
        <v>44197</v>
      </c>
      <c r="B158" s="8">
        <v>55547202753.590004</v>
      </c>
      <c r="C158" s="8">
        <v>35924167305.82</v>
      </c>
      <c r="D158" s="8">
        <v>4740580112.71</v>
      </c>
      <c r="E158" s="8">
        <v>55599553970.829185</v>
      </c>
    </row>
    <row r="159" spans="1:8" x14ac:dyDescent="0.25">
      <c r="A159" s="3">
        <v>44228</v>
      </c>
      <c r="B159" s="8">
        <v>73674511381.63002</v>
      </c>
      <c r="C159" s="8">
        <v>36213774055.879997</v>
      </c>
      <c r="D159" s="8">
        <v>9419684407.4589996</v>
      </c>
      <c r="E159" s="8">
        <v>55599553970.829185</v>
      </c>
    </row>
    <row r="160" spans="1:8" x14ac:dyDescent="0.25">
      <c r="A160" s="3">
        <v>44256</v>
      </c>
      <c r="B160" s="8">
        <v>108724070035.70003</v>
      </c>
      <c r="C160" s="8">
        <v>42024572190.660004</v>
      </c>
      <c r="D160" s="8">
        <v>14357379941.09536</v>
      </c>
      <c r="E160" s="8">
        <v>55599553970.829185</v>
      </c>
    </row>
    <row r="161" spans="1:5" x14ac:dyDescent="0.25">
      <c r="A161" s="3">
        <v>44287</v>
      </c>
      <c r="B161" s="8">
        <v>149782458758.25995</v>
      </c>
      <c r="C161" s="8">
        <v>77890817442.490005</v>
      </c>
      <c r="D161" s="8">
        <v>19291925141.524834</v>
      </c>
      <c r="E161" s="8">
        <v>55599553970.829185</v>
      </c>
    </row>
    <row r="162" spans="1:5" x14ac:dyDescent="0.25">
      <c r="A162" s="3">
        <v>44317</v>
      </c>
      <c r="B162" s="8">
        <v>180786429473.75003</v>
      </c>
      <c r="C162" s="8">
        <v>77898534769.039993</v>
      </c>
      <c r="D162" s="8">
        <v>23837507162.515442</v>
      </c>
      <c r="E162" s="8">
        <v>55599553970.829185</v>
      </c>
    </row>
    <row r="163" spans="1:5" x14ac:dyDescent="0.25">
      <c r="A163" s="3">
        <v>44348</v>
      </c>
      <c r="B163" s="8">
        <v>210145296657.00998</v>
      </c>
      <c r="C163" s="8">
        <v>78028548614.500015</v>
      </c>
      <c r="D163" s="8">
        <v>31545695285.215706</v>
      </c>
      <c r="E163" s="8">
        <v>55599553970.829185</v>
      </c>
    </row>
    <row r="164" spans="1:5" x14ac:dyDescent="0.25">
      <c r="A164" s="3">
        <v>44378</v>
      </c>
      <c r="B164" s="8">
        <v>245901109656.78003</v>
      </c>
      <c r="C164" s="8">
        <v>78084046031.089996</v>
      </c>
      <c r="D164" s="8">
        <v>36927279379.21701</v>
      </c>
      <c r="E164" s="8">
        <v>55599553970.829185</v>
      </c>
    </row>
    <row r="165" spans="1:5" x14ac:dyDescent="0.25">
      <c r="A165" s="3">
        <v>44409</v>
      </c>
      <c r="B165" s="8">
        <v>451868530289.79004</v>
      </c>
      <c r="C165" s="8">
        <v>78124272691.630005</v>
      </c>
      <c r="D165" s="8">
        <v>42506601224.722008</v>
      </c>
      <c r="E165" s="8">
        <v>55599553970.829185</v>
      </c>
    </row>
    <row r="166" spans="1:5" x14ac:dyDescent="0.25">
      <c r="A166" s="3">
        <v>44440</v>
      </c>
      <c r="B166" s="8">
        <v>506349523111.78003</v>
      </c>
      <c r="C166" s="8">
        <v>78868265705.029999</v>
      </c>
      <c r="D166" s="8">
        <v>48304798938.064606</v>
      </c>
      <c r="E166" s="8">
        <v>55599553970.829185</v>
      </c>
    </row>
    <row r="167" spans="1:5" x14ac:dyDescent="0.25">
      <c r="A167" s="3">
        <v>44470</v>
      </c>
      <c r="B167" s="8">
        <v>354875668648.61011</v>
      </c>
      <c r="C167" s="8">
        <v>78800887074.029999</v>
      </c>
      <c r="D167" s="8">
        <v>54067428698.553055</v>
      </c>
      <c r="E167" s="8">
        <v>55599553970.829185</v>
      </c>
    </row>
    <row r="168" spans="1:5" x14ac:dyDescent="0.25">
      <c r="A168" s="3">
        <v>44501</v>
      </c>
      <c r="B168" s="8">
        <v>387967600795.90991</v>
      </c>
      <c r="C168" s="8">
        <v>77626813692.440002</v>
      </c>
      <c r="D168" s="8">
        <v>62462507274.372223</v>
      </c>
      <c r="E168" s="8">
        <v>55599553970.829185</v>
      </c>
    </row>
    <row r="169" spans="1:5" x14ac:dyDescent="0.25">
      <c r="A169" s="3">
        <v>44531</v>
      </c>
      <c r="B169" s="8">
        <v>426684992288.08984</v>
      </c>
      <c r="C169" s="8">
        <v>81398558723.279999</v>
      </c>
      <c r="D169" s="8">
        <v>76320816922.957184</v>
      </c>
      <c r="E169" s="8">
        <v>57038374446.796204</v>
      </c>
    </row>
    <row r="170" spans="1:5" x14ac:dyDescent="0.25">
      <c r="A170" s="3">
        <v>44562</v>
      </c>
      <c r="B170" s="8">
        <v>13090141760.000006</v>
      </c>
      <c r="C170" s="8">
        <v>83420324772.700012</v>
      </c>
      <c r="D170" s="8">
        <v>4827624173.0439997</v>
      </c>
      <c r="E170" s="8">
        <v>62776434916.143936</v>
      </c>
    </row>
    <row r="171" spans="1:5" x14ac:dyDescent="0.25">
      <c r="A171" s="3">
        <v>44593</v>
      </c>
      <c r="B171" s="8">
        <v>7527834237.5799999</v>
      </c>
      <c r="C171" s="8">
        <v>83325240772.699997</v>
      </c>
      <c r="D171" s="8">
        <v>9946874642.7373104</v>
      </c>
      <c r="E171" s="8">
        <v>62776434916.143936</v>
      </c>
    </row>
    <row r="172" spans="1:5" x14ac:dyDescent="0.25">
      <c r="A172" s="3">
        <v>44621</v>
      </c>
      <c r="B172" s="8">
        <v>136709577777.77779</v>
      </c>
      <c r="C172" s="8">
        <v>86627920000</v>
      </c>
      <c r="D172" s="8">
        <v>18769196000</v>
      </c>
      <c r="E172" s="8">
        <v>62776434916.143936</v>
      </c>
    </row>
    <row r="173" spans="1:5" x14ac:dyDescent="0.25">
      <c r="A173" s="3">
        <v>44652</v>
      </c>
      <c r="B173" s="8">
        <v>186439144835.5199</v>
      </c>
      <c r="C173" s="8">
        <v>87393739485.199997</v>
      </c>
      <c r="D173" s="8">
        <v>24498750361.017498</v>
      </c>
      <c r="E173" s="8">
        <v>62776434916.143936</v>
      </c>
    </row>
    <row r="174" spans="1:5" x14ac:dyDescent="0.25">
      <c r="A174" s="3">
        <v>44682</v>
      </c>
      <c r="B174" s="8">
        <v>219426935612.54999</v>
      </c>
      <c r="C174" s="8">
        <v>87239162460.199997</v>
      </c>
      <c r="D174" s="8">
        <v>30544591642.450001</v>
      </c>
      <c r="E174" s="8">
        <v>62776434916.143936</v>
      </c>
    </row>
    <row r="175" spans="1:5" x14ac:dyDescent="0.25">
      <c r="A175" s="3">
        <v>44713</v>
      </c>
      <c r="B175" s="8">
        <v>264700044138.58994</v>
      </c>
      <c r="C175" s="8">
        <v>85419016012.740005</v>
      </c>
      <c r="D175" s="8">
        <v>37537035324.38739</v>
      </c>
      <c r="E175" s="8">
        <v>62776434916.143936</v>
      </c>
    </row>
    <row r="176" spans="1:5" x14ac:dyDescent="0.25">
      <c r="A176" s="3">
        <v>44743</v>
      </c>
      <c r="B176" s="8">
        <v>305951215474.82001</v>
      </c>
      <c r="C176" s="8">
        <v>84180632999.740005</v>
      </c>
      <c r="D176" s="8">
        <v>43360347573.614105</v>
      </c>
      <c r="E176" s="8">
        <v>62776434916.143936</v>
      </c>
    </row>
    <row r="177" spans="1:5" x14ac:dyDescent="0.25">
      <c r="A177" s="3">
        <v>44774</v>
      </c>
      <c r="B177" s="8">
        <v>338677295323.79999</v>
      </c>
      <c r="C177" s="8">
        <v>84410235585.759995</v>
      </c>
      <c r="D177" s="8">
        <v>49447216444.06749</v>
      </c>
      <c r="E177" s="8">
        <v>62776434916.143936</v>
      </c>
    </row>
    <row r="178" spans="1:5" x14ac:dyDescent="0.25">
      <c r="A178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89D7F-0BF1-44FF-B712-094D6892D7DA}">
  <sheetPr>
    <tabColor rgb="FFFFC000"/>
  </sheetPr>
  <dimension ref="A1:F177"/>
  <sheetViews>
    <sheetView tabSelected="1" topLeftCell="A150" workbookViewId="0">
      <selection activeCell="B176" sqref="B176:F176"/>
    </sheetView>
  </sheetViews>
  <sheetFormatPr defaultColWidth="8.85546875" defaultRowHeight="15" x14ac:dyDescent="0.25"/>
  <cols>
    <col min="1" max="1" width="10.7109375" bestFit="1" customWidth="1"/>
    <col min="2" max="2" width="45.85546875" style="8" bestFit="1" customWidth="1"/>
    <col min="3" max="3" width="33.42578125" style="8" bestFit="1" customWidth="1"/>
    <col min="4" max="4" width="37.85546875" style="8" bestFit="1" customWidth="1"/>
    <col min="5" max="5" width="38.85546875" style="8" bestFit="1" customWidth="1"/>
    <col min="6" max="6" width="30.85546875" style="8" bestFit="1" customWidth="1"/>
  </cols>
  <sheetData>
    <row r="1" spans="1:6" x14ac:dyDescent="0.25">
      <c r="A1" t="s">
        <v>343</v>
      </c>
      <c r="B1" s="8" t="s">
        <v>347</v>
      </c>
      <c r="C1" s="8" t="s">
        <v>348</v>
      </c>
      <c r="D1" s="8" t="s">
        <v>349</v>
      </c>
      <c r="E1" s="8" t="s">
        <v>350</v>
      </c>
      <c r="F1" s="8" t="s">
        <v>351</v>
      </c>
    </row>
    <row r="2" spans="1:6" x14ac:dyDescent="0.25">
      <c r="A2" s="3">
        <v>39448</v>
      </c>
      <c r="B2" s="8">
        <v>2.3727659999999999</v>
      </c>
      <c r="C2" s="8">
        <v>22530837000</v>
      </c>
      <c r="D2" s="8">
        <v>2372766000</v>
      </c>
      <c r="E2" s="8">
        <v>48.561056485100003</v>
      </c>
      <c r="F2" s="8">
        <v>48561056485.100006</v>
      </c>
    </row>
    <row r="3" spans="1:6" x14ac:dyDescent="0.25">
      <c r="A3" s="3">
        <v>39479</v>
      </c>
      <c r="B3" s="8">
        <v>4.1840400000000004</v>
      </c>
      <c r="C3" s="8">
        <v>23112612000</v>
      </c>
      <c r="D3" s="8">
        <v>4184040000.0000005</v>
      </c>
      <c r="E3" s="8">
        <v>48.561056485100003</v>
      </c>
      <c r="F3" s="8">
        <v>48561056485.100006</v>
      </c>
    </row>
    <row r="4" spans="1:6" x14ac:dyDescent="0.25">
      <c r="A4" s="3">
        <v>39508</v>
      </c>
      <c r="B4" s="8">
        <v>7.4756559999999999</v>
      </c>
      <c r="C4" s="8">
        <v>48603504000</v>
      </c>
      <c r="D4" s="8">
        <v>7475656000</v>
      </c>
      <c r="E4" s="8">
        <v>48.561056485100003</v>
      </c>
      <c r="F4" s="8">
        <v>48561056485.100006</v>
      </c>
    </row>
    <row r="5" spans="1:6" x14ac:dyDescent="0.25">
      <c r="A5" s="3">
        <v>39539</v>
      </c>
      <c r="B5" s="8">
        <v>10.751366000000001</v>
      </c>
      <c r="C5" s="8">
        <v>48603504000</v>
      </c>
      <c r="D5" s="8">
        <v>10751366000</v>
      </c>
      <c r="E5" s="8">
        <v>48.561056485100003</v>
      </c>
      <c r="F5" s="8">
        <v>48561056485.100006</v>
      </c>
    </row>
    <row r="6" spans="1:6" x14ac:dyDescent="0.25">
      <c r="A6" s="3">
        <v>39569</v>
      </c>
      <c r="B6" s="8">
        <v>14.355693</v>
      </c>
      <c r="C6" s="8">
        <v>48603504000</v>
      </c>
      <c r="D6" s="8">
        <v>14355693000</v>
      </c>
      <c r="E6" s="8">
        <v>48.561056485100003</v>
      </c>
      <c r="F6" s="8">
        <v>48561056485.100006</v>
      </c>
    </row>
    <row r="7" spans="1:6" x14ac:dyDescent="0.25">
      <c r="A7" s="3">
        <v>39600</v>
      </c>
      <c r="B7" s="8">
        <v>18.229472999999999</v>
      </c>
      <c r="C7" s="8">
        <v>48657780000</v>
      </c>
      <c r="D7" s="8">
        <v>18229473000</v>
      </c>
      <c r="E7" s="8">
        <v>48.561056485100003</v>
      </c>
      <c r="F7" s="8">
        <v>48561056485.100006</v>
      </c>
    </row>
    <row r="8" spans="1:6" x14ac:dyDescent="0.25">
      <c r="A8" s="3">
        <v>39630</v>
      </c>
      <c r="B8" s="8">
        <v>22.052306999999999</v>
      </c>
      <c r="C8" s="8">
        <v>48657696000</v>
      </c>
      <c r="D8" s="8">
        <v>22052307000</v>
      </c>
      <c r="E8" s="8">
        <v>48.561056485100003</v>
      </c>
      <c r="F8" s="8">
        <v>48561056485.100006</v>
      </c>
    </row>
    <row r="9" spans="1:6" x14ac:dyDescent="0.25">
      <c r="A9" s="3">
        <v>39661</v>
      </c>
      <c r="B9" s="8">
        <v>25.669383</v>
      </c>
      <c r="C9" s="8">
        <v>48853420000</v>
      </c>
      <c r="D9" s="8">
        <v>25669383000</v>
      </c>
      <c r="E9" s="8">
        <v>48.561056485100003</v>
      </c>
      <c r="F9" s="8">
        <v>48561056485.100006</v>
      </c>
    </row>
    <row r="10" spans="1:6" x14ac:dyDescent="0.25">
      <c r="A10" s="3">
        <v>39692</v>
      </c>
      <c r="B10" s="8">
        <v>29.660276</v>
      </c>
      <c r="C10" s="8">
        <v>49287520000</v>
      </c>
      <c r="D10" s="8">
        <v>29660276000</v>
      </c>
      <c r="E10" s="8">
        <v>48.561056485100003</v>
      </c>
      <c r="F10" s="8">
        <v>48561056485.100006</v>
      </c>
    </row>
    <row r="11" spans="1:6" x14ac:dyDescent="0.25">
      <c r="A11" s="3">
        <v>39722</v>
      </c>
      <c r="B11" s="8">
        <v>33.442036000000002</v>
      </c>
      <c r="C11" s="8">
        <v>49424094000</v>
      </c>
      <c r="D11" s="8">
        <v>33442036000</v>
      </c>
      <c r="E11" s="8">
        <v>48.561056485100003</v>
      </c>
      <c r="F11" s="8">
        <v>48561056485.100006</v>
      </c>
    </row>
    <row r="12" spans="1:6" x14ac:dyDescent="0.25">
      <c r="A12" s="3">
        <v>39753</v>
      </c>
      <c r="B12" s="8">
        <v>37.945664000000001</v>
      </c>
      <c r="C12" s="8">
        <v>50002923000</v>
      </c>
      <c r="D12" s="8">
        <v>37945664000</v>
      </c>
      <c r="E12" s="8">
        <v>48.561056485100003</v>
      </c>
      <c r="F12" s="8">
        <v>48561056485.100006</v>
      </c>
    </row>
    <row r="13" spans="1:6" x14ac:dyDescent="0.25">
      <c r="A13" s="3">
        <v>39783</v>
      </c>
      <c r="B13" s="8">
        <v>48.678680999999997</v>
      </c>
      <c r="C13" s="8">
        <v>51279029000</v>
      </c>
      <c r="D13" s="8">
        <v>48678681000</v>
      </c>
      <c r="E13" s="8">
        <v>48.561056485100003</v>
      </c>
      <c r="F13" s="8">
        <v>48561056485.100006</v>
      </c>
    </row>
    <row r="14" spans="1:6" x14ac:dyDescent="0.25">
      <c r="A14" s="3">
        <v>39814</v>
      </c>
      <c r="B14" s="8">
        <v>1.259636</v>
      </c>
      <c r="C14" s="8">
        <v>54868720000</v>
      </c>
      <c r="D14" s="8">
        <v>1259636000</v>
      </c>
      <c r="E14" s="8">
        <v>54.963098717100003</v>
      </c>
      <c r="F14" s="8">
        <v>54963098717.100006</v>
      </c>
    </row>
    <row r="15" spans="1:6" x14ac:dyDescent="0.25">
      <c r="A15" s="3">
        <v>39845</v>
      </c>
      <c r="B15" s="8">
        <v>4.6362209999999999</v>
      </c>
      <c r="C15" s="8">
        <v>54875713000</v>
      </c>
      <c r="D15" s="8">
        <v>4636221000</v>
      </c>
      <c r="E15" s="8">
        <v>54.963098717100003</v>
      </c>
      <c r="F15" s="8">
        <v>54963098717.100006</v>
      </c>
    </row>
    <row r="16" spans="1:6" x14ac:dyDescent="0.25">
      <c r="A16" s="3">
        <v>39873</v>
      </c>
      <c r="B16" s="8">
        <v>9.4553770000000004</v>
      </c>
      <c r="C16" s="8">
        <v>54875713000</v>
      </c>
      <c r="D16" s="8">
        <v>9455377000</v>
      </c>
      <c r="E16" s="8">
        <v>54.963098717100003</v>
      </c>
      <c r="F16" s="8">
        <v>54963098717.100006</v>
      </c>
    </row>
    <row r="17" spans="1:6" x14ac:dyDescent="0.25">
      <c r="A17" s="3">
        <v>39904</v>
      </c>
      <c r="B17" s="8">
        <v>13.451817999999999</v>
      </c>
      <c r="C17" s="8">
        <v>54875713000</v>
      </c>
      <c r="D17" s="8">
        <v>13451818000</v>
      </c>
      <c r="E17" s="8">
        <v>54.963098717100003</v>
      </c>
      <c r="F17" s="8">
        <v>54963098717.100006</v>
      </c>
    </row>
    <row r="18" spans="1:6" x14ac:dyDescent="0.25">
      <c r="A18" s="3">
        <v>39934</v>
      </c>
      <c r="B18" s="8">
        <v>17.885517</v>
      </c>
      <c r="C18" s="8">
        <v>54978113000</v>
      </c>
      <c r="D18" s="8">
        <v>17885517000</v>
      </c>
      <c r="E18" s="8">
        <v>54.963098717100003</v>
      </c>
      <c r="F18" s="8">
        <v>54963098717.100006</v>
      </c>
    </row>
    <row r="19" spans="1:6" x14ac:dyDescent="0.25">
      <c r="A19" s="3">
        <v>39965</v>
      </c>
      <c r="B19" s="8">
        <v>22.387847000000001</v>
      </c>
      <c r="C19" s="8">
        <v>54978113000</v>
      </c>
      <c r="D19" s="8">
        <v>22387847000</v>
      </c>
      <c r="E19" s="8">
        <v>54.963098717100003</v>
      </c>
      <c r="F19" s="8">
        <v>54963098717.100006</v>
      </c>
    </row>
    <row r="20" spans="1:6" x14ac:dyDescent="0.25">
      <c r="A20" s="3">
        <v>39995</v>
      </c>
      <c r="B20" s="8">
        <v>26.795127999999998</v>
      </c>
      <c r="C20" s="8">
        <v>55057894000</v>
      </c>
      <c r="D20" s="8">
        <v>26795128000</v>
      </c>
      <c r="E20" s="8">
        <v>54.963098717100003</v>
      </c>
      <c r="F20" s="8">
        <v>54963098717.100006</v>
      </c>
    </row>
    <row r="21" spans="1:6" x14ac:dyDescent="0.25">
      <c r="A21" s="3">
        <v>40026</v>
      </c>
      <c r="B21" s="8">
        <v>31.143442</v>
      </c>
      <c r="C21" s="8">
        <v>55101341000</v>
      </c>
      <c r="D21" s="8">
        <v>31143442000</v>
      </c>
      <c r="E21" s="8">
        <v>54.963098717100003</v>
      </c>
      <c r="F21" s="8">
        <v>54963098717.100006</v>
      </c>
    </row>
    <row r="22" spans="1:6" x14ac:dyDescent="0.25">
      <c r="A22" s="3">
        <v>40057</v>
      </c>
      <c r="B22" s="8">
        <v>35.458311999999999</v>
      </c>
      <c r="C22" s="8">
        <v>55136779000</v>
      </c>
      <c r="D22" s="8">
        <v>35458312000</v>
      </c>
      <c r="E22" s="8">
        <v>54.963098717100003</v>
      </c>
      <c r="F22" s="8">
        <v>54963098717.100006</v>
      </c>
    </row>
    <row r="23" spans="1:6" x14ac:dyDescent="0.25">
      <c r="A23" s="3">
        <v>40087</v>
      </c>
      <c r="B23" s="8">
        <v>39.742136000000002</v>
      </c>
      <c r="C23" s="8">
        <v>57299901000</v>
      </c>
      <c r="D23" s="8">
        <v>39742136000</v>
      </c>
      <c r="E23" s="8">
        <v>54.963098717100003</v>
      </c>
      <c r="F23" s="8">
        <v>54963098717.100006</v>
      </c>
    </row>
    <row r="24" spans="1:6" x14ac:dyDescent="0.25">
      <c r="A24" s="3">
        <v>40118</v>
      </c>
      <c r="B24" s="8">
        <v>44.641337</v>
      </c>
      <c r="C24" s="8">
        <v>59317443000</v>
      </c>
      <c r="D24" s="8">
        <v>44641337000</v>
      </c>
      <c r="E24" s="8">
        <v>54.963098717100003</v>
      </c>
      <c r="F24" s="8">
        <v>54963098717.100006</v>
      </c>
    </row>
    <row r="25" spans="1:6" x14ac:dyDescent="0.25">
      <c r="A25" s="3">
        <v>40148</v>
      </c>
      <c r="B25" s="8">
        <v>58.281095000000001</v>
      </c>
      <c r="C25" s="8">
        <v>59691607000</v>
      </c>
      <c r="D25" s="8">
        <v>58281095000</v>
      </c>
      <c r="E25" s="8">
        <v>54.963098717100003</v>
      </c>
      <c r="F25" s="8">
        <v>54963098717.100006</v>
      </c>
    </row>
    <row r="26" spans="1:6" x14ac:dyDescent="0.25">
      <c r="A26" s="3">
        <v>40179</v>
      </c>
      <c r="B26" s="8">
        <v>2.7741470000000001</v>
      </c>
      <c r="C26" s="8">
        <v>62151879000</v>
      </c>
      <c r="D26" s="8">
        <v>2774147000</v>
      </c>
      <c r="E26" s="8">
        <v>61.230118406999999</v>
      </c>
      <c r="F26" s="8">
        <v>61230118407</v>
      </c>
    </row>
    <row r="27" spans="1:6" x14ac:dyDescent="0.25">
      <c r="A27" s="3">
        <v>40210</v>
      </c>
      <c r="B27" s="8">
        <v>7.0023710000000001</v>
      </c>
      <c r="C27" s="8">
        <v>62151879000</v>
      </c>
      <c r="D27" s="8">
        <v>7002371000</v>
      </c>
      <c r="E27" s="8">
        <v>61.230118406999999</v>
      </c>
      <c r="F27" s="8">
        <v>61230118407</v>
      </c>
    </row>
    <row r="28" spans="1:6" x14ac:dyDescent="0.25">
      <c r="A28" s="3">
        <v>40238</v>
      </c>
      <c r="B28" s="8">
        <v>11.221235999999999</v>
      </c>
      <c r="C28" s="8">
        <v>62151879000</v>
      </c>
      <c r="D28" s="8">
        <v>11221236000</v>
      </c>
      <c r="E28" s="8">
        <v>61.230118406999999</v>
      </c>
      <c r="F28" s="8">
        <v>61230118407</v>
      </c>
    </row>
    <row r="29" spans="1:6" x14ac:dyDescent="0.25">
      <c r="A29" s="3">
        <v>40269</v>
      </c>
      <c r="B29" s="8">
        <v>15.598611</v>
      </c>
      <c r="C29" s="8">
        <v>62601883000</v>
      </c>
      <c r="D29" s="8">
        <v>15598611000</v>
      </c>
      <c r="E29" s="8">
        <v>61.230118406999999</v>
      </c>
      <c r="F29" s="8">
        <v>61230118407</v>
      </c>
    </row>
    <row r="30" spans="1:6" x14ac:dyDescent="0.25">
      <c r="A30" s="3">
        <v>40299</v>
      </c>
      <c r="B30" s="8">
        <v>20.521398000000001</v>
      </c>
      <c r="C30" s="8">
        <v>62778357000</v>
      </c>
      <c r="D30" s="8">
        <v>20521398000</v>
      </c>
      <c r="E30" s="8">
        <v>61.230118406999999</v>
      </c>
      <c r="F30" s="8">
        <v>61230118407</v>
      </c>
    </row>
    <row r="31" spans="1:6" x14ac:dyDescent="0.25">
      <c r="A31" s="3">
        <v>40330</v>
      </c>
      <c r="B31" s="8">
        <v>25.502984999999999</v>
      </c>
      <c r="C31" s="8">
        <v>62778357000</v>
      </c>
      <c r="D31" s="8">
        <v>25502985000</v>
      </c>
      <c r="E31" s="8">
        <v>61.230118406999999</v>
      </c>
      <c r="F31" s="8">
        <v>61230118407</v>
      </c>
    </row>
    <row r="32" spans="1:6" x14ac:dyDescent="0.25">
      <c r="A32" s="3">
        <v>40360</v>
      </c>
      <c r="B32" s="8">
        <v>30.258396000000001</v>
      </c>
      <c r="C32" s="8">
        <v>62944367000</v>
      </c>
      <c r="D32" s="8">
        <v>30258396000</v>
      </c>
      <c r="E32" s="8">
        <v>61.230118406999999</v>
      </c>
      <c r="F32" s="8">
        <v>61230118407</v>
      </c>
    </row>
    <row r="33" spans="1:6" x14ac:dyDescent="0.25">
      <c r="A33" s="3">
        <v>40391</v>
      </c>
      <c r="B33" s="8">
        <v>35.238819999999997</v>
      </c>
      <c r="C33" s="8">
        <v>62723683000</v>
      </c>
      <c r="D33" s="8">
        <v>35238820000</v>
      </c>
      <c r="E33" s="8">
        <v>61.230118406999999</v>
      </c>
      <c r="F33" s="8">
        <v>61230118407</v>
      </c>
    </row>
    <row r="34" spans="1:6" x14ac:dyDescent="0.25">
      <c r="A34" s="3">
        <v>40422</v>
      </c>
      <c r="B34" s="8">
        <v>39.916542</v>
      </c>
      <c r="C34" s="8">
        <v>62747910000</v>
      </c>
      <c r="D34" s="8">
        <v>39916542000</v>
      </c>
      <c r="E34" s="8">
        <v>61.230118406999999</v>
      </c>
      <c r="F34" s="8">
        <v>61230118407</v>
      </c>
    </row>
    <row r="35" spans="1:6" x14ac:dyDescent="0.25">
      <c r="A35" s="3">
        <v>40452</v>
      </c>
      <c r="B35" s="8">
        <v>44.967377999999997</v>
      </c>
      <c r="C35" s="8">
        <v>62975502000</v>
      </c>
      <c r="D35" s="8">
        <v>44967378000</v>
      </c>
      <c r="E35" s="8">
        <v>61.230118406999999</v>
      </c>
      <c r="F35" s="8">
        <v>61230118407</v>
      </c>
    </row>
    <row r="36" spans="1:6" x14ac:dyDescent="0.25">
      <c r="A36" s="3">
        <v>40483</v>
      </c>
      <c r="B36" s="8">
        <v>50.251734999999996</v>
      </c>
      <c r="C36" s="8">
        <v>62974707000</v>
      </c>
      <c r="D36" s="8">
        <v>50251735000</v>
      </c>
      <c r="E36" s="8">
        <v>61.230118406999999</v>
      </c>
      <c r="F36" s="8">
        <v>61230118407</v>
      </c>
    </row>
    <row r="37" spans="1:6" x14ac:dyDescent="0.25">
      <c r="A37" s="3">
        <v>40513</v>
      </c>
      <c r="B37" s="8">
        <v>61.976697999999999</v>
      </c>
      <c r="C37" s="8">
        <v>64419021000</v>
      </c>
      <c r="D37" s="8">
        <v>61976698000</v>
      </c>
      <c r="E37" s="8">
        <v>61.230118406999999</v>
      </c>
      <c r="F37" s="8">
        <v>61230118407</v>
      </c>
    </row>
    <row r="38" spans="1:6" x14ac:dyDescent="0.25">
      <c r="A38" s="3">
        <v>40544</v>
      </c>
      <c r="B38" s="8">
        <v>3.7953169999999998</v>
      </c>
      <c r="C38" s="8">
        <v>58536878000</v>
      </c>
      <c r="D38" s="8">
        <v>3795317000</v>
      </c>
      <c r="E38" s="8">
        <v>72.128481132399997</v>
      </c>
      <c r="F38" s="8">
        <v>72128481132.399994</v>
      </c>
    </row>
    <row r="39" spans="1:6" x14ac:dyDescent="0.25">
      <c r="A39" s="3">
        <v>40575</v>
      </c>
      <c r="B39" s="8">
        <v>8.8129469999999994</v>
      </c>
      <c r="C39" s="8">
        <v>71732097000</v>
      </c>
      <c r="D39" s="8">
        <v>8812947000</v>
      </c>
      <c r="E39" s="8">
        <v>72.128481132399997</v>
      </c>
      <c r="F39" s="8">
        <v>72128481132.399994</v>
      </c>
    </row>
    <row r="40" spans="1:6" x14ac:dyDescent="0.25">
      <c r="A40" s="3">
        <v>40603</v>
      </c>
      <c r="B40" s="8">
        <v>13.228368</v>
      </c>
      <c r="C40" s="8">
        <v>71479112000</v>
      </c>
      <c r="D40" s="8">
        <v>13228368000</v>
      </c>
      <c r="E40" s="8">
        <v>72.128481132399997</v>
      </c>
      <c r="F40" s="8">
        <v>72128481132.399994</v>
      </c>
    </row>
    <row r="41" spans="1:6" x14ac:dyDescent="0.25">
      <c r="A41" s="3">
        <v>40634</v>
      </c>
      <c r="B41" s="8">
        <v>17.918178999999999</v>
      </c>
      <c r="C41" s="8">
        <v>71732097000</v>
      </c>
      <c r="D41" s="8">
        <v>17918179000</v>
      </c>
      <c r="E41" s="8">
        <v>72.128481132399997</v>
      </c>
      <c r="F41" s="8">
        <v>72128481132.399994</v>
      </c>
    </row>
    <row r="42" spans="1:6" x14ac:dyDescent="0.25">
      <c r="A42" s="3">
        <v>40664</v>
      </c>
      <c r="B42" s="8">
        <v>23.225190999999999</v>
      </c>
      <c r="C42" s="8">
        <v>71732097000</v>
      </c>
      <c r="D42" s="8">
        <v>23225191000</v>
      </c>
      <c r="E42" s="8">
        <v>72.128481132399997</v>
      </c>
      <c r="F42" s="8">
        <v>72128481132.399994</v>
      </c>
    </row>
    <row r="43" spans="1:6" x14ac:dyDescent="0.25">
      <c r="A43" s="3">
        <v>40695</v>
      </c>
      <c r="B43" s="8">
        <v>28.472747999999999</v>
      </c>
      <c r="C43" s="8">
        <v>71479112000</v>
      </c>
      <c r="D43" s="8">
        <v>28472748000</v>
      </c>
      <c r="E43" s="8">
        <v>72.128481132399997</v>
      </c>
      <c r="F43" s="8">
        <v>72128481132.399994</v>
      </c>
    </row>
    <row r="44" spans="1:6" x14ac:dyDescent="0.25">
      <c r="A44" s="3">
        <v>40725</v>
      </c>
      <c r="B44" s="8">
        <v>33.594740000000002</v>
      </c>
      <c r="C44" s="8">
        <v>72174687000</v>
      </c>
      <c r="D44" s="8">
        <v>33594740000</v>
      </c>
      <c r="E44" s="8">
        <v>72.128481132399997</v>
      </c>
      <c r="F44" s="8">
        <v>72128481132.399994</v>
      </c>
    </row>
    <row r="45" spans="1:6" x14ac:dyDescent="0.25">
      <c r="A45" s="3">
        <v>40756</v>
      </c>
      <c r="B45" s="8">
        <v>38.752307000000002</v>
      </c>
      <c r="C45" s="8">
        <v>71479112000</v>
      </c>
      <c r="D45" s="8">
        <v>38752307000</v>
      </c>
      <c r="E45" s="8">
        <v>72.128481132399997</v>
      </c>
      <c r="F45" s="8">
        <v>72128481132.399994</v>
      </c>
    </row>
    <row r="46" spans="1:6" x14ac:dyDescent="0.25">
      <c r="A46" s="3">
        <v>40787</v>
      </c>
      <c r="B46" s="8">
        <v>44.102355000000003</v>
      </c>
      <c r="C46" s="8">
        <v>72197828000</v>
      </c>
      <c r="D46" s="8">
        <v>44102355000</v>
      </c>
      <c r="E46" s="8">
        <v>72.128481132399997</v>
      </c>
      <c r="F46" s="8">
        <v>72128481132.399994</v>
      </c>
    </row>
    <row r="47" spans="1:6" x14ac:dyDescent="0.25">
      <c r="A47" s="3">
        <v>40817</v>
      </c>
      <c r="B47" s="8">
        <v>49.419620999999999</v>
      </c>
      <c r="C47" s="8">
        <v>72373950000</v>
      </c>
      <c r="D47" s="8">
        <v>49419621000</v>
      </c>
      <c r="E47" s="8">
        <v>72.128481132399997</v>
      </c>
      <c r="F47" s="8">
        <v>72128481132.399994</v>
      </c>
    </row>
    <row r="48" spans="1:6" x14ac:dyDescent="0.25">
      <c r="A48" s="3">
        <v>40848</v>
      </c>
      <c r="B48" s="8">
        <v>55.347084000000002</v>
      </c>
      <c r="C48" s="8">
        <v>72722131000</v>
      </c>
      <c r="D48" s="8">
        <v>55347084000</v>
      </c>
      <c r="E48" s="8">
        <v>72.128481132399997</v>
      </c>
      <c r="F48" s="8">
        <v>72128481132.399994</v>
      </c>
    </row>
    <row r="49" spans="1:6" x14ac:dyDescent="0.25">
      <c r="A49" s="3">
        <v>40878</v>
      </c>
      <c r="B49" s="8">
        <v>72.356648000000007</v>
      </c>
      <c r="C49" s="8">
        <v>74678303000</v>
      </c>
      <c r="D49" s="8">
        <v>72356648000</v>
      </c>
      <c r="E49" s="8">
        <v>72.128481132399997</v>
      </c>
      <c r="F49" s="8">
        <v>72128481132.399994</v>
      </c>
    </row>
    <row r="50" spans="1:6" x14ac:dyDescent="0.25">
      <c r="A50" s="3">
        <v>40909</v>
      </c>
      <c r="B50" s="8">
        <v>1.335016</v>
      </c>
      <c r="C50" s="8">
        <v>85513925000</v>
      </c>
      <c r="D50" s="8">
        <v>1335016000</v>
      </c>
      <c r="E50" s="8">
        <v>79.512720487199985</v>
      </c>
      <c r="F50" s="8">
        <v>79512720487.199982</v>
      </c>
    </row>
    <row r="51" spans="1:6" x14ac:dyDescent="0.25">
      <c r="A51" s="3">
        <v>40940</v>
      </c>
      <c r="B51" s="8">
        <v>6.6007939999999996</v>
      </c>
      <c r="C51" s="8">
        <v>85514225000</v>
      </c>
      <c r="D51" s="8">
        <v>6600794000</v>
      </c>
      <c r="E51" s="8">
        <v>79.512720487199985</v>
      </c>
      <c r="F51" s="8">
        <v>79512720487.199982</v>
      </c>
    </row>
    <row r="52" spans="1:6" x14ac:dyDescent="0.25">
      <c r="A52" s="3">
        <v>40969</v>
      </c>
      <c r="B52" s="8">
        <v>12.729771</v>
      </c>
      <c r="C52" s="8">
        <v>85513925000</v>
      </c>
      <c r="D52" s="8">
        <v>12729771000</v>
      </c>
      <c r="E52" s="8">
        <v>79.512720487199985</v>
      </c>
      <c r="F52" s="8">
        <v>79512720487.199982</v>
      </c>
    </row>
    <row r="53" spans="1:6" x14ac:dyDescent="0.25">
      <c r="A53" s="3">
        <v>41000</v>
      </c>
      <c r="B53" s="8">
        <v>19.020398</v>
      </c>
      <c r="C53" s="8">
        <v>85514423000</v>
      </c>
      <c r="D53" s="8">
        <v>19020398000</v>
      </c>
      <c r="E53" s="8">
        <v>79.512720487199985</v>
      </c>
      <c r="F53" s="8">
        <v>79512720487.199997</v>
      </c>
    </row>
    <row r="54" spans="1:6" x14ac:dyDescent="0.25">
      <c r="A54" s="3">
        <v>41030</v>
      </c>
      <c r="B54" s="8">
        <v>24.515236999999999</v>
      </c>
      <c r="C54" s="8">
        <v>85634999000</v>
      </c>
      <c r="D54" s="8">
        <v>24515237000</v>
      </c>
      <c r="E54" s="8">
        <v>79.512720487199985</v>
      </c>
      <c r="F54" s="8">
        <v>79512720487.199982</v>
      </c>
    </row>
    <row r="55" spans="1:6" x14ac:dyDescent="0.25">
      <c r="A55" s="3">
        <v>41061</v>
      </c>
      <c r="B55" s="8">
        <v>29.028507999999999</v>
      </c>
      <c r="C55" s="8">
        <v>86136004000</v>
      </c>
      <c r="D55" s="8">
        <v>29028508000</v>
      </c>
      <c r="E55" s="8">
        <v>79.512720487199985</v>
      </c>
      <c r="F55" s="8">
        <v>79512720487.199982</v>
      </c>
    </row>
    <row r="56" spans="1:6" x14ac:dyDescent="0.25">
      <c r="A56" s="3">
        <v>41091</v>
      </c>
      <c r="B56" s="8">
        <v>34.81465</v>
      </c>
      <c r="C56" s="8">
        <v>86195754000</v>
      </c>
      <c r="D56" s="8">
        <v>34814650000</v>
      </c>
      <c r="E56" s="8">
        <v>79.512720487199985</v>
      </c>
      <c r="F56" s="8">
        <v>79512720487.199982</v>
      </c>
    </row>
    <row r="57" spans="1:6" x14ac:dyDescent="0.25">
      <c r="A57" s="3">
        <v>41122</v>
      </c>
      <c r="B57" s="8">
        <v>41.415332999999997</v>
      </c>
      <c r="C57" s="8">
        <v>85513925000</v>
      </c>
      <c r="D57" s="8">
        <v>41415333000</v>
      </c>
      <c r="E57" s="8">
        <v>79.512720487199985</v>
      </c>
      <c r="F57" s="8">
        <v>79512720487.199982</v>
      </c>
    </row>
    <row r="58" spans="1:6" x14ac:dyDescent="0.25">
      <c r="A58" s="3">
        <v>41153</v>
      </c>
      <c r="B58" s="8">
        <v>48.160874999999997</v>
      </c>
      <c r="C58" s="8">
        <v>86195754000</v>
      </c>
      <c r="D58" s="8">
        <v>48160875000</v>
      </c>
      <c r="E58" s="8">
        <v>79.512720487199985</v>
      </c>
      <c r="F58" s="8">
        <v>79512720487.199982</v>
      </c>
    </row>
    <row r="59" spans="1:6" x14ac:dyDescent="0.25">
      <c r="A59" s="3">
        <v>41183</v>
      </c>
      <c r="B59" s="8">
        <v>54.086742000000001</v>
      </c>
      <c r="C59" s="8">
        <v>86740338000</v>
      </c>
      <c r="D59" s="8">
        <v>54086742000</v>
      </c>
      <c r="E59" s="8">
        <v>79.512720487199985</v>
      </c>
      <c r="F59" s="8">
        <v>79512720487.199982</v>
      </c>
    </row>
    <row r="60" spans="1:6" x14ac:dyDescent="0.25">
      <c r="A60" s="3">
        <v>41214</v>
      </c>
      <c r="B60" s="8">
        <v>61.013908999999998</v>
      </c>
      <c r="C60" s="8">
        <v>86819056000</v>
      </c>
      <c r="D60" s="8">
        <v>61013909000</v>
      </c>
      <c r="E60" s="8">
        <v>79.512720487199985</v>
      </c>
      <c r="F60" s="8">
        <v>79512720487.199982</v>
      </c>
    </row>
    <row r="61" spans="1:6" x14ac:dyDescent="0.25">
      <c r="A61" s="3">
        <v>41244</v>
      </c>
      <c r="B61" s="8">
        <v>80.073777000000007</v>
      </c>
      <c r="C61" s="8">
        <v>89175025000</v>
      </c>
      <c r="D61" s="8">
        <v>80073777000</v>
      </c>
      <c r="E61" s="8">
        <v>79.512720487199985</v>
      </c>
      <c r="F61" s="8">
        <v>79512720487.199982</v>
      </c>
    </row>
    <row r="62" spans="1:6" x14ac:dyDescent="0.25">
      <c r="A62" s="3">
        <v>41275</v>
      </c>
      <c r="B62" s="8">
        <v>1.473087</v>
      </c>
      <c r="C62" s="8">
        <v>73500123000</v>
      </c>
      <c r="D62" s="8">
        <v>1473087000</v>
      </c>
      <c r="E62" s="8">
        <v>82.911207594199993</v>
      </c>
      <c r="F62" s="8">
        <v>82911207594.199997</v>
      </c>
    </row>
    <row r="63" spans="1:6" x14ac:dyDescent="0.25">
      <c r="A63" s="3">
        <v>41306</v>
      </c>
      <c r="B63" s="8">
        <v>6.9143999999999997</v>
      </c>
      <c r="C63" s="8">
        <v>73916788000</v>
      </c>
      <c r="D63" s="8">
        <v>6914400000</v>
      </c>
      <c r="E63" s="8">
        <v>82.911207594199993</v>
      </c>
      <c r="F63" s="8">
        <v>82911207594.199997</v>
      </c>
    </row>
    <row r="64" spans="1:6" x14ac:dyDescent="0.25">
      <c r="A64" s="3">
        <v>41334</v>
      </c>
      <c r="B64" s="8">
        <v>13.113687000000001</v>
      </c>
      <c r="C64" s="8">
        <v>75734980000</v>
      </c>
      <c r="D64" s="8">
        <v>13113687000</v>
      </c>
      <c r="E64" s="8">
        <v>82.911207594199993</v>
      </c>
      <c r="F64" s="8">
        <v>82911207594.199997</v>
      </c>
    </row>
    <row r="65" spans="1:6" x14ac:dyDescent="0.25">
      <c r="A65" s="3">
        <v>41365</v>
      </c>
      <c r="B65" s="8">
        <v>19.252759999999999</v>
      </c>
      <c r="C65" s="8">
        <v>93145104000</v>
      </c>
      <c r="D65" s="8">
        <v>19252760000</v>
      </c>
      <c r="E65" s="8">
        <v>82.911207594199993</v>
      </c>
      <c r="F65" s="8">
        <v>82911207594.199997</v>
      </c>
    </row>
    <row r="66" spans="1:6" x14ac:dyDescent="0.25">
      <c r="A66" s="3">
        <v>41395</v>
      </c>
      <c r="B66" s="8">
        <v>25.855810000000002</v>
      </c>
      <c r="C66" s="8">
        <v>91280835000</v>
      </c>
      <c r="D66" s="8">
        <v>25855810000</v>
      </c>
      <c r="E66" s="8">
        <v>82.911207594199993</v>
      </c>
      <c r="F66" s="8">
        <v>82911207594.199997</v>
      </c>
    </row>
    <row r="67" spans="1:6" x14ac:dyDescent="0.25">
      <c r="A67" s="3">
        <v>41426</v>
      </c>
      <c r="B67" s="8">
        <v>32.717804000000001</v>
      </c>
      <c r="C67" s="8">
        <v>92078199000</v>
      </c>
      <c r="D67" s="8">
        <v>32717804000</v>
      </c>
      <c r="E67" s="8">
        <v>82.911207594199993</v>
      </c>
      <c r="F67" s="8">
        <v>82911207594.199997</v>
      </c>
    </row>
    <row r="68" spans="1:6" x14ac:dyDescent="0.25">
      <c r="A68" s="3">
        <v>41456</v>
      </c>
      <c r="B68" s="8">
        <v>38.951174999999999</v>
      </c>
      <c r="C68" s="8">
        <v>92044438000</v>
      </c>
      <c r="D68" s="8">
        <v>38951175000</v>
      </c>
      <c r="E68" s="8">
        <v>82.911207594199993</v>
      </c>
      <c r="F68" s="8">
        <v>82911207594.199997</v>
      </c>
    </row>
    <row r="69" spans="1:6" x14ac:dyDescent="0.25">
      <c r="A69" s="3">
        <v>41487</v>
      </c>
      <c r="B69" s="8">
        <v>46.515008000000002</v>
      </c>
      <c r="C69" s="8">
        <v>92045896000</v>
      </c>
      <c r="D69" s="8">
        <v>46515008000</v>
      </c>
      <c r="E69" s="8">
        <v>82.911207594199993</v>
      </c>
      <c r="F69" s="8">
        <v>82911207594.199997</v>
      </c>
    </row>
    <row r="70" spans="1:6" x14ac:dyDescent="0.25">
      <c r="A70" s="3">
        <v>41518</v>
      </c>
      <c r="B70" s="8">
        <v>53.117221999999998</v>
      </c>
      <c r="C70" s="8">
        <v>92046717000</v>
      </c>
      <c r="D70" s="8">
        <v>53117222000</v>
      </c>
      <c r="E70" s="8">
        <v>82.911207594199993</v>
      </c>
      <c r="F70" s="8">
        <v>82911207594.199997</v>
      </c>
    </row>
    <row r="71" spans="1:6" x14ac:dyDescent="0.25">
      <c r="A71" s="3">
        <v>41548</v>
      </c>
      <c r="B71" s="8">
        <v>60.349265000000003</v>
      </c>
      <c r="C71" s="8">
        <v>92440839000</v>
      </c>
      <c r="D71" s="8">
        <v>60349265000</v>
      </c>
      <c r="E71" s="8">
        <v>82.911207594199993</v>
      </c>
      <c r="F71" s="8">
        <v>82911207594.199997</v>
      </c>
    </row>
    <row r="72" spans="1:6" x14ac:dyDescent="0.25">
      <c r="A72" s="3">
        <v>41579</v>
      </c>
      <c r="B72" s="8">
        <v>67.194801999999996</v>
      </c>
      <c r="C72" s="8">
        <v>90696689000</v>
      </c>
      <c r="D72" s="8">
        <v>67194801999.999992</v>
      </c>
      <c r="E72" s="8">
        <v>82.911207594199993</v>
      </c>
      <c r="F72" s="8">
        <v>82911207594.199997</v>
      </c>
    </row>
    <row r="73" spans="1:6" x14ac:dyDescent="0.25">
      <c r="A73" s="3">
        <v>41609</v>
      </c>
      <c r="B73" s="8">
        <v>83.053256000000005</v>
      </c>
      <c r="C73" s="8">
        <v>90161494000</v>
      </c>
      <c r="D73" s="8">
        <v>83053256000</v>
      </c>
      <c r="E73" s="8">
        <v>82.911207594199993</v>
      </c>
      <c r="F73" s="8">
        <v>82911207594.199997</v>
      </c>
    </row>
    <row r="74" spans="1:6" x14ac:dyDescent="0.25">
      <c r="A74" s="3">
        <v>41640</v>
      </c>
      <c r="B74" s="8">
        <v>5.213533</v>
      </c>
      <c r="C74" s="8">
        <v>95785096000</v>
      </c>
      <c r="D74" s="8">
        <v>5213533000</v>
      </c>
      <c r="E74" s="8">
        <v>91.614086636758401</v>
      </c>
      <c r="F74" s="8">
        <v>91614086636.758408</v>
      </c>
    </row>
    <row r="75" spans="1:6" x14ac:dyDescent="0.25">
      <c r="A75" s="3">
        <v>41671</v>
      </c>
      <c r="B75" s="8">
        <v>11.600174000000001</v>
      </c>
      <c r="C75" s="8">
        <v>95785096000</v>
      </c>
      <c r="D75" s="8">
        <v>11600174000</v>
      </c>
      <c r="E75" s="8">
        <v>91.614086636758401</v>
      </c>
      <c r="F75" s="8">
        <v>91614086636.758408</v>
      </c>
    </row>
    <row r="76" spans="1:6" x14ac:dyDescent="0.25">
      <c r="A76" s="3">
        <v>41699</v>
      </c>
      <c r="B76" s="8">
        <v>18.838566</v>
      </c>
      <c r="C76" s="8">
        <v>95787757000</v>
      </c>
      <c r="D76" s="8">
        <v>18838566000</v>
      </c>
      <c r="E76" s="8">
        <v>91.614086636758401</v>
      </c>
      <c r="F76" s="8">
        <v>91614086636.758408</v>
      </c>
    </row>
    <row r="77" spans="1:6" x14ac:dyDescent="0.25">
      <c r="A77" s="3">
        <v>41730</v>
      </c>
      <c r="B77" s="8">
        <v>25.689312000000001</v>
      </c>
      <c r="C77" s="8">
        <v>95787757000</v>
      </c>
      <c r="D77" s="8">
        <v>25689312000</v>
      </c>
      <c r="E77" s="8">
        <v>91.614086636758401</v>
      </c>
      <c r="F77" s="8">
        <v>91614086636.758408</v>
      </c>
    </row>
    <row r="78" spans="1:6" x14ac:dyDescent="0.25">
      <c r="A78" s="3">
        <v>41760</v>
      </c>
      <c r="B78" s="8">
        <v>35.549013000000002</v>
      </c>
      <c r="C78" s="8">
        <v>96432043000</v>
      </c>
      <c r="D78" s="8">
        <v>35549013000</v>
      </c>
      <c r="E78" s="8">
        <v>91.614086636758401</v>
      </c>
      <c r="F78" s="8">
        <v>91614086636.758408</v>
      </c>
    </row>
    <row r="79" spans="1:6" x14ac:dyDescent="0.25">
      <c r="A79" s="3">
        <v>41791</v>
      </c>
      <c r="B79" s="8">
        <v>41.268175999999997</v>
      </c>
      <c r="C79" s="8">
        <v>96432043000</v>
      </c>
      <c r="D79" s="8">
        <v>41268176000</v>
      </c>
      <c r="E79" s="8">
        <v>91.614086636758401</v>
      </c>
      <c r="F79" s="8">
        <v>91614086636.758408</v>
      </c>
    </row>
    <row r="80" spans="1:6" x14ac:dyDescent="0.25">
      <c r="A80" s="3">
        <v>41821</v>
      </c>
      <c r="B80" s="8">
        <v>48.579360000000001</v>
      </c>
      <c r="C80" s="8">
        <v>96435491000</v>
      </c>
      <c r="D80" s="8">
        <v>48579360000</v>
      </c>
      <c r="E80" s="8">
        <v>91.614086636758401</v>
      </c>
      <c r="F80" s="8">
        <v>91614086636.758408</v>
      </c>
    </row>
    <row r="81" spans="1:6" x14ac:dyDescent="0.25">
      <c r="A81" s="3">
        <v>41852</v>
      </c>
      <c r="B81" s="8">
        <v>56.739576</v>
      </c>
      <c r="C81" s="8">
        <v>96435491000</v>
      </c>
      <c r="D81" s="8">
        <v>56739576000</v>
      </c>
      <c r="E81" s="8">
        <v>91.614086636758401</v>
      </c>
      <c r="F81" s="8">
        <v>91614086636.758408</v>
      </c>
    </row>
    <row r="82" spans="1:6" x14ac:dyDescent="0.25">
      <c r="A82" s="3">
        <v>41883</v>
      </c>
      <c r="B82" s="8">
        <v>63.783740999999999</v>
      </c>
      <c r="C82" s="8">
        <v>96762851000</v>
      </c>
      <c r="D82" s="8">
        <v>63783741000</v>
      </c>
      <c r="E82" s="8">
        <v>91.614086636758401</v>
      </c>
      <c r="F82" s="8">
        <v>91614086636.758408</v>
      </c>
    </row>
    <row r="83" spans="1:6" x14ac:dyDescent="0.25">
      <c r="A83" s="3">
        <v>41913</v>
      </c>
      <c r="B83" s="8">
        <v>71.457677000000004</v>
      </c>
      <c r="C83" s="8">
        <v>96820486000</v>
      </c>
      <c r="D83" s="8">
        <v>71457677000</v>
      </c>
      <c r="E83" s="8">
        <v>91.614086636758401</v>
      </c>
      <c r="F83" s="8">
        <v>91614086636.758408</v>
      </c>
    </row>
    <row r="84" spans="1:6" x14ac:dyDescent="0.25">
      <c r="A84" s="3">
        <v>41944</v>
      </c>
      <c r="B84" s="8">
        <v>79.164997999999997</v>
      </c>
      <c r="C84" s="8">
        <v>96847108000</v>
      </c>
      <c r="D84" s="8">
        <v>79164998000</v>
      </c>
      <c r="E84" s="8">
        <v>91.614086636758401</v>
      </c>
      <c r="F84" s="8">
        <v>91614086636.758408</v>
      </c>
    </row>
    <row r="85" spans="1:6" x14ac:dyDescent="0.25">
      <c r="A85" s="3">
        <v>41974</v>
      </c>
      <c r="B85" s="8">
        <v>91.898531000000006</v>
      </c>
      <c r="C85" s="8">
        <v>97587386000</v>
      </c>
      <c r="D85" s="8">
        <v>91898531000</v>
      </c>
      <c r="E85" s="8">
        <v>91.614086636758401</v>
      </c>
      <c r="F85" s="8">
        <v>91614086636.758408</v>
      </c>
    </row>
    <row r="86" spans="1:6" x14ac:dyDescent="0.25">
      <c r="A86" s="3">
        <v>42005</v>
      </c>
      <c r="B86" s="8">
        <v>8.6610289999999992</v>
      </c>
      <c r="C86" s="8">
        <v>100300590000</v>
      </c>
      <c r="D86" s="8">
        <v>8661029000</v>
      </c>
      <c r="E86" s="8">
        <v>98.308995738582908</v>
      </c>
      <c r="F86" s="8">
        <v>98308995738.582901</v>
      </c>
    </row>
    <row r="87" spans="1:6" x14ac:dyDescent="0.25">
      <c r="A87" s="3">
        <v>42036</v>
      </c>
      <c r="B87" s="8">
        <v>15.358942000000001</v>
      </c>
      <c r="C87" s="8">
        <v>100352923000</v>
      </c>
      <c r="D87" s="8">
        <v>15358942000</v>
      </c>
      <c r="E87" s="8">
        <v>98.308995738582908</v>
      </c>
      <c r="F87" s="8">
        <v>98308995738.582901</v>
      </c>
    </row>
    <row r="88" spans="1:6" x14ac:dyDescent="0.25">
      <c r="A88" s="3">
        <v>42064</v>
      </c>
      <c r="B88" s="8">
        <v>22.903784999999999</v>
      </c>
      <c r="C88" s="8">
        <v>100405257000</v>
      </c>
      <c r="D88" s="8">
        <v>22903785000</v>
      </c>
      <c r="E88" s="8">
        <v>98.308995738582908</v>
      </c>
      <c r="F88" s="8">
        <v>98308995738.582901</v>
      </c>
    </row>
    <row r="89" spans="1:6" x14ac:dyDescent="0.25">
      <c r="A89" s="3">
        <v>42095</v>
      </c>
      <c r="B89" s="8">
        <v>30.491755999999999</v>
      </c>
      <c r="C89" s="8">
        <v>112356696000</v>
      </c>
      <c r="D89" s="8">
        <v>30491756000</v>
      </c>
      <c r="E89" s="8">
        <v>98.308995738582908</v>
      </c>
      <c r="F89" s="8">
        <v>98308995738.582901</v>
      </c>
    </row>
    <row r="90" spans="1:6" x14ac:dyDescent="0.25">
      <c r="A90" s="3">
        <v>42125</v>
      </c>
      <c r="B90" s="8">
        <v>38.588745000000003</v>
      </c>
      <c r="C90" s="8">
        <v>112356696000</v>
      </c>
      <c r="D90" s="8">
        <v>38588745000</v>
      </c>
      <c r="E90" s="8">
        <v>98.308995738582908</v>
      </c>
      <c r="F90" s="8">
        <v>98308995738.582901</v>
      </c>
    </row>
    <row r="91" spans="1:6" x14ac:dyDescent="0.25">
      <c r="A91" s="3">
        <v>42156</v>
      </c>
      <c r="B91" s="8">
        <v>46.481883000000003</v>
      </c>
      <c r="C91" s="8">
        <v>111557323000</v>
      </c>
      <c r="D91" s="8">
        <v>46481883000</v>
      </c>
      <c r="E91" s="8">
        <v>98.308995738582908</v>
      </c>
      <c r="F91" s="8">
        <v>98308995738.582901</v>
      </c>
    </row>
    <row r="92" spans="1:6" x14ac:dyDescent="0.25">
      <c r="A92" s="3">
        <v>42186</v>
      </c>
      <c r="B92" s="8">
        <v>54.707202000000002</v>
      </c>
      <c r="C92" s="8">
        <v>111105232000</v>
      </c>
      <c r="D92" s="8">
        <v>54707202000</v>
      </c>
      <c r="E92" s="8">
        <v>98.308995738582908</v>
      </c>
      <c r="F92" s="8">
        <v>98308995738.582901</v>
      </c>
    </row>
    <row r="93" spans="1:6" x14ac:dyDescent="0.25">
      <c r="A93" s="3">
        <v>42217</v>
      </c>
      <c r="B93" s="8">
        <v>62.118285</v>
      </c>
      <c r="C93" s="8">
        <v>111135485000</v>
      </c>
      <c r="D93" s="8">
        <v>62118285000</v>
      </c>
      <c r="E93" s="8">
        <v>98.308995738582908</v>
      </c>
      <c r="F93" s="8">
        <v>98308995738.582901</v>
      </c>
    </row>
    <row r="94" spans="1:6" x14ac:dyDescent="0.25">
      <c r="A94" s="3">
        <v>42248</v>
      </c>
      <c r="B94" s="8">
        <v>70.418721000000005</v>
      </c>
      <c r="C94" s="8">
        <v>111135485000</v>
      </c>
      <c r="D94" s="8">
        <v>70418721000</v>
      </c>
      <c r="E94" s="8">
        <v>98.308995738582908</v>
      </c>
      <c r="F94" s="8">
        <v>98308995738.582901</v>
      </c>
    </row>
    <row r="95" spans="1:6" x14ac:dyDescent="0.25">
      <c r="A95" s="3">
        <v>42278</v>
      </c>
      <c r="B95" s="8">
        <v>78.273957999999993</v>
      </c>
      <c r="C95" s="8">
        <v>110861850000</v>
      </c>
      <c r="D95" s="8">
        <v>78273958000</v>
      </c>
      <c r="E95" s="8">
        <v>98.308995738582908</v>
      </c>
      <c r="F95" s="8">
        <v>98308995738.582901</v>
      </c>
    </row>
    <row r="96" spans="1:6" x14ac:dyDescent="0.25">
      <c r="A96" s="3">
        <v>42309</v>
      </c>
      <c r="B96" s="8">
        <v>85.163055999999997</v>
      </c>
      <c r="C96" s="8">
        <v>110866271000</v>
      </c>
      <c r="D96" s="8">
        <v>85163056000</v>
      </c>
      <c r="E96" s="8">
        <v>98.308995738582908</v>
      </c>
      <c r="F96" s="8">
        <v>98308995738.582901</v>
      </c>
    </row>
    <row r="97" spans="1:6" x14ac:dyDescent="0.25">
      <c r="A97" s="3">
        <v>42339</v>
      </c>
      <c r="B97" s="8">
        <v>100.054862</v>
      </c>
      <c r="C97" s="8">
        <v>110043689000</v>
      </c>
      <c r="D97" s="8">
        <v>100054862000</v>
      </c>
      <c r="E97" s="8">
        <v>98.308995738582908</v>
      </c>
      <c r="F97" s="8">
        <v>98308995738.582901</v>
      </c>
    </row>
    <row r="98" spans="1:6" x14ac:dyDescent="0.25">
      <c r="A98" s="3">
        <v>42370</v>
      </c>
      <c r="B98" s="8">
        <v>5.5335510000000001</v>
      </c>
      <c r="C98" s="8">
        <v>108984083000</v>
      </c>
      <c r="D98" s="8">
        <v>5533551000</v>
      </c>
      <c r="E98" s="8">
        <v>95.366607468000012</v>
      </c>
      <c r="F98" s="8">
        <v>95366607468.000015</v>
      </c>
    </row>
    <row r="99" spans="1:6" x14ac:dyDescent="0.25">
      <c r="A99" s="3">
        <v>42401</v>
      </c>
      <c r="B99" s="8">
        <v>12.700825999999999</v>
      </c>
      <c r="C99" s="8">
        <v>109036436000</v>
      </c>
      <c r="D99" s="8">
        <v>12700826000</v>
      </c>
      <c r="E99" s="8">
        <v>95.366607468000012</v>
      </c>
      <c r="F99" s="8">
        <v>95366607468.000015</v>
      </c>
    </row>
    <row r="100" spans="1:6" x14ac:dyDescent="0.25">
      <c r="A100" s="3">
        <v>42430</v>
      </c>
      <c r="B100" s="8">
        <v>21.265008000000002</v>
      </c>
      <c r="C100" s="8">
        <v>109036436000</v>
      </c>
      <c r="D100" s="8">
        <v>21265008000</v>
      </c>
      <c r="E100" s="8">
        <v>95.366607468000012</v>
      </c>
      <c r="F100" s="8">
        <v>95366607468.000015</v>
      </c>
    </row>
    <row r="101" spans="1:6" x14ac:dyDescent="0.25">
      <c r="A101" s="3">
        <v>42461</v>
      </c>
      <c r="B101" s="8">
        <v>29.176945</v>
      </c>
      <c r="C101" s="8">
        <v>109036427000</v>
      </c>
      <c r="D101" s="8">
        <v>29176945000</v>
      </c>
      <c r="E101" s="8">
        <v>95.366607468000012</v>
      </c>
      <c r="F101" s="8">
        <v>95366607468.000015</v>
      </c>
    </row>
    <row r="102" spans="1:6" x14ac:dyDescent="0.25">
      <c r="A102" s="3">
        <v>42491</v>
      </c>
      <c r="B102" s="8">
        <v>37.632803000000003</v>
      </c>
      <c r="C102" s="8">
        <v>108553516000</v>
      </c>
      <c r="D102" s="8">
        <v>37632803000</v>
      </c>
      <c r="E102" s="8">
        <v>95.366607468000012</v>
      </c>
      <c r="F102" s="8">
        <v>95366607468.000015</v>
      </c>
    </row>
    <row r="103" spans="1:6" x14ac:dyDescent="0.25">
      <c r="A103" s="3">
        <v>42522</v>
      </c>
      <c r="B103" s="8">
        <v>46.489074000000002</v>
      </c>
      <c r="C103" s="8">
        <v>108553516000</v>
      </c>
      <c r="D103" s="8">
        <v>46489074000</v>
      </c>
      <c r="E103" s="8">
        <v>95.366607468000012</v>
      </c>
      <c r="F103" s="8">
        <v>95366607468.000015</v>
      </c>
    </row>
    <row r="104" spans="1:6" x14ac:dyDescent="0.25">
      <c r="A104" s="3">
        <v>42552</v>
      </c>
      <c r="B104" s="8">
        <v>55.136701000000002</v>
      </c>
      <c r="C104" s="8">
        <v>108565028000</v>
      </c>
      <c r="D104" s="8">
        <v>55136701000</v>
      </c>
      <c r="E104" s="8">
        <v>95.366607468000012</v>
      </c>
      <c r="F104" s="8">
        <v>95366607468.000015</v>
      </c>
    </row>
    <row r="105" spans="1:6" x14ac:dyDescent="0.25">
      <c r="A105" s="3">
        <v>42583</v>
      </c>
      <c r="B105" s="8">
        <v>62.155482999999997</v>
      </c>
      <c r="C105" s="8">
        <v>108665941000</v>
      </c>
      <c r="D105" s="8">
        <v>62155483000</v>
      </c>
      <c r="E105" s="8">
        <v>95.366607468000012</v>
      </c>
      <c r="F105" s="8">
        <v>95366607468.000015</v>
      </c>
    </row>
    <row r="106" spans="1:6" x14ac:dyDescent="0.25">
      <c r="A106" s="3">
        <v>42614</v>
      </c>
      <c r="B106" s="8">
        <v>71.160579999999996</v>
      </c>
      <c r="C106" s="8">
        <v>118914409000</v>
      </c>
      <c r="D106" s="8">
        <v>71160580000</v>
      </c>
      <c r="E106" s="8">
        <v>95.366607468000012</v>
      </c>
      <c r="F106" s="8">
        <v>95366607468.000015</v>
      </c>
    </row>
    <row r="107" spans="1:6" x14ac:dyDescent="0.25">
      <c r="A107" s="3">
        <v>42644</v>
      </c>
      <c r="B107" s="8">
        <v>79.069571999999994</v>
      </c>
      <c r="C107" s="8">
        <v>108586425000</v>
      </c>
      <c r="D107" s="8">
        <v>79069572000</v>
      </c>
      <c r="E107" s="8">
        <v>95.366607468000012</v>
      </c>
      <c r="F107" s="8">
        <v>95366607468.000015</v>
      </c>
    </row>
    <row r="108" spans="1:6" x14ac:dyDescent="0.25">
      <c r="A108" s="3">
        <v>42675</v>
      </c>
      <c r="B108" s="8">
        <v>87.652394000000001</v>
      </c>
      <c r="C108" s="8">
        <v>108555808000</v>
      </c>
      <c r="D108" s="8">
        <v>87652394000</v>
      </c>
      <c r="E108" s="8">
        <v>95.366607468000012</v>
      </c>
      <c r="F108" s="8">
        <v>95366607468.000015</v>
      </c>
    </row>
    <row r="109" spans="1:6" x14ac:dyDescent="0.25">
      <c r="A109" s="3">
        <v>42705</v>
      </c>
      <c r="B109" s="8">
        <v>106.23553699999999</v>
      </c>
      <c r="C109" s="8">
        <v>109921383000</v>
      </c>
      <c r="D109" s="8">
        <v>106235537000</v>
      </c>
      <c r="E109" s="8">
        <v>95.366607468000012</v>
      </c>
      <c r="F109" s="8">
        <v>95366607468.000015</v>
      </c>
    </row>
    <row r="110" spans="1:6" x14ac:dyDescent="0.25">
      <c r="A110" s="3">
        <v>42736</v>
      </c>
      <c r="B110" s="8">
        <v>5.8857429999999997</v>
      </c>
      <c r="C110" s="8">
        <v>115309019000</v>
      </c>
      <c r="D110" s="8">
        <v>5885743000</v>
      </c>
      <c r="E110" s="8">
        <v>109.088149</v>
      </c>
      <c r="F110" s="8">
        <v>109088149000</v>
      </c>
    </row>
    <row r="111" spans="1:6" x14ac:dyDescent="0.25">
      <c r="A111" s="3">
        <v>42767</v>
      </c>
      <c r="B111" s="8">
        <v>13.493224</v>
      </c>
      <c r="C111" s="8">
        <v>115309019000</v>
      </c>
      <c r="D111" s="8">
        <v>13493224000</v>
      </c>
      <c r="E111" s="8">
        <v>109.088149</v>
      </c>
      <c r="F111" s="8">
        <v>109088149000</v>
      </c>
    </row>
    <row r="112" spans="1:6" x14ac:dyDescent="0.25">
      <c r="A112" s="3">
        <v>42795</v>
      </c>
      <c r="B112" s="8">
        <v>22.01201</v>
      </c>
      <c r="C112" s="8">
        <v>114600485000</v>
      </c>
      <c r="D112" s="8">
        <v>22012010000</v>
      </c>
      <c r="E112" s="8">
        <v>109.088149</v>
      </c>
      <c r="F112" s="8">
        <v>109088149000</v>
      </c>
    </row>
    <row r="113" spans="1:6" x14ac:dyDescent="0.25">
      <c r="A113" s="3">
        <v>42826</v>
      </c>
      <c r="B113" s="8">
        <v>30.200671</v>
      </c>
      <c r="C113" s="8">
        <v>113866513000</v>
      </c>
      <c r="D113" s="8">
        <v>30200671000</v>
      </c>
      <c r="E113" s="8">
        <v>109.088149</v>
      </c>
      <c r="F113" s="8">
        <v>109088149000</v>
      </c>
    </row>
    <row r="114" spans="1:6" x14ac:dyDescent="0.25">
      <c r="A114" s="3">
        <v>42856</v>
      </c>
      <c r="B114" s="8">
        <v>39.909163999999997</v>
      </c>
      <c r="C114" s="8">
        <v>113867343000</v>
      </c>
      <c r="D114" s="8">
        <v>39909164000</v>
      </c>
      <c r="E114" s="8">
        <v>109.088149</v>
      </c>
      <c r="F114" s="8">
        <v>109088149000</v>
      </c>
    </row>
    <row r="115" spans="1:6" x14ac:dyDescent="0.25">
      <c r="A115" s="3">
        <v>42887</v>
      </c>
      <c r="B115" s="8">
        <v>48.052118</v>
      </c>
      <c r="C115" s="8">
        <v>113867343000</v>
      </c>
      <c r="D115" s="8">
        <v>48052118000</v>
      </c>
      <c r="E115" s="8">
        <v>109.088149</v>
      </c>
      <c r="F115" s="8">
        <v>109088149000</v>
      </c>
    </row>
    <row r="116" spans="1:6" x14ac:dyDescent="0.25">
      <c r="A116" s="3">
        <v>42917</v>
      </c>
      <c r="B116" s="8">
        <v>56.017744999999998</v>
      </c>
      <c r="C116" s="8">
        <v>113879926000</v>
      </c>
      <c r="D116" s="8">
        <v>56017745000</v>
      </c>
      <c r="E116" s="8">
        <v>109.088149</v>
      </c>
      <c r="F116" s="8">
        <v>109088149000</v>
      </c>
    </row>
    <row r="117" spans="1:6" x14ac:dyDescent="0.25">
      <c r="A117" s="3">
        <v>42948</v>
      </c>
      <c r="B117" s="8">
        <v>65.432503999999994</v>
      </c>
      <c r="C117" s="8">
        <v>114070257000</v>
      </c>
      <c r="D117" s="8">
        <v>65432503999.999992</v>
      </c>
      <c r="E117" s="8">
        <v>109.088149</v>
      </c>
      <c r="F117" s="8">
        <v>109088149000</v>
      </c>
    </row>
    <row r="118" spans="1:6" x14ac:dyDescent="0.25">
      <c r="A118" s="3">
        <v>42979</v>
      </c>
      <c r="B118" s="8">
        <v>74.219202999999993</v>
      </c>
      <c r="C118" s="8">
        <v>114070257000</v>
      </c>
      <c r="D118" s="8">
        <v>74219203000</v>
      </c>
      <c r="E118" s="8">
        <v>109.088149</v>
      </c>
      <c r="F118" s="8">
        <v>109088149000</v>
      </c>
    </row>
    <row r="119" spans="1:6" x14ac:dyDescent="0.25">
      <c r="A119" s="3">
        <v>43009</v>
      </c>
      <c r="B119" s="8">
        <v>82.282470000000004</v>
      </c>
      <c r="C119" s="8">
        <v>113625292000</v>
      </c>
      <c r="D119" s="8">
        <v>82282470000</v>
      </c>
      <c r="E119" s="8">
        <v>109.088149</v>
      </c>
      <c r="F119" s="8">
        <v>109088149000</v>
      </c>
    </row>
    <row r="120" spans="1:6" x14ac:dyDescent="0.25">
      <c r="A120" s="3">
        <v>43040</v>
      </c>
      <c r="B120" s="8">
        <v>90.914231000000001</v>
      </c>
      <c r="C120" s="8">
        <v>113626492000</v>
      </c>
      <c r="D120" s="8">
        <v>90914231000</v>
      </c>
      <c r="E120" s="8">
        <v>109.088149</v>
      </c>
      <c r="F120" s="8">
        <v>109088149000</v>
      </c>
    </row>
    <row r="121" spans="1:6" x14ac:dyDescent="0.25">
      <c r="A121" s="3">
        <v>43070</v>
      </c>
      <c r="B121" s="8">
        <v>114.70061</v>
      </c>
      <c r="C121" s="8">
        <v>117336644000</v>
      </c>
      <c r="D121" s="8">
        <v>114700610000</v>
      </c>
      <c r="E121" s="8">
        <v>109.088149</v>
      </c>
      <c r="F121" s="8">
        <v>109088149000</v>
      </c>
    </row>
    <row r="122" spans="1:6" x14ac:dyDescent="0.25">
      <c r="A122" s="3">
        <v>43101</v>
      </c>
      <c r="B122" s="8">
        <v>5.6509510000000001</v>
      </c>
      <c r="C122" s="8">
        <v>119294155000</v>
      </c>
      <c r="D122" s="8">
        <v>5650951000</v>
      </c>
      <c r="E122" s="8">
        <v>112.36079305356898</v>
      </c>
      <c r="F122" s="8">
        <v>112360793053.56898</v>
      </c>
    </row>
    <row r="123" spans="1:6" x14ac:dyDescent="0.25">
      <c r="A123" s="3">
        <v>43132</v>
      </c>
      <c r="B123" s="8">
        <v>12.714097000000001</v>
      </c>
      <c r="C123" s="8">
        <v>119294155000</v>
      </c>
      <c r="D123" s="8">
        <v>12714097000</v>
      </c>
      <c r="E123" s="8">
        <v>112.36079305356898</v>
      </c>
      <c r="F123" s="8">
        <v>112360793053.56898</v>
      </c>
    </row>
    <row r="124" spans="1:6" x14ac:dyDescent="0.25">
      <c r="A124" s="3">
        <v>43160</v>
      </c>
      <c r="B124" s="8">
        <v>20.853757999999999</v>
      </c>
      <c r="C124" s="8">
        <v>119294155000</v>
      </c>
      <c r="D124" s="8">
        <v>20853758000</v>
      </c>
      <c r="E124" s="8">
        <v>112.36079305356898</v>
      </c>
      <c r="F124" s="8">
        <v>112360793053.56898</v>
      </c>
    </row>
    <row r="125" spans="1:6" x14ac:dyDescent="0.25">
      <c r="A125" s="3">
        <v>43191</v>
      </c>
      <c r="B125" s="8">
        <v>28.422374999999999</v>
      </c>
      <c r="C125" s="8">
        <v>118362461000</v>
      </c>
      <c r="D125" s="8">
        <v>28422375000</v>
      </c>
      <c r="E125" s="8">
        <v>112.36079305356898</v>
      </c>
      <c r="F125" s="8">
        <v>112360793053.56898</v>
      </c>
    </row>
    <row r="126" spans="1:6" x14ac:dyDescent="0.25">
      <c r="A126" s="3">
        <v>43221</v>
      </c>
      <c r="B126" s="8">
        <v>37.315989999999999</v>
      </c>
      <c r="C126" s="8">
        <v>119294155000</v>
      </c>
      <c r="D126" s="8">
        <v>37315990000</v>
      </c>
      <c r="E126" s="8">
        <v>112.36079305356898</v>
      </c>
      <c r="F126" s="8">
        <v>112360793053.56898</v>
      </c>
    </row>
    <row r="127" spans="1:6" x14ac:dyDescent="0.25">
      <c r="A127" s="3">
        <v>43252</v>
      </c>
      <c r="B127" s="8">
        <v>48.666943000000003</v>
      </c>
      <c r="C127" s="8">
        <v>117471898000</v>
      </c>
      <c r="D127" s="8">
        <v>48666943000</v>
      </c>
      <c r="E127" s="8">
        <v>112.36079305356898</v>
      </c>
      <c r="F127" s="8">
        <v>112360793053.56898</v>
      </c>
    </row>
    <row r="128" spans="1:6" x14ac:dyDescent="0.25">
      <c r="A128" s="3">
        <v>43282</v>
      </c>
      <c r="B128" s="8">
        <v>57.745094999999999</v>
      </c>
      <c r="C128" s="8">
        <v>117537191000</v>
      </c>
      <c r="D128" s="8">
        <v>57745095000</v>
      </c>
      <c r="E128" s="8">
        <v>112.36079305356898</v>
      </c>
      <c r="F128" s="8">
        <v>112360793053.56898</v>
      </c>
    </row>
    <row r="129" spans="1:6" x14ac:dyDescent="0.25">
      <c r="A129" s="3">
        <v>43313</v>
      </c>
      <c r="B129" s="8">
        <v>66.889755669590002</v>
      </c>
      <c r="C129" s="8">
        <v>118105533000</v>
      </c>
      <c r="D129" s="8">
        <v>66889755669.590004</v>
      </c>
      <c r="E129" s="8">
        <v>112.36079305356898</v>
      </c>
      <c r="F129" s="8">
        <v>112360793053.56898</v>
      </c>
    </row>
    <row r="130" spans="1:6" x14ac:dyDescent="0.25">
      <c r="A130" s="3">
        <v>43344</v>
      </c>
      <c r="B130" s="8">
        <v>75.460667000000001</v>
      </c>
      <c r="C130" s="8">
        <v>118051034000</v>
      </c>
      <c r="D130" s="8">
        <v>75460667000</v>
      </c>
      <c r="E130" s="8">
        <v>112.36079305356898</v>
      </c>
      <c r="F130" s="8">
        <v>112360793053.56898</v>
      </c>
    </row>
    <row r="131" spans="1:6" x14ac:dyDescent="0.25">
      <c r="A131" s="3">
        <v>43374</v>
      </c>
      <c r="B131" s="8">
        <v>87.50782283807159</v>
      </c>
      <c r="C131" s="8">
        <v>117310025516.99998</v>
      </c>
      <c r="D131" s="8">
        <v>87507822838.071594</v>
      </c>
      <c r="E131" s="8">
        <v>112.36079305356898</v>
      </c>
      <c r="F131" s="8">
        <v>112360793053.56898</v>
      </c>
    </row>
    <row r="132" spans="1:6" x14ac:dyDescent="0.25">
      <c r="A132" s="3">
        <v>43405</v>
      </c>
      <c r="B132" s="8">
        <v>97.211335233325002</v>
      </c>
      <c r="C132" s="8">
        <v>118655384667</v>
      </c>
      <c r="D132" s="8">
        <v>97211335233.324997</v>
      </c>
      <c r="E132" s="8">
        <v>112.36079305356898</v>
      </c>
      <c r="F132" s="8">
        <v>112360793053.56898</v>
      </c>
    </row>
    <row r="133" spans="1:6" x14ac:dyDescent="0.25">
      <c r="A133" s="3">
        <v>43435</v>
      </c>
      <c r="B133" s="8">
        <v>116.82088729937399</v>
      </c>
      <c r="C133" s="8">
        <v>117704518436</v>
      </c>
      <c r="D133" s="8">
        <v>116820887299.37399</v>
      </c>
      <c r="E133" s="8">
        <v>112.36079305356898</v>
      </c>
      <c r="F133" s="8">
        <v>112360793053.56898</v>
      </c>
    </row>
    <row r="134" spans="1:6" x14ac:dyDescent="0.25">
      <c r="A134" s="3">
        <v>43466</v>
      </c>
      <c r="B134" s="8">
        <v>5.4472898521599999</v>
      </c>
      <c r="C134" s="8">
        <v>120382341999.00002</v>
      </c>
      <c r="D134" s="8">
        <v>5447289852.1599998</v>
      </c>
      <c r="E134" s="8">
        <v>117.29343186862067</v>
      </c>
      <c r="F134" s="8">
        <v>117293431868.62067</v>
      </c>
    </row>
    <row r="135" spans="1:6" x14ac:dyDescent="0.25">
      <c r="A135" s="3">
        <v>43497</v>
      </c>
      <c r="B135" s="8">
        <v>17.272023011089999</v>
      </c>
      <c r="C135" s="8">
        <v>120382341999.00002</v>
      </c>
      <c r="D135" s="8">
        <v>17272023011.09</v>
      </c>
      <c r="E135" s="8">
        <v>117.29343186862069</v>
      </c>
      <c r="F135" s="8">
        <v>117293431868.62068</v>
      </c>
    </row>
    <row r="136" spans="1:6" x14ac:dyDescent="0.25">
      <c r="A136" s="3">
        <v>43525</v>
      </c>
      <c r="B136" s="8">
        <v>20.971195044560002</v>
      </c>
      <c r="C136" s="8">
        <v>120382341999.00002</v>
      </c>
      <c r="D136" s="8">
        <v>20971195044.560001</v>
      </c>
      <c r="E136" s="8">
        <v>117.29343186862069</v>
      </c>
      <c r="F136" s="8">
        <v>117293431868.62068</v>
      </c>
    </row>
    <row r="137" spans="1:6" x14ac:dyDescent="0.25">
      <c r="A137" s="3">
        <v>43556</v>
      </c>
      <c r="B137" s="8">
        <v>29.426811705249996</v>
      </c>
      <c r="C137" s="8">
        <v>120750241696.00002</v>
      </c>
      <c r="D137" s="8">
        <v>29426811705.249996</v>
      </c>
      <c r="E137" s="8">
        <v>117.29343186862069</v>
      </c>
      <c r="F137" s="8">
        <v>117293431868.62068</v>
      </c>
    </row>
    <row r="138" spans="1:6" x14ac:dyDescent="0.25">
      <c r="A138" s="3">
        <v>43586</v>
      </c>
      <c r="B138" s="8">
        <v>38.345695066929999</v>
      </c>
      <c r="C138" s="8">
        <v>120750241696.00002</v>
      </c>
      <c r="D138" s="8">
        <v>38345695066.93</v>
      </c>
      <c r="E138" s="8">
        <v>117.29343186862069</v>
      </c>
      <c r="F138" s="8">
        <v>117293431868.62068</v>
      </c>
    </row>
    <row r="139" spans="1:6" x14ac:dyDescent="0.25">
      <c r="A139" s="3">
        <v>43617</v>
      </c>
      <c r="B139" s="8">
        <v>46.672695427530009</v>
      </c>
      <c r="C139" s="8">
        <v>120750241696.00002</v>
      </c>
      <c r="D139" s="8">
        <v>46672695427.530006</v>
      </c>
      <c r="E139" s="8">
        <v>117.29343186862069</v>
      </c>
      <c r="F139" s="8">
        <v>117293431868.62068</v>
      </c>
    </row>
    <row r="140" spans="1:6" x14ac:dyDescent="0.25">
      <c r="A140" s="3">
        <v>43647</v>
      </c>
      <c r="B140" s="8">
        <v>58.417544200290003</v>
      </c>
      <c r="C140" s="8">
        <v>120750241696</v>
      </c>
      <c r="D140" s="8">
        <v>58417544200.290001</v>
      </c>
      <c r="E140" s="8">
        <v>117.29343186862069</v>
      </c>
      <c r="F140" s="8">
        <v>117293431868.62068</v>
      </c>
    </row>
    <row r="141" spans="1:6" x14ac:dyDescent="0.25">
      <c r="A141" s="3">
        <v>43678</v>
      </c>
      <c r="B141" s="8">
        <v>68.398318147049991</v>
      </c>
      <c r="C141" s="8">
        <v>120746466512</v>
      </c>
      <c r="D141" s="8">
        <v>68398318147.049995</v>
      </c>
      <c r="E141" s="8">
        <v>117.29343186862069</v>
      </c>
      <c r="F141" s="8">
        <v>117293431868.62068</v>
      </c>
    </row>
    <row r="142" spans="1:6" x14ac:dyDescent="0.25">
      <c r="A142" s="3">
        <v>43709</v>
      </c>
      <c r="B142" s="8">
        <v>77.951853236199995</v>
      </c>
      <c r="C142" s="8">
        <v>120333322526</v>
      </c>
      <c r="D142" s="8">
        <v>77951853236.199997</v>
      </c>
      <c r="E142" s="8">
        <v>117.29343186862069</v>
      </c>
      <c r="F142" s="8">
        <v>117293431868.62068</v>
      </c>
    </row>
    <row r="143" spans="1:6" x14ac:dyDescent="0.25">
      <c r="A143" s="3">
        <v>43739</v>
      </c>
      <c r="B143" s="8">
        <v>88.092613386359986</v>
      </c>
      <c r="C143" s="8">
        <v>121504667854.99998</v>
      </c>
      <c r="D143" s="8">
        <v>88092613386.359985</v>
      </c>
      <c r="E143" s="8">
        <v>117.29343186862069</v>
      </c>
      <c r="F143" s="8">
        <v>117293431868.62068</v>
      </c>
    </row>
    <row r="144" spans="1:6" x14ac:dyDescent="0.25">
      <c r="A144" s="3">
        <v>43770</v>
      </c>
      <c r="B144" s="8">
        <v>96.625926362779978</v>
      </c>
      <c r="C144" s="8">
        <v>121545609469</v>
      </c>
      <c r="D144" s="8">
        <v>96625926362.779984</v>
      </c>
      <c r="E144" s="8">
        <v>117.29343186862069</v>
      </c>
      <c r="F144" s="8">
        <v>117293431868.62068</v>
      </c>
    </row>
    <row r="145" spans="1:6" x14ac:dyDescent="0.25">
      <c r="A145" s="3">
        <v>43800</v>
      </c>
      <c r="B145" s="8">
        <v>122.26991771798002</v>
      </c>
      <c r="C145" s="8">
        <v>124777252992</v>
      </c>
      <c r="D145" s="8">
        <v>122269917717.98001</v>
      </c>
      <c r="E145" s="8">
        <v>117.29343186862069</v>
      </c>
      <c r="F145" s="8">
        <v>117293431868.62068</v>
      </c>
    </row>
    <row r="146" spans="1:6" x14ac:dyDescent="0.25">
      <c r="A146" s="3">
        <v>43831</v>
      </c>
      <c r="B146" s="8">
        <v>5.0028657582400005</v>
      </c>
      <c r="C146" s="8">
        <v>125234358514</v>
      </c>
      <c r="D146" s="8">
        <v>5002865758.2400007</v>
      </c>
      <c r="E146" s="8">
        <v>121.24622052259321</v>
      </c>
      <c r="F146" s="8">
        <v>121246220522.5932</v>
      </c>
    </row>
    <row r="147" spans="1:6" x14ac:dyDescent="0.25">
      <c r="A147" s="3">
        <v>43862</v>
      </c>
      <c r="B147" s="8">
        <v>12.61222574166</v>
      </c>
      <c r="C147" s="8">
        <v>125234358514</v>
      </c>
      <c r="D147" s="8">
        <v>12612225741.66</v>
      </c>
      <c r="E147" s="8">
        <v>121.24622052259321</v>
      </c>
      <c r="F147" s="8">
        <v>121246220522.5932</v>
      </c>
    </row>
    <row r="148" spans="1:6" x14ac:dyDescent="0.25">
      <c r="A148" s="3">
        <v>43891</v>
      </c>
      <c r="B148" s="8">
        <v>26.098015255689997</v>
      </c>
      <c r="C148" s="8">
        <v>125234358514</v>
      </c>
      <c r="D148" s="8">
        <v>26098015255.689999</v>
      </c>
      <c r="E148" s="8">
        <v>121.24622052259321</v>
      </c>
      <c r="F148" s="8">
        <v>121246220522.5932</v>
      </c>
    </row>
    <row r="149" spans="1:6" x14ac:dyDescent="0.25">
      <c r="A149" s="3">
        <v>43922</v>
      </c>
      <c r="B149" s="8">
        <v>39.258239107230004</v>
      </c>
      <c r="C149" s="8">
        <v>138508680641</v>
      </c>
      <c r="D149" s="8">
        <v>39258239107.230003</v>
      </c>
      <c r="E149" s="8">
        <v>121.24622052259321</v>
      </c>
      <c r="F149" s="8">
        <v>121246220522.5932</v>
      </c>
    </row>
    <row r="150" spans="1:6" x14ac:dyDescent="0.25">
      <c r="A150" s="3">
        <v>43952</v>
      </c>
      <c r="B150" s="8">
        <v>52.277762543229997</v>
      </c>
      <c r="C150" s="8">
        <v>154416667030</v>
      </c>
      <c r="D150" s="8">
        <v>52277762543.229996</v>
      </c>
      <c r="E150" s="8">
        <v>121.24622052259321</v>
      </c>
      <c r="F150" s="8">
        <v>121246220522.5932</v>
      </c>
    </row>
    <row r="151" spans="1:6" x14ac:dyDescent="0.25">
      <c r="A151" s="3">
        <v>43983</v>
      </c>
      <c r="B151" s="8">
        <v>65.08240120327001</v>
      </c>
      <c r="C151" s="8">
        <v>158856285068.00003</v>
      </c>
      <c r="D151" s="8">
        <v>65082401203.270004</v>
      </c>
      <c r="E151" s="8">
        <v>121.24622052259321</v>
      </c>
      <c r="F151" s="8">
        <v>121246220522.5932</v>
      </c>
    </row>
    <row r="152" spans="1:6" x14ac:dyDescent="0.25">
      <c r="A152" s="3">
        <v>44013</v>
      </c>
      <c r="B152" s="8">
        <v>80.844471174849986</v>
      </c>
      <c r="C152" s="8">
        <v>159164748309</v>
      </c>
      <c r="D152" s="8">
        <v>80844471174.849991</v>
      </c>
      <c r="E152" s="8">
        <v>121.24622052259321</v>
      </c>
      <c r="F152" s="8">
        <v>121246220522.5932</v>
      </c>
    </row>
    <row r="153" spans="1:6" x14ac:dyDescent="0.25">
      <c r="A153" s="3">
        <v>44044</v>
      </c>
      <c r="B153" s="8">
        <v>99.131639966972401</v>
      </c>
      <c r="C153" s="8">
        <v>161888055966.00003</v>
      </c>
      <c r="D153" s="8">
        <v>99131639966.972397</v>
      </c>
      <c r="E153" s="8">
        <v>121.24622052259321</v>
      </c>
      <c r="F153" s="8">
        <v>121246220522.5932</v>
      </c>
    </row>
    <row r="154" spans="1:6" x14ac:dyDescent="0.25">
      <c r="A154" s="3">
        <v>44075</v>
      </c>
      <c r="B154" s="8">
        <v>112.44</v>
      </c>
      <c r="C154" s="8">
        <v>164351753924</v>
      </c>
      <c r="D154" s="8">
        <v>112435409561.87</v>
      </c>
      <c r="E154" s="8">
        <v>121.25</v>
      </c>
      <c r="F154" s="8">
        <v>121246220522.59</v>
      </c>
    </row>
    <row r="155" spans="1:6" x14ac:dyDescent="0.25">
      <c r="A155" s="3">
        <v>44105</v>
      </c>
      <c r="B155" s="8">
        <v>122.9</v>
      </c>
      <c r="C155" s="8">
        <v>164291765229</v>
      </c>
      <c r="D155" s="8">
        <v>122901898648.03</v>
      </c>
      <c r="E155" s="8">
        <v>121.25</v>
      </c>
      <c r="F155" s="8">
        <v>121246220522.59</v>
      </c>
    </row>
    <row r="156" spans="1:6" x14ac:dyDescent="0.25">
      <c r="A156" s="3">
        <v>44136</v>
      </c>
      <c r="B156" s="8">
        <v>133.41</v>
      </c>
      <c r="C156" s="8">
        <v>165082469870</v>
      </c>
      <c r="D156" s="8">
        <v>133412754385.09</v>
      </c>
      <c r="E156" s="8">
        <v>121.25</v>
      </c>
      <c r="F156" s="8">
        <v>121246220522.59</v>
      </c>
    </row>
    <row r="157" spans="1:6" x14ac:dyDescent="0.25">
      <c r="A157" s="3">
        <v>44166</v>
      </c>
      <c r="B157" s="8">
        <v>160.98510648865999</v>
      </c>
      <c r="C157" s="8">
        <v>185070476652</v>
      </c>
      <c r="D157" s="8">
        <v>160985106488.66</v>
      </c>
      <c r="E157" s="8">
        <v>121.24622052259321</v>
      </c>
      <c r="F157" s="8">
        <v>121246220522.5932</v>
      </c>
    </row>
    <row r="158" spans="1:6" x14ac:dyDescent="0.25">
      <c r="A158" s="3">
        <v>44197</v>
      </c>
      <c r="B158" s="8">
        <v>5.6713923551899992</v>
      </c>
      <c r="C158" s="8">
        <v>138001100461</v>
      </c>
      <c r="D158" s="8">
        <v>5671392355.1899996</v>
      </c>
      <c r="E158" s="8">
        <v>123.82876501972444</v>
      </c>
      <c r="F158" s="8">
        <v>123828765019.72444</v>
      </c>
    </row>
    <row r="159" spans="1:6" x14ac:dyDescent="0.25">
      <c r="A159" s="3">
        <v>44228</v>
      </c>
      <c r="B159" s="8">
        <v>14.809056926029999</v>
      </c>
      <c r="C159" s="8">
        <v>140862305461</v>
      </c>
      <c r="D159" s="8">
        <v>14809056926.029999</v>
      </c>
      <c r="E159" s="8">
        <v>123.82876501972444</v>
      </c>
      <c r="F159" s="8">
        <v>123828765019.72444</v>
      </c>
    </row>
    <row r="160" spans="1:6" x14ac:dyDescent="0.25">
      <c r="A160" s="3">
        <v>44256</v>
      </c>
      <c r="B160" s="8">
        <v>32.024335575000002</v>
      </c>
      <c r="C160" s="8">
        <v>146186625603</v>
      </c>
      <c r="D160" s="8">
        <v>32024335575</v>
      </c>
      <c r="E160" s="8">
        <v>123.82876501972444</v>
      </c>
      <c r="F160" s="8">
        <v>123828765019.72444</v>
      </c>
    </row>
    <row r="161" spans="1:6" x14ac:dyDescent="0.25">
      <c r="A161" s="3">
        <v>44287</v>
      </c>
      <c r="B161" s="8">
        <v>39.914785475275906</v>
      </c>
      <c r="C161" s="8">
        <v>163651289670</v>
      </c>
      <c r="D161" s="8">
        <v>39914785475.275909</v>
      </c>
      <c r="E161" s="8">
        <v>123.82876501972444</v>
      </c>
      <c r="F161" s="8">
        <v>123828765019.72444</v>
      </c>
    </row>
    <row r="162" spans="1:6" x14ac:dyDescent="0.25">
      <c r="A162" s="3">
        <v>44317</v>
      </c>
      <c r="B162" s="8">
        <v>55.857797950562102</v>
      </c>
      <c r="C162" s="8">
        <v>169151361574</v>
      </c>
      <c r="D162" s="8">
        <v>55857797950.562103</v>
      </c>
      <c r="E162" s="8">
        <v>123.82876501972444</v>
      </c>
      <c r="F162" s="8">
        <v>123828765019.72444</v>
      </c>
    </row>
    <row r="163" spans="1:6" x14ac:dyDescent="0.25">
      <c r="A163" s="3">
        <v>44348</v>
      </c>
      <c r="B163" s="8">
        <v>64.834131277252212</v>
      </c>
      <c r="C163" s="8">
        <v>168739660564</v>
      </c>
      <c r="D163" s="8">
        <v>64834131277.252205</v>
      </c>
      <c r="E163" s="8">
        <v>123.82876501972444</v>
      </c>
      <c r="F163" s="8">
        <v>123828765019.72444</v>
      </c>
    </row>
    <row r="164" spans="1:6" x14ac:dyDescent="0.25">
      <c r="A164" s="3">
        <v>44378</v>
      </c>
      <c r="B164" s="8">
        <v>82.94</v>
      </c>
      <c r="C164" s="8">
        <v>168881124564</v>
      </c>
      <c r="D164" s="8">
        <v>82936948082.279999</v>
      </c>
      <c r="E164" s="8">
        <v>123.83</v>
      </c>
      <c r="F164" s="8">
        <v>123828765019.72</v>
      </c>
    </row>
    <row r="165" spans="1:6" x14ac:dyDescent="0.25">
      <c r="A165" s="3">
        <v>44409</v>
      </c>
      <c r="B165" s="8">
        <v>100.63</v>
      </c>
      <c r="C165" s="8">
        <v>177984210826</v>
      </c>
      <c r="D165" s="8">
        <v>100628822286.62</v>
      </c>
      <c r="E165" s="8">
        <v>123.83</v>
      </c>
      <c r="F165" s="8">
        <v>123828765019.72</v>
      </c>
    </row>
    <row r="166" spans="1:6" x14ac:dyDescent="0.25">
      <c r="A166" s="3">
        <v>44440</v>
      </c>
      <c r="B166" s="8">
        <v>112.16337638416789</v>
      </c>
      <c r="C166" s="8">
        <v>177984210825.99997</v>
      </c>
      <c r="D166" s="8">
        <v>112163376384.16789</v>
      </c>
      <c r="E166" s="8">
        <v>123.82876501972444</v>
      </c>
      <c r="F166" s="8">
        <v>123828765019.72444</v>
      </c>
    </row>
    <row r="167" spans="1:6" x14ac:dyDescent="0.25">
      <c r="A167" s="3">
        <v>44470</v>
      </c>
      <c r="B167" s="8">
        <v>127.43889253261028</v>
      </c>
      <c r="C167" s="8">
        <v>178060385465</v>
      </c>
      <c r="D167" s="8">
        <v>127438892532.61028</v>
      </c>
      <c r="E167" s="8">
        <v>123.82876501972444</v>
      </c>
      <c r="F167" s="8">
        <v>123828765019.72444</v>
      </c>
    </row>
    <row r="168" spans="1:6" x14ac:dyDescent="0.25">
      <c r="A168" s="3">
        <v>44501</v>
      </c>
      <c r="B168" s="8">
        <v>141.17316684338988</v>
      </c>
      <c r="C168" s="8">
        <v>179511774221.00003</v>
      </c>
      <c r="D168" s="8">
        <v>141173166843.38989</v>
      </c>
      <c r="E168" s="8">
        <v>123.82876501972444</v>
      </c>
      <c r="F168" s="8">
        <v>123828765019.72444</v>
      </c>
    </row>
    <row r="169" spans="1:6" x14ac:dyDescent="0.25">
      <c r="A169" s="3">
        <v>44531</v>
      </c>
      <c r="B169" s="10">
        <v>179.07763513720403</v>
      </c>
      <c r="C169" s="10">
        <v>186819012807</v>
      </c>
      <c r="D169" s="10">
        <v>179077635137.20404</v>
      </c>
      <c r="E169" s="10">
        <v>123.82876501972444</v>
      </c>
      <c r="F169" s="10">
        <v>123828765019.72444</v>
      </c>
    </row>
    <row r="170" spans="1:6" x14ac:dyDescent="0.25">
      <c r="A170" s="3">
        <v>44562</v>
      </c>
      <c r="B170" s="8">
        <v>5.5924138406000008</v>
      </c>
      <c r="C170" s="8">
        <v>151129818684</v>
      </c>
      <c r="D170" s="8">
        <v>5592413840.6000004</v>
      </c>
      <c r="E170" s="8">
        <v>139.8127836076826</v>
      </c>
      <c r="F170" s="8">
        <v>139812783607.68262</v>
      </c>
    </row>
    <row r="171" spans="1:6" x14ac:dyDescent="0.25">
      <c r="A171" s="3">
        <v>44593</v>
      </c>
      <c r="B171" s="8">
        <v>16.04482728496</v>
      </c>
      <c r="C171" s="8">
        <v>151129818684</v>
      </c>
      <c r="D171" s="8">
        <v>16044827284.959999</v>
      </c>
      <c r="E171" s="8">
        <v>139.8127836076826</v>
      </c>
      <c r="F171" s="8">
        <v>139812783607.68262</v>
      </c>
    </row>
    <row r="172" spans="1:6" x14ac:dyDescent="0.25">
      <c r="A172" s="3">
        <v>44621</v>
      </c>
      <c r="B172" s="8">
        <f>_12___SAÚDE_PBI[[#This Row],[SAÚDE - DESPESAS EXECUTADAS (R$)]]/1000000000</f>
        <v>26.120999833720003</v>
      </c>
      <c r="C172" s="8">
        <v>151129818684</v>
      </c>
      <c r="D172" s="8">
        <v>26120999833.720001</v>
      </c>
      <c r="E172" s="8">
        <v>139.812783607683</v>
      </c>
      <c r="F172" s="8">
        <v>139812783607.68301</v>
      </c>
    </row>
    <row r="173" spans="1:6" x14ac:dyDescent="0.25">
      <c r="A173" s="3">
        <v>44652</v>
      </c>
      <c r="B173" s="8">
        <v>36.135870741819993</v>
      </c>
      <c r="C173" s="8">
        <v>151129818684</v>
      </c>
      <c r="D173" s="8">
        <v>36135870741.819992</v>
      </c>
      <c r="E173" s="8">
        <v>139.8127836076826</v>
      </c>
      <c r="F173" s="8">
        <v>139812783607.68262</v>
      </c>
    </row>
    <row r="174" spans="1:6" x14ac:dyDescent="0.25">
      <c r="A174" s="3">
        <v>44682</v>
      </c>
      <c r="B174" s="8">
        <f>_12___SAÚDE_PBI[[#This Row],[SAÚDE - DESPESAS EXECUTADAS (R$)]]/1000000000</f>
        <v>47.743776153040002</v>
      </c>
      <c r="C174" s="8">
        <v>151209089047</v>
      </c>
      <c r="D174" s="8">
        <v>47743776153.040001</v>
      </c>
      <c r="E174" s="8">
        <f>_12___SAÚDE_PBI[[#This Row],[SAÚDE - LIMITE MÍNIMO (R$)]]/1000000000</f>
        <v>139.8127836076826</v>
      </c>
      <c r="F174" s="8">
        <v>139812783607.68262</v>
      </c>
    </row>
    <row r="175" spans="1:6" x14ac:dyDescent="0.25">
      <c r="A175" s="3">
        <v>44713</v>
      </c>
      <c r="B175" s="8">
        <f>_12___SAÚDE_PBI[[#This Row],[SAÚDE - DESPESAS EXECUTADAS (R$)]]/1000000000</f>
        <v>70.625063051679987</v>
      </c>
      <c r="C175" s="8">
        <v>150565651593</v>
      </c>
      <c r="D175" s="8">
        <v>70625063051.679993</v>
      </c>
      <c r="E175" s="8">
        <f>_12___SAÚDE_PBI[[#This Row],[SAÚDE - LIMITE MÍNIMO (R$)]]/1000000000</f>
        <v>139.8127836076826</v>
      </c>
      <c r="F175" s="8">
        <v>139812783607.68262</v>
      </c>
    </row>
    <row r="176" spans="1:6" x14ac:dyDescent="0.25">
      <c r="A176" s="3">
        <v>44743</v>
      </c>
      <c r="B176" s="8">
        <v>81.89</v>
      </c>
      <c r="C176" s="8">
        <v>150505219593</v>
      </c>
      <c r="D176" s="8">
        <v>81888654385.779999</v>
      </c>
      <c r="E176" s="8">
        <v>139.81</v>
      </c>
      <c r="F176" s="8">
        <v>139812783607.67999</v>
      </c>
    </row>
    <row r="177" spans="1:6" x14ac:dyDescent="0.25">
      <c r="A177" s="3">
        <v>44774</v>
      </c>
      <c r="B177" s="8">
        <f>_12___SAÚDE_PBI[[#This Row],[SAÚDE - DESPESAS EXECUTADAS (R$)]]/1000000000</f>
        <v>92.750745260190001</v>
      </c>
      <c r="C177" s="8">
        <v>150491437880.00003</v>
      </c>
      <c r="D177" s="8">
        <v>92750745260.190002</v>
      </c>
      <c r="E177" s="8">
        <f>_12___SAÚDE_PBI[[#This Row],[SAÚDE - LIMITE MÍNIMO (R$)]]/1000000000</f>
        <v>139.8127836076826</v>
      </c>
      <c r="F177" s="8">
        <v>139812783607.68262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D M O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X T x Y 6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w 0 D M z A T r K R h 8 m a O O b m Y d Q Y A S U A 8 k i C d o 4 l + a U l B a l 2 h W U 6 D o F 2 e j D u D b 6 U D / Y A Q A A A P / / A w B Q S w M E F A A C A A g A A A A h A P 0 b H Z N D C Q A A 6 D Y A A B M A A A B G b 3 J t d W x h c y 9 T Z W N 0 a W 9 u M S 5 t 7 F p P b 9 v I F b 8 H 8 H c Y K H u Q A E U y t U 7 W 3 d Y J a I l O h N q S K i n d t p Z h j K i x N Q j J 0 Q 6 H t l I j p z 3 s a Y 9 7 6 a 3 t I c A C P f W 2 V 1 3 3 Q / U N K Y m k O K Q o W f Y G 3 Q R B 7 H B m 3 t / f e / P e I 1 1 i C s o c 1 A t + a r 9 / 8 s Q d Y 0 5 G 6 G l h X 0 P P 0 D G 2 s D P 7 y F C b z z 5 i m z h i 9 k 9 O G S r W 9 v c P n 9 X 2 t c N S A R 0 h i 4 g n C P 6 c M E c Q + L 8 x N Y l V + Y b x d 0 P G 3 h V P q E U q d b n m C L d Y q H 8 9 e O s S 7 g 6 4 N y T 2 o O 2 Q B q c 3 B N i B H J w I z C l G I 4 b 6 x G U e Z 6 i F T R A O W 4 N j b L 7 z J u 6 g t l / T B t 2 u 0 R 5 0 2 C 3 h 6 L g 5 a O A R k w t z q Z Y L G T o s N 1 e m l j s t l M r I 8 S y r j A T 3 S K n s 6 / O 0 s J 7 O Z W 9 M i J B W 8 L W / O 2 8 K Y h / l O F g o / 5 E 6 o 6 N C c P 7 i w 3 k D C 3 y x Y F z H Q w K 7 r T F z U Y c z m 9 1 Q 0 F C y 6 e M h m N N / J s g b g k d g y u I G k p b R + f y w b l k 9 E / Z y 9 0 g q f b H U u k 8 n D O m W I B z M G v L s c + y 4 V 4 z b d W Z 5 t t N / P y G S c 4 q o 5 b u 7 Q g O 8 a Y 1 9 E R i 4 1 E X X 3 J v A j x G B v y 4 c x y C O A D p I k K n 4 U E Z 3 h d d y B 2 o E q 6 g + + + + I X j P k P 1 2 z t 8 V s k t h y N v v J R a f S H I E U i w 0 j L I i / Q b o L N R 2 p F p 5 9 n P 2 b L X g m S C V 3 K j n 2 s A X g 7 X 6 B i o k D p c V m x 7 O H h H / 4 s L S 4 t K i D X d Q l D t D E I x x x N T w D 2 Q O b S 3 v H v S P N r F C y c G b 0 L k / 1 V l 0 / M 1 r 9 d i H C K 3 Z e W + / e p G i S 5 x o 1 6 x 7 n x D H f V y S Z C P N T 6 o y B G K Q E w e N q 9 o g F a a j L b h M 6 a k C P Y H M c D 0 1 f 6 a Y D m Y R G Q a q P R o H 8 R Q U z a R c 4 t q A H E U c q Z x C 2 4 + J 5 3 F 4 Q C 0 B b v D j w 5 c 9 w U y 3 d T 3 E B F 3 5 a y H D Z Y r 5 T 9 l I M o 6 V Y R i X C X J 1 V H d B L 9 F T i H L K 1 9 l U Z a b U y + l I r h S y T p L R 0 b Z L y 5 Q 7 w w u t W A z Y e A w r X R 3 i w P F + t M z 8 S 0 4 M 9 t t t / F k R 9 H P z S 5 M S F A D H n 8 b E 2 8 v 3 F + Z q J W V S O 1 D S w c i a U Z k 2 o B O s x M M T g X 9 s i R L U w R p M 5 J + l / P 2 f H c w 4 8 S s s 5 A L i 7 E M O l J 9 R J J b h J R a H 9 D t Z 1 4 W F L W V S c M A u u u o o s J h 6 4 i P A F 6 X D i g n S k s F n q 8 q W d x 2 M f r g S / 7 s E U j H j e A n U v w N 1 p 9 U B p y U n n 3 3 r 0 B s K o b X q W Y E u e L D U r K D J d k B J 0 I T g d e o K 4 F 6 / O 3 9 D R i D g X r 9 A f X s Z z a d O 5 Y S b m 6 M R z A k h 3 w L T S X P T v Q E 1 T Z 9 c s K U H N J V a B 7 n z r Q q q n y s X i + b x G v C h l J N y M F L V O C x m L 0 g l S O h m d U A S A D + g 1 s Q v h B d X 2 Q A c X J a C c s H z I V x l + k l e c R 4 p N V o s A m T u B D 7 E w 1 N E T 7 I x o z A P B M / / 3 p S f S Z U 7 1 Q 0 A s o C B t 4 g e 5 y i l L P 0 u 5 d J u 5 w A o V o e 4 v l d Q V R d 5 0 p d Z T p q 2 E 3 e I F 1 s 6 L y v C i f 5 S q c o X d Q 5 a V 8 7 R Q t 7 D r 0 i t q r q Q t x o U q t y v 1 a 3 O Z f c E q J g F X O d f K 4 n X t P a I U q H y X H o 4 b t i I J S f 4 P u p B H x E t o P w b u d l b 7 E P m Q p z c i O a t B V b e S p y Z M 1 H 5 r C z h 1 m Z Z p m R 2 0 S a H p J P j y 9 5 c 7 6 q i e b 9 9 S q a J T S + S L J M P 7 p I y l t b Q M p K k F y 4 2 4 r d C l g u n D I m 6 T I Y D S g I / c k S n H D s k + a 5 P G 7 d P r y V T d z d I 9 G 7 U 3 h 7 A + m X c V i w 5 n L 9 b i L I o y e 0 g d U r z b Y A h b 3 r C / U n a B 6 3 N + 0 N 3 c r X g 5 i i c 1 X F T + T n O o 2 m m h S x I j k + z q J i 0 v r 6 q g S F Z 7 4 P t M X j H 3 H 4 B 1 u 6 8 7 P U R Q t 9 P p 5 Z i L f 0 O G k b H 4 W I i J + 3 W 1 K o K O t e J T n j D q i I r J 7 K p L Y a H 6 2 m i 2 T q o N Z n q + 3 L L m t y e Y C w o h D 8 F e l Q 1 t F W 6 o o R z H V n W H T B k 6 k L 0 s V E O z n x y T Y j n t t t O m 3 V 3 j z 8 2 G 0 a o 3 d d Q 5 b q a N t u O 7 t p l j a 1 m D b K U Q m 0 6 t t S 3 H 1 l p 4 m U H G 7 J I r w g O 7 J U q 2 L j E J F R J Z 4 P S V i i p o U 3 y s p 6 6 H 5 w E t q E 5 v q J t J J W v X k t Y z d E Y t + A 3 S T B a x 9 G 3 b V t 6 r 1 c V n I 0 Z b + o Y 3 s f y c E d p x / k i E X f x K O Y 1 S D K h 6 D L L U 2 Y R i X r h H M R G R M s V 9 I Z v F I D 2 i a t D C M e S f M 6 Z Q G 8 7 + k w G c t F c L K J y T r 8 z o 5 Z i i e F m K l s 3 p h t a y L J 0 i 6 u 5 N r u W 3 u Z b L 6 K 3 Z z z b h 7 H L V + L r D 1 r w L U Q + p 5 M G Y p f 9 K M C + e K 8 R I e S O y 4 e g n J q d U e B l 0 J / X G S V a 0 K d a j x d m K H N G b W Q y t S 7 i 5 H F + j a K G 3 s 1 f X g 8 W N O + g S C w s m C 6 4 u c T 0 b t B x 0 v K H 0 c P S V d M A M p A k m z p G V + U B M C q q S O O e r a q G g s v 4 9 t e r U w 7 2 k z p D x M d 9 Q 7 / z 1 r 7 + N R l G 2 u m P 2 A x S Y p q + 3 T z A + 4 k k F d Q z T i l G t t O A Z p p Y K 1 d L 0 m M / + Z R P B g 0 F u Y q Y L q Q q i D B o P z N + X 0 N H L J Y 2 M 6 M h D V Y H V B F 4 h V m Q t i 1 E H X 2 O + H q n x / V k Y v T 9 O l b J l I N R n O / d g J v e F m 3 0 l c / g 2 V 3 t H p u Y Y O 9 e k t C U K a o X d + b 6 W y / e P + V n N r / h p z f 1 h o d X k y 0 1 9 9 o + G 4 b d d n 0 x / C Y L 1 8 O z n E c l q L U P B U z w b 0 W y 3 d 0 6 C 8 6 N + A K X 3 9 U T T M 5 f o G W o Y v Y 7 R 0 3 v I + I t R f 9 v X G / B r s f s F Q O 3 0 z e x H o 1 d S F E T h 4 X Z f n 3 0 / + 6 6 N 9 P 5 b / b T 5 N z i e u V / N L J P H a f O s 2 T e g T v 6 h 1 T x r 5 5 c t e a 6 U t 3 a L D 1 X k z M x o v K 3 P N f 2 k c H + I j J F n Y v O X j / i X 7 y A F C w Z F t b x E r y R v t 5 Q V D n G d U k J i R f H d h o V S g l 8 9 N L q n T Q W u I r L m x n 3 8 T B L 7 6 4 7 E I b w F e j v N 4 8 v m R H Z a A q u G v R K l U F M Q B V w B r b e 3 t x U 6 P 1 2 5 Z j e V I a 8 a U z o k P e i d S A W 7 k + k r v 4 0 6 0 r Q v X x x 8 p T 2 v P S 8 s v + 2 S 0 N h f w m l / g Z W 9 7 c D i U 8 u C x t 7 O s Q E c E 9 g A g 4 J f M I S o Z w F 9 e e / Y x F U M X 6 J z 2 1 T v L I u X F y C n + i O H A 6 i i Y A t G 5 0 0 X 9 s N 1 D 2 T + 5 B H + 3 l e 8 j I 7 9 a r k 5 A s / R K 0 r 4 U S q d M p J a H x W C E 7 L i X 6 H Y J X A O B A t M G s 2 B a Z J t + Y X U P X t V / 9 / F y K O F b 8 h 1 0 O V o U b Q t v u N Z B E l 0 3 7 p K t / h C X b t G H J a 3 R I 0 c + V y J P l C D w q K F v z E l 9 s R K 9 e F G 7 v m t f X s f e c + o Z q / K X V p q 7 j r c U e 4 6 3 H n u O v x t f 9 2 5 k j M V j O + Z Q d d k T 2 3 z 7 K l 9 z p 6 P m D 0 3 y p z a 5 8 y Z I 3 P + D w A A / / 8 D A F B L A Q I t A B Q A B g A I A A A A I Q A q 3 a p A 0 g A A A D c B A A A T A A A A A A A A A A A A A A A A A A A A A A B b Q 2 9 u d G V u d F 9 U e X B l c 1 0 u e G 1 s U E s B A i 0 A F A A C A A g A A A A h A A 1 0 8 W O s A A A A 9 w A A A B I A A A A A A A A A A A A A A A A A C w M A A E N v b m Z p Z y 9 Q Y W N r Y W d l L n h t b F B L A Q I t A B Q A A g A I A A A A I Q D 9 G x 2 T Q w k A A O g 2 A A A T A A A A A A A A A A A A A A A A A O c D A A B G b 3 J t d W x h c y 9 T Z W N 0 a W 9 u M S 5 t U E s F B g A A A A A D A A M A w g A A A F s N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r w A A A A A A A L O v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M D Q l M j A t J T I w U k d Q U y U y M G U l M j B S U F B T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2 N y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x L T E y L T I y V D A y O j A z O j Q 5 L j Y 0 N D U 1 N D h a I i 8 + P E V u d H J 5 I F R 5 c G U 9 I k Z p b G x D b 2 x 1 b W 5 U e X B l c y I g V m F s d W U 9 I n N D U V V G Q l F V R k J R V U Z B Q U F B Q U F Z S k F 3 P T 0 i L z 4 8 R W 5 0 c n k g V H l w Z T 0 i R m l s b E N v b H V t b k 5 h b W V z I i B W Y W x 1 Z T 0 i c 1 s m c X V v d D t N w 4 P C q n M g Z G U g U m V m Z X L D g 8 K q b m N p Y S Z x d W 9 0 O y w m c X V v d D t S Z W N l a X R h c y B S R 1 B T J n F 1 b 3 Q 7 L C Z x d W 9 0 O 0 R l c 3 B l c 2 F z I F J H U F M m c X V v d D s s J n F 1 b 3 Q 7 U m V j Z W l 0 Y X M g U l B Q U y B D a X Z p c y Z x d W 9 0 O y w m c X V v d D t E Z X N w Z X N h c y B S U F B T I E N p d m l z J n F 1 b 3 Q 7 L C Z x d W 9 0 O 1 J l Y 2 V p d G F z I C 0 g T W l s a X R h c m V z J n F 1 b 3 Q 7 L C Z x d W 9 0 O 0 R l c 3 B l c 2 F z I C 0 g T W l s a X R h c m V z J n F 1 b 3 Q 7 L C Z x d W 9 0 O 1 J l Y 2 V p d G F z I E Z D R E Y m c X V v d D s s J n F 1 b 3 Q 7 R G V z c G V z Y X M g R k N E R i Z x d W 9 0 O y w m c X V v d D t D b 2 x 1 b W 4 x M C Z x d W 9 0 O y w m c X V v d D t D b 2 x 1 b W 4 x M S Z x d W 9 0 O y w m c X V v d D t D b 2 x 1 b W 4 x M i Z x d W 9 0 O y w m c X V v d D t D b 2 x 1 b W 4 x M y Z x d W 9 0 O y w m c X V v d D t N w 4 P C q n M m c X V v d D s s J n F 1 b 3 Q 7 T s O D w r p t Z X J v X 0 3 D g 8 K q c y Z x d W 9 0 O y w m c X V v d D t B b m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N m Y j h h O T Q y L T Q 4 O T A t N D Q 5 M S 1 h Z T E w L W E 2 M z R m Y z Q w O G F l Y S I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Q g L S B S R 1 B T I G U g U l B Q U y 9 U a X B v I E F s d G V y Y W R v L n t N w 4 P C q n M g Z G U g U m V m Z X L D g 8 K q b m N p Y S w w f S Z x d W 9 0 O y w m c X V v d D t T Z W N 0 a W 9 u M S 8 w N C A t I F J H U F M g Z S B S U F B T L 1 R p c G 8 g Q W x 0 Z X J h Z G 8 u e 1 J l Y 2 V p d G F z I F J H U F M s M X 0 m c X V v d D s s J n F 1 b 3 Q 7 U 2 V j d G l v b j E v M D Q g L S B S R 1 B T I G U g U l B Q U y 9 U a X B v I E F s d G V y Y W R v L n t E Z X N w Z X N h c y B S R 1 B T L D J 9 J n F 1 b 3 Q 7 L C Z x d W 9 0 O 1 N l Y 3 R p b 2 4 x L z A 0 I C 0 g U k d Q U y B l I F J Q U F M v V G l w b y B B b H R l c m F k b y 5 7 U m V j Z W l 0 Y X M g U l B Q U y B D a X Z p c y w z f S Z x d W 9 0 O y w m c X V v d D t T Z W N 0 a W 9 u M S 8 w N C A t I F J H U F M g Z S B S U F B T L 1 R p c G 8 g Q W x 0 Z X J h Z G 8 u e 0 R l c 3 B l c 2 F z I F J Q U F M g Q 2 l 2 a X M s N H 0 m c X V v d D s s J n F 1 b 3 Q 7 U 2 V j d G l v b j E v M D Q g L S B S R 1 B T I G U g U l B Q U y 9 U a X B v I E F s d G V y Y W R v L n t S Z W N l a X R h c y A t I E 1 p b G l 0 Y X J l c y w 1 f S Z x d W 9 0 O y w m c X V v d D t T Z W N 0 a W 9 u M S 8 w N C A t I F J H U F M g Z S B S U F B T L 1 R p c G 8 g Q W x 0 Z X J h Z G 8 u e 0 R l c 3 B l c 2 F z I C 0 g T W l s a X R h c m V z L D Z 9 J n F 1 b 3 Q 7 L C Z x d W 9 0 O 1 N l Y 3 R p b 2 4 x L z A 0 I C 0 g U k d Q U y B l I F J Q U F M v V G l w b y B B b H R l c m F k b z I u e 1 J l Y 2 V p d G F z I E Z D R E Y s N 3 0 m c X V v d D s s J n F 1 b 3 Q 7 U 2 V j d G l v b j E v M D Q g L S B S R 1 B T I G U g U l B Q U y 9 U a X B v I E F s d G V y Y W R v M i 5 7 R G V z c G V z Y X M g R k N E R i w 4 f S Z x d W 9 0 O y w m c X V v d D t T Z W N 0 a W 9 u M S 8 w N C A t I F J H U F M g Z S B S U F B T L 0 N h Y m X D g 8 K n Y W x o b 3 M g U H J v b W 9 2 a W R v c z E u e 0 N v b H V t b j E w L D l 9 J n F 1 b 3 Q 7 L C Z x d W 9 0 O 1 N l Y 3 R p b 2 4 x L z A 0 I C 0 g U k d Q U y B l I F J Q U F M v Q 2 F i Z c O D w q d h b G h v c y B Q c m 9 t b 3 Z p Z G 9 z M S 5 7 Q 2 9 s d W 1 u M T E s M T B 9 J n F 1 b 3 Q 7 L C Z x d W 9 0 O 1 N l Y 3 R p b 2 4 x L z A 0 I C 0 g U k d Q U y B l I F J Q U F M v Q 2 F i Z c O D w q d h b G h v c y B Q c m 9 t b 3 Z p Z G 9 z M S 5 7 Q 2 9 s d W 1 u M T I s M T F 9 J n F 1 b 3 Q 7 L C Z x d W 9 0 O 1 N l Y 3 R p b 2 4 x L z A 0 I C 0 g U k d Q U y B l I F J Q U F M v Q 2 F i Z c O D w q d h b G h v c y B Q c m 9 t b 3 Z p Z G 9 z M S 5 7 Q 2 9 s d W 1 u M T M s M T J 9 J n F 1 b 3 Q 7 L C Z x d W 9 0 O 1 N l Y 3 R p b 2 4 x L z A 0 I C 0 g U k d Q U y B l I F J Q U F M v T m 9 t Z S B k b y B N w 4 P C q n M g R X h 0 c m H D g 8 K t Z G 8 u e 0 3 D g 8 K q c y w x M 3 0 m c X V v d D s s J n F 1 b 3 Q 7 U 2 V j d G l v b j E v M D Q g L S B S R 1 B T I G U g U l B Q U y 9 D b 2 x 1 b m E g R H V w b G l j Y W R h M S 5 7 T c O D w q p z I G R l I F J l Z m V y w 4 P C q m 5 j a W E g L S B D b 3 B p Y X I s M T R 9 J n F 1 b 3 Q 7 L C Z x d W 9 0 O 1 N l Y 3 R p b 2 4 x L z A 0 I C 0 g U k d Q U y B l I F J Q U F M v Q W 5 v I E l u c 2 V y a W R v L n t B b m 8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8 w N C A t I F J H U F M g Z S B S U F B T L 1 R p c G 8 g Q W x 0 Z X J h Z G 8 u e 0 3 D g 8 K q c y B k Z S B S Z W Z l c s O D w q p u Y 2 l h L D B 9 J n F 1 b 3 Q 7 L C Z x d W 9 0 O 1 N l Y 3 R p b 2 4 x L z A 0 I C 0 g U k d Q U y B l I F J Q U F M v V G l w b y B B b H R l c m F k b y 5 7 U m V j Z W l 0 Y X M g U k d Q U y w x f S Z x d W 9 0 O y w m c X V v d D t T Z W N 0 a W 9 u M S 8 w N C A t I F J H U F M g Z S B S U F B T L 1 R p c G 8 g Q W x 0 Z X J h Z G 8 u e 0 R l c 3 B l c 2 F z I F J H U F M s M n 0 m c X V v d D s s J n F 1 b 3 Q 7 U 2 V j d G l v b j E v M D Q g L S B S R 1 B T I G U g U l B Q U y 9 U a X B v I E F s d G V y Y W R v L n t S Z W N l a X R h c y B S U F B T I E N p d m l z L D N 9 J n F 1 b 3 Q 7 L C Z x d W 9 0 O 1 N l Y 3 R p b 2 4 x L z A 0 I C 0 g U k d Q U y B l I F J Q U F M v V G l w b y B B b H R l c m F k b y 5 7 R G V z c G V z Y X M g U l B Q U y B D a X Z p c y w 0 f S Z x d W 9 0 O y w m c X V v d D t T Z W N 0 a W 9 u M S 8 w N C A t I F J H U F M g Z S B S U F B T L 1 R p c G 8 g Q W x 0 Z X J h Z G 8 u e 1 J l Y 2 V p d G F z I C 0 g T W l s a X R h c m V z L D V 9 J n F 1 b 3 Q 7 L C Z x d W 9 0 O 1 N l Y 3 R p b 2 4 x L z A 0 I C 0 g U k d Q U y B l I F J Q U F M v V G l w b y B B b H R l c m F k b y 5 7 R G V z c G V z Y X M g L S B N a W x p d G F y Z X M s N n 0 m c X V v d D s s J n F 1 b 3 Q 7 U 2 V j d G l v b j E v M D Q g L S B S R 1 B T I G U g U l B Q U y 9 U a X B v I E F s d G V y Y W R v M i 5 7 U m V j Z W l 0 Y X M g R k N E R i w 3 f S Z x d W 9 0 O y w m c X V v d D t T Z W N 0 a W 9 u M S 8 w N C A t I F J H U F M g Z S B S U F B T L 1 R p c G 8 g Q W x 0 Z X J h Z G 8 y L n t E Z X N w Z X N h c y B G Q 0 R G L D h 9 J n F 1 b 3 Q 7 L C Z x d W 9 0 O 1 N l Y 3 R p b 2 4 x L z A 0 I C 0 g U k d Q U y B l I F J Q U F M v Q 2 F i Z c O D w q d h b G h v c y B Q c m 9 t b 3 Z p Z G 9 z M S 5 7 Q 2 9 s d W 1 u M T A s O X 0 m c X V v d D s s J n F 1 b 3 Q 7 U 2 V j d G l v b j E v M D Q g L S B S R 1 B T I G U g U l B Q U y 9 D Y W J l w 4 P C p 2 F s a G 9 z I F B y b 2 1 v d m l k b 3 M x L n t D b 2 x 1 b W 4 x M S w x M H 0 m c X V v d D s s J n F 1 b 3 Q 7 U 2 V j d G l v b j E v M D Q g L S B S R 1 B T I G U g U l B Q U y 9 D Y W J l w 4 P C p 2 F s a G 9 z I F B y b 2 1 v d m l k b 3 M x L n t D b 2 x 1 b W 4 x M i w x M X 0 m c X V v d D s s J n F 1 b 3 Q 7 U 2 V j d G l v b j E v M D Q g L S B S R 1 B T I G U g U l B Q U y 9 D Y W J l w 4 P C p 2 F s a G 9 z I F B y b 2 1 v d m l k b 3 M x L n t D b 2 x 1 b W 4 x M y w x M n 0 m c X V v d D s s J n F 1 b 3 Q 7 U 2 V j d G l v b j E v M D Q g L S B S R 1 B T I G U g U l B Q U y 9 O b 2 1 l I G R v I E 3 D g 8 K q c y B F e H R y Y c O D w q 1 k b y 5 7 T c O D w q p z L D E z f S Z x d W 9 0 O y w m c X V v d D t T Z W N 0 a W 9 u M S 8 w N C A t I F J H U F M g Z S B S U F B T L 0 N v b H V u Y S B E d X B s a W N h Z G E x L n t N w 4 P C q n M g Z G U g U m V m Z X L D g 8 K q b m N p Y S A t I E N v c G l h c i w x N H 0 m c X V v d D s s J n F 1 b 3 Q 7 U 2 V j d G l v b j E v M D Q g L S B S R 1 B T I G U g U l B Q U y 9 B b m 8 g S W 5 z Z X J p Z G 8 u e 0 F u b y w x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D w q f D g 8 K j b y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A 0 X 1 9 f U k d Q U 1 9 l X 1 J Q U F M i L z 4 8 L 1 N 0 Y W J s Z U V u d H J p Z X M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D U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j N U M T g 6 M T Q 6 N T M u M D c 0 O T Q x M F o i L z 4 8 R W 5 0 c n k g V H l w Z T 0 i R m l s b E N v b H V t b l R 5 c G V z I i B W Y W x 1 Z T 0 i c 0 J n W U d D U V l H Q l E 9 P S I v P j x F b n R y e S B U e X B l P S J G a W x s Q 2 9 s d W 1 u T m F t Z X M i I F Z h b H V l P S J z W y Z x d W 9 0 O 0 d O R E R l d E J P J n F 1 b 3 Q 7 L C Z x d W 9 0 O 0 d y d X B v R G V z c G V z Y U N v Z G l n b y Z x d W 9 0 O y w m c X V v d D t H c n V w b 0 R l c 3 B l c 2 F O b 2 1 l J n F 1 b 3 Q 7 L C Z x d W 9 0 O 0 1 l c 0 x h b m N h b W V u d G 8 m c X V v d D s s J n F 1 b 3 Q 7 S X R l b U l u Z m 9 y b W F j Y W 9 D b 2 R p Z 2 8 m c X V v d D s s J n F 1 b 3 Q 7 S X R l b U l u Z m 9 y b W F j Y W 9 O b 2 1 l J n F 1 b 3 Q 7 L C Z x d W 9 0 O 1 N h b G R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k O T V i N T g 4 M S 0 y M m Z m L T R k Y j M t O T M z N S 1 h O D d l Z T B i N T U z M D Q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g L S B C Y W x h b s O D w q d v I E 9 y w 4 P C p 2 F t Z W 5 0 w 4 P C o X J p b y A o M j A w O C 0 y M D E 4 K S 9 U a X B v I E F s d G V y Y W R v L n t E Z X R h b G h h b W V u d G 8 g Z G 9 z I G d y d X B v c y B k Z S B k Z X N w Z X N h L D B 9 J n F 1 b 3 Q 7 L C Z x d W 9 0 O 1 N l Y 3 R p b 2 4 x L z A x I C 0 g Q m F s Y W 7 D g 8 K n b y B P c s O D w q d h b W V u d M O D w q F y a W 8 g K D I w M D g t M j A x O C k v V G l w b y B B b H R l c m F k b y 5 7 R 3 J 1 c G 8 g R G V z c G V z Y S B D w 4 P C s 2 R p Z 2 8 g R 3 J 1 c G 8 s M X 0 m c X V v d D s s J n F 1 b 3 Q 7 U 2 V j d G l v b j E v M D E g L S B C Y W x h b s O D w q d v I E 9 y w 4 P C p 2 F t Z W 5 0 w 4 P C o X J p b y A o M j A w O C 0 y M D E 4 K S 9 U a X B v I E F s d G V y Y W R v L n t H c n V w b y B E Z X N w Z X N h I E 5 v b W U s M n 0 m c X V v d D s s J n F 1 b 3 Q 7 U 2 V j d G l v b j E v M D E g L S B C Y W x h b s O D w q d v I E 9 y w 4 P C p 2 F t Z W 5 0 w 4 P C o X J p b y A o M j A w O C 0 y M D E 4 K S 9 U a X B v I E F s d G V y Y W R v L n t N w 4 P C q n M g T G F u w 4 P C p 2 F t Z W 5 0 b y w z f S Z x d W 9 0 O y w m c X V v d D t T Z W N 0 a W 9 u M S 8 w M S A t I E J h b G F u w 4 P C p 2 8 g T 3 L D g 8 K n Y W 1 l b n T D g 8 K h c m l v I C g y M D A 4 L T I w M T g p L 1 R p c G 8 g Q W x 0 Z X J h Z G 8 u e 0 l 0 Z W 0 g S W 5 m b 3 J t Y c O D w q f D g 8 K j b y B D w 4 P C s 2 R p Z 2 8 s N H 0 m c X V v d D s s J n F 1 b 3 Q 7 U 2 V j d G l v b j E v M D E g L S B C Y W x h b s O D w q d v I E 9 y w 4 P C p 2 F t Z W 5 0 w 4 P C o X J p b y A o M j A w O C 0 y M D E 4 K S 9 U a X B v I E F s d G V y Y W R v L n t J d G V t I E l u Z m 9 y b W H D g 8 K n w 4 P C o 2 8 g T m 9 t Z S w 1 f S Z x d W 9 0 O y w m c X V v d D t T Z W N 0 a W 9 u M S 8 w M S A t I E J h b G F u w 4 P C p 2 8 g T 3 L D g 8 K n Y W 1 l b n T D g 8 K h c m l v I C g y M D A 4 L T I w M T g p L 1 R p c G 8 g Q W x 0 Z X J h Z G 8 y L n t T Y W x k b y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8 w M S A t I E J h b G F u w 4 P C p 2 8 g T 3 L D g 8 K n Y W 1 l b n T D g 8 K h c m l v I C g y M D A 4 L T I w M T g p L 1 R p c G 8 g Q W x 0 Z X J h Z G 8 u e 0 R l d G F s a G F t Z W 5 0 b y B k b 3 M g Z 3 J 1 c G 9 z I G R l I G R l c 3 B l c 2 E s M H 0 m c X V v d D s s J n F 1 b 3 Q 7 U 2 V j d G l v b j E v M D E g L S B C Y W x h b s O D w q d v I E 9 y w 4 P C p 2 F t Z W 5 0 w 4 P C o X J p b y A o M j A w O C 0 y M D E 4 K S 9 U a X B v I E F s d G V y Y W R v L n t H c n V w b y B E Z X N w Z X N h I E P D g 8 K z Z G l n b y B H c n V w b y w x f S Z x d W 9 0 O y w m c X V v d D t T Z W N 0 a W 9 u M S 8 w M S A t I E J h b G F u w 4 P C p 2 8 g T 3 L D g 8 K n Y W 1 l b n T D g 8 K h c m l v I C g y M D A 4 L T I w M T g p L 1 R p c G 8 g Q W x 0 Z X J h Z G 8 u e 0 d y d X B v I E R l c 3 B l c 2 E g T m 9 t Z S w y f S Z x d W 9 0 O y w m c X V v d D t T Z W N 0 a W 9 u M S 8 w M S A t I E J h b G F u w 4 P C p 2 8 g T 3 L D g 8 K n Y W 1 l b n T D g 8 K h c m l v I C g y M D A 4 L T I w M T g p L 1 R p c G 8 g Q W x 0 Z X J h Z G 8 u e 0 3 D g 8 K q c y B M Y W 7 D g 8 K n Y W 1 l b n R v L D N 9 J n F 1 b 3 Q 7 L C Z x d W 9 0 O 1 N l Y 3 R p b 2 4 x L z A x I C 0 g Q m F s Y W 7 D g 8 K n b y B P c s O D w q d h b W V u d M O D w q F y a W 8 g K D I w M D g t M j A x O C k v V G l w b y B B b H R l c m F k b y 5 7 S X R l b S B J b m Z v c m 1 h w 4 P C p 8 O D w q N v I E P D g 8 K z Z G l n b y w 0 f S Z x d W 9 0 O y w m c X V v d D t T Z W N 0 a W 9 u M S 8 w M S A t I E J h b G F u w 4 P C p 2 8 g T 3 L D g 8 K n Y W 1 l b n T D g 8 K h c m l v I C g y M D A 4 L T I w M T g p L 1 R p c G 8 g Q W x 0 Z X J h Z G 8 u e 0 l 0 Z W 0 g S W 5 m b 3 J t Y c O D w q f D g 8 K j b y B O b 2 1 l L D V 9 J n F 1 b 3 Q 7 L C Z x d W 9 0 O 1 N l Y 3 R p b 2 4 x L z A x I C 0 g Q m F s Y W 7 D g 8 K n b y B P c s O D w q d h b W V u d M O D w q F y a W 8 g K D I w M D g t M j A x O C k v V G l w b y B B b H R l c m F k b z I u e 1 N h b G R v L D Z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w 4 P C p 8 O D w q N v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f M D F f X 1 9 C Y W x h b s O D w q d v X 0 9 y w 4 P C p 2 F t Z W 5 0 w 4 P C o X J p b 1 9 f M j A w O F 8 y M D E 4 I i 8 + P C 9 T d G F i b G V F b n R y a W V z P j w v S X R l b T 4 8 S X R l b T 4 8 S X R l b U x v Y 2 F 0 a W 9 u P j x J d G V t V H l w Z T 5 G b 3 J t d W x h P C 9 J d G V t V H l w Z T 4 8 S X R l b V B h d G g + U 2 V j d G l v b j E v d G J s X 0 l 0 Z W 5 z J T I w Z G U l M j B J b m Z v c m 1 h J U M z J U E 3 J U M z J U E z b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5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w L T A 3 L T I x V D E 0 O j E 2 O j A z L j Y w M T A 2 M j R a I i 8 + P E V u d H J 5 I F R 5 c G U 9 I k Z p b G x D b 2 x 1 b W 5 U e X B l c y I g V m F s d W U 9 I n N C Z 1 l H Q X c 9 P S I v P j x F b n R y e S B U e X B l P S J G a W x s Q 2 9 s d W 1 u T m F t Z X M i I F Z h b H V l P S J z W y Z x d W 9 0 O 0 l 0 Z W 0 g S W 5 m b 3 J t Y c O D w q f D g 8 K j b y B D w 4 P C s 2 R p Z 2 8 m c X V v d D s s J n F 1 b 3 Q 7 S X R l b S B J b m Z v c m 1 h w 4 P C p 8 O D w q N v I E 5 v b W U m c X V v d D s s J n F 1 b 3 Q 7 S X R l b S B p b m Z v c m 1 h w 4 P C p 8 O D w q N v J n F 1 b 3 Q 7 L C Z x d W 9 0 O 8 O D w o 1 u Z G l j Z S B J d G V t I E l u Z i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T R m N z M w M T E t N D Q y N y 0 0 Z j M 5 L T h i M D M t N W E w Z m U x Y 2 I 4 N 2 U z I i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i b F 9 J d G V u c y B k Z S B J b m Z v c m 1 h w 4 P C p 8 O D w q N v L 1 R p c G 8 g Q W x 0 Z X J h Z G 8 u e 0 l 0 Z W 0 g S W 5 m b 3 J t Y c O D w q f D g 8 K j b y B D w 4 P C s 2 R p Z 2 8 s M H 0 m c X V v d D s s J n F 1 b 3 Q 7 U 2 V j d G l v b j E v d G J s X 0 l 0 Z W 5 z I G R l I E l u Z m 9 y b W H D g 8 K n w 4 P C o 2 8 v V G l w b y B B b H R l c m F k b y 5 7 S X R l b S B J b m Z v c m 1 h w 4 P C p 8 O D w q N v I E 5 v b W U s M X 0 m c X V v d D s s J n F 1 b 3 Q 7 U 2 V j d G l v b j E v d G J s X 0 l 0 Z W 5 z I G R l I E l u Z m 9 y b W H D g 8 K n w 4 P C o 2 8 v V G l w b y B B b H R l c m F k b y 5 7 S X R l b S B p b m Z v c m 1 h w 4 P C p 8 O D w q N v L D J 9 J n F 1 b 3 Q 7 L C Z x d W 9 0 O 1 N l Y 3 R p b 2 4 x L 3 R i b F 9 J d G V u c y B k Z S B J b m Z v c m 1 h w 4 P C p 8 O D w q N v L 1 R p c G 8 g Q W x 0 Z X J h Z G 8 u e 8 O D w o 1 u Z G l j Z S B J d G V t I E l u Z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Y m x f S X R l b n M g Z G U g S W 5 m b 3 J t Y c O D w q f D g 8 K j b y 9 U a X B v I E F s d G V y Y W R v L n t J d G V t I E l u Z m 9 y b W H D g 8 K n w 4 P C o 2 8 g Q 8 O D w r N k a W d v L D B 9 J n F 1 b 3 Q 7 L C Z x d W 9 0 O 1 N l Y 3 R p b 2 4 x L 3 R i b F 9 J d G V u c y B k Z S B J b m Z v c m 1 h w 4 P C p 8 O D w q N v L 1 R p c G 8 g Q W x 0 Z X J h Z G 8 u e 0 l 0 Z W 0 g S W 5 m b 3 J t Y c O D w q f D g 8 K j b y B O b 2 1 l L D F 9 J n F 1 b 3 Q 7 L C Z x d W 9 0 O 1 N l Y 3 R p b 2 4 x L 3 R i b F 9 J d G V u c y B k Z S B J b m Z v c m 1 h w 4 P C p 8 O D w q N v L 1 R p c G 8 g Q W x 0 Z X J h Z G 8 u e 0 l 0 Z W 0 g a W 5 m b 3 J t Y c O D w q f D g 8 K j b y w y f S Z x d W 9 0 O y w m c X V v d D t T Z W N 0 a W 9 u M S 9 0 Y m x f S X R l b n M g Z G U g S W 5 m b 3 J t Y c O D w q f D g 8 K j b y 9 U a X B v I E F s d G V y Y W R v L n v D g 8 K N b m R p Y 2 U g S X R l b S B J b m Y s M 3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H D g 8 K n w 4 P C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3 R i b F 9 J d G V u c 1 9 k Z V 9 J b m Z v c m 1 h w 4 P C p 8 O D w q N v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J T I w Z G U l M j B N Y W l s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T k t M D g t M T N U M T M 6 N T Y 6 M j E u M j E x N D Y 0 M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c 3 V s d F R 5 c G U i I F Z h b H V l P S J z R n V u Y 3 R p b 2 4 i L z 4 8 R W 5 0 c n k g V H l w Z T 0 i T m F 2 a W d h d G l v b l N 0 Z X B O Y W 1 l I i B W Y W x 1 Z T 0 i c 0 5 h d m V n Y c O D w q f D g 8 K j b y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y U y M G R l J T I w M D E l M j A t J T I w Q m F s Y W 4 l Q z M l Q T d v J T I w T 3 I l Q z M l Q T d h b W V u d C V D M y V B M X J p b y U y M C g y M D E 5 J T I w L S U y M G V 4 Y 2 h h b m d l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E 5 L T A 4 L T E z V D E z O j U 2 O j I x L j I y N z E y N T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X N 1 b H R U e X B l I i B W Y W x 1 Z T 0 i c 0 Z 1 b m N 0 a W 9 u I i 8 + P E V u d H J 5 I F R 5 c G U 9 I k 5 h d m l n Y X R p b 2 5 T d G V w T m F t Z S I g V m F s d W U 9 I n N O Y X Z l Z 2 H D g 8 K n w 4 P C o 2 8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g l M j A t J T I w c H J l c 2 V u d G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y M F Q y M j o 0 M z o 1 N y 4 3 N T k 3 O T U z W i I v P j x F b n R y e S B U e X B l P S J G a W x s Q 2 9 s d W 1 u V H l w Z X M i I F Z h b H V l P S J z Q 1 F Z R 0 J n W U d C U T 0 9 I i 8 + P E V u d H J 5 I F R 5 c G U 9 I k Z p b G x D b 2 x 1 b W 5 O Y W 1 l c y I g V m F s d W U 9 I n N b J n F 1 b 3 Q 7 T W V z T G F u Y 2 F t Z W 5 0 b y Z x d W 9 0 O y w m c X V v d D t H T k R E Z X R C T y Z x d W 9 0 O y w m c X V v d D t H c n V w b 0 R l c 3 B l c 2 F D b 2 R p Z 2 8 m c X V v d D s s J n F 1 b 3 Q 7 R 3 J 1 c G 9 E Z X N w Z X N h T m 9 t Z S Z x d W 9 0 O y w m c X V v d D t J d G V t S W 5 m b 3 J t Y W N h b 0 N v Z G l n b y Z x d W 9 0 O y w m c X V v d D t J d G V t S W 5 m b 3 J t Y W N h b 0 5 v b W U m c X V v d D s s J n F 1 b 3 Q 7 U 2 F s Z G 8 m c X V v d D t d I i 8 + P E V u d H J 5 I F R 5 c G U 9 I k Z p b G x l Z E N v b X B s Z X R l U m V z d W x 0 V G 9 X b 3 J r c 2 h l Z X Q i I F Z h b H V l P S J s M S I v P j x F b n R y e S B U e X B l P S J G a W x s U 3 R h d H V z I i B W Y W x 1 Z T 0 i c 1 d h a X R p b m d G b 3 J F e G N l b F J l Z n J l c 2 g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U 3 M 2 Q 5 Y j I t Y z U 4 O S 0 0 M z J h L W I 1 N T k t Z W Y 2 Z j Y 2 M T d h Y T Q 4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x I C 0 g Q m F s Y W 7 D g 8 K n b y B P c s O D w q d h b W V u d M O D w q F y a W 8 g K D I w M T g g L S B w c m V z Z W 5 0 Z S k v R m 9 u d G U u e 0 1 l c 0 x h b m N h b W V u d G 8 s M 3 0 m c X V v d D s s J n F 1 b 3 Q 7 U 2 V j d G l v b j E v M D E g L S B C Y W x h b s O D w q d v I E 9 y w 4 P C p 2 F t Z W 5 0 w 4 P C o X J p b y A o M j A x O C A t I H B y Z X N l b n R l K S 9 G b 2 5 0 Z S 5 7 R 0 5 E R G V 0 Q k 8 s M H 0 m c X V v d D s s J n F 1 b 3 Q 7 U 2 V j d G l v b j E v M D E g L S B C Y W x h b s O D w q d v I E 9 y w 4 P C p 2 F t Z W 5 0 w 4 P C o X J p b y A o M j A x O C A t I H B y Z X N l b n R l K S 9 G b 2 5 0 Z S 5 7 R 3 J 1 c G 9 E Z X N w Z X N h Q 2 9 k a W d v L D F 9 J n F 1 b 3 Q 7 L C Z x d W 9 0 O 1 N l Y 3 R p b 2 4 x L z A x I C 0 g Q m F s Y W 7 D g 8 K n b y B P c s O D w q d h b W V u d M O D w q F y a W 8 g K D I w M T g g L S B w c m V z Z W 5 0 Z S k v R m 9 u d G U u e 0 d y d X B v R G V z c G V z Y U 5 v b W U s M n 0 m c X V v d D s s J n F 1 b 3 Q 7 U 2 V j d G l v b j E v M D E g L S B C Y W x h b s O D w q d v I E 9 y w 4 P C p 2 F t Z W 5 0 w 4 P C o X J p b y A o M j A x O C A t I H B y Z X N l b n R l K S 9 G b 2 5 0 Z S 5 7 S X R l b U l u Z m 9 y b W F j Y W 9 D b 2 R p Z 2 8 s N H 0 m c X V v d D s s J n F 1 b 3 Q 7 U 2 V j d G l v b j E v M D E g L S B C Y W x h b s O D w q d v I E 9 y w 4 P C p 2 F t Z W 5 0 w 4 P C o X J p b y A o M j A x O C A t I H B y Z X N l b n R l K S 9 G b 2 5 0 Z S 5 7 S X R l b U l u Z m 9 y b W F j Y W 9 O b 2 1 l L D V 9 J n F 1 b 3 Q 7 L C Z x d W 9 0 O 1 N l Y 3 R p b 2 4 x L z A x I C 0 g Q m F s Y W 7 D g 8 K n b y B P c s O D w q d h b W V u d M O D w q F y a W 8 g K D I w M T g g L S B w c m V z Z W 5 0 Z S k v R m 9 u d G U u e 1 N h b G R v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A x I C 0 g Q m F s Y W 7 D g 8 K n b y B P c s O D w q d h b W V u d M O D w q F y a W 8 g K D I w M T g g L S B w c m V z Z W 5 0 Z S k v R m 9 u d G U u e 0 1 l c 0 x h b m N h b W V u d G 8 s M 3 0 m c X V v d D s s J n F 1 b 3 Q 7 U 2 V j d G l v b j E v M D E g L S B C Y W x h b s O D w q d v I E 9 y w 4 P C p 2 F t Z W 5 0 w 4 P C o X J p b y A o M j A x O C A t I H B y Z X N l b n R l K S 9 G b 2 5 0 Z S 5 7 R 0 5 E R G V 0 Q k 8 s M H 0 m c X V v d D s s J n F 1 b 3 Q 7 U 2 V j d G l v b j E v M D E g L S B C Y W x h b s O D w q d v I E 9 y w 4 P C p 2 F t Z W 5 0 w 4 P C o X J p b y A o M j A x O C A t I H B y Z X N l b n R l K S 9 G b 2 5 0 Z S 5 7 R 3 J 1 c G 9 E Z X N w Z X N h Q 2 9 k a W d v L D F 9 J n F 1 b 3 Q 7 L C Z x d W 9 0 O 1 N l Y 3 R p b 2 4 x L z A x I C 0 g Q m F s Y W 7 D g 8 K n b y B P c s O D w q d h b W V u d M O D w q F y a W 8 g K D I w M T g g L S B w c m V z Z W 5 0 Z S k v R m 9 u d G U u e 0 d y d X B v R G V z c G V z Y U 5 v b W U s M n 0 m c X V v d D s s J n F 1 b 3 Q 7 U 2 V j d G l v b j E v M D E g L S B C Y W x h b s O D w q d v I E 9 y w 4 P C p 2 F t Z W 5 0 w 4 P C o X J p b y A o M j A x O C A t I H B y Z X N l b n R l K S 9 G b 2 5 0 Z S 5 7 S X R l b U l u Z m 9 y b W F j Y W 9 D b 2 R p Z 2 8 s N H 0 m c X V v d D s s J n F 1 b 3 Q 7 U 2 V j d G l v b j E v M D E g L S B C Y W x h b s O D w q d v I E 9 y w 4 P C p 2 F t Z W 5 0 w 4 P C o X J p b y A o M j A x O C A t I H B y Z X N l b n R l K S 9 G b 2 5 0 Z S 5 7 S X R l b U l u Z m 9 y b W F j Y W 9 O b 2 1 l L D V 9 J n F 1 b 3 Q 7 L C Z x d W 9 0 O 1 N l Y 3 R p b 2 4 x L z A x I C 0 g Q m F s Y W 7 D g 8 K n b y B P c s O D w q d h b W V u d M O D w q F y a W 8 g K D I w M T g g L S B w c m V z Z W 5 0 Z S k v R m 9 u d G U u e 1 N h b G R v L D Z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T m F 2 Z W d h w 4 P C p 8 O D w q N v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8 x M i U y M C 0 l M j B T Q S V D M y U 5 Q U R F J T I w U E J J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2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I w V D I y O j Q 0 O j M 5 L j I 5 M j I w M z R a I i 8 + P E V u d H J 5 I F R 5 c G U 9 I k Z p b G x D b 2 x 1 b W 5 U e X B l c y I g V m F s d W U 9 I n N D U V V G Q l F V R i I v P j x F b n R y e S B U e X B l P S J G a W x s Q 2 9 s d W 1 u T m F t Z X M i I F Z h b H V l P S J z W y Z x d W 9 0 O 0 R B V E E m c X V v d D s s J n F 1 b 3 Q 7 U 0 H D g 8 K a R E U g L S B E R V N Q R V N B U y B F W E V D V V R B R E F T I C h S J C B C S U x I w 4 P C l U V T K S Z x d W 9 0 O y w m c X V v d D t T Q c O D w p p E R S A t I E R P V E H D g 8 K H w 4 P C g 0 8 g Q V R V Q U x J W k F E Q S Z x d W 9 0 O y w m c X V v d D t T Q c O D w p p E R S A t I E R F U 1 B F U 0 F T I E V Y R U N V V E F E Q V M g K F I k K S Z x d W 9 0 O y w m c X V v d D t T Q c O D w p p E R S A t I E x J T U l U R S B N w 4 P C j U 5 J T U 8 g K F I k I E J J T E j D g 8 K V R V M p J n F 1 b 3 Q 7 L C Z x d W 9 0 O 1 N B w 4 P C m k R F I C 0 g T E l N S V R F I E 3 D g 8 K N T k l N T y A o U i Q p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4 Z D Z k M W N h N y 0 3 N W R l L T Q 2 N T A t O T J i Z C 0 2 Y z J k M T B l Y m R j M D k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I g L S B T Q c O D w p p E R S B Q Q k k v V G l w b y B B b H R l c m F k b y 5 7 R E F U Q S w w f S Z x d W 9 0 O y w m c X V v d D t T Z W N 0 a W 9 u M S 8 x M i A t I F N B w 4 P C m k R F I F B C S S 9 U a X B v I E F s d G V y Y W R v L n t T Q c O D w p p E R S A t I E R F U 1 B F U 0 F T I E V Y R U N V V E F E Q V M g K F I k I E J J T E j D g 8 K V R V M p L D F 9 J n F 1 b 3 Q 7 L C Z x d W 9 0 O 1 N l Y 3 R p b 2 4 x L z E y I C 0 g U 0 H D g 8 K a R E U g U E J J L 1 R p c G 8 g Q W x 0 Z X J h Z G 8 u e 1 N B w 4 P C m k R F I C 0 g R E 9 U Q c O D w o f D g 8 K D T y B B V F V B T E l a Q U R B L D J 9 J n F 1 b 3 Q 7 L C Z x d W 9 0 O 1 N l Y 3 R p b 2 4 x L z E y I C 0 g U 0 H D g 8 K a R E U g U E J J L 1 R p c G 8 g Q W x 0 Z X J h Z G 8 u e 1 N B w 4 P C m k R F I C 0 g R E V T U E V T Q V M g R V h F Q 1 V U Q U R B U y A o U i Q p L D N 9 J n F 1 b 3 Q 7 L C Z x d W 9 0 O 1 N l Y 3 R p b 2 4 x L z E y I C 0 g U 0 H D g 8 K a R E U g U E J J L 1 R p c G 8 g Q W x 0 Z X J h Z G 8 u e 1 N B w 4 P C m k R F I C 0 g T E l N S V R F I E 3 D g 8 K N T k l N T y A o U i Q g Q k l M S M O D w p V F U y k s N H 0 m c X V v d D s s J n F 1 b 3 Q 7 U 2 V j d G l v b j E v M T I g L S B T Q c O D w p p E R S B Q Q k k v V G l w b y B B b H R l c m F k b y 5 7 U 0 H D g 8 K a R E U g L S B M S U 1 J V E U g T c O D w o 1 O S U 1 P I C h S J C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M T I g L S B T Q c O D w p p E R S B Q Q k k v V G l w b y B B b H R l c m F k b y 5 7 R E F U Q S w w f S Z x d W 9 0 O y w m c X V v d D t T Z W N 0 a W 9 u M S 8 x M i A t I F N B w 4 P C m k R F I F B C S S 9 U a X B v I E F s d G V y Y W R v L n t T Q c O D w p p E R S A t I E R F U 1 B F U 0 F T I E V Y R U N V V E F E Q V M g K F I k I E J J T E j D g 8 K V R V M p L D F 9 J n F 1 b 3 Q 7 L C Z x d W 9 0 O 1 N l Y 3 R p b 2 4 x L z E y I C 0 g U 0 H D g 8 K a R E U g U E J J L 1 R p c G 8 g Q W x 0 Z X J h Z G 8 u e 1 N B w 4 P C m k R F I C 0 g R E 9 U Q c O D w o f D g 8 K D T y B B V F V B T E l a Q U R B L D J 9 J n F 1 b 3 Q 7 L C Z x d W 9 0 O 1 N l Y 3 R p b 2 4 x L z E y I C 0 g U 0 H D g 8 K a R E U g U E J J L 1 R p c G 8 g Q W x 0 Z X J h Z G 8 u e 1 N B w 4 P C m k R F I C 0 g R E V T U E V T Q V M g R V h F Q 1 V U Q U R B U y A o U i Q p L D N 9 J n F 1 b 3 Q 7 L C Z x d W 9 0 O 1 N l Y 3 R p b 2 4 x L z E y I C 0 g U 0 H D g 8 K a R E U g U E J J L 1 R p c G 8 g Q W x 0 Z X J h Z G 8 u e 1 N B w 4 P C m k R F I C 0 g T E l N S V R F I E 3 D g 8 K N T k l N T y A o U i Q g Q k l M S M O D w p V F U y k s N H 0 m c X V v d D s s J n F 1 b 3 Q 7 U 2 V j d G l v b j E v M T I g L S B T Q c O D w p p E R S B Q Q k k v V G l w b y B B b H R l c m F k b y 5 7 U 0 H D g 8 K a R E U g L S B M S U 1 J V E U g T c O D w o 1 O S U 1 P I C h S J C k s N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D w q f D g 8 K j b y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E y X 1 9 f U 0 H D g 8 K a R E V f U E J J I i 8 + P C 9 T d G F i b G V F b n R y a W V z P j w v S X R l b T 4 8 S X R l b T 4 8 S X R l b U x v Y 2 F 0 a W 9 u P j x J d G V t V H l w Z T 5 G b 3 J t d W x h P C 9 J d G V t V H l w Z T 4 8 S X R l b V B h d G g + U 2 V j d G l v b j E v M D g l M j A t J T I w R U R V Q 0 E l Q z M l O D c l Q z M l O D N P J T I w U E J J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E 2 O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A x L T I w V D I y O j Q 0 O j Q x L j A y N j E 3 N D d a I i 8 + P E V u d H J 5 I F R 5 c G U 9 I k Z p b G x D b 2 x 1 b W 5 U e X B l c y I g V m F s d W U 9 I n N D U V V G Q l F V P S I v P j x F b n R y e S B U e X B l P S J G a W x s Q 2 9 s d W 1 u T m F t Z X M i I F Z h b H V l P S J z W y Z x d W 9 0 O 0 R B V E E m c X V v d D s s J n F 1 b 3 Q 7 U k x J J n F 1 b 3 Q 7 L C Z x d W 9 0 O 0 V E V U N B w 4 P C h 8 O D w o N P I C 0 g R E 9 U Q c O D w o f D g 8 K D T y B B V F V B T E l a Q U R B J n F 1 b 3 Q 7 L C Z x d W 9 0 O 0 V E V U N B w 4 P C h 8 O D w o N P I C 0 g R E V T U E V T Q V M g R V h F Q 1 V U Q U R B U y Z x d W 9 0 O y w m c X V v d D t F R F V D Q c O D w o f D g 8 K D T y A t I E x J T U l U R S B N w 4 P C j U 5 J T U 8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B l M T c 2 Y j d i L W U 4 Z W Y t N G F m M i 0 5 O G R k L W E 4 M G U 5 O G E 0 N z Y x N i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O C A t I E V E V U N B w 4 P C h 8 O D w o N P I F B C S S 9 U a X B v I E F s d G V y Y W R v L n t E Q V R B L D B 9 J n F 1 b 3 Q 7 L C Z x d W 9 0 O 1 N l Y 3 R p b 2 4 x L z A 4 I C 0 g R U R V Q 0 H D g 8 K H w 4 P C g 0 8 g U E J J L 1 R p c G 8 g Q W x 0 Z X J h Z G 8 u e 1 J M S S w x f S Z x d W 9 0 O y w m c X V v d D t T Z W N 0 a W 9 u M S 8 w O C A t I E V E V U N B w 4 P C h 8 O D w o N P I F B C S S 9 U a X B v I E F s d G V y Y W R v L n t F R F V D Q c O D w o f D g 8 K D T y A t I E R P V E H D g 8 K H w 4 P C g 0 8 g Q V R V Q U x J W k F E Q S w y f S Z x d W 9 0 O y w m c X V v d D t T Z W N 0 a W 9 u M S 8 w O C A t I E V E V U N B w 4 P C h 8 O D w o N P I F B C S S 9 U a X B v I E F s d G V y Y W R v L n t F R F V D Q c O D w o f D g 8 K D T y A t I E R F U 1 B F U 0 F T I E V Y R U N V V E F E Q V M s M 3 0 m c X V v d D s s J n F 1 b 3 Q 7 U 2 V j d G l v b j E v M D g g L S B F R F V D Q c O D w o f D g 8 K D T y B Q Q k k v V G l w b y B B b H R l c m F k b y 5 7 R U R V Q 0 H D g 8 K H w 4 P C g 0 8 g L S B M S U 1 J V E U g T c O D w o 1 O S U 1 P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4 I C 0 g R U R V Q 0 H D g 8 K H w 4 P C g 0 8 g U E J J L 1 R p c G 8 g Q W x 0 Z X J h Z G 8 u e 0 R B V E E s M H 0 m c X V v d D s s J n F 1 b 3 Q 7 U 2 V j d G l v b j E v M D g g L S B F R F V D Q c O D w o f D g 8 K D T y B Q Q k k v V G l w b y B B b H R l c m F k b y 5 7 U k x J L D F 9 J n F 1 b 3 Q 7 L C Z x d W 9 0 O 1 N l Y 3 R p b 2 4 x L z A 4 I C 0 g R U R V Q 0 H D g 8 K H w 4 P C g 0 8 g U E J J L 1 R p c G 8 g Q W x 0 Z X J h Z G 8 u e 0 V E V U N B w 4 P C h 8 O D w o N P I C 0 g R E 9 U Q c O D w o f D g 8 K D T y B B V F V B T E l a Q U R B L D J 9 J n F 1 b 3 Q 7 L C Z x d W 9 0 O 1 N l Y 3 R p b 2 4 x L z A 4 I C 0 g R U R V Q 0 H D g 8 K H w 4 P C g 0 8 g U E J J L 1 R p c G 8 g Q W x 0 Z X J h Z G 8 u e 0 V E V U N B w 4 P C h 8 O D w o N P I C 0 g R E V T U E V T Q V M g R V h F Q 1 V U Q U R B U y w z f S Z x d W 9 0 O y w m c X V v d D t T Z W N 0 a W 9 u M S 8 w O C A t I E V E V U N B w 4 P C h 8 O D w o N P I F B C S S 9 U a X B v I E F s d G V y Y W R v L n t F R F V D Q c O D w o f D g 8 K D T y A t I E x J T U l U R S B N w 4 P C j U 5 J T U 8 s N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c O D w q f D g 8 K j b y I v P j x F b n R y e S B U e X B l P S J G a W x s T 2 J q Z W N 0 V H l w Z S I g V m F s d W U 9 I n N U Y W J s Z S I v P j x F b n R y e S B U e X B l P S J O Y W 1 l V X B k Y X R l Z E F m d G V y R m l s b C I g V m F s d W U 9 I m w w I i 8 + P E V u d H J 5 I F R 5 c G U 9 I k Z p b G x U Y X J n Z X Q i I F Z h b H V l P S J z X z A 4 X 1 9 f R U R V Q 0 H D g 8 K H w 4 P C g 0 9 f U E J J I i 8 + P C 9 T d G F i b G V F b n R y a W V z P j w v S X R l b T 4 8 S X R l b T 4 8 S X R l b U x v Y 2 F 0 a W 9 u P j x J d G V t V H l w Z T 5 G b 3 J t d W x h P C 9 J d G V t V H l w Z T 4 8 S X R l b V B h d G g + U 2 V j d G l v b j E v U E l C X 0 l w Z W F k Y X R h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w M S 0 y M F Q y M j o 0 M z o 1 N y 4 1 O D E 0 M j c 0 W i I v P j x F b n R y e S B U e X B l P S J G a W x s Q 2 9 s d W 1 u V H l w Z X M i I F Z h b H V l P S J z Q 1 F V P S I v P j x F b n R y e S B U e X B l P S J G a W x s Q 2 9 s d W 1 u T m F t Z X M i I F Z h b H V l P S J z W y Z x d W 9 0 O 0 R h d G E m c X V v d D s s J n F 1 b 3 Q 7 U E l C I C 0 g Y W N 1 b X V s Y W R v I D E y I G 1 l c 2 V z J n F 1 b 3 Q 7 X S I v P j x F b n R y e S B U e X B l P S J G a W x s Z W R D b 2 1 w b G V 0 Z V J l c 3 V s d F R v V 2 9 y a 3 N o Z W V 0 I i B W Y W x 1 Z T 0 i b D E i L z 4 8 R W 5 0 c n k g V H l w Z T 0 i R m l s b F N 0 Y X R 1 c y I g V m F s d W U 9 I n N X Y W l 0 a W 5 n R m 9 y R X h j Z W x S Z W Z y Z X N o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U y M z U y M 2 Q 0 L T R k N z A t N D l k Z i 1 h N T N h L T h j M m F k Z W V k N W Y x N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S U J f S X B l Y W R h d G E v V G l w b y B B b H R l c m F k b y 5 7 R G F 0 Y S w w f S Z x d W 9 0 O y w m c X V v d D t T Z W N 0 a W 9 u M S 9 Q S U J f S X B l Y W R h d G E v V G l w b y B B b H R l c m F k b y 5 7 U E l C I C 0 g Y W N 1 b X V s Y W R v I D E y I G 1 l c 2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B J Q l 9 J c G V h Z G F 0 Y S 9 U a X B v I E F s d G V y Y W R v L n t E Y X R h L D B 9 J n F 1 b 3 Q 7 L C Z x d W 9 0 O 1 N l Y 3 R p b 2 4 x L 1 B J Q l 9 J c G V h Z G F 0 Y S 9 U a X B v I E F s d G V y Y W R v L n t Q S U I g L S B h Y 3 V t d W x h Z G 8 g M T I g b W V z Z X M s M X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H D g 8 K n w 4 P C o 2 8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h c i V D M y V B M m 1 l d H J v N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w L T A 4 L T E 5 V D E 0 O j E w O j M 2 L j k 4 O D E 2 O D B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T I x Z m F k N W M t N m I w Z i 0 0 N G Z h L T k 1 Z D A t N D F l Z m Z k O D A 5 Y T U 0 I i 8 + P E V u d H J 5 I F R 5 c G U 9 I l J l c 3 V s d F R 5 c G U i I F Z h b H V l P S J z R X h j Z X B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Q X J x d W l 2 b y U y M G R l J T I w Q W 1 v c 3 R y Y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w L T A 4 L T E 5 V D E 0 O j E w O j M 3 L j A z M T E 4 N j d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Z T I x Z m F k N W M t N m I w Z i 0 0 N G Z h L T k 1 Z D A t N D F l Z m Z k O D A 5 Y T U 0 I i 8 + P E V u d H J 5 I F R 5 c G U 9 I l J l c 3 V s d F R 5 c G U i I F Z h b H V l P S J z R X h j Z X B 0 a W 9 u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V H J h b n N m b 3 J t Y X I l M j B B c n F 1 a X Z v J T I w K D Y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A t M D g t M T l U M T Q 6 M T A 6 M z c u M D A z M T g w N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N l M j F m Y W Q 1 Y y 0 2 Y j B m L T Q 0 Z m E t O T V k M C 0 0 M W V m Z m Q 4 M D l h N T Q i L z 4 8 R W 5 0 c n k g V H l w Z T 0 i U m V z d W x 0 V H l w Z S I g V m F s d W U 9 I n N G d W 5 j d G l v b i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C 0 w O C 0 x O V Q x N D o x M D o z N y 4 w N T M x O D I 4 W i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H c m 9 1 c E l E I i B W Y W x 1 Z T 0 i c z A 5 N 2 J l M T M 2 L T M 4 Z m M t N D U 3 N i 0 4 O D F m L W V l Z m N m Y j J h Y m E 4 Z S I v P j x F b n R y e S B U e X B l P S J S Z X N 1 b H R U e X B l I i B W Y W x 1 Z T 0 i c 0 V 4 Y 2 V w d G l v b i I v P j x F b n R y e S B U e X B l P S J O Y X Z p Z 2 F 0 a W 9 u U 3 R l c E 5 h b W U i I F Z h b H V l P S J z T m F 2 Z W d h w 4 P C p 8 O D w q N v I i 8 + P E V u d H J 5 I F R 5 c G U 9 I k Z p b G x P Y m p l Y 3 R U e X B l I i B W Y W x 1 Z T 0 i c 0 N v b m 5 l Y 3 R p b 2 5 P b m x 5 I i 8 + P C 9 T d G F i b G V F b n R y a W V z P j w v S X R l b T 4 8 S X R l b T 4 8 S X R l b U x v Y 2 F 0 a W 9 u P j x J d G V t V H l w Z T 5 G b 3 J t d W x h P C 9 J d G V t V H l w Z T 4 8 S X R l b V B h d G g + U 2 V j d G l v b j E v U G F y J U M z J U E y b W V 0 c m 8 x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A t M D g t M T l U M T Q 6 M T A 6 M z c u M D A 5 M T c y M V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5 Y j E z O D M y M S 0 5 Y j M w L T Q 4 M m M t O D R k Z S 0 4 M m M 1 O T Q 4 O T Q 2 O D A i L z 4 8 R W 5 0 c n k g V H l w Z T 0 i U m V z d W x 0 V H l w Z S I g V m F s d W U 9 I n N F e G N l c H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B c n F 1 a X Z v J T I w Z G U l M j B B b W 9 z d H J h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E t M D I t M j N U M T g 6 M T c 6 M D A u N j g x M j I 3 M 1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5 Y j E z O D M y M S 0 5 Y j M w L T Q 4 M m M t O D R k Z S 0 4 M m M 1 O T Q 4 O T Q 2 O D A i L z 4 8 R W 5 0 c n k g V H l w Z T 0 i U m V z d W x 0 V H l w Z S I g V m F s d W U 9 I n N F e G N l c H R p b 2 4 i L z 4 8 R W 5 0 c n k g V H l w Z T 0 i T m F 2 a W d h d G l v b l N 0 Z X B O Y W 1 l I i B W Y W x 1 Z T 0 i c 0 5 h d m V n Y c O D w q f D g 8 K j b y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Q X J x d W l 2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M Y X N 0 V X B k Y X R l Z C I g V m F s d W U 9 I m Q y M D I w L T A 4 L T E 5 V D E 0 O j E w O j M 3 L j A x N z E 4 M z Z a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d y b 3 V w S U Q i I F Z h b H V l P S J z O W I x M z g z M j E t O W I z M C 0 0 O D J j L T g 0 Z G U t O D J j N T k 0 O D k 0 N j g w I i 8 + P E V u d H J 5 I F R 5 c G U 9 I l J l c 3 V s d F R 5 c G U i I F Z h b H V l P S J z R n V u Y 3 R p b 2 4 i L z 4 8 R W 5 0 c n k g V H l w Z T 0 i R m l s b E 9 i a m V j d F R 5 c G U i I F Z h b H V l P S J z Q 2 9 u b m V j d G l v b k 9 u b H k i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8 l M j B B c n F 1 a X Z v J T I w Z G U l M j B F e G V t c G x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x h c 3 R V c G R h d G V k I i B W Y W x 1 Z T 0 i Z D I w M j A t M D g t M T l U M T Q 6 M T A 6 M z c u M D k 2 M j E w O F o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R 3 J v d X B J R C I g V m F s d W U 9 I n M 1 Z m Y 0 N D E 4 N y 0 w Y j k x L T R j N D k t Y m Z k M C 0 z N z d m Z j J h Y W Y 3 M W I i L z 4 8 R W 5 0 c n k g V H l w Z T 0 i U m V z d W x 0 V H l w Z S I g V m F s d W U 9 I n N F e G N l c H R p b 2 4 i L z 4 8 R W 5 0 c n k g V H l w Z T 0 i T m F 2 a W d h d G l v b l N 0 Z X B O Y W 1 l I i B W Y W x 1 Z T 0 i c 0 5 h d m V n Y c O D w q f D g 8 K j b y I v P j x F b n R y e S B U e X B l P S J G a W x s T 2 J q Z W N 0 V H l w Z S I g V m F s d W U 9 I n N D b 2 5 u Z W N 0 a W 9 u T 2 5 s e S I v P j w v U 3 R h Y m x l R W 5 0 c m l l c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O T Q z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E t M D I t M j N U M T g 6 M T c 6 M D U u N j E y O D M 4 O V o i L z 4 8 R W 5 0 c n k g V H l w Z T 0 i R m l s b E N v b H V t b l R 5 c G V z I i B W Y W x 1 Z T 0 i c 0 J n W U d D U V l H R V E 9 P S I v P j x F b n R y e S B U e X B l P S J G a W x s Q 2 9 s d W 1 u T m F t Z X M i I F Z h b H V l P S J z W y Z x d W 9 0 O 0 d O R E R l d E J P J n F 1 b 3 Q 7 L C Z x d W 9 0 O 0 d y d X B v R G V z c G V z Y U N v Z G l n b y Z x d W 9 0 O y w m c X V v d D t H c n V w b 0 R l c 3 B l c 2 F O b 2 1 l J n F 1 b 3 Q 7 L C Z x d W 9 0 O 0 1 l c 0 x h b m N h b W V u d G 8 m c X V v d D s s J n F 1 b 3 Q 7 S X R l b U l u Z m 9 y b W F j Y W 9 D b 2 R p Z 2 8 m c X V v d D s s J n F 1 b 3 Q 7 S X R l b U l u Z m 9 y b W F j Y W 9 O b 2 1 l J n F 1 b 3 Q 7 L C Z x d W 9 0 O 1 N h b G R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2 M W V k M T g y O S 1 h N m U w L T Q z Y m U t O D Y 5 Z C 0 y Y z I w M m E 2 M 2 F h Y z c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E g L S B C Y W x h b s O D w q d v I E 9 y w 4 P C p 2 F t Z W 5 0 w 4 P C o X J p b y A o M j A x O S A t I E F 0 d W F s K S 9 U a X B v I E F s d G V y Y W R v L n t E Z X R h b G h h b W V u d G 8 g Z G 9 z I G d y d X B v c y B k Z S B k Z X N w Z X N h L D B 9 J n F 1 b 3 Q 7 L C Z x d W 9 0 O 1 N l Y 3 R p b 2 4 x L z A x I C 0 g Q m F s Y W 7 D g 8 K n b y B P c s O D w q d h b W V u d M O D w q F y a W 8 g K D I w M T k g L S B B d H V h b C k v V G l w b y B B b H R l c m F k b y 5 7 R 3 J 1 c G 8 g R G V z c G V z Y S B D w 4 P C s 2 R p Z 2 8 g R 3 J 1 c G 8 s M X 0 m c X V v d D s s J n F 1 b 3 Q 7 U 2 V j d G l v b j E v M D E g L S B C Y W x h b s O D w q d v I E 9 y w 4 P C p 2 F t Z W 5 0 w 4 P C o X J p b y A o M j A x O S A t I E F 0 d W F s K S 9 U a X B v I E F s d G V y Y W R v L n t H c n V w b y B E Z X N w Z X N h I E 5 v b W U s M n 0 m c X V v d D s s J n F 1 b 3 Q 7 U 2 V j d G l v b j E v M D E g L S B C Y W x h b s O D w q d v I E 9 y w 4 P C p 2 F t Z W 5 0 w 4 P C o X J p b y A o M j A x O S A t I E F 0 d W F s K S 9 U a X B v I E F s d G V y Y W R v L n t N w 4 P C q n M g T G F u w 4 P C p 2 F t Z W 5 0 b y w z f S Z x d W 9 0 O y w m c X V v d D t T Z W N 0 a W 9 u M S 8 w M S A t I E J h b G F u w 4 P C p 2 8 g T 3 L D g 8 K n Y W 1 l b n T D g 8 K h c m l v I C g y M D E 5 I C 0 g Q X R 1 Y W w p L 1 R p c G 8 g Q W x 0 Z X J h Z G 8 x L n t J d G V t I E l u Z m 9 y b W H D g 8 K n w 4 P C o 2 8 g Q 8 O D w r N k a W d v L D R 9 J n F 1 b 3 Q 7 L C Z x d W 9 0 O 1 N l Y 3 R p b 2 4 x L z A x I C 0 g Q m F s Y W 7 D g 8 K n b y B P c s O D w q d h b W V u d M O D w q F y a W 8 g K D I w M T k g L S B B d H V h b C k v V G l w b y B B b H R l c m F k b y 5 7 S X R l b S B J b m Z v c m 1 h w 4 P C p 8 O D w q N v I E 5 v b W U s N X 0 m c X V v d D s s J n F 1 b 3 Q 7 U 2 V j d G l v b j E v M D E g L S B C Y W x h b s O D w q d v I E 9 y w 4 P C p 2 F t Z W 5 0 w 4 P C o X J p b y A o M j A x O S A t I E F 0 d W F s K S 9 U a X B v I E F s d G V y Y W R v M S 5 7 U 2 F s Z G 8 g U i Q g K E l 0 Z W 0 g S W 5 m b 3 J t Y c O D w q f D g 8 K j b y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D E g L S B C Y W x h b s O D w q d v I E 9 y w 4 P C p 2 F t Z W 5 0 w 4 P C o X J p b y A o M j A x O S A t I E F 0 d W F s K S 9 U a X B v I E F s d G V y Y W R v L n t E Z X R h b G h h b W V u d G 8 g Z G 9 z I G d y d X B v c y B k Z S B k Z X N w Z X N h L D B 9 J n F 1 b 3 Q 7 L C Z x d W 9 0 O 1 N l Y 3 R p b 2 4 x L z A x I C 0 g Q m F s Y W 7 D g 8 K n b y B P c s O D w q d h b W V u d M O D w q F y a W 8 g K D I w M T k g L S B B d H V h b C k v V G l w b y B B b H R l c m F k b y 5 7 R 3 J 1 c G 8 g R G V z c G V z Y S B D w 4 P C s 2 R p Z 2 8 g R 3 J 1 c G 8 s M X 0 m c X V v d D s s J n F 1 b 3 Q 7 U 2 V j d G l v b j E v M D E g L S B C Y W x h b s O D w q d v I E 9 y w 4 P C p 2 F t Z W 5 0 w 4 P C o X J p b y A o M j A x O S A t I E F 0 d W F s K S 9 U a X B v I E F s d G V y Y W R v L n t H c n V w b y B E Z X N w Z X N h I E 5 v b W U s M n 0 m c X V v d D s s J n F 1 b 3 Q 7 U 2 V j d G l v b j E v M D E g L S B C Y W x h b s O D w q d v I E 9 y w 4 P C p 2 F t Z W 5 0 w 4 P C o X J p b y A o M j A x O S A t I E F 0 d W F s K S 9 U a X B v I E F s d G V y Y W R v L n t N w 4 P C q n M g T G F u w 4 P C p 2 F t Z W 5 0 b y w z f S Z x d W 9 0 O y w m c X V v d D t T Z W N 0 a W 9 u M S 8 w M S A t I E J h b G F u w 4 P C p 2 8 g T 3 L D g 8 K n Y W 1 l b n T D g 8 K h c m l v I C g y M D E 5 I C 0 g Q X R 1 Y W w p L 1 R p c G 8 g Q W x 0 Z X J h Z G 8 x L n t J d G V t I E l u Z m 9 y b W H D g 8 K n w 4 P C o 2 8 g Q 8 O D w r N k a W d v L D R 9 J n F 1 b 3 Q 7 L C Z x d W 9 0 O 1 N l Y 3 R p b 2 4 x L z A x I C 0 g Q m F s Y W 7 D g 8 K n b y B P c s O D w q d h b W V u d M O D w q F y a W 8 g K D I w M T k g L S B B d H V h b C k v V G l w b y B B b H R l c m F k b y 5 7 S X R l b S B J b m Z v c m 1 h w 4 P C p 8 O D w q N v I E 5 v b W U s N X 0 m c X V v d D s s J n F 1 b 3 Q 7 U 2 V j d G l v b j E v M D E g L S B C Y W x h b s O D w q d v I E 9 y w 4 P C p 2 F t Z W 5 0 w 4 P C o X J p b y A o M j A x O S A t I E F 0 d W F s K S 9 U a X B v I E F s d G V y Y W R v M S 5 7 U 2 F s Z G 8 g U i Q g K E l 0 Z W 0 g S W 5 m b 3 J t Y c O D w q f D g 8 K j b y k s N n 0 m c X V v d D t d L C Z x d W 9 0 O 1 J l b G F 0 a W 9 u c 2 h p c E l u Z m 8 m c X V v d D s 6 W 1 1 9 I i 8 + P E V u d H J 5 I F R 5 c G U 9 I l J l c 3 V s d F R 5 c G U i I F Z h b H V l P S J z R X h j Z X B 0 a W 9 u I i 8 + P E V u d H J 5 I F R 5 c G U 9 I k 5 h d m l n Y X R p b 2 5 T d G V w T m F t Z S I g V m F s d W U 9 I n N O Y X Z l Z 2 H D g 8 K n w 4 P C o 2 8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8 w M V 9 f X 0 J h b G F u w 4 P C p 2 9 f T 3 L D g 8 K n Y W 1 l b n T D g 8 K h c m l v X 1 8 y M D E 5 X 1 9 f Q X R 1 Y W w i L z 4 8 L 1 N 0 Y W J s Z U V u d H J p Z X M + P C 9 J d G V t P j x J d G V t P j x J d G V t T G 9 j Y X R p b 2 4 + P E l 0 Z W 1 U e X B l P k Z v c m 1 1 b G E 8 L 0 l 0 Z W 1 U e X B l P j x J d G V t U G F 0 a D 5 T Z W N 0 a W 9 u M S 8 w N C U y M C 0 l M j B S R 1 B T J T I w Z S U y M F J Q U F M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0 J T I w L S U y M F J H U F M l M j B l J T I w U l B Q U y 9 Q U k V W S U R F T k N J Q S U y M F B C S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Q l M j A t J T I w U k d Q U y U y M G U l M j B S U F B T L 0 N h Y m U l Q z M l Q T d h b G h v c y U y M F B y b 2 1 v d m l k b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N C U y M C 0 l M j B S R 1 B T J T I w Z S U y M F J Q U F M v V G l w b y U y M E F s d G V y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Q l M j A t J T I w U k d Q U y U y M G U l M j B S U F B T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Q l M j A t J T I w U k d Q U y U y M G U l M j B S U F B T L 0 N v b H V u Y S U y M E R 1 c G x p Y 2 F k Y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Q l M j A t J T I w U k d Q U y U y M G U l M j B S U F B T L 0 N v b H V u Y X M l M j B S Z W 5 v b W V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N C U y M C 0 l M j B S R 1 B T J T I w Z S U y M F J Q U F M v T m 9 t Z S U y M G R v J T I w T S V D M y V B Q X M l M j B F e H R y Y S V D M y V B R G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N C U y M C 0 l M j B S R 1 B T J T I w Z S U y M F J Q U F M v Q 2 9 s d W 5 h J T I w R H V w b G l j Y W R h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Q l M j A t J T I w U k d Q U y U y M G U l M j B S U F B T L 0 N v b H V u Y X M l M j B S Z W 5 v b W V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Q l M j A t J T I w U k d Q U y U y M G U l M j B S U F B T L 0 F u b y U y M E l u c 2 V y a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N C U y M C 0 l M j B S R 1 B T J T I w Z S U y M F J Q U F M v V G l w b y U y M E F s d G V y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U G 9 3 Z X I l M j B C S S U y M C 0 l M j B C Y W x h b i V D M y V B N 2 8 l M j B P c i V D M y V B N 2 F t Z W 5 0 J U M z J U E x c m l v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L 0 N v b H V u Y X M l M j B S Z W 5 v b W V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V G l w b y U y M E F s d G V y Y W R v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L 0 x p b m h h c y U y M E Z p b H R y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A 4 L T I w M T g p L 0 0 l Q z M l Q U F z J T I w S W 5 z Z X J p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D b 2 x 1 b m F z J T I w U m V u b 2 1 l Y W R h c z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b F 9 J d G V u c y U y M G R l J T I w S W 5 m b 3 J t Y S V D M y V B N y V D M y V B M 2 8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b F 9 J d G V u c y U y M G R l J T I w S W 5 m b 3 J t Y S V D M y V B N y V D M y V B M 2 8 v U G 9 3 Z X I l M j B C S S U y M C 0 l M j B 0 Y W J l b G E l M j B k Z S U y M E l 0 Z W 5 z J T I w Z G U l M j B J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0 Y m x f S X R l b n M l M j B k Z S U y M E l u Z m 9 y b W E l Q z M l Q T c l Q z M l Q T N v L 0 N h Y m U l Q z M l Q T d h b G h v c y U y M F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R i b F 9 J d G V u c y U y M G R l J T I w S W 5 m b 3 J t Y S V D M y V B N y V D M y V B M 2 8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T G l u a G F z J T I w R m l s d H J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B c n F 1 a X Z v J T I w Z G U l M j B N Y W l s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U c m F u c 2 Z v c m 1 h c i U y M E F y c X V p d m 8 l M j B k Z S U y M D A x J T I w L S U y M E J h b G F u J U M z J U E 3 b y U y M E 9 y J U M z J U E 3 Y W 1 l b n Q l Q z M l Q T F y a W 8 l M j A o M j A x O S U y M C 0 l M j B l e G N o Y W 5 n Z S k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D b 2 x 1 b m F z J T I w U m V u b 2 1 l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w O C 0 y M D E 4 K S 9 U a X B v J T I w Q W x 0 Z X J h Z G 8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D g t M j A x O C k v Q 2 9 s d W 5 h c y U y M F J l b W 9 2 a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4 J T I w L S U y M H B y Z X N l b n R l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4 J T I w L S U y M H B y Z X N l b n R l K S 9 D b 2 x 1 b m F z J T I w U m V v c m R l b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y J T I w L S U y M F N B J U M z J T l B R E U l M j B Q Q k k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E y J T I w L S U y M F N B J U M z J T l B R E U l M j B Q Q k k v U 0 E l Q z M l O U F E R S U y M F B C S V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T I l M j A t J T I w U 0 E l Q z M l O U F E R S U y M F B C S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x M i U y M C 0 l M j B T Q S V D M y U 5 Q U R F J T I w U E J J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g l M j A t J T I w R U R V Q 0 E l Q z M l O D c l Q z M l O D N P J T I w U E J J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v R U R V Q 0 E l Q z M l O D c l Q z M l O D N P J T I w U E J J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O C U y M C 0 l M j B F R F V D Q S V D M y U 4 N y V D M y U 4 M 0 8 l M j B Q Q k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g l M j A t J T I w R U R V Q 0 E l Q z M l O D c l Q z M l O D N P J T I w U E J J L 1 R p c G 8 l M j B B b H R l c m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E l C X 0 l w Z W F k Y X R h L 0 Z v b n R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S U J f S X B l Y W R h d G E v R G F 0 Y T A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J Q l 9 J c G V h Z G F 0 Y S 9 D Y W J l J U M z J U E 3 Y W x o b 3 M l M j B Q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S U J f S X B l Y W R h d G E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g l M j A t J T I w c H J l c 2 V u d G U p L 0 x p b m h h c y U y M E N s Y X N z a W Z p Y 2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y c X V p d m 8 l M j B k Z S U y M E F t b 3 N 0 c m E l M j A o N C k v R m 9 u d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y c X V p d m 8 l M j B k Z S U y M E F t b 3 N 0 c m E l M j A o N C k v T m F 2 Z W d h J U M z J U E 3 J U M z J U E z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Q X J x d W l 2 b y U y M C g 2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2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U y M C g 2 K S 9 Q b 3 d l c i U y M E J J J T I w L S U y M E J h b G F u J U M z J U E 3 b y U y M E 9 y J U M z J U E 3 Y W 1 l b n Q l Q z M l Q T F y a W 9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l M j A o N i k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J x d W l 2 b y U y M G R l J T I w Q W 1 v c 3 R y Y S U y M C g 4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X J x d W l 2 b y U y M G R l J T I w Q W 1 v c 3 R y Y S U y M C g 4 K S 9 M a W 5 o Y X M l M j B G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F y c X V p d m 8 l M j B k Z S U y M E F t b 3 N 0 c m E l M j A o O C k v T m F 2 Z W d h J U M z J U E 3 J U M z J U E z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Q X J x d W l 2 b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V H J h b n N m b 3 J t Y X I l M j B v J T I w Q X J x d W l 2 b y U y M G R l J T I w R X h l b X B s b y 9 Q b 3 d l c i U y M E J J J T I w L S U y M E J h b G F u J U M z J U E 3 b y U y M E 9 y J U M z J U E 3 Y W 1 l b n Q l Q z M l Q T F y a W 9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R y Y W 5 z Z m 9 y b W F y J T I w b y U y M E F y c X V p d m 8 l M j B k Z S U y M E V 4 Z W 1 w b G 8 v Q 2 F i Z S V D M y V B N 2 F s a G 9 z J T I w U H J v b W 9 2 a W R v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G b 2 5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M a W 5 o Y X M l M j B G a W x 0 c m F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Q X J x d W l 2 b 3 M l M j B P Y 3 V s d G 9 z J T I w R m l s d H J h Z G 9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J b n Z v Y 2 F y J T I w R n V u J U M z J U E 3 J U M z J U E z b y U y M F B l c n N v b m F s a X p h Z G E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0 N v b H V u Y X M l M j B S Z W 5 v b W V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P d X R y Y X M l M j B D b 2 x 1 b m F z J T I w U m V t b 3 Z p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D b 2 x 1 b m E l M j B k Z S U y M F R h Y m V s Y S U y M E V 4 c G F u Z G l k Y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V G l w b y U y M E F s d G V y Y W R v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M a W 5 o Y X M l M j B D b G F z c 2 l m a W N h Z G F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0 N v b H V u Y X M l M j B S Z W 1 v d m l k Y X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V G l w b y U y M E F s d G V y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0 N v b H V u Y X M l M j B S Z W 9 y Z G V u Y W R h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U a X B v J T I w Q W x 0 Z X J h Z G 8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w M S U y M C 0 l M j B C Y W x h b i V D M y V B N 2 8 l M j B P c i V D M y V B N 2 F t Z W 5 0 J U M z J U E x c m l v J T I w K D I w M T k l M j A t J T I w Q X R 1 Y W w p L 0 x p b m h h c y U y M E Z p b H R y Y W R h c z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T G l u a G F z J T I w Q 2 x h c 3 N p Z m l j Y W R h c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z A x J T I w L S U y M E J h b G F u J U M z J U E 3 b y U y M E 9 y J U M z J U E 3 Y W 1 l b n Q l Q z M l Q T F y a W 8 l M j A o M j A x O S U y M C 0 l M j B B d H V h b C k v Q 2 9 s d W 5 h c y U y M F J l b 3 J k Z W 5 h Z G F z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D E l M j A t J T I w Q m F s Y W 4 l Q z M l Q T d v J T I w T 3 I l Q z M l Q T d h b W V u d C V D M y V B M X J p b y U y M C g y M D E 5 J T I w L S U y M E F 0 d W F s K S 9 D b 2 x 1 b m F z J T I w U m V u b 2 1 l Y W R h c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J B Q U F B Q U F B Q U F B M j R Y c 0 o v R G g y U l l n Z j d 2 e j d L c n F P S U Z S e V l X N X p a b T l 5 Y l d G e U l F R n l j W F Z w Z G 0 4 Z 1 p H V W d S R 0 Z r Y j N N Z 0 t E W X B B Q U F B Q U F B Q U F B Q U F B R n l 0 S C t J U G E v c E V s Z E J C N y 8 y Q W 1 s U V V R M j l 1 Y z N W c 2 R H R n p J R U Y x Z U d s c 2 F X R n l a W E 1 B Q V R i a G V 3 b j h P S F p G a U I v d S 9 Q c 3 F 1 b z R B Q U F B Q U F B Q U F B S W R C O U Y r U k M w b E 1 2 O U E z Z i 9 L c T l 4 c 2 N W S E p o Y m 5 O b W I z S n R Z W E l n U V h K e G R X b D J i e U J r W l N C R V l X U n Z j d 0 F B Q W d B Q U F B Q U F B Q U F o Z 3 h P Y k 1 K c 3 N T S V R l Z 3 N X V W l V Y U F G R U 5 2 Y m 5 O M W J I U m h j e U J C Z F h o c G J H b G h j b V Z 6 Q U F H S F F m U m Z r U X R K V E w v U U 4 z L 3 l x d m N i Q U F B Q U F B P T 0 i L z 4 8 R W 5 0 c n k g V H l w Z T 0 i U m V s Y X R p b 2 5 z a G l w c y I g V m F s d W U 9 I n N B Q U F B Q U E 9 P S I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X P b + J s K M b S b n u g x O 5 s 5 P V A A A A A A I A A A A A A B B m A A A A A Q A A I A A A A F m U B 1 Z D x e q R c K a 0 3 z r B C W A 0 Z k t M k j U u 1 r E 4 d D U z p G y p A A A A A A 6 A A A A A A g A A I A A A A K G V S Z z W 4 N O P Z Q y 7 T F H 2 T C Z E m 9 k 0 S T w 5 / 3 d 8 y 8 z z p F L 1 U A A A A N q E W h x B q z f Q f / U a b j q n n v n g o U 1 S l P I M W 6 2 x 2 F U f B T i P g L l a m M 9 U 0 Z w e W h E 6 V m x n S q W U a 0 F 5 G u W 5 s J q o R C 8 2 E n v l n 6 S u V F d M W 7 / D l v v X l 9 J q Q A A A A L h B w k x T 1 n 4 V 1 b + Y p G d V I + 5 l T h U T X E x 5 v + a T Z 9 O A z 8 n z C f v L Q 3 g q p M m k / e O s y o B V D d 5 R g c U s n 9 I H J D R h W h g + / S g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cd_ndice xmlns="0f370953-9f60-49f5-9e00-e1a3f0ed2ba0">S1</_x00cd_ndice>
    <SharedWithUsers xmlns="a77d5170-f388-44e7-ac79-04d186fae979">
      <UserInfo>
        <DisplayName/>
        <AccountId xsi:nil="true"/>
        <AccountType/>
      </UserInfo>
    </SharedWithUsers>
    <lcf76f155ced4ddcb4097134ff3c332f xmlns="0f370953-9f60-49f5-9e00-e1a3f0ed2ba0">
      <Terms xmlns="http://schemas.microsoft.com/office/infopath/2007/PartnerControls"/>
    </lcf76f155ced4ddcb4097134ff3c332f>
    <TaxCatchAll xmlns="a77d5170-f388-44e7-ac79-04d186fae97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CAF85F579D9C94D829ACD7F874C94AF" ma:contentTypeVersion="15" ma:contentTypeDescription="Crie um novo documento." ma:contentTypeScope="" ma:versionID="d995f3f45b5d4c9f454876fb1a9065bb">
  <xsd:schema xmlns:xsd="http://www.w3.org/2001/XMLSchema" xmlns:xs="http://www.w3.org/2001/XMLSchema" xmlns:p="http://schemas.microsoft.com/office/2006/metadata/properties" xmlns:ns2="0f370953-9f60-49f5-9e00-e1a3f0ed2ba0" xmlns:ns3="a77d5170-f388-44e7-ac79-04d186fae979" targetNamespace="http://schemas.microsoft.com/office/2006/metadata/properties" ma:root="true" ma:fieldsID="5812473c31b5e8c0e747702e9178c8a2" ns2:_="" ns3:_="">
    <xsd:import namespace="0f370953-9f60-49f5-9e00-e1a3f0ed2ba0"/>
    <xsd:import namespace="a77d5170-f388-44e7-ac79-04d186fae97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x00cd_ndic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370953-9f60-49f5-9e00-e1a3f0ed2ba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x00cd_ndice" ma:index="14" nillable="true" ma:displayName="Índice" ma:default="1" ma:format="Dropdown" ma:internalName="_x00cd_ndice">
      <xsd:simpleType>
        <xsd:restriction base="dms:Text">
          <xsd:maxLength value="2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7d5170-f388-44e7-ac79-04d186fae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745f5af0-5287-4e7b-a4d3-b4856ff42ff1}" ma:internalName="TaxCatchAll" ma:showField="CatchAllData" ma:web="a77d5170-f388-44e7-ac79-04d186fae97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0BC7AC-D9E8-4BB8-9262-25240B8293D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03A2538-9EAF-4A3B-8EBA-34FB752DF870}">
  <ds:schemaRefs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purl.org/dc/terms/"/>
    <ds:schemaRef ds:uri="http://schemas.microsoft.com/office/2006/metadata/properties"/>
    <ds:schemaRef ds:uri="a77d5170-f388-44e7-ac79-04d186fae979"/>
    <ds:schemaRef ds:uri="http://www.w3.org/XML/1998/namespace"/>
    <ds:schemaRef ds:uri="http://schemas.openxmlformats.org/package/2006/metadata/core-properties"/>
    <ds:schemaRef ds:uri="0f370953-9f60-49f5-9e00-e1a3f0ed2ba0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B5ADC72A-8D7F-4420-BE7D-EC9BB0990A7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370953-9f60-49f5-9e00-e1a3f0ed2ba0"/>
    <ds:schemaRef ds:uri="a77d5170-f388-44e7-ac79-04d186fae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ED4EC25-9773-4EC6-B193-0D6CB2079F6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BO (2008-2018)</vt:lpstr>
      <vt:lpstr>BO (Exchange)</vt:lpstr>
      <vt:lpstr>tbl_itens de Informação</vt:lpstr>
      <vt:lpstr>previdencia</vt:lpstr>
      <vt:lpstr>educacao</vt:lpstr>
      <vt:lpstr>saude</vt:lpstr>
    </vt:vector>
  </TitlesOfParts>
  <Manager/>
  <Company>STN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STN</dc:creator>
  <cp:keywords/>
  <dc:description/>
  <cp:lastModifiedBy>Andre Luiz Santana Ferrari</cp:lastModifiedBy>
  <cp:revision/>
  <dcterms:created xsi:type="dcterms:W3CDTF">2010-06-28T11:58:40Z</dcterms:created>
  <dcterms:modified xsi:type="dcterms:W3CDTF">2022-10-04T17:53:34Z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0x0101007CAF85F579D9C94D829ACD7F874C94AF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MediaServiceImageTags">
    <vt:lpwstr/>
  </property>
</Properties>
</file>