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7" i="1" l="1"/>
  <c r="A37" i="1"/>
  <c r="E34" i="1"/>
  <c r="E32" i="1"/>
  <c r="B34" i="1"/>
  <c r="C32" i="1"/>
  <c r="E30" i="1"/>
  <c r="C30" i="1"/>
  <c r="C27" i="1"/>
  <c r="C25" i="1"/>
  <c r="C24" i="1"/>
  <c r="E27" i="1"/>
  <c r="E25" i="1"/>
  <c r="E24" i="1"/>
  <c r="D32" i="1"/>
  <c r="D29" i="1"/>
  <c r="D24" i="1"/>
  <c r="A32" i="1"/>
  <c r="B29" i="1"/>
  <c r="B27" i="1"/>
  <c r="B25" i="1"/>
  <c r="B24" i="1"/>
  <c r="L7" i="1" l="1"/>
  <c r="J6" i="1" l="1"/>
  <c r="J5" i="1"/>
  <c r="O4" i="1" l="1"/>
  <c r="P4" i="1"/>
  <c r="O3" i="1"/>
  <c r="P3" i="1"/>
</calcChain>
</file>

<file path=xl/sharedStrings.xml><?xml version="1.0" encoding="utf-8"?>
<sst xmlns="http://schemas.openxmlformats.org/spreadsheetml/2006/main" count="39" uniqueCount="34">
  <si>
    <t>+</t>
  </si>
  <si>
    <t>-</t>
  </si>
  <si>
    <t>canxiety</t>
  </si>
  <si>
    <t>MALE</t>
  </si>
  <si>
    <t>FEMALE</t>
  </si>
  <si>
    <t>high</t>
  </si>
  <si>
    <t>low</t>
  </si>
  <si>
    <t>Fear = 2.662 +.136*canxiety</t>
  </si>
  <si>
    <t>Fear = 2.6624 - .203*canxiety</t>
  </si>
  <si>
    <t>Anxiety high</t>
  </si>
  <si>
    <t>Anxiety low</t>
  </si>
  <si>
    <r>
      <t>se = sqrt(varX + 2Zcov(X,XZ) + (Z)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varXZ)</t>
    </r>
  </si>
  <si>
    <t>df</t>
  </si>
  <si>
    <t>k 7</t>
  </si>
  <si>
    <t>281-7-1</t>
  </si>
  <si>
    <t xml:space="preserve"> +2sd (high)</t>
  </si>
  <si>
    <t>S.D.</t>
  </si>
  <si>
    <t>MEAN</t>
  </si>
  <si>
    <t>VARIABLE</t>
  </si>
  <si>
    <t xml:space="preserve"> - 2sd (low)</t>
  </si>
  <si>
    <t>x= anxiety</t>
  </si>
  <si>
    <t>z=gender</t>
  </si>
  <si>
    <t>se</t>
  </si>
  <si>
    <t>2*z</t>
  </si>
  <si>
    <t>cov (x, xz)</t>
  </si>
  <si>
    <t>var (x)</t>
  </si>
  <si>
    <t>z^2</t>
  </si>
  <si>
    <t>var(xz)</t>
  </si>
  <si>
    <t>formula</t>
  </si>
  <si>
    <t>males</t>
  </si>
  <si>
    <t>females</t>
  </si>
  <si>
    <t>slopes male</t>
  </si>
  <si>
    <t>slopes female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</si>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</sst>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8" formatCode="0.0000"/>
    <numFmt numFmtId="169" formatCode="0.000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 Unicode MS"/>
      <family val="2"/>
    </font>
    <font>
      <vertAlign val="superscript"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/>
    <xf numFmtId="0" fontId="0" fillId="2" borderId="0" xfId="0" applyFill="1"/>
    <xf numFmtId="0" fontId="0" fillId="0" borderId="0" xfId="0" quotePrefix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Fear levels by high</a:t>
            </a:r>
            <a:r>
              <a:rPr lang="en-US" baseline="0"/>
              <a:t> and low levels of anxiety by gender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Sheet1!$N$3:$N$4</c:f>
              <c:strCache>
                <c:ptCount val="2"/>
                <c:pt idx="0">
                  <c:v>Anxiety low</c:v>
                </c:pt>
                <c:pt idx="1">
                  <c:v>Anxiety high</c:v>
                </c:pt>
              </c:strCache>
            </c:strRef>
          </c:cat>
          <c:val>
            <c:numRef>
              <c:f>Sheet1!$O$3:$O$4</c:f>
              <c:numCache>
                <c:formatCode>00,000</c:formatCode>
                <c:ptCount val="2"/>
                <c:pt idx="0">
                  <c:v>2.9420585211999999</c:v>
                </c:pt>
                <c:pt idx="1">
                  <c:v>2.3807414788000001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Sheet1!$N$3:$N$4</c:f>
              <c:strCache>
                <c:ptCount val="2"/>
                <c:pt idx="0">
                  <c:v>Anxiety low</c:v>
                </c:pt>
                <c:pt idx="1">
                  <c:v>Anxiety high</c:v>
                </c:pt>
              </c:strCache>
            </c:strRef>
          </c:cat>
          <c:val>
            <c:numRef>
              <c:f>Sheet1!$P$3:$P$4</c:f>
              <c:numCache>
                <c:formatCode>00,000</c:formatCode>
                <c:ptCount val="2"/>
                <c:pt idx="0">
                  <c:v>2.4733026655999999</c:v>
                </c:pt>
                <c:pt idx="1">
                  <c:v>2.8506973343999999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31552"/>
        <c:axId val="141433088"/>
      </c:lineChart>
      <c:catAx>
        <c:axId val="141431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433088"/>
        <c:crosses val="autoZero"/>
        <c:auto val="1"/>
        <c:lblAlgn val="ctr"/>
        <c:lblOffset val="100"/>
        <c:noMultiLvlLbl val="0"/>
      </c:catAx>
      <c:valAx>
        <c:axId val="141433088"/>
        <c:scaling>
          <c:orientation val="minMax"/>
          <c:max val="3.4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Fear</a:t>
                </a:r>
              </a:p>
            </c:rich>
          </c:tx>
          <c:layout/>
          <c:overlay val="0"/>
        </c:title>
        <c:numFmt formatCode="00,000" sourceLinked="1"/>
        <c:majorTickMark val="none"/>
        <c:minorTickMark val="none"/>
        <c:tickLblPos val="nextTo"/>
        <c:crossAx val="14143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128586</xdr:rowOff>
    </xdr:from>
    <xdr:to>
      <xdr:col>17</xdr:col>
      <xdr:colOff>533401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7" workbookViewId="0">
      <selection activeCell="F38" sqref="F38"/>
    </sheetView>
  </sheetViews>
  <sheetFormatPr defaultRowHeight="15" x14ac:dyDescent="0.25"/>
  <cols>
    <col min="9" max="9" width="11.140625" bestFit="1" customWidth="1"/>
    <col min="12" max="12" width="9.5703125" bestFit="1" customWidth="1"/>
    <col min="13" max="13" width="12.5703125" bestFit="1" customWidth="1"/>
    <col min="14" max="14" width="23.28515625" bestFit="1" customWidth="1"/>
    <col min="15" max="15" width="6.5703125" bestFit="1" customWidth="1"/>
    <col min="16" max="16" width="8" bestFit="1" customWidth="1"/>
  </cols>
  <sheetData>
    <row r="1" spans="1:16" ht="15.75" x14ac:dyDescent="0.25">
      <c r="A1" s="6" t="s">
        <v>8</v>
      </c>
      <c r="J1" t="s">
        <v>18</v>
      </c>
    </row>
    <row r="2" spans="1:16" x14ac:dyDescent="0.25">
      <c r="J2" t="s">
        <v>2</v>
      </c>
      <c r="O2" t="s">
        <v>3</v>
      </c>
      <c r="P2" t="s">
        <v>4</v>
      </c>
    </row>
    <row r="3" spans="1:16" x14ac:dyDescent="0.25">
      <c r="I3" t="s">
        <v>16</v>
      </c>
      <c r="J3" s="2">
        <v>0.69374020000000003</v>
      </c>
      <c r="K3" s="2"/>
      <c r="N3" t="s">
        <v>10</v>
      </c>
      <c r="O3" s="9">
        <f>2.6604-(0.203*J6)</f>
        <v>2.9420585211999999</v>
      </c>
      <c r="P3" s="9">
        <f>2.662+(0.136*J6)</f>
        <v>2.4733026655999999</v>
      </c>
    </row>
    <row r="4" spans="1:16" x14ac:dyDescent="0.25">
      <c r="I4" t="s">
        <v>17</v>
      </c>
      <c r="J4" s="1">
        <v>0</v>
      </c>
      <c r="K4" s="1"/>
      <c r="N4" t="s">
        <v>9</v>
      </c>
      <c r="O4" s="9">
        <f>2.6624-(0.203*J5)</f>
        <v>2.3807414788000001</v>
      </c>
      <c r="P4" s="9">
        <f>2.662+(0.136*J5)</f>
        <v>2.8506973343999999</v>
      </c>
    </row>
    <row r="5" spans="1:16" x14ac:dyDescent="0.25">
      <c r="G5" t="s">
        <v>5</v>
      </c>
      <c r="H5" t="s">
        <v>0</v>
      </c>
      <c r="I5" s="8" t="s">
        <v>15</v>
      </c>
      <c r="J5" s="2">
        <f>+J3+J3</f>
        <v>1.3874804000000001</v>
      </c>
      <c r="K5" s="2"/>
      <c r="O5" s="1"/>
      <c r="P5" s="1"/>
    </row>
    <row r="6" spans="1:16" x14ac:dyDescent="0.25">
      <c r="G6" t="s">
        <v>6</v>
      </c>
      <c r="H6" t="s">
        <v>1</v>
      </c>
      <c r="I6" s="8" t="s">
        <v>19</v>
      </c>
      <c r="J6" s="2">
        <f>-J3-J3</f>
        <v>-1.3874804000000001</v>
      </c>
      <c r="K6" s="2"/>
    </row>
    <row r="7" spans="1:16" x14ac:dyDescent="0.25">
      <c r="J7" s="2"/>
      <c r="K7" s="2"/>
      <c r="L7" s="2">
        <f>0.136*J5</f>
        <v>0.18869733440000003</v>
      </c>
      <c r="M7" s="10"/>
    </row>
    <row r="8" spans="1:16" x14ac:dyDescent="0.25">
      <c r="J8" s="2"/>
      <c r="K8" s="2"/>
    </row>
    <row r="9" spans="1:16" ht="15.75" x14ac:dyDescent="0.25">
      <c r="A9" s="6" t="s">
        <v>7</v>
      </c>
    </row>
    <row r="15" spans="1:16" ht="15.75" x14ac:dyDescent="0.25">
      <c r="A15" s="3"/>
    </row>
    <row r="17" spans="1:10" x14ac:dyDescent="0.25">
      <c r="A17" s="5"/>
    </row>
    <row r="18" spans="1:10" ht="15.75" x14ac:dyDescent="0.3">
      <c r="A18" s="4"/>
    </row>
    <row r="19" spans="1:10" ht="18.75" x14ac:dyDescent="0.25">
      <c r="A19" s="3" t="s">
        <v>11</v>
      </c>
      <c r="G19" s="7" t="s">
        <v>13</v>
      </c>
    </row>
    <row r="20" spans="1:10" x14ac:dyDescent="0.25">
      <c r="A20" t="s">
        <v>3</v>
      </c>
      <c r="D20" t="s">
        <v>4</v>
      </c>
      <c r="G20" s="7" t="s">
        <v>12</v>
      </c>
    </row>
    <row r="21" spans="1:10" x14ac:dyDescent="0.25">
      <c r="A21" t="s">
        <v>20</v>
      </c>
      <c r="G21" s="7" t="s">
        <v>14</v>
      </c>
    </row>
    <row r="22" spans="1:10" x14ac:dyDescent="0.25">
      <c r="A22" t="s">
        <v>21</v>
      </c>
      <c r="B22">
        <v>1</v>
      </c>
      <c r="D22">
        <v>0</v>
      </c>
      <c r="G22">
        <v>273</v>
      </c>
    </row>
    <row r="23" spans="1:10" x14ac:dyDescent="0.25">
      <c r="A23" t="s">
        <v>22</v>
      </c>
      <c r="B23">
        <v>7.9656199999999996E-2</v>
      </c>
      <c r="D23">
        <v>7.9656199999999996E-2</v>
      </c>
      <c r="J23" s="1"/>
    </row>
    <row r="24" spans="1:10" x14ac:dyDescent="0.25">
      <c r="A24" t="s">
        <v>25</v>
      </c>
      <c r="B24">
        <f>+B23*B23</f>
        <v>6.3451101984399998E-3</v>
      </c>
      <c r="C24">
        <f>+B24</f>
        <v>6.3451101984399998E-3</v>
      </c>
      <c r="D24">
        <f>+D23*D23</f>
        <v>6.3451101984399998E-3</v>
      </c>
      <c r="E24">
        <f>+D24</f>
        <v>6.3451101984399998E-3</v>
      </c>
    </row>
    <row r="25" spans="1:10" x14ac:dyDescent="0.25">
      <c r="A25" t="s">
        <v>23</v>
      </c>
      <c r="B25">
        <f>1*2</f>
        <v>2</v>
      </c>
      <c r="C25">
        <f>+B25*B26</f>
        <v>-1.2690214E-2</v>
      </c>
      <c r="D25">
        <v>0</v>
      </c>
      <c r="E25">
        <f>+D25*D26</f>
        <v>0</v>
      </c>
    </row>
    <row r="26" spans="1:10" x14ac:dyDescent="0.25">
      <c r="A26" t="s">
        <v>24</v>
      </c>
      <c r="B26" s="9">
        <v>-6.345107E-3</v>
      </c>
      <c r="D26" s="9">
        <v>-6.345107E-3</v>
      </c>
    </row>
    <row r="27" spans="1:10" x14ac:dyDescent="0.25">
      <c r="A27" t="s">
        <v>26</v>
      </c>
      <c r="B27">
        <f>1*1</f>
        <v>1</v>
      </c>
      <c r="C27">
        <f>+B27*B29</f>
        <v>1.1483072712809999E-2</v>
      </c>
      <c r="D27">
        <v>0</v>
      </c>
      <c r="E27">
        <f>+D27*D29</f>
        <v>0</v>
      </c>
    </row>
    <row r="28" spans="1:10" x14ac:dyDescent="0.25">
      <c r="A28" t="s">
        <v>22</v>
      </c>
      <c r="B28">
        <v>0.10715909999999999</v>
      </c>
      <c r="D28">
        <v>0.10715909999999999</v>
      </c>
    </row>
    <row r="29" spans="1:10" x14ac:dyDescent="0.25">
      <c r="A29" t="s">
        <v>27</v>
      </c>
      <c r="B29">
        <f>+B28*B28</f>
        <v>1.1483072712809999E-2</v>
      </c>
      <c r="D29">
        <f>+D28*D28</f>
        <v>1.1483072712809999E-2</v>
      </c>
    </row>
    <row r="30" spans="1:10" x14ac:dyDescent="0.25">
      <c r="C30">
        <f>+C27+C25+C24</f>
        <v>5.1379689112499988E-3</v>
      </c>
      <c r="E30">
        <f>+E27+E25+E24</f>
        <v>6.3451101984399998E-3</v>
      </c>
    </row>
    <row r="31" spans="1:10" x14ac:dyDescent="0.25">
      <c r="A31" s="7" t="s">
        <v>28</v>
      </c>
      <c r="B31" t="s">
        <v>29</v>
      </c>
      <c r="D31" s="7" t="s">
        <v>28</v>
      </c>
      <c r="E31" t="s">
        <v>30</v>
      </c>
    </row>
    <row r="32" spans="1:10" x14ac:dyDescent="0.25">
      <c r="A32" s="7">
        <f>+SQRT(B24+(B25*B26)+(B27*B29))</f>
        <v>7.1679626891118786E-2</v>
      </c>
      <c r="C32">
        <f>+SQRT(C30)</f>
        <v>7.1679626891118786E-2</v>
      </c>
      <c r="D32" s="7">
        <f>+SQRT(D24+(D25*D26)+(D27*D29))</f>
        <v>7.9656199999999996E-2</v>
      </c>
      <c r="E32">
        <f>+SQRT(E30)</f>
        <v>7.9656199999999996E-2</v>
      </c>
    </row>
    <row r="34" spans="1:5" x14ac:dyDescent="0.25">
      <c r="B34">
        <f>+A32-C32</f>
        <v>0</v>
      </c>
      <c r="E34">
        <f>+D32-E32</f>
        <v>0</v>
      </c>
    </row>
    <row r="35" spans="1:5" x14ac:dyDescent="0.25">
      <c r="A35" t="s">
        <v>33</v>
      </c>
      <c r="D35" t="s">
        <v>33</v>
      </c>
    </row>
    <row r="36" spans="1:5" x14ac:dyDescent="0.25">
      <c r="A36" t="s">
        <v>31</v>
      </c>
      <c r="D36" t="s">
        <v>32</v>
      </c>
    </row>
    <row r="37" spans="1:5" x14ac:dyDescent="0.25">
      <c r="A37">
        <f>-0.203/A32</f>
        <v>-2.8320459913715319</v>
      </c>
      <c r="D37">
        <f>0.136/D32</f>
        <v>1.7073372819692632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CnCZ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Galvez, A. (Andre)</dc:creator>
  <cp:lastModifiedBy>André Vargas Gálvez</cp:lastModifiedBy>
  <dcterms:created xsi:type="dcterms:W3CDTF">2015-12-07T14:32:31Z</dcterms:created>
  <dcterms:modified xsi:type="dcterms:W3CDTF">2015-12-08T20:28:10Z</dcterms:modified>
</cp:coreProperties>
</file>