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Harewood\Desktop\"/>
    </mc:Choice>
  </mc:AlternateContent>
  <xr:revisionPtr revIDLastSave="0" documentId="13_ncr:1_{6C4E5A95-657A-4E68-AC5B-54593FBD42D0}" xr6:coauthVersionLast="45" xr6:coauthVersionMax="45" xr10:uidLastSave="{00000000-0000-0000-0000-000000000000}"/>
  <bookViews>
    <workbookView xWindow="-120" yWindow="-120" windowWidth="29040" windowHeight="14355" activeTab="4" xr2:uid="{0DC71D99-0EE1-44DB-853D-B71BB028ED3E}"/>
  </bookViews>
  <sheets>
    <sheet name="Renew_info" sheetId="5" r:id="rId1"/>
    <sheet name="Dispatch_info" sheetId="6" r:id="rId2"/>
    <sheet name="tech_info_RenpGIS" sheetId="3" r:id="rId3"/>
    <sheet name="Marginal_Costs" sheetId="2" r:id="rId4"/>
    <sheet name="dispatchable new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2" l="1"/>
  <c r="K4" i="2" s="1"/>
  <c r="L4" i="2" s="1"/>
  <c r="J5" i="2"/>
  <c r="K5" i="2" s="1"/>
  <c r="L5" i="2" s="1"/>
  <c r="J6" i="2"/>
  <c r="K6" i="2" s="1"/>
  <c r="L6" i="2" s="1"/>
  <c r="J7" i="2"/>
  <c r="K7" i="2" s="1"/>
  <c r="L7" i="2" s="1"/>
  <c r="J8" i="2"/>
  <c r="K8" i="2" s="1"/>
  <c r="L8" i="2" s="1"/>
  <c r="J9" i="2"/>
  <c r="K9" i="2" s="1"/>
  <c r="L9" i="2" s="1"/>
  <c r="J10" i="2"/>
  <c r="K10" i="2" s="1"/>
  <c r="L10" i="2" s="1"/>
  <c r="J12" i="2"/>
  <c r="K12" i="2" s="1"/>
  <c r="L12" i="2" s="1"/>
  <c r="J13" i="2"/>
  <c r="K13" i="2" s="1"/>
  <c r="L13" i="2" s="1"/>
  <c r="J14" i="2"/>
  <c r="K14" i="2" s="1"/>
  <c r="L14" i="2" s="1"/>
  <c r="J15" i="2"/>
  <c r="K15" i="2" s="1"/>
  <c r="L15" i="2" s="1"/>
  <c r="J16" i="2"/>
  <c r="K16" i="2" s="1"/>
  <c r="L16" i="2" s="1"/>
  <c r="J3" i="2"/>
  <c r="K3" i="2" s="1"/>
  <c r="L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tc={97283D48-E757-4D21-8C5F-0A6A501A3FD0}</author>
    <author>tc={8A861084-AEEA-4465-A73C-234C02BE04B3}</author>
  </authors>
  <commentList>
    <comment ref="F1" authorId="0" shapeId="0" xr:uid="{97283D48-E757-4D21-8C5F-0A6A501A3F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actual variable costs were included here as opposed to marginal costs</t>
      </text>
    </comment>
    <comment ref="G1" authorId="1" shapeId="0" xr:uid="{8A861084-AEEA-4465-A73C-234C02BE04B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capacity information was taken from new utility information provided by the energy division.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tc={E21BB2D8-EEE3-4473-8960-FADE0FC695D3}</author>
  </authors>
  <commentList>
    <comment ref="G6" authorId="0" shapeId="0" xr:uid="{E21BB2D8-EEE3-4473-8960-FADE0FC695D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was reviewed and estamited as 30 years is the usual life span.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Harewood</author>
  </authors>
  <commentList>
    <comment ref="E1" authorId="0" shapeId="0" xr:uid="{DBBBA220-CC62-405F-ACF4-6FFD1F9A0EEF}">
      <text>
        <r>
          <rPr>
            <b/>
            <sz val="9"/>
            <color indexed="81"/>
            <rFont val="Tahoma"/>
            <family val="2"/>
          </rPr>
          <t>Andre Harewood:</t>
        </r>
        <r>
          <rPr>
            <sz val="9"/>
            <color indexed="81"/>
            <rFont val="Tahoma"/>
            <family val="2"/>
          </rPr>
          <t xml:space="preserve">
the costs were made high so the system would ignore them and use other generators!</t>
        </r>
      </text>
    </comment>
  </commentList>
</comments>
</file>

<file path=xl/sharedStrings.xml><?xml version="1.0" encoding="utf-8"?>
<sst xmlns="http://schemas.openxmlformats.org/spreadsheetml/2006/main" count="435" uniqueCount="156">
  <si>
    <t>name</t>
  </si>
  <si>
    <t>BB_S1</t>
  </si>
  <si>
    <t>BB_S2</t>
  </si>
  <si>
    <t>BB_D10</t>
  </si>
  <si>
    <t>BB_D11</t>
  </si>
  <si>
    <t>BB_D12</t>
  </si>
  <si>
    <t>BB_D13</t>
  </si>
  <si>
    <t>BB_D14</t>
  </si>
  <si>
    <t>BB_D15</t>
  </si>
  <si>
    <t>BB_GT02</t>
  </si>
  <si>
    <t>BB_GT03</t>
  </si>
  <si>
    <t>BB_GT04</t>
  </si>
  <si>
    <t>BB_GT05</t>
  </si>
  <si>
    <t>BB_GT06</t>
  </si>
  <si>
    <t>BB_Biomass</t>
  </si>
  <si>
    <t>bus</t>
  </si>
  <si>
    <t>BB_bus_el</t>
  </si>
  <si>
    <t xml:space="preserve">carrier </t>
  </si>
  <si>
    <t>hfo</t>
  </si>
  <si>
    <t>diesel</t>
  </si>
  <si>
    <t>kerosine</t>
  </si>
  <si>
    <t>bagasse</t>
  </si>
  <si>
    <t>steam</t>
  </si>
  <si>
    <t>lsd</t>
  </si>
  <si>
    <t>gt</t>
  </si>
  <si>
    <t>tech</t>
  </si>
  <si>
    <t>marginal_cost</t>
  </si>
  <si>
    <t>capacity</t>
  </si>
  <si>
    <t>type</t>
  </si>
  <si>
    <t>dispatchable</t>
  </si>
  <si>
    <t>BB_pp_SG_LSD_D10</t>
  </si>
  <si>
    <t>BB_pp_SG_LSD_D11</t>
  </si>
  <si>
    <t>BB_pp_SG_LSD_D12</t>
  </si>
  <si>
    <t>BB_pp_SG_LSD_D13</t>
  </si>
  <si>
    <t>BB_pp_SG_LSD_D14</t>
  </si>
  <si>
    <t>BB_pp_SG_LSD_D15</t>
  </si>
  <si>
    <t>BB_pp_SG_S1</t>
  </si>
  <si>
    <t>BB_pp_SG_S2</t>
  </si>
  <si>
    <t>BB_pp_SG_SCGT_GT01</t>
  </si>
  <si>
    <t>BB_pp_GR_SCGT_GT02</t>
  </si>
  <si>
    <t>BB_pp_SW_SCGT_GT03</t>
  </si>
  <si>
    <t>BB_pp_SW_SCGT_GT04</t>
  </si>
  <si>
    <t>BB_pp_SW_SCGT_GT05</t>
  </si>
  <si>
    <t>BB_pp_SW_SCGT_GT06</t>
  </si>
  <si>
    <t xml:space="preserve">name </t>
  </si>
  <si>
    <t>VOM costs (Bds$/MW/h)</t>
  </si>
  <si>
    <t xml:space="preserve">capacity </t>
  </si>
  <si>
    <t xml:space="preserve">Energy Division </t>
  </si>
  <si>
    <t>IRENA</t>
  </si>
  <si>
    <t>fuel cost (1000 BB/million Btu)</t>
  </si>
  <si>
    <t>N/A</t>
  </si>
  <si>
    <t>HFO</t>
  </si>
  <si>
    <t>Diesel</t>
  </si>
  <si>
    <t>Fuel type</t>
  </si>
  <si>
    <t>VOM/ Bds$/ MWh</t>
  </si>
  <si>
    <t>Gross heat rate (Btu/kWh)</t>
  </si>
  <si>
    <t xml:space="preserve">IRP Revised Report </t>
  </si>
  <si>
    <t>Gross heat rate (mmBtu/kWh)</t>
  </si>
  <si>
    <t>marginal cost fuel  ohne VOC (Short-run)</t>
  </si>
  <si>
    <t xml:space="preserve">full marginal cost of fuel </t>
  </si>
  <si>
    <t xml:space="preserve">IPR report </t>
  </si>
  <si>
    <t>HFO-Base -Bds$/mmbtu (LHV)- 2016</t>
  </si>
  <si>
    <t>Jet A1 -Base -Bds$/mmbtu (LHV)- 2016</t>
  </si>
  <si>
    <t>Diesel -Base-Bds$/mmbtu (LHV)- 2016</t>
  </si>
  <si>
    <t xml:space="preserve">marginal costs </t>
  </si>
  <si>
    <t>cal fuel cost portion of the short run marginal costs</t>
  </si>
  <si>
    <t>(VOM+ marginal costs of fuel)</t>
  </si>
  <si>
    <t>MC= HR * F</t>
  </si>
  <si>
    <t>Gross heat rate (Btu(kWh)</t>
  </si>
  <si>
    <t>Fixed Operational &amp; Maintenance Cost ($/MWh)</t>
  </si>
  <si>
    <t>Location/Plant</t>
  </si>
  <si>
    <t>spring garden</t>
  </si>
  <si>
    <t>garrison</t>
  </si>
  <si>
    <t>seawell</t>
  </si>
  <si>
    <t xml:space="preserve">Scheduled decommisioning cate </t>
  </si>
  <si>
    <t xml:space="preserve">Scheduled commisioning date </t>
  </si>
  <si>
    <t>Variable Operational &amp; Maintenance $/MWh</t>
  </si>
  <si>
    <t>Max Capacity (MW)</t>
  </si>
  <si>
    <t>Rating (MW)</t>
  </si>
  <si>
    <t>Ramp Up Rate (MW/MIN)</t>
  </si>
  <si>
    <t>Ramp Down Rate (MW/MIN)</t>
  </si>
  <si>
    <t>Run Up Rate (MW/MIN)</t>
  </si>
  <si>
    <t>Start Time (Min)</t>
  </si>
  <si>
    <t>Min Up Time (HRS)</t>
  </si>
  <si>
    <t>Min Down Time (HRS)</t>
  </si>
  <si>
    <t>Heat Rate Coef (A) (Btu/KWH)</t>
  </si>
  <si>
    <t>Heat Rate Coef (B) (Btu/KWH)</t>
  </si>
  <si>
    <t>P-Min (Operating) (MW)</t>
  </si>
  <si>
    <t>P-Min (Technical) (MW)</t>
  </si>
  <si>
    <t>Heat Rate Coef (C) (Btu/KWH2)</t>
  </si>
  <si>
    <t>Full Load Heat Rate (BTU/KWH)</t>
  </si>
  <si>
    <t>Start Cost ($/START)</t>
  </si>
  <si>
    <t xml:space="preserve">Primary fuels </t>
  </si>
  <si>
    <t xml:space="preserve">Secondary fuels </t>
  </si>
  <si>
    <t>Start Fuel</t>
  </si>
  <si>
    <t xml:space="preserve">Diesel </t>
  </si>
  <si>
    <t>0.73 (MW/s)</t>
  </si>
  <si>
    <t>600 Cold</t>
  </si>
  <si>
    <t>240 Hot</t>
  </si>
  <si>
    <t>Droop Setting %</t>
  </si>
  <si>
    <t>Load Control Mode (KW/DROOP)</t>
  </si>
  <si>
    <t>KW</t>
  </si>
  <si>
    <t>DROOP</t>
  </si>
  <si>
    <t xml:space="preserve">Summary </t>
  </si>
  <si>
    <t>LSD</t>
  </si>
  <si>
    <t>Dispatch in current use 2018</t>
  </si>
  <si>
    <t>S</t>
  </si>
  <si>
    <t>WH / CoGen</t>
  </si>
  <si>
    <t>Gas</t>
  </si>
  <si>
    <t xml:space="preserve">Generation Auxillaries </t>
  </si>
  <si>
    <t xml:space="preserve">Efficiencies and losses </t>
  </si>
  <si>
    <t>%</t>
  </si>
  <si>
    <t>System losses</t>
  </si>
  <si>
    <t xml:space="preserve">Peak Demand </t>
  </si>
  <si>
    <t>MW</t>
  </si>
  <si>
    <t>Average Demand</t>
  </si>
  <si>
    <t xml:space="preserve">Minimum Demand </t>
  </si>
  <si>
    <t xml:space="preserve">Annual Gross Power Production </t>
  </si>
  <si>
    <t>GWh/a</t>
  </si>
  <si>
    <t xml:space="preserve">summary table of information from the IRENA report </t>
  </si>
  <si>
    <t>capacity (MW)</t>
  </si>
  <si>
    <t>Efficiency (%)</t>
  </si>
  <si>
    <t xml:space="preserve">Max Avialbilty/% </t>
  </si>
  <si>
    <t>efficiency (%)</t>
  </si>
  <si>
    <t>Captical cost (BBD/MW)</t>
  </si>
  <si>
    <t>historical Production (Gwh)</t>
  </si>
  <si>
    <t>Fixed O&amp;M / 1000 BBD/MW/year</t>
  </si>
  <si>
    <t>lifetime (years)</t>
  </si>
  <si>
    <t>NA</t>
  </si>
  <si>
    <t>Feedstock</t>
  </si>
  <si>
    <t>Diesel-SG</t>
  </si>
  <si>
    <t>Jet A1</t>
  </si>
  <si>
    <t>Renewable Resources</t>
  </si>
  <si>
    <t xml:space="preserve">Wind </t>
  </si>
  <si>
    <t>Utility-scale PV</t>
  </si>
  <si>
    <t>Residential and Commercial PV</t>
  </si>
  <si>
    <t>Fuel Cost (BBD/million Btu)</t>
  </si>
  <si>
    <t>Biomass</t>
  </si>
  <si>
    <t>7.00-10.00</t>
  </si>
  <si>
    <t>carrier</t>
  </si>
  <si>
    <t>profile</t>
  </si>
  <si>
    <t>BB_wind</t>
  </si>
  <si>
    <t>wind</t>
  </si>
  <si>
    <t>onshore</t>
  </si>
  <si>
    <t>BB_wind_profile</t>
  </si>
  <si>
    <t>volatile</t>
  </si>
  <si>
    <t>BB_pv_utility</t>
  </si>
  <si>
    <t>solar</t>
  </si>
  <si>
    <t>pv</t>
  </si>
  <si>
    <t>BB_pv_utility_profile</t>
  </si>
  <si>
    <t>BB_pv_distributed</t>
  </si>
  <si>
    <t>BB_pv_distributed_profile</t>
  </si>
  <si>
    <t xml:space="preserve">resource </t>
  </si>
  <si>
    <t>scenario 1</t>
  </si>
  <si>
    <t>scenario 2</t>
  </si>
  <si>
    <t>original_variable_cost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</si>
</sst>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rgb="FF2E75B6"/>
      <name val="Arial Narrow"/>
      <family val="2"/>
    </font>
    <font>
      <sz val="10"/>
      <color rgb="FFFF0000"/>
      <name val="Arial Narrow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Fill="1" applyBorder="1"/>
    <xf numFmtId="0" fontId="2" fillId="0" borderId="0" xfId="0" applyFont="1"/>
    <xf numFmtId="0" fontId="2" fillId="0" borderId="1" xfId="0" applyFont="1" applyFill="1" applyBorder="1"/>
    <xf numFmtId="0" fontId="2" fillId="0" borderId="1" xfId="0" applyFont="1" applyBorder="1"/>
    <xf numFmtId="0" fontId="2" fillId="2" borderId="0" xfId="0" applyFont="1" applyFill="1"/>
    <xf numFmtId="0" fontId="3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Fill="1" applyBorder="1"/>
    <xf numFmtId="2" fontId="1" fillId="0" borderId="0" xfId="0" applyNumberFormat="1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left" vertical="center" wrapText="1"/>
    </xf>
    <xf numFmtId="2" fontId="1" fillId="0" borderId="0" xfId="0" applyNumberFormat="1" applyFont="1" applyAlignment="1">
      <alignment wrapText="1"/>
    </xf>
    <xf numFmtId="2" fontId="5" fillId="0" borderId="0" xfId="0" applyNumberFormat="1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 applyBorder="1"/>
    <xf numFmtId="1" fontId="2" fillId="0" borderId="0" xfId="0" applyNumberFormat="1" applyFont="1"/>
    <xf numFmtId="0" fontId="1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57150</xdr:rowOff>
    </xdr:from>
    <xdr:to>
      <xdr:col>7</xdr:col>
      <xdr:colOff>372003</xdr:colOff>
      <xdr:row>31</xdr:row>
      <xdr:rowOff>57447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07A43E-131F-44EF-BF60-8DE3CC261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33650"/>
          <a:ext cx="6096528" cy="34292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16</xdr:row>
      <xdr:rowOff>53178</xdr:rowOff>
    </xdr:from>
    <xdr:to>
      <xdr:col>10</xdr:col>
      <xdr:colOff>495300</xdr:colOff>
      <xdr:row>36</xdr:row>
      <xdr:rowOff>70857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7D7B30-87A1-4997-BB2B-FF478DE12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405978"/>
          <a:ext cx="7439025" cy="420867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re harewood" id="{2E886BF1-FF19-4913-B312-A7E525FB6EAC}" userId="a1ba6e83c80cf92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0-04-30T07:03:27.94" personId="{2E886BF1-FF19-4913-B312-A7E525FB6EAC}" id="{97283D48-E757-4D21-8C5F-0A6A501A3FD0}">
    <text>the actual variable costs were included here as opposed to marginal costs</text>
  </threadedComment>
  <threadedComment ref="G1" dT="2020-04-28T14:05:26.69" personId="{2E886BF1-FF19-4913-B312-A7E525FB6EAC}" id="{8A861084-AEEA-4465-A73C-234C02BE04B3}">
    <text>The capacity information was taken from new utility information provided by the energy division.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6" dT="2020-04-28T20:50:25.92" personId="{2E886BF1-FF19-4913-B312-A7E525FB6EAC}" id="{E21BB2D8-EEE3-4473-8960-FADE0FC695D3}">
    <text>this was reviewed and estamited as 30 years is the usual life span.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960B-CF51-411C-A08F-CF162598EFE3}">
  <dimension ref="A1:G13"/>
  <sheetViews>
    <sheetView topLeftCell="A2" workbookViewId="0">
      <selection activeCell="M7" sqref="M7"/>
    </sheetView>
  </sheetViews>
  <sheetFormatPr defaultRowHeight="15" x14ac:dyDescent="0.25"/>
  <cols>
    <col min="1" max="1" width="16.7109375" customWidth="1"/>
    <col min="2" max="2" width="10.140625" bestFit="1" customWidth="1"/>
    <col min="4" max="4" width="8.28515625" bestFit="1" customWidth="1"/>
    <col min="5" max="5" width="24.7109375" bestFit="1" customWidth="1"/>
    <col min="7" max="7" width="7.7109375" bestFit="1" customWidth="1"/>
  </cols>
  <sheetData>
    <row r="1" spans="1:7" x14ac:dyDescent="0.25">
      <c r="A1" t="s">
        <v>0</v>
      </c>
      <c r="B1" t="s">
        <v>15</v>
      </c>
      <c r="C1" t="s">
        <v>139</v>
      </c>
      <c r="D1" t="s">
        <v>25</v>
      </c>
      <c r="E1" t="s">
        <v>140</v>
      </c>
      <c r="F1" t="s">
        <v>27</v>
      </c>
      <c r="G1" t="s">
        <v>28</v>
      </c>
    </row>
    <row r="2" spans="1:7" x14ac:dyDescent="0.25">
      <c r="A2" t="s">
        <v>141</v>
      </c>
      <c r="B2" t="s">
        <v>16</v>
      </c>
      <c r="C2" t="s">
        <v>142</v>
      </c>
      <c r="D2" t="s">
        <v>143</v>
      </c>
      <c r="E2" t="s">
        <v>144</v>
      </c>
      <c r="F2">
        <v>265</v>
      </c>
      <c r="G2" t="s">
        <v>145</v>
      </c>
    </row>
    <row r="3" spans="1:7" x14ac:dyDescent="0.25">
      <c r="A3" t="s">
        <v>146</v>
      </c>
      <c r="B3" t="s">
        <v>16</v>
      </c>
      <c r="C3" t="s">
        <v>147</v>
      </c>
      <c r="D3" t="s">
        <v>148</v>
      </c>
      <c r="E3" t="s">
        <v>149</v>
      </c>
      <c r="G3" t="s">
        <v>145</v>
      </c>
    </row>
    <row r="4" spans="1:7" x14ac:dyDescent="0.25">
      <c r="A4" t="s">
        <v>150</v>
      </c>
      <c r="B4" t="s">
        <v>16</v>
      </c>
      <c r="C4" t="s">
        <v>147</v>
      </c>
      <c r="D4" t="s">
        <v>148</v>
      </c>
      <c r="E4" t="s">
        <v>151</v>
      </c>
      <c r="F4">
        <v>234</v>
      </c>
      <c r="G4" t="s">
        <v>145</v>
      </c>
    </row>
    <row r="7" spans="1:7" x14ac:dyDescent="0.25">
      <c r="A7" t="s">
        <v>153</v>
      </c>
    </row>
    <row r="8" spans="1:7" x14ac:dyDescent="0.25">
      <c r="A8" t="s">
        <v>152</v>
      </c>
    </row>
    <row r="9" spans="1:7" x14ac:dyDescent="0.25">
      <c r="A9" t="s">
        <v>150</v>
      </c>
      <c r="B9">
        <v>234.1</v>
      </c>
      <c r="C9" t="s">
        <v>114</v>
      </c>
    </row>
    <row r="10" spans="1:7" x14ac:dyDescent="0.25">
      <c r="A10" t="s">
        <v>146</v>
      </c>
      <c r="B10">
        <v>80</v>
      </c>
      <c r="C10" t="s">
        <v>114</v>
      </c>
    </row>
    <row r="11" spans="1:7" x14ac:dyDescent="0.25">
      <c r="A11" t="s">
        <v>141</v>
      </c>
      <c r="B11">
        <v>475</v>
      </c>
      <c r="C11" t="s">
        <v>114</v>
      </c>
    </row>
    <row r="13" spans="1:7" x14ac:dyDescent="0.25">
      <c r="A13" t="s">
        <v>154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3026-F343-4A2B-8CBD-9B7BABA6B984}">
  <dimension ref="A1:H15"/>
  <sheetViews>
    <sheetView workbookViewId="0">
      <selection activeCell="F2" sqref="F2"/>
    </sheetView>
  </sheetViews>
  <sheetFormatPr defaultRowHeight="16.5" x14ac:dyDescent="0.3"/>
  <cols>
    <col min="1" max="1" width="11.5703125" style="4" bestFit="1" customWidth="1"/>
    <col min="2" max="2" width="10.140625" style="4" bestFit="1" customWidth="1"/>
    <col min="3" max="4" width="9.140625" style="4"/>
    <col min="5" max="5" width="13.42578125" style="4" bestFit="1" customWidth="1"/>
    <col min="6" max="6" width="11.7109375" style="4" customWidth="1"/>
    <col min="7" max="7" width="9.140625" style="4"/>
    <col min="8" max="8" width="12.28515625" style="4" bestFit="1" customWidth="1"/>
    <col min="9" max="16384" width="9.140625" style="4"/>
  </cols>
  <sheetData>
    <row r="1" spans="1:8" x14ac:dyDescent="0.3">
      <c r="A1" s="4" t="s">
        <v>0</v>
      </c>
      <c r="B1" s="4" t="s">
        <v>15</v>
      </c>
      <c r="C1" s="4" t="s">
        <v>17</v>
      </c>
      <c r="D1" s="4" t="s">
        <v>25</v>
      </c>
      <c r="E1" s="4" t="s">
        <v>26</v>
      </c>
      <c r="F1" s="4" t="s">
        <v>155</v>
      </c>
      <c r="G1" s="4" t="s">
        <v>27</v>
      </c>
      <c r="H1" s="4" t="s">
        <v>28</v>
      </c>
    </row>
    <row r="2" spans="1:8" x14ac:dyDescent="0.3">
      <c r="A2" s="4" t="s">
        <v>1</v>
      </c>
      <c r="B2" s="4" t="s">
        <v>16</v>
      </c>
      <c r="C2" s="4" t="s">
        <v>18</v>
      </c>
      <c r="D2" s="4" t="s">
        <v>22</v>
      </c>
      <c r="E2" s="4">
        <v>1000000</v>
      </c>
      <c r="F2" s="4">
        <v>14.62</v>
      </c>
      <c r="G2" s="4">
        <v>20</v>
      </c>
      <c r="H2" s="4" t="s">
        <v>29</v>
      </c>
    </row>
    <row r="3" spans="1:8" x14ac:dyDescent="0.3">
      <c r="A3" s="4" t="s">
        <v>2</v>
      </c>
      <c r="B3" s="4" t="s">
        <v>16</v>
      </c>
      <c r="C3" s="4" t="s">
        <v>18</v>
      </c>
      <c r="D3" s="4" t="s">
        <v>22</v>
      </c>
      <c r="E3" s="4">
        <v>1000000</v>
      </c>
      <c r="F3" s="4">
        <v>14.62</v>
      </c>
      <c r="G3" s="4">
        <v>20</v>
      </c>
      <c r="H3" s="4" t="s">
        <v>29</v>
      </c>
    </row>
    <row r="4" spans="1:8" x14ac:dyDescent="0.3">
      <c r="A4" s="4" t="s">
        <v>3</v>
      </c>
      <c r="B4" s="4" t="s">
        <v>16</v>
      </c>
      <c r="C4" s="4" t="s">
        <v>18</v>
      </c>
      <c r="D4" s="4" t="s">
        <v>23</v>
      </c>
      <c r="E4" s="4">
        <v>350.04536000000002</v>
      </c>
      <c r="F4" s="4">
        <v>28.95</v>
      </c>
      <c r="G4" s="4">
        <v>12.5</v>
      </c>
      <c r="H4" s="4" t="s">
        <v>29</v>
      </c>
    </row>
    <row r="5" spans="1:8" x14ac:dyDescent="0.3">
      <c r="A5" s="4" t="s">
        <v>4</v>
      </c>
      <c r="B5" s="4" t="s">
        <v>16</v>
      </c>
      <c r="C5" s="4" t="s">
        <v>18</v>
      </c>
      <c r="D5" s="4" t="s">
        <v>23</v>
      </c>
      <c r="E5" s="4">
        <v>350.04536000000002</v>
      </c>
      <c r="F5" s="4">
        <v>28.95</v>
      </c>
      <c r="G5" s="4">
        <v>12.5</v>
      </c>
      <c r="H5" s="4" t="s">
        <v>29</v>
      </c>
    </row>
    <row r="6" spans="1:8" x14ac:dyDescent="0.3">
      <c r="A6" s="4" t="s">
        <v>5</v>
      </c>
      <c r="B6" s="4" t="s">
        <v>16</v>
      </c>
      <c r="C6" s="4" t="s">
        <v>18</v>
      </c>
      <c r="D6" s="4" t="s">
        <v>23</v>
      </c>
      <c r="E6" s="4">
        <v>350.04536000000002</v>
      </c>
      <c r="F6" s="4">
        <v>28.95</v>
      </c>
      <c r="G6" s="4">
        <v>12.5</v>
      </c>
      <c r="H6" s="4" t="s">
        <v>29</v>
      </c>
    </row>
    <row r="7" spans="1:8" x14ac:dyDescent="0.3">
      <c r="A7" s="4" t="s">
        <v>6</v>
      </c>
      <c r="B7" s="4" t="s">
        <v>16</v>
      </c>
      <c r="C7" s="4" t="s">
        <v>18</v>
      </c>
      <c r="D7" s="4" t="s">
        <v>23</v>
      </c>
      <c r="E7" s="4">
        <v>350.04536000000002</v>
      </c>
      <c r="F7" s="4">
        <v>28.95</v>
      </c>
      <c r="G7" s="4">
        <v>12.5</v>
      </c>
      <c r="H7" s="4" t="s">
        <v>29</v>
      </c>
    </row>
    <row r="8" spans="1:8" x14ac:dyDescent="0.3">
      <c r="A8" s="4" t="s">
        <v>7</v>
      </c>
      <c r="B8" s="4" t="s">
        <v>16</v>
      </c>
      <c r="C8" s="4" t="s">
        <v>18</v>
      </c>
      <c r="D8" s="4" t="s">
        <v>23</v>
      </c>
      <c r="E8" s="4">
        <v>303.12491999999997</v>
      </c>
      <c r="F8" s="4">
        <v>12.68</v>
      </c>
      <c r="G8" s="4">
        <v>29.7</v>
      </c>
      <c r="H8" s="4" t="s">
        <v>29</v>
      </c>
    </row>
    <row r="9" spans="1:8" x14ac:dyDescent="0.3">
      <c r="A9" s="4" t="s">
        <v>8</v>
      </c>
      <c r="B9" s="4" t="s">
        <v>16</v>
      </c>
      <c r="C9" s="4" t="s">
        <v>18</v>
      </c>
      <c r="D9" s="4" t="s">
        <v>23</v>
      </c>
      <c r="E9" s="4">
        <v>303.12491999999997</v>
      </c>
      <c r="F9" s="4">
        <v>12.68</v>
      </c>
      <c r="G9" s="4">
        <v>29.7</v>
      </c>
      <c r="H9" s="4" t="s">
        <v>29</v>
      </c>
    </row>
    <row r="10" spans="1:8" x14ac:dyDescent="0.3">
      <c r="A10" s="4" t="s">
        <v>9</v>
      </c>
      <c r="B10" s="4" t="s">
        <v>16</v>
      </c>
      <c r="C10" s="4" t="s">
        <v>19</v>
      </c>
      <c r="D10" s="4" t="s">
        <v>24</v>
      </c>
      <c r="E10" s="4">
        <v>695.61604</v>
      </c>
      <c r="F10" s="6">
        <v>65.040000000000006</v>
      </c>
      <c r="G10" s="4">
        <v>13</v>
      </c>
      <c r="H10" s="4" t="s">
        <v>29</v>
      </c>
    </row>
    <row r="11" spans="1:8" x14ac:dyDescent="0.3">
      <c r="A11" s="4" t="s">
        <v>10</v>
      </c>
      <c r="B11" s="4" t="s">
        <v>16</v>
      </c>
      <c r="C11" s="4" t="s">
        <v>19</v>
      </c>
      <c r="D11" s="4" t="s">
        <v>24</v>
      </c>
      <c r="E11" s="4">
        <v>678.38603999999998</v>
      </c>
      <c r="F11" s="6">
        <v>25.25</v>
      </c>
      <c r="G11" s="4">
        <v>13</v>
      </c>
      <c r="H11" s="4" t="s">
        <v>29</v>
      </c>
    </row>
    <row r="12" spans="1:8" x14ac:dyDescent="0.3">
      <c r="A12" s="4" t="s">
        <v>11</v>
      </c>
      <c r="B12" s="4" t="s">
        <v>16</v>
      </c>
      <c r="C12" s="4" t="s">
        <v>20</v>
      </c>
      <c r="D12" s="4" t="s">
        <v>24</v>
      </c>
      <c r="E12" s="4">
        <v>693.31116999999995</v>
      </c>
      <c r="F12" s="6">
        <v>72.2</v>
      </c>
      <c r="G12" s="4">
        <v>20</v>
      </c>
      <c r="H12" s="4" t="s">
        <v>29</v>
      </c>
    </row>
    <row r="13" spans="1:8" x14ac:dyDescent="0.3">
      <c r="A13" s="4" t="s">
        <v>12</v>
      </c>
      <c r="B13" s="4" t="s">
        <v>16</v>
      </c>
      <c r="C13" s="4" t="s">
        <v>20</v>
      </c>
      <c r="D13" s="4" t="s">
        <v>24</v>
      </c>
      <c r="E13" s="4">
        <v>693.34117000000003</v>
      </c>
      <c r="F13" s="6">
        <v>72.2</v>
      </c>
      <c r="G13" s="4">
        <v>20</v>
      </c>
      <c r="H13" s="4" t="s">
        <v>29</v>
      </c>
    </row>
    <row r="14" spans="1:8" x14ac:dyDescent="0.3">
      <c r="A14" s="4" t="s">
        <v>13</v>
      </c>
      <c r="B14" s="4" t="s">
        <v>16</v>
      </c>
      <c r="C14" s="4" t="s">
        <v>19</v>
      </c>
      <c r="D14" s="4" t="s">
        <v>24</v>
      </c>
      <c r="E14" s="4">
        <v>644.33041000000003</v>
      </c>
      <c r="F14" s="6">
        <v>72.2</v>
      </c>
      <c r="G14" s="4">
        <v>20</v>
      </c>
      <c r="H14" s="4" t="s">
        <v>29</v>
      </c>
    </row>
    <row r="15" spans="1:8" x14ac:dyDescent="0.3">
      <c r="A15" s="4" t="s">
        <v>14</v>
      </c>
      <c r="B15" s="4" t="s">
        <v>16</v>
      </c>
      <c r="C15" s="4" t="s">
        <v>21</v>
      </c>
      <c r="D15" s="4" t="s">
        <v>22</v>
      </c>
      <c r="E15" s="4">
        <v>1000</v>
      </c>
      <c r="F15" s="4">
        <v>18</v>
      </c>
      <c r="G15" s="4">
        <v>25</v>
      </c>
      <c r="H15" s="4" t="s">
        <v>29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718B3-6AB2-464C-8972-A5E108D23499}">
  <dimension ref="A1:AC60"/>
  <sheetViews>
    <sheetView topLeftCell="A25" zoomScale="71" zoomScaleNormal="71" workbookViewId="0">
      <selection activeCell="C47" sqref="C47"/>
    </sheetView>
  </sheetViews>
  <sheetFormatPr defaultRowHeight="16.5" x14ac:dyDescent="0.3"/>
  <cols>
    <col min="1" max="1" width="42" style="16" customWidth="1"/>
    <col min="2" max="2" width="11.5703125" style="4" customWidth="1"/>
    <col min="3" max="3" width="11.85546875" style="4" customWidth="1"/>
    <col min="4" max="4" width="11.5703125" style="4" customWidth="1"/>
    <col min="5" max="5" width="10" style="4" customWidth="1"/>
    <col min="6" max="6" width="10.5703125" style="4" customWidth="1"/>
    <col min="7" max="8" width="13.42578125" style="4" customWidth="1"/>
    <col min="9" max="9" width="12" style="4" customWidth="1"/>
    <col min="10" max="10" width="15" style="4" customWidth="1"/>
    <col min="11" max="12" width="12.85546875" style="4" customWidth="1"/>
    <col min="13" max="17" width="14.5703125" style="4" customWidth="1"/>
    <col min="18" max="18" width="15.42578125" style="4" customWidth="1"/>
    <col min="19" max="21" width="9.140625" style="4"/>
    <col min="22" max="23" width="12.42578125" style="4" bestFit="1" customWidth="1"/>
    <col min="24" max="26" width="9.140625" style="4"/>
    <col min="29" max="16384" width="9.140625" style="4"/>
  </cols>
  <sheetData>
    <row r="1" spans="1:28" s="2" customFormat="1" ht="82.5" x14ac:dyDescent="0.25">
      <c r="A1" s="1" t="s">
        <v>44</v>
      </c>
      <c r="B1" s="1" t="s">
        <v>70</v>
      </c>
      <c r="C1" s="1" t="s">
        <v>92</v>
      </c>
      <c r="D1" s="1" t="s">
        <v>93</v>
      </c>
      <c r="E1" s="1" t="s">
        <v>94</v>
      </c>
      <c r="F1" s="2" t="s">
        <v>75</v>
      </c>
      <c r="G1" s="2" t="s">
        <v>74</v>
      </c>
      <c r="H1" s="2" t="s">
        <v>77</v>
      </c>
      <c r="I1" s="2" t="s">
        <v>78</v>
      </c>
      <c r="J1" s="2" t="s">
        <v>87</v>
      </c>
      <c r="K1" s="2" t="s">
        <v>88</v>
      </c>
      <c r="L1" s="2" t="s">
        <v>68</v>
      </c>
      <c r="M1" s="2" t="s">
        <v>85</v>
      </c>
      <c r="N1" s="2" t="s">
        <v>86</v>
      </c>
      <c r="O1" s="2" t="s">
        <v>89</v>
      </c>
      <c r="P1" s="2" t="s">
        <v>90</v>
      </c>
      <c r="Q1" s="2" t="s">
        <v>69</v>
      </c>
      <c r="R1" s="2" t="s">
        <v>76</v>
      </c>
      <c r="S1" s="2" t="s">
        <v>83</v>
      </c>
      <c r="T1" s="2" t="s">
        <v>84</v>
      </c>
      <c r="U1" s="2" t="s">
        <v>79</v>
      </c>
      <c r="V1" s="2" t="s">
        <v>80</v>
      </c>
      <c r="W1" s="2" t="s">
        <v>81</v>
      </c>
      <c r="X1" s="2" t="s">
        <v>82</v>
      </c>
      <c r="Y1" s="2" t="s">
        <v>91</v>
      </c>
      <c r="Z1" s="2" t="s">
        <v>99</v>
      </c>
      <c r="AA1" s="2" t="s">
        <v>100</v>
      </c>
    </row>
    <row r="2" spans="1:28" x14ac:dyDescent="0.3">
      <c r="A2" s="20" t="s">
        <v>30</v>
      </c>
      <c r="B2" s="3" t="s">
        <v>71</v>
      </c>
      <c r="C2" s="3" t="s">
        <v>51</v>
      </c>
      <c r="D2" s="3" t="s">
        <v>95</v>
      </c>
      <c r="E2" s="3" t="s">
        <v>51</v>
      </c>
      <c r="F2" s="4">
        <v>1982</v>
      </c>
      <c r="G2" s="4">
        <v>2019</v>
      </c>
      <c r="H2" s="4">
        <v>12.5</v>
      </c>
      <c r="I2" s="4">
        <v>11</v>
      </c>
      <c r="J2" s="4">
        <v>9</v>
      </c>
      <c r="K2" s="4">
        <v>6</v>
      </c>
      <c r="L2" s="4">
        <v>0</v>
      </c>
      <c r="M2" s="4">
        <v>68.81</v>
      </c>
      <c r="N2" s="4">
        <v>-4113</v>
      </c>
      <c r="O2" s="4">
        <v>0.56200000000000006</v>
      </c>
      <c r="P2" s="4">
        <v>8413</v>
      </c>
      <c r="Q2" s="4">
        <v>0</v>
      </c>
      <c r="R2" s="4">
        <v>28.95</v>
      </c>
      <c r="S2" s="4">
        <v>1</v>
      </c>
      <c r="T2" s="4">
        <v>3</v>
      </c>
      <c r="U2" s="4">
        <v>3</v>
      </c>
      <c r="V2" s="4">
        <v>3</v>
      </c>
      <c r="W2" s="4">
        <v>0.3</v>
      </c>
      <c r="X2" s="4">
        <v>30</v>
      </c>
      <c r="Y2" s="4">
        <v>670</v>
      </c>
      <c r="Z2" s="4">
        <v>4</v>
      </c>
      <c r="AA2" t="s">
        <v>101</v>
      </c>
      <c r="AB2" s="4"/>
    </row>
    <row r="3" spans="1:28" x14ac:dyDescent="0.3">
      <c r="A3" s="20" t="s">
        <v>31</v>
      </c>
      <c r="B3" s="3" t="s">
        <v>71</v>
      </c>
      <c r="C3" s="3" t="s">
        <v>51</v>
      </c>
      <c r="D3" s="3" t="s">
        <v>95</v>
      </c>
      <c r="E3" s="3" t="s">
        <v>51</v>
      </c>
      <c r="F3" s="4">
        <v>1982</v>
      </c>
      <c r="G3" s="4">
        <v>2019</v>
      </c>
      <c r="H3" s="4">
        <v>12.5</v>
      </c>
      <c r="I3" s="4">
        <v>11</v>
      </c>
      <c r="J3" s="4">
        <v>9</v>
      </c>
      <c r="K3" s="4">
        <v>6</v>
      </c>
      <c r="L3" s="4">
        <v>0</v>
      </c>
      <c r="M3" s="4">
        <v>68.81</v>
      </c>
      <c r="N3" s="4">
        <v>-4113</v>
      </c>
      <c r="O3" s="4">
        <v>0.56200000000000006</v>
      </c>
      <c r="P3" s="4">
        <v>8413</v>
      </c>
      <c r="Q3" s="4">
        <v>0</v>
      </c>
      <c r="R3" s="4">
        <v>28.95</v>
      </c>
      <c r="S3" s="4">
        <v>1</v>
      </c>
      <c r="T3" s="4">
        <v>3</v>
      </c>
      <c r="U3" s="4">
        <v>3</v>
      </c>
      <c r="V3" s="4">
        <v>3</v>
      </c>
      <c r="W3" s="4">
        <v>0.3</v>
      </c>
      <c r="X3" s="4">
        <v>30</v>
      </c>
      <c r="Y3" s="4">
        <v>670</v>
      </c>
      <c r="Z3" s="4">
        <v>4</v>
      </c>
      <c r="AA3" t="s">
        <v>101</v>
      </c>
      <c r="AB3" s="4"/>
    </row>
    <row r="4" spans="1:28" x14ac:dyDescent="0.3">
      <c r="A4" s="20" t="s">
        <v>32</v>
      </c>
      <c r="B4" s="3" t="s">
        <v>71</v>
      </c>
      <c r="C4" s="3" t="s">
        <v>51</v>
      </c>
      <c r="D4" s="3" t="s">
        <v>95</v>
      </c>
      <c r="E4" s="3" t="s">
        <v>51</v>
      </c>
      <c r="F4" s="4">
        <v>1987</v>
      </c>
      <c r="G4" s="4">
        <v>2019</v>
      </c>
      <c r="H4" s="4">
        <v>12.5</v>
      </c>
      <c r="I4" s="4">
        <v>11</v>
      </c>
      <c r="J4" s="4">
        <v>9</v>
      </c>
      <c r="K4" s="4">
        <v>6</v>
      </c>
      <c r="L4" s="4">
        <v>0</v>
      </c>
      <c r="M4" s="4">
        <v>68.81</v>
      </c>
      <c r="N4" s="4">
        <v>-4113</v>
      </c>
      <c r="O4" s="4">
        <v>0.56200000000000006</v>
      </c>
      <c r="P4" s="4">
        <v>8413</v>
      </c>
      <c r="Q4" s="4">
        <v>0</v>
      </c>
      <c r="R4" s="4">
        <v>28.95</v>
      </c>
      <c r="S4" s="4">
        <v>1</v>
      </c>
      <c r="T4" s="4">
        <v>3</v>
      </c>
      <c r="U4" s="4">
        <v>3</v>
      </c>
      <c r="V4" s="4">
        <v>3</v>
      </c>
      <c r="W4" s="4">
        <v>0.3</v>
      </c>
      <c r="X4" s="4">
        <v>30</v>
      </c>
      <c r="Y4" s="4">
        <v>670</v>
      </c>
      <c r="Z4" s="4">
        <v>4</v>
      </c>
      <c r="AA4" t="s">
        <v>101</v>
      </c>
      <c r="AB4" s="4"/>
    </row>
    <row r="5" spans="1:28" x14ac:dyDescent="0.3">
      <c r="A5" s="20" t="s">
        <v>33</v>
      </c>
      <c r="B5" s="3" t="s">
        <v>71</v>
      </c>
      <c r="C5" s="3" t="s">
        <v>51</v>
      </c>
      <c r="D5" s="3" t="s">
        <v>95</v>
      </c>
      <c r="E5" s="3" t="s">
        <v>51</v>
      </c>
      <c r="F5" s="4">
        <v>1990</v>
      </c>
      <c r="G5" s="4">
        <v>2019</v>
      </c>
      <c r="H5" s="4">
        <v>12.5</v>
      </c>
      <c r="I5" s="4">
        <v>11.5</v>
      </c>
      <c r="J5" s="4">
        <v>9</v>
      </c>
      <c r="K5" s="4">
        <v>6</v>
      </c>
      <c r="L5" s="4">
        <v>0</v>
      </c>
      <c r="M5" s="4">
        <v>68.81</v>
      </c>
      <c r="N5" s="4">
        <v>-4113</v>
      </c>
      <c r="O5" s="4">
        <v>0.56200000000000006</v>
      </c>
      <c r="P5" s="4">
        <v>8413</v>
      </c>
      <c r="Q5" s="4">
        <v>0</v>
      </c>
      <c r="R5" s="4">
        <v>28.95</v>
      </c>
      <c r="S5" s="4">
        <v>1</v>
      </c>
      <c r="T5" s="4">
        <v>3</v>
      </c>
      <c r="U5" s="4">
        <v>3</v>
      </c>
      <c r="V5" s="4">
        <v>3</v>
      </c>
      <c r="W5" s="4">
        <v>0.3</v>
      </c>
      <c r="X5" s="4">
        <v>30</v>
      </c>
      <c r="Y5" s="4">
        <v>670</v>
      </c>
      <c r="Z5" s="4">
        <v>4</v>
      </c>
      <c r="AA5" t="s">
        <v>101</v>
      </c>
      <c r="AB5" s="4"/>
    </row>
    <row r="6" spans="1:28" x14ac:dyDescent="0.3">
      <c r="A6" s="20" t="s">
        <v>34</v>
      </c>
      <c r="B6" s="3" t="s">
        <v>71</v>
      </c>
      <c r="C6" s="3" t="s">
        <v>51</v>
      </c>
      <c r="D6" s="3" t="s">
        <v>95</v>
      </c>
      <c r="E6" s="3" t="s">
        <v>51</v>
      </c>
      <c r="F6" s="4">
        <v>2005</v>
      </c>
      <c r="G6" s="4">
        <v>2035</v>
      </c>
      <c r="H6" s="4">
        <v>29.7</v>
      </c>
      <c r="I6" s="4">
        <v>26</v>
      </c>
      <c r="J6" s="4">
        <v>15</v>
      </c>
      <c r="K6" s="4">
        <v>11</v>
      </c>
      <c r="L6" s="4">
        <v>0</v>
      </c>
      <c r="M6" s="4">
        <v>52.12</v>
      </c>
      <c r="N6" s="4">
        <v>4675</v>
      </c>
      <c r="O6" s="4">
        <v>4.2999999999999997E-2</v>
      </c>
      <c r="P6" s="4">
        <v>7719</v>
      </c>
      <c r="Q6" s="4">
        <v>0</v>
      </c>
      <c r="R6" s="4">
        <v>12.95</v>
      </c>
      <c r="S6" s="4">
        <v>1</v>
      </c>
      <c r="T6" s="4">
        <v>3</v>
      </c>
      <c r="U6" s="4">
        <v>3</v>
      </c>
      <c r="V6" s="4">
        <v>3</v>
      </c>
      <c r="W6" s="4">
        <v>0.5</v>
      </c>
      <c r="X6" s="4">
        <v>30</v>
      </c>
      <c r="Y6" s="4">
        <v>1145</v>
      </c>
      <c r="Z6" s="4">
        <v>5</v>
      </c>
      <c r="AA6" t="s">
        <v>102</v>
      </c>
      <c r="AB6" s="4"/>
    </row>
    <row r="7" spans="1:28" x14ac:dyDescent="0.3">
      <c r="A7" s="20" t="s">
        <v>35</v>
      </c>
      <c r="B7" s="3" t="s">
        <v>71</v>
      </c>
      <c r="C7" s="3" t="s">
        <v>51</v>
      </c>
      <c r="D7" s="3" t="s">
        <v>95</v>
      </c>
      <c r="E7" s="3" t="s">
        <v>51</v>
      </c>
      <c r="F7" s="4">
        <v>2005</v>
      </c>
      <c r="G7" s="4">
        <v>2035</v>
      </c>
      <c r="H7" s="4">
        <v>29.7</v>
      </c>
      <c r="I7" s="4">
        <v>26</v>
      </c>
      <c r="J7" s="4">
        <v>15</v>
      </c>
      <c r="K7" s="4">
        <v>11</v>
      </c>
      <c r="L7" s="4">
        <v>0</v>
      </c>
      <c r="M7" s="4">
        <v>52.12</v>
      </c>
      <c r="N7" s="4">
        <v>4675</v>
      </c>
      <c r="O7" s="4">
        <v>4.2999999999999997E-2</v>
      </c>
      <c r="P7" s="4">
        <v>7719</v>
      </c>
      <c r="Q7" s="4">
        <v>0</v>
      </c>
      <c r="R7" s="4">
        <v>12.95</v>
      </c>
      <c r="S7" s="4">
        <v>1</v>
      </c>
      <c r="T7" s="4">
        <v>3</v>
      </c>
      <c r="U7" s="4">
        <v>3</v>
      </c>
      <c r="V7" s="4">
        <v>3</v>
      </c>
      <c r="W7" s="4">
        <v>0.5</v>
      </c>
      <c r="X7" s="4">
        <v>30</v>
      </c>
      <c r="Y7" s="4">
        <v>1145</v>
      </c>
      <c r="Z7" s="4">
        <v>5</v>
      </c>
      <c r="AA7" t="s">
        <v>101</v>
      </c>
      <c r="AB7" s="4"/>
    </row>
    <row r="8" spans="1:28" x14ac:dyDescent="0.3">
      <c r="A8" s="20" t="s">
        <v>36</v>
      </c>
      <c r="B8" s="3" t="s">
        <v>71</v>
      </c>
      <c r="C8" s="3" t="s">
        <v>51</v>
      </c>
      <c r="D8" s="3" t="s">
        <v>95</v>
      </c>
      <c r="E8" s="3" t="s">
        <v>51</v>
      </c>
      <c r="F8" s="4">
        <v>1976</v>
      </c>
      <c r="G8" s="4">
        <v>2017</v>
      </c>
      <c r="H8" s="4">
        <v>20</v>
      </c>
      <c r="I8" s="4">
        <v>18</v>
      </c>
      <c r="J8" s="4">
        <v>8</v>
      </c>
      <c r="K8" s="4">
        <v>8</v>
      </c>
      <c r="L8" s="4">
        <v>0</v>
      </c>
      <c r="M8" s="4">
        <v>93.11</v>
      </c>
      <c r="N8" s="4">
        <v>1913</v>
      </c>
      <c r="O8" s="4">
        <v>0.29099999999999998</v>
      </c>
      <c r="P8" s="4">
        <v>12386</v>
      </c>
      <c r="Q8" s="4">
        <v>0</v>
      </c>
      <c r="R8" s="4">
        <v>14.62</v>
      </c>
      <c r="S8" s="4">
        <v>3</v>
      </c>
      <c r="T8" s="4">
        <v>0</v>
      </c>
      <c r="U8" s="4">
        <v>5</v>
      </c>
      <c r="V8" s="4">
        <v>5</v>
      </c>
      <c r="W8" s="4">
        <v>0</v>
      </c>
      <c r="X8" s="4" t="s">
        <v>97</v>
      </c>
      <c r="Y8" s="4">
        <v>28582</v>
      </c>
      <c r="Z8" s="4">
        <v>6</v>
      </c>
      <c r="AA8" t="s">
        <v>102</v>
      </c>
      <c r="AB8" s="4"/>
    </row>
    <row r="9" spans="1:28" x14ac:dyDescent="0.3">
      <c r="A9" s="20" t="s">
        <v>37</v>
      </c>
      <c r="B9" s="3" t="s">
        <v>71</v>
      </c>
      <c r="C9" s="3" t="s">
        <v>51</v>
      </c>
      <c r="D9" s="3" t="s">
        <v>95</v>
      </c>
      <c r="E9" s="3" t="s">
        <v>51</v>
      </c>
      <c r="F9" s="4">
        <v>1976</v>
      </c>
      <c r="G9" s="4">
        <v>2017</v>
      </c>
      <c r="H9" s="4">
        <v>20</v>
      </c>
      <c r="I9" s="4">
        <v>18</v>
      </c>
      <c r="J9" s="4">
        <v>8</v>
      </c>
      <c r="K9" s="4">
        <v>8</v>
      </c>
      <c r="L9" s="4">
        <v>0</v>
      </c>
      <c r="M9" s="4">
        <v>93.11</v>
      </c>
      <c r="N9" s="4">
        <v>1913</v>
      </c>
      <c r="O9" s="4">
        <v>0.29099999999999998</v>
      </c>
      <c r="P9" s="4">
        <v>12386</v>
      </c>
      <c r="Q9" s="4">
        <v>0</v>
      </c>
      <c r="R9" s="4">
        <v>14.62</v>
      </c>
      <c r="S9" s="4">
        <v>3</v>
      </c>
      <c r="T9" s="4">
        <v>0</v>
      </c>
      <c r="U9" s="4">
        <v>5</v>
      </c>
      <c r="V9" s="4">
        <v>5</v>
      </c>
      <c r="W9" s="4">
        <v>0</v>
      </c>
      <c r="X9" s="4" t="s">
        <v>98</v>
      </c>
      <c r="Y9" s="4">
        <v>28582</v>
      </c>
      <c r="Z9" s="4">
        <v>6</v>
      </c>
      <c r="AA9" t="s">
        <v>102</v>
      </c>
      <c r="AB9" s="4"/>
    </row>
    <row r="10" spans="1:28" x14ac:dyDescent="0.3">
      <c r="A10" s="20" t="s">
        <v>38</v>
      </c>
      <c r="B10" s="3" t="s">
        <v>71</v>
      </c>
      <c r="C10" s="3" t="s">
        <v>51</v>
      </c>
      <c r="D10" s="3" t="s">
        <v>95</v>
      </c>
      <c r="E10" s="3" t="s">
        <v>51</v>
      </c>
      <c r="F10" s="4">
        <v>1973</v>
      </c>
      <c r="G10" s="4">
        <v>2019</v>
      </c>
      <c r="H10" s="4">
        <v>17.5</v>
      </c>
      <c r="I10" s="4">
        <v>17</v>
      </c>
      <c r="J10" s="4">
        <v>6</v>
      </c>
      <c r="K10" s="4">
        <v>6</v>
      </c>
      <c r="L10" s="4">
        <v>0</v>
      </c>
      <c r="M10" s="4">
        <v>0</v>
      </c>
      <c r="N10" s="4">
        <v>0</v>
      </c>
      <c r="O10" s="4">
        <v>0</v>
      </c>
      <c r="P10" s="4">
        <v>17425</v>
      </c>
      <c r="Q10" s="4">
        <v>0</v>
      </c>
      <c r="R10" s="4">
        <v>313.18</v>
      </c>
      <c r="S10" s="4">
        <v>3</v>
      </c>
      <c r="T10" s="4">
        <v>5</v>
      </c>
      <c r="U10" s="4" t="s">
        <v>96</v>
      </c>
      <c r="V10" s="4" t="s">
        <v>96</v>
      </c>
      <c r="W10" s="4">
        <v>1.2</v>
      </c>
      <c r="X10" s="4">
        <v>5</v>
      </c>
      <c r="Y10" s="4">
        <v>203</v>
      </c>
      <c r="Z10" s="4">
        <v>5</v>
      </c>
      <c r="AA10" t="s">
        <v>102</v>
      </c>
      <c r="AB10" s="4"/>
    </row>
    <row r="11" spans="1:28" x14ac:dyDescent="0.3">
      <c r="A11" s="20" t="s">
        <v>39</v>
      </c>
      <c r="B11" s="3" t="s">
        <v>72</v>
      </c>
      <c r="C11" s="3" t="s">
        <v>51</v>
      </c>
      <c r="D11" s="3" t="s">
        <v>95</v>
      </c>
      <c r="E11" s="3" t="s">
        <v>51</v>
      </c>
      <c r="F11" s="4">
        <v>1990</v>
      </c>
      <c r="G11" s="4">
        <v>2017</v>
      </c>
      <c r="H11" s="4">
        <v>13</v>
      </c>
      <c r="I11" s="4">
        <v>11</v>
      </c>
      <c r="J11" s="4">
        <v>6</v>
      </c>
      <c r="K11" s="4">
        <v>6</v>
      </c>
      <c r="L11" s="4">
        <v>0</v>
      </c>
      <c r="M11" s="4">
        <v>47.13</v>
      </c>
      <c r="N11" s="4">
        <v>6428</v>
      </c>
      <c r="O11" s="4">
        <v>0.23499999999999999</v>
      </c>
      <c r="P11" s="4">
        <v>13111</v>
      </c>
      <c r="Q11" s="4">
        <v>0</v>
      </c>
      <c r="R11" s="4">
        <v>65.040000000000006</v>
      </c>
      <c r="S11" s="4">
        <v>3</v>
      </c>
      <c r="T11" s="4">
        <v>3</v>
      </c>
      <c r="U11" s="4">
        <v>3</v>
      </c>
      <c r="V11" s="4">
        <v>3</v>
      </c>
      <c r="W11" s="4">
        <v>1.2</v>
      </c>
      <c r="X11" s="4">
        <v>5</v>
      </c>
      <c r="Y11" s="4">
        <v>177</v>
      </c>
      <c r="Z11" s="4">
        <v>9</v>
      </c>
      <c r="AA11" t="s">
        <v>102</v>
      </c>
      <c r="AB11" s="4"/>
    </row>
    <row r="12" spans="1:28" x14ac:dyDescent="0.3">
      <c r="A12" s="20" t="s">
        <v>40</v>
      </c>
      <c r="B12" s="3" t="s">
        <v>73</v>
      </c>
      <c r="C12" s="3" t="s">
        <v>51</v>
      </c>
      <c r="D12" s="3" t="s">
        <v>95</v>
      </c>
      <c r="E12" s="3" t="s">
        <v>51</v>
      </c>
      <c r="F12" s="4">
        <v>1996</v>
      </c>
      <c r="G12" s="4">
        <v>2022</v>
      </c>
      <c r="H12" s="4">
        <v>13</v>
      </c>
      <c r="I12" s="4">
        <v>11</v>
      </c>
      <c r="J12" s="4">
        <v>6</v>
      </c>
      <c r="K12" s="4">
        <v>6</v>
      </c>
      <c r="L12" s="4">
        <v>0</v>
      </c>
      <c r="M12" s="4">
        <v>47.13</v>
      </c>
      <c r="N12" s="4">
        <v>6428</v>
      </c>
      <c r="O12" s="4">
        <v>0.23499999999999999</v>
      </c>
      <c r="P12" s="4">
        <v>13111</v>
      </c>
      <c r="Q12" s="4">
        <v>0</v>
      </c>
      <c r="R12" s="4">
        <v>25.25</v>
      </c>
      <c r="S12" s="4">
        <v>3</v>
      </c>
      <c r="T12" s="4">
        <v>3</v>
      </c>
      <c r="U12" s="4">
        <v>3</v>
      </c>
      <c r="V12" s="4">
        <v>3</v>
      </c>
      <c r="W12" s="4">
        <v>1.2</v>
      </c>
      <c r="X12" s="4">
        <v>5</v>
      </c>
      <c r="Y12" s="4">
        <v>177</v>
      </c>
      <c r="Z12" s="4">
        <v>9</v>
      </c>
      <c r="AA12" t="s">
        <v>102</v>
      </c>
      <c r="AB12" s="4"/>
    </row>
    <row r="13" spans="1:28" x14ac:dyDescent="0.3">
      <c r="A13" s="20" t="s">
        <v>41</v>
      </c>
      <c r="B13" s="3" t="s">
        <v>73</v>
      </c>
      <c r="C13" s="3" t="s">
        <v>51</v>
      </c>
      <c r="D13" s="3" t="s">
        <v>95</v>
      </c>
      <c r="E13" s="3" t="s">
        <v>51</v>
      </c>
      <c r="F13" s="4">
        <v>1999</v>
      </c>
      <c r="G13" s="4">
        <v>2025</v>
      </c>
      <c r="H13" s="4">
        <v>20</v>
      </c>
      <c r="I13" s="4">
        <v>18</v>
      </c>
      <c r="J13" s="4">
        <v>6</v>
      </c>
      <c r="K13" s="4">
        <v>6</v>
      </c>
      <c r="L13" s="4">
        <v>0</v>
      </c>
      <c r="M13" s="4">
        <v>67.81</v>
      </c>
      <c r="N13" s="4">
        <v>5028</v>
      </c>
      <c r="O13" s="4">
        <v>0.13200000000000001</v>
      </c>
      <c r="P13" s="4">
        <v>11057</v>
      </c>
      <c r="Q13" s="4">
        <v>0</v>
      </c>
      <c r="R13" s="4">
        <v>72.2</v>
      </c>
      <c r="S13" s="4">
        <v>3</v>
      </c>
      <c r="T13" s="4">
        <v>3</v>
      </c>
      <c r="U13" s="4">
        <v>3</v>
      </c>
      <c r="V13" s="4">
        <v>3</v>
      </c>
      <c r="W13" s="4">
        <v>1.2</v>
      </c>
      <c r="X13" s="4">
        <v>5</v>
      </c>
      <c r="Y13" s="4">
        <v>193</v>
      </c>
      <c r="Z13" s="4">
        <v>9</v>
      </c>
      <c r="AA13" t="s">
        <v>102</v>
      </c>
      <c r="AB13" s="4"/>
    </row>
    <row r="14" spans="1:28" x14ac:dyDescent="0.3">
      <c r="A14" s="20" t="s">
        <v>42</v>
      </c>
      <c r="B14" s="3" t="s">
        <v>73</v>
      </c>
      <c r="C14" s="3" t="s">
        <v>51</v>
      </c>
      <c r="D14" s="3" t="s">
        <v>95</v>
      </c>
      <c r="E14" s="3" t="s">
        <v>51</v>
      </c>
      <c r="F14" s="4">
        <v>2001</v>
      </c>
      <c r="G14" s="4">
        <v>2025</v>
      </c>
      <c r="H14" s="4">
        <v>20</v>
      </c>
      <c r="I14" s="4">
        <v>18</v>
      </c>
      <c r="J14" s="4">
        <v>6</v>
      </c>
      <c r="K14" s="4">
        <v>6</v>
      </c>
      <c r="L14" s="4">
        <v>0</v>
      </c>
      <c r="M14" s="4">
        <v>67.81</v>
      </c>
      <c r="N14" s="4">
        <v>5028</v>
      </c>
      <c r="O14" s="4">
        <v>0.13200000000000001</v>
      </c>
      <c r="P14" s="4">
        <v>11057</v>
      </c>
      <c r="Q14" s="4">
        <v>0</v>
      </c>
      <c r="R14" s="4">
        <v>72.2</v>
      </c>
      <c r="S14" s="4">
        <v>3</v>
      </c>
      <c r="T14" s="4">
        <v>3</v>
      </c>
      <c r="U14" s="4">
        <v>3</v>
      </c>
      <c r="V14" s="4">
        <v>3</v>
      </c>
      <c r="W14" s="4">
        <v>1.2</v>
      </c>
      <c r="X14" s="4">
        <v>5</v>
      </c>
      <c r="Y14" s="4">
        <v>212</v>
      </c>
      <c r="Z14" s="4">
        <v>9</v>
      </c>
      <c r="AA14" t="s">
        <v>102</v>
      </c>
      <c r="AB14" s="4"/>
    </row>
    <row r="15" spans="1:28" x14ac:dyDescent="0.3">
      <c r="A15" s="20" t="s">
        <v>43</v>
      </c>
      <c r="B15" s="3" t="s">
        <v>73</v>
      </c>
      <c r="C15" s="3" t="s">
        <v>51</v>
      </c>
      <c r="D15" s="3" t="s">
        <v>95</v>
      </c>
      <c r="E15" s="3" t="s">
        <v>51</v>
      </c>
      <c r="F15" s="4">
        <v>2002</v>
      </c>
      <c r="G15" s="4">
        <v>2027</v>
      </c>
      <c r="H15" s="4">
        <v>20</v>
      </c>
      <c r="I15" s="4">
        <v>18</v>
      </c>
      <c r="J15" s="4">
        <v>6</v>
      </c>
      <c r="K15" s="4">
        <v>6</v>
      </c>
      <c r="L15" s="4">
        <v>0</v>
      </c>
      <c r="M15" s="4">
        <v>67.81</v>
      </c>
      <c r="N15" s="4">
        <v>5028</v>
      </c>
      <c r="O15" s="4">
        <v>0.13200000000000001</v>
      </c>
      <c r="P15" s="4">
        <v>11057</v>
      </c>
      <c r="Q15" s="4">
        <v>0</v>
      </c>
      <c r="R15" s="4">
        <v>72.2</v>
      </c>
      <c r="S15" s="4">
        <v>3</v>
      </c>
      <c r="T15" s="4">
        <v>3</v>
      </c>
      <c r="U15" s="4">
        <v>3</v>
      </c>
      <c r="V15" s="4">
        <v>3</v>
      </c>
      <c r="W15" s="4">
        <v>1.2</v>
      </c>
      <c r="X15" s="4">
        <v>5</v>
      </c>
      <c r="Y15" s="4">
        <v>193</v>
      </c>
      <c r="Z15" s="4">
        <v>9</v>
      </c>
      <c r="AA15" t="s">
        <v>102</v>
      </c>
      <c r="AB15" s="4"/>
    </row>
    <row r="16" spans="1:28" x14ac:dyDescent="0.3">
      <c r="Z16"/>
      <c r="AB16" s="4"/>
    </row>
    <row r="17" spans="1:28" x14ac:dyDescent="0.3">
      <c r="A17" s="16" t="s">
        <v>105</v>
      </c>
      <c r="Z17"/>
      <c r="AB17" s="4"/>
    </row>
    <row r="18" spans="1:28" x14ac:dyDescent="0.3">
      <c r="A18" s="16" t="s">
        <v>103</v>
      </c>
    </row>
    <row r="19" spans="1:28" x14ac:dyDescent="0.3">
      <c r="A19" s="16" t="s">
        <v>104</v>
      </c>
      <c r="B19" s="4">
        <v>6</v>
      </c>
    </row>
    <row r="20" spans="1:28" x14ac:dyDescent="0.3">
      <c r="A20" s="16" t="s">
        <v>106</v>
      </c>
      <c r="B20" s="4">
        <v>2</v>
      </c>
    </row>
    <row r="21" spans="1:28" x14ac:dyDescent="0.3">
      <c r="A21" s="16" t="s">
        <v>107</v>
      </c>
      <c r="B21" s="4">
        <v>2</v>
      </c>
    </row>
    <row r="22" spans="1:28" x14ac:dyDescent="0.3">
      <c r="A22" s="16" t="s">
        <v>108</v>
      </c>
      <c r="B22" s="4">
        <v>6</v>
      </c>
    </row>
    <row r="24" spans="1:28" x14ac:dyDescent="0.3">
      <c r="A24" s="16" t="s">
        <v>110</v>
      </c>
    </row>
    <row r="25" spans="1:28" x14ac:dyDescent="0.3">
      <c r="A25" s="16" t="s">
        <v>109</v>
      </c>
      <c r="B25" s="4">
        <v>3.8</v>
      </c>
      <c r="C25" s="4" t="s">
        <v>111</v>
      </c>
    </row>
    <row r="26" spans="1:28" x14ac:dyDescent="0.3">
      <c r="A26" s="16" t="s">
        <v>112</v>
      </c>
      <c r="B26" s="4">
        <v>6.38</v>
      </c>
      <c r="C26" s="4" t="s">
        <v>111</v>
      </c>
    </row>
    <row r="29" spans="1:28" x14ac:dyDescent="0.3">
      <c r="A29" s="16" t="s">
        <v>113</v>
      </c>
      <c r="B29" s="4">
        <v>160</v>
      </c>
      <c r="C29" s="4" t="s">
        <v>114</v>
      </c>
    </row>
    <row r="30" spans="1:28" x14ac:dyDescent="0.3">
      <c r="A30" s="16" t="s">
        <v>115</v>
      </c>
      <c r="B30" s="4">
        <v>130</v>
      </c>
      <c r="C30" s="4" t="s">
        <v>114</v>
      </c>
    </row>
    <row r="31" spans="1:28" x14ac:dyDescent="0.3">
      <c r="A31" s="16" t="s">
        <v>116</v>
      </c>
      <c r="B31" s="4">
        <v>92</v>
      </c>
      <c r="C31" s="4" t="s">
        <v>114</v>
      </c>
    </row>
    <row r="33" spans="1:29" x14ac:dyDescent="0.3">
      <c r="A33" s="16" t="s">
        <v>117</v>
      </c>
      <c r="B33" s="4">
        <v>969.4</v>
      </c>
      <c r="C33" s="4" t="s">
        <v>118</v>
      </c>
    </row>
    <row r="37" spans="1:29" x14ac:dyDescent="0.3">
      <c r="A37" s="20" t="s">
        <v>119</v>
      </c>
      <c r="B37" s="3"/>
    </row>
    <row r="38" spans="1:29" s="14" customFormat="1" ht="109.5" customHeight="1" x14ac:dyDescent="0.3">
      <c r="A38" s="12" t="s">
        <v>44</v>
      </c>
      <c r="B38" s="13" t="s">
        <v>45</v>
      </c>
      <c r="C38" s="14" t="s">
        <v>124</v>
      </c>
      <c r="D38" s="14" t="s">
        <v>126</v>
      </c>
      <c r="E38" s="12" t="s">
        <v>120</v>
      </c>
      <c r="F38" s="14" t="s">
        <v>122</v>
      </c>
      <c r="G38" s="14" t="s">
        <v>123</v>
      </c>
      <c r="H38" s="14" t="s">
        <v>125</v>
      </c>
      <c r="I38" s="14" t="s">
        <v>127</v>
      </c>
      <c r="J38" s="14" t="s">
        <v>129</v>
      </c>
      <c r="AA38" s="15"/>
      <c r="AB38" s="15"/>
    </row>
    <row r="39" spans="1:29" x14ac:dyDescent="0.3">
      <c r="A39" s="20" t="s">
        <v>30</v>
      </c>
      <c r="B39" s="5">
        <v>28.95</v>
      </c>
      <c r="C39" s="4">
        <v>2750</v>
      </c>
      <c r="D39" s="4">
        <v>166.68</v>
      </c>
      <c r="E39" s="3">
        <v>11</v>
      </c>
      <c r="F39" s="4">
        <v>83.4</v>
      </c>
      <c r="G39" s="4">
        <v>40</v>
      </c>
      <c r="H39" s="4">
        <v>64</v>
      </c>
      <c r="I39" s="4">
        <v>30</v>
      </c>
      <c r="J39" s="4" t="s">
        <v>51</v>
      </c>
      <c r="AA39" s="4"/>
      <c r="AC39"/>
    </row>
    <row r="40" spans="1:29" x14ac:dyDescent="0.3">
      <c r="A40" s="20" t="s">
        <v>31</v>
      </c>
      <c r="B40" s="5">
        <v>28.95</v>
      </c>
      <c r="C40" s="4">
        <v>2750</v>
      </c>
      <c r="D40" s="4">
        <v>166.68</v>
      </c>
      <c r="E40" s="3">
        <v>11</v>
      </c>
      <c r="F40" s="4">
        <v>83.4</v>
      </c>
      <c r="G40" s="4">
        <v>40</v>
      </c>
      <c r="H40" s="4">
        <v>55</v>
      </c>
      <c r="I40" s="4">
        <v>30</v>
      </c>
      <c r="J40" s="4" t="s">
        <v>51</v>
      </c>
      <c r="AA40" s="4"/>
      <c r="AC40"/>
    </row>
    <row r="41" spans="1:29" x14ac:dyDescent="0.3">
      <c r="A41" s="20" t="s">
        <v>32</v>
      </c>
      <c r="B41" s="5">
        <v>28.95</v>
      </c>
      <c r="C41" s="4">
        <v>2750</v>
      </c>
      <c r="D41" s="4">
        <v>166.68</v>
      </c>
      <c r="E41" s="3">
        <v>11</v>
      </c>
      <c r="F41" s="4">
        <v>83.4</v>
      </c>
      <c r="G41" s="4">
        <v>40</v>
      </c>
      <c r="H41" s="4">
        <v>67</v>
      </c>
      <c r="I41" s="4">
        <v>30</v>
      </c>
      <c r="J41" s="4" t="s">
        <v>51</v>
      </c>
      <c r="AA41" s="4"/>
      <c r="AC41"/>
    </row>
    <row r="42" spans="1:29" x14ac:dyDescent="0.3">
      <c r="A42" s="20" t="s">
        <v>33</v>
      </c>
      <c r="B42" s="5">
        <v>28.95</v>
      </c>
      <c r="C42" s="4">
        <v>2750</v>
      </c>
      <c r="D42" s="4">
        <v>166.68</v>
      </c>
      <c r="E42" s="3">
        <v>11</v>
      </c>
      <c r="F42" s="4">
        <v>83.4</v>
      </c>
      <c r="G42" s="4">
        <v>40</v>
      </c>
      <c r="H42" s="4">
        <v>73</v>
      </c>
      <c r="I42" s="4">
        <v>30</v>
      </c>
      <c r="J42" s="4" t="s">
        <v>51</v>
      </c>
      <c r="AA42" s="4"/>
      <c r="AC42"/>
    </row>
    <row r="43" spans="1:29" x14ac:dyDescent="0.3">
      <c r="A43" s="20" t="s">
        <v>34</v>
      </c>
      <c r="B43" s="5">
        <v>12.68</v>
      </c>
      <c r="C43" s="4">
        <v>3000</v>
      </c>
      <c r="D43" s="4">
        <v>416.6</v>
      </c>
      <c r="E43" s="3">
        <v>26</v>
      </c>
      <c r="F43" s="4">
        <v>87.7</v>
      </c>
      <c r="G43" s="4">
        <v>43</v>
      </c>
      <c r="H43" s="4">
        <v>182</v>
      </c>
      <c r="I43" s="4">
        <v>30</v>
      </c>
      <c r="J43" s="4" t="s">
        <v>51</v>
      </c>
      <c r="AA43" s="4"/>
      <c r="AC43"/>
    </row>
    <row r="44" spans="1:29" x14ac:dyDescent="0.3">
      <c r="A44" s="20" t="s">
        <v>35</v>
      </c>
      <c r="B44" s="5">
        <v>12.68</v>
      </c>
      <c r="C44" s="4">
        <v>3000</v>
      </c>
      <c r="D44" s="4">
        <v>416.6</v>
      </c>
      <c r="E44" s="3">
        <v>26</v>
      </c>
      <c r="F44" s="4">
        <v>87.7</v>
      </c>
      <c r="G44" s="4">
        <v>43</v>
      </c>
      <c r="H44" s="4">
        <v>182</v>
      </c>
      <c r="I44" s="4">
        <v>30</v>
      </c>
      <c r="J44" s="4" t="s">
        <v>51</v>
      </c>
      <c r="AA44" s="4"/>
      <c r="AC44"/>
    </row>
    <row r="45" spans="1:29" x14ac:dyDescent="0.3">
      <c r="A45" s="20" t="s">
        <v>36</v>
      </c>
      <c r="B45" s="5">
        <v>14.62</v>
      </c>
      <c r="C45" s="4">
        <v>1750</v>
      </c>
      <c r="D45" s="4">
        <v>230.52</v>
      </c>
      <c r="E45" s="3">
        <v>18</v>
      </c>
      <c r="F45" s="4">
        <v>86.4</v>
      </c>
      <c r="G45" s="4">
        <v>25</v>
      </c>
      <c r="H45" s="4">
        <v>86</v>
      </c>
      <c r="I45" s="4">
        <v>40</v>
      </c>
      <c r="J45" s="4" t="s">
        <v>51</v>
      </c>
      <c r="AA45" s="4"/>
      <c r="AC45"/>
    </row>
    <row r="46" spans="1:29" x14ac:dyDescent="0.3">
      <c r="A46" s="20" t="s">
        <v>37</v>
      </c>
      <c r="B46" s="5">
        <v>14.62</v>
      </c>
      <c r="C46" s="4">
        <v>1750</v>
      </c>
      <c r="D46" s="4">
        <v>230.52</v>
      </c>
      <c r="E46" s="3">
        <v>18</v>
      </c>
      <c r="F46" s="4">
        <v>86.4</v>
      </c>
      <c r="G46" s="4">
        <v>25</v>
      </c>
      <c r="H46" s="4">
        <v>86</v>
      </c>
      <c r="I46" s="4">
        <v>40</v>
      </c>
      <c r="J46" s="4" t="s">
        <v>51</v>
      </c>
      <c r="AA46" s="4"/>
      <c r="AC46"/>
    </row>
    <row r="47" spans="1:29" x14ac:dyDescent="0.3">
      <c r="A47" s="20" t="s">
        <v>38</v>
      </c>
      <c r="B47" s="5">
        <v>313.18</v>
      </c>
      <c r="C47" s="4">
        <v>5000</v>
      </c>
      <c r="D47" s="4" t="s">
        <v>128</v>
      </c>
      <c r="E47" s="8">
        <v>17</v>
      </c>
      <c r="F47" s="4">
        <v>85.1</v>
      </c>
      <c r="G47" s="4">
        <v>20</v>
      </c>
      <c r="H47" s="4">
        <v>2</v>
      </c>
      <c r="I47" s="4">
        <v>25</v>
      </c>
      <c r="J47" s="4" t="s">
        <v>130</v>
      </c>
      <c r="AA47" s="4"/>
      <c r="AC47"/>
    </row>
    <row r="48" spans="1:29" x14ac:dyDescent="0.3">
      <c r="A48" s="20" t="s">
        <v>39</v>
      </c>
      <c r="B48" s="5">
        <v>65.040000000000006</v>
      </c>
      <c r="C48" s="4">
        <v>2000</v>
      </c>
      <c r="D48" s="4">
        <v>53.64</v>
      </c>
      <c r="E48" s="3">
        <v>11</v>
      </c>
      <c r="F48" s="4">
        <v>57</v>
      </c>
      <c r="G48" s="4">
        <v>23</v>
      </c>
      <c r="H48" s="4">
        <v>9</v>
      </c>
      <c r="I48" s="4">
        <v>25</v>
      </c>
      <c r="J48" s="4" t="s">
        <v>52</v>
      </c>
      <c r="AA48" s="4"/>
      <c r="AC48"/>
    </row>
    <row r="49" spans="1:29" x14ac:dyDescent="0.3">
      <c r="A49" s="20" t="s">
        <v>40</v>
      </c>
      <c r="B49" s="5">
        <v>25.25</v>
      </c>
      <c r="C49" s="4">
        <v>2000</v>
      </c>
      <c r="D49" s="4">
        <v>41.16</v>
      </c>
      <c r="E49" s="3">
        <v>20</v>
      </c>
      <c r="F49" s="4">
        <v>81.3</v>
      </c>
      <c r="G49" s="4">
        <v>22</v>
      </c>
      <c r="H49" s="4">
        <v>25</v>
      </c>
      <c r="I49" s="4">
        <v>25</v>
      </c>
      <c r="J49" s="4" t="s">
        <v>52</v>
      </c>
      <c r="AA49" s="4"/>
      <c r="AC49"/>
    </row>
    <row r="50" spans="1:29" x14ac:dyDescent="0.3">
      <c r="A50" s="20" t="s">
        <v>41</v>
      </c>
      <c r="B50" s="5">
        <v>72.2</v>
      </c>
      <c r="C50" s="4">
        <v>2000</v>
      </c>
      <c r="D50" s="4">
        <v>10.68</v>
      </c>
      <c r="E50" s="3">
        <v>20</v>
      </c>
      <c r="F50" s="4">
        <v>89.5</v>
      </c>
      <c r="G50" s="4">
        <v>26</v>
      </c>
      <c r="H50" s="4">
        <v>27</v>
      </c>
      <c r="I50" s="4">
        <v>25</v>
      </c>
      <c r="J50" s="4" t="s">
        <v>52</v>
      </c>
      <c r="AA50" s="4"/>
      <c r="AC50"/>
    </row>
    <row r="51" spans="1:29" x14ac:dyDescent="0.3">
      <c r="A51" s="20" t="s">
        <v>42</v>
      </c>
      <c r="B51" s="5">
        <v>72.2</v>
      </c>
      <c r="C51" s="4">
        <v>2000</v>
      </c>
      <c r="D51" s="4">
        <v>10.68</v>
      </c>
      <c r="E51" s="3">
        <v>20</v>
      </c>
      <c r="F51" s="4">
        <v>89.5</v>
      </c>
      <c r="G51" s="4">
        <v>26</v>
      </c>
      <c r="H51" s="4">
        <v>9</v>
      </c>
      <c r="I51" s="4">
        <v>25</v>
      </c>
      <c r="J51" s="4" t="s">
        <v>131</v>
      </c>
      <c r="AA51" s="4"/>
      <c r="AC51"/>
    </row>
    <row r="52" spans="1:29" x14ac:dyDescent="0.3">
      <c r="A52" s="20" t="s">
        <v>43</v>
      </c>
      <c r="B52" s="5">
        <v>72.2</v>
      </c>
      <c r="C52" s="4">
        <v>2000</v>
      </c>
      <c r="D52" s="4">
        <v>10.68</v>
      </c>
      <c r="E52" s="3">
        <v>20</v>
      </c>
      <c r="F52" s="4">
        <v>89.5</v>
      </c>
      <c r="G52" s="4">
        <v>26</v>
      </c>
      <c r="H52" s="4">
        <v>29</v>
      </c>
      <c r="I52" s="4">
        <v>25</v>
      </c>
      <c r="J52" s="4" t="s">
        <v>52</v>
      </c>
      <c r="AA52" s="4"/>
      <c r="AC52"/>
    </row>
    <row r="56" spans="1:29" s="18" customFormat="1" ht="66" x14ac:dyDescent="0.3">
      <c r="A56" s="17" t="s">
        <v>132</v>
      </c>
      <c r="B56" s="13" t="s">
        <v>45</v>
      </c>
      <c r="C56" s="14" t="s">
        <v>124</v>
      </c>
      <c r="D56" s="14" t="s">
        <v>126</v>
      </c>
      <c r="E56" s="17" t="s">
        <v>121</v>
      </c>
      <c r="F56" s="17" t="s">
        <v>136</v>
      </c>
      <c r="AA56" s="19"/>
      <c r="AB56" s="19"/>
    </row>
    <row r="57" spans="1:29" x14ac:dyDescent="0.3">
      <c r="A57" s="16" t="s">
        <v>133</v>
      </c>
      <c r="B57" s="4">
        <v>1</v>
      </c>
      <c r="C57" s="21">
        <v>3500</v>
      </c>
      <c r="D57" s="4">
        <v>138</v>
      </c>
      <c r="E57" s="4" t="s">
        <v>128</v>
      </c>
      <c r="F57" s="4">
        <v>0</v>
      </c>
    </row>
    <row r="58" spans="1:29" x14ac:dyDescent="0.3">
      <c r="A58" s="16" t="s">
        <v>134</v>
      </c>
      <c r="B58" s="4">
        <v>1</v>
      </c>
      <c r="C58" s="4">
        <v>3900</v>
      </c>
      <c r="D58" s="4">
        <v>38</v>
      </c>
      <c r="E58" s="4" t="s">
        <v>128</v>
      </c>
      <c r="F58" s="4">
        <v>0</v>
      </c>
    </row>
    <row r="59" spans="1:29" x14ac:dyDescent="0.3">
      <c r="A59" s="16" t="s">
        <v>135</v>
      </c>
      <c r="B59" s="4">
        <v>1</v>
      </c>
      <c r="C59" s="4">
        <v>5400</v>
      </c>
      <c r="D59" s="4">
        <v>52</v>
      </c>
      <c r="E59" s="4" t="s">
        <v>128</v>
      </c>
      <c r="F59" s="4">
        <v>0</v>
      </c>
    </row>
    <row r="60" spans="1:29" x14ac:dyDescent="0.3">
      <c r="A60" s="16" t="s">
        <v>137</v>
      </c>
      <c r="B60" s="4">
        <v>15</v>
      </c>
      <c r="C60" s="4" t="s">
        <v>138</v>
      </c>
      <c r="D60" s="4">
        <v>200</v>
      </c>
      <c r="E60" s="4" t="s">
        <v>128</v>
      </c>
      <c r="F60" s="4">
        <v>6.72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18EF-B353-4D8D-B824-C3D464CBCF84}">
  <dimension ref="A1:L30"/>
  <sheetViews>
    <sheetView zoomScale="70" zoomScaleNormal="70" workbookViewId="0">
      <selection activeCell="C12" sqref="C12:C16"/>
    </sheetView>
  </sheetViews>
  <sheetFormatPr defaultRowHeight="16.5" x14ac:dyDescent="0.3"/>
  <cols>
    <col min="1" max="1" width="36.28515625" style="20" customWidth="1"/>
    <col min="2" max="2" width="29.140625" style="3" bestFit="1" customWidth="1"/>
    <col min="3" max="3" width="16.5703125" style="3" customWidth="1"/>
    <col min="4" max="4" width="9.140625" style="3"/>
    <col min="5" max="5" width="14" style="3" customWidth="1"/>
    <col min="6" max="6" width="9.140625" style="3"/>
    <col min="7" max="7" width="15.5703125" style="3" customWidth="1"/>
    <col min="8" max="8" width="9.140625" style="4"/>
    <col min="9" max="9" width="11.140625" style="3" bestFit="1" customWidth="1"/>
    <col min="10" max="10" width="16.28515625" style="3" customWidth="1"/>
    <col min="11" max="16384" width="9.140625" style="3"/>
  </cols>
  <sheetData>
    <row r="1" spans="1:12" s="20" customFormat="1" x14ac:dyDescent="0.3">
      <c r="B1" s="16" t="s">
        <v>56</v>
      </c>
      <c r="C1" s="27" t="s">
        <v>47</v>
      </c>
      <c r="E1" s="27" t="s">
        <v>48</v>
      </c>
      <c r="H1" s="16"/>
    </row>
    <row r="2" spans="1:12" s="22" customFormat="1" ht="111" customHeight="1" x14ac:dyDescent="0.25">
      <c r="A2" s="22" t="s">
        <v>44</v>
      </c>
      <c r="B2" s="23" t="s">
        <v>53</v>
      </c>
      <c r="C2" s="24" t="s">
        <v>45</v>
      </c>
      <c r="D2" s="22" t="s">
        <v>46</v>
      </c>
      <c r="E2" s="24" t="s">
        <v>45</v>
      </c>
      <c r="F2" s="22" t="s">
        <v>46</v>
      </c>
      <c r="G2" s="25" t="s">
        <v>49</v>
      </c>
      <c r="H2" s="26" t="s">
        <v>54</v>
      </c>
      <c r="I2" s="26" t="s">
        <v>55</v>
      </c>
      <c r="J2" s="22" t="s">
        <v>57</v>
      </c>
      <c r="K2" s="22" t="s">
        <v>58</v>
      </c>
      <c r="L2" s="22" t="s">
        <v>59</v>
      </c>
    </row>
    <row r="3" spans="1:12" x14ac:dyDescent="0.3">
      <c r="A3" s="20" t="s">
        <v>30</v>
      </c>
      <c r="B3" s="6" t="s">
        <v>51</v>
      </c>
      <c r="C3" s="5">
        <v>28.95</v>
      </c>
      <c r="D3" s="3">
        <v>11</v>
      </c>
      <c r="E3" s="5">
        <v>28.95</v>
      </c>
      <c r="F3" s="3">
        <v>11</v>
      </c>
      <c r="G3" s="3">
        <v>166.68</v>
      </c>
      <c r="H3" s="7">
        <v>33.65</v>
      </c>
      <c r="I3" s="7">
        <v>8063</v>
      </c>
      <c r="J3" s="3">
        <f>I3*(10^-3)</f>
        <v>8.0630000000000006</v>
      </c>
      <c r="K3" s="3">
        <f>J3*$B$22</f>
        <v>290.26800000000003</v>
      </c>
      <c r="L3" s="3">
        <f>K3+C3</f>
        <v>319.21800000000002</v>
      </c>
    </row>
    <row r="4" spans="1:12" x14ac:dyDescent="0.3">
      <c r="A4" s="20" t="s">
        <v>31</v>
      </c>
      <c r="B4" s="6" t="s">
        <v>51</v>
      </c>
      <c r="C4" s="5">
        <v>28.95</v>
      </c>
      <c r="D4" s="3">
        <v>11</v>
      </c>
      <c r="E4" s="5">
        <v>28.95</v>
      </c>
      <c r="F4" s="3">
        <v>11</v>
      </c>
      <c r="G4" s="3">
        <v>166.68</v>
      </c>
      <c r="H4" s="7">
        <v>33.65</v>
      </c>
      <c r="I4" s="7">
        <v>8063</v>
      </c>
      <c r="J4" s="3">
        <f t="shared" ref="J4:J16" si="0">I4*(10^-3)</f>
        <v>8.0630000000000006</v>
      </c>
      <c r="K4" s="3">
        <f t="shared" ref="K4:K10" si="1">J4*$B$22</f>
        <v>290.26800000000003</v>
      </c>
      <c r="L4" s="3">
        <f t="shared" ref="L4:L16" si="2">K4+C4</f>
        <v>319.21800000000002</v>
      </c>
    </row>
    <row r="5" spans="1:12" x14ac:dyDescent="0.3">
      <c r="A5" s="20" t="s">
        <v>32</v>
      </c>
      <c r="B5" s="6" t="s">
        <v>51</v>
      </c>
      <c r="C5" s="5">
        <v>28.95</v>
      </c>
      <c r="D5" s="3">
        <v>11</v>
      </c>
      <c r="E5" s="5">
        <v>28.95</v>
      </c>
      <c r="F5" s="3">
        <v>11</v>
      </c>
      <c r="G5" s="3">
        <v>166.68</v>
      </c>
      <c r="H5" s="7">
        <v>33.65</v>
      </c>
      <c r="I5" s="7">
        <v>8063</v>
      </c>
      <c r="J5" s="3">
        <f t="shared" si="0"/>
        <v>8.0630000000000006</v>
      </c>
      <c r="K5" s="3">
        <f t="shared" si="1"/>
        <v>290.26800000000003</v>
      </c>
      <c r="L5" s="3">
        <f t="shared" si="2"/>
        <v>319.21800000000002</v>
      </c>
    </row>
    <row r="6" spans="1:12" x14ac:dyDescent="0.3">
      <c r="A6" s="20" t="s">
        <v>33</v>
      </c>
      <c r="B6" s="6" t="s">
        <v>51</v>
      </c>
      <c r="C6" s="5">
        <v>28.95</v>
      </c>
      <c r="D6" s="3">
        <v>11.5</v>
      </c>
      <c r="E6" s="5">
        <v>28.95</v>
      </c>
      <c r="F6" s="3">
        <v>11</v>
      </c>
      <c r="G6" s="3">
        <v>166.68</v>
      </c>
      <c r="H6" s="7">
        <v>33.65</v>
      </c>
      <c r="I6" s="7">
        <v>8063</v>
      </c>
      <c r="J6" s="3">
        <f t="shared" si="0"/>
        <v>8.0630000000000006</v>
      </c>
      <c r="K6" s="3">
        <f t="shared" si="1"/>
        <v>290.26800000000003</v>
      </c>
      <c r="L6" s="3">
        <f t="shared" si="2"/>
        <v>319.21800000000002</v>
      </c>
    </row>
    <row r="7" spans="1:12" x14ac:dyDescent="0.3">
      <c r="A7" s="20" t="s">
        <v>34</v>
      </c>
      <c r="B7" s="6" t="s">
        <v>51</v>
      </c>
      <c r="C7" s="5">
        <v>12.68</v>
      </c>
      <c r="D7" s="3">
        <v>26</v>
      </c>
      <c r="E7" s="5">
        <v>12.68</v>
      </c>
      <c r="F7" s="3">
        <v>26</v>
      </c>
      <c r="G7" s="3">
        <v>416.6</v>
      </c>
      <c r="H7" s="7">
        <v>10.38</v>
      </c>
      <c r="I7" s="7">
        <v>7456</v>
      </c>
      <c r="J7" s="3">
        <f t="shared" si="0"/>
        <v>7.4560000000000004</v>
      </c>
      <c r="K7" s="3">
        <f t="shared" si="1"/>
        <v>268.416</v>
      </c>
      <c r="L7" s="3">
        <f t="shared" si="2"/>
        <v>281.096</v>
      </c>
    </row>
    <row r="8" spans="1:12" x14ac:dyDescent="0.3">
      <c r="A8" s="20" t="s">
        <v>35</v>
      </c>
      <c r="B8" s="6" t="s">
        <v>51</v>
      </c>
      <c r="C8" s="5">
        <v>12.68</v>
      </c>
      <c r="D8" s="3">
        <v>26</v>
      </c>
      <c r="E8" s="5">
        <v>12.68</v>
      </c>
      <c r="F8" s="3">
        <v>26</v>
      </c>
      <c r="G8" s="3">
        <v>416.6</v>
      </c>
      <c r="H8" s="7">
        <v>10.38</v>
      </c>
      <c r="I8" s="7">
        <v>7456</v>
      </c>
      <c r="J8" s="3">
        <f t="shared" si="0"/>
        <v>7.4560000000000004</v>
      </c>
      <c r="K8" s="3">
        <f t="shared" si="1"/>
        <v>268.416</v>
      </c>
      <c r="L8" s="3">
        <f t="shared" si="2"/>
        <v>281.096</v>
      </c>
    </row>
    <row r="9" spans="1:12" x14ac:dyDescent="0.3">
      <c r="A9" s="20" t="s">
        <v>36</v>
      </c>
      <c r="B9" s="6" t="s">
        <v>51</v>
      </c>
      <c r="C9" s="5">
        <v>14.62</v>
      </c>
      <c r="D9" s="3">
        <v>20</v>
      </c>
      <c r="E9" s="5">
        <v>14.62</v>
      </c>
      <c r="F9" s="3">
        <v>18</v>
      </c>
      <c r="G9" s="3">
        <v>230.52</v>
      </c>
      <c r="H9" s="7">
        <v>18.13</v>
      </c>
      <c r="I9" s="7">
        <v>12325</v>
      </c>
      <c r="J9" s="3">
        <f t="shared" si="0"/>
        <v>12.325000000000001</v>
      </c>
      <c r="K9" s="3">
        <f t="shared" si="1"/>
        <v>443.70000000000005</v>
      </c>
      <c r="L9" s="3">
        <f t="shared" si="2"/>
        <v>458.32000000000005</v>
      </c>
    </row>
    <row r="10" spans="1:12" x14ac:dyDescent="0.3">
      <c r="A10" s="20" t="s">
        <v>37</v>
      </c>
      <c r="B10" s="6" t="s">
        <v>51</v>
      </c>
      <c r="C10" s="5">
        <v>14.62</v>
      </c>
      <c r="D10" s="3">
        <v>20</v>
      </c>
      <c r="E10" s="5">
        <v>14.62</v>
      </c>
      <c r="F10" s="3">
        <v>18</v>
      </c>
      <c r="G10" s="3">
        <v>230.52</v>
      </c>
      <c r="H10" s="7">
        <v>18.13</v>
      </c>
      <c r="I10" s="7">
        <v>12325</v>
      </c>
      <c r="J10" s="3">
        <f t="shared" si="0"/>
        <v>12.325000000000001</v>
      </c>
      <c r="K10" s="3">
        <f t="shared" si="1"/>
        <v>443.70000000000005</v>
      </c>
      <c r="L10" s="3">
        <f t="shared" si="2"/>
        <v>458.32000000000005</v>
      </c>
    </row>
    <row r="11" spans="1:12" x14ac:dyDescent="0.3">
      <c r="A11" s="20" t="s">
        <v>38</v>
      </c>
      <c r="B11" s="6" t="s">
        <v>50</v>
      </c>
      <c r="C11" s="5">
        <v>313.18</v>
      </c>
      <c r="D11" s="8">
        <v>17.5</v>
      </c>
      <c r="E11" s="5">
        <v>313.18</v>
      </c>
      <c r="F11" s="8">
        <v>17</v>
      </c>
      <c r="G11" s="9" t="s">
        <v>50</v>
      </c>
      <c r="H11" s="10" t="s">
        <v>50</v>
      </c>
      <c r="I11" s="10" t="s">
        <v>50</v>
      </c>
      <c r="J11" s="9" t="s">
        <v>50</v>
      </c>
      <c r="K11" s="3" t="s">
        <v>50</v>
      </c>
      <c r="L11" s="3" t="s">
        <v>50</v>
      </c>
    </row>
    <row r="12" spans="1:12" x14ac:dyDescent="0.3">
      <c r="A12" s="20" t="s">
        <v>39</v>
      </c>
      <c r="B12" s="6" t="s">
        <v>52</v>
      </c>
      <c r="C12" s="5">
        <v>65.040000000000006</v>
      </c>
      <c r="D12" s="3">
        <v>13</v>
      </c>
      <c r="E12" s="5">
        <v>65.040000000000006</v>
      </c>
      <c r="F12" s="3">
        <v>11</v>
      </c>
      <c r="G12" s="3">
        <v>53.64</v>
      </c>
      <c r="H12" s="7">
        <v>52.09</v>
      </c>
      <c r="I12" s="7">
        <v>13276</v>
      </c>
      <c r="J12" s="3">
        <f t="shared" si="0"/>
        <v>13.276</v>
      </c>
      <c r="K12" s="3">
        <f>J12*$B$24</f>
        <v>619.98919999999998</v>
      </c>
      <c r="L12" s="3">
        <f t="shared" si="2"/>
        <v>685.02919999999995</v>
      </c>
    </row>
    <row r="13" spans="1:12" x14ac:dyDescent="0.3">
      <c r="A13" s="20" t="s">
        <v>40</v>
      </c>
      <c r="B13" s="6" t="s">
        <v>52</v>
      </c>
      <c r="C13" s="5">
        <v>25.25</v>
      </c>
      <c r="D13" s="11">
        <v>13</v>
      </c>
      <c r="E13" s="5">
        <v>25.25</v>
      </c>
      <c r="F13" s="3">
        <v>20</v>
      </c>
      <c r="G13" s="3">
        <v>41.16</v>
      </c>
      <c r="H13" s="7">
        <v>34.86</v>
      </c>
      <c r="I13" s="7">
        <v>13276</v>
      </c>
      <c r="J13" s="3">
        <f t="shared" si="0"/>
        <v>13.276</v>
      </c>
      <c r="K13" s="3">
        <f>J13*$B$24</f>
        <v>619.98919999999998</v>
      </c>
      <c r="L13" s="3">
        <f t="shared" si="2"/>
        <v>645.23919999999998</v>
      </c>
    </row>
    <row r="14" spans="1:12" x14ac:dyDescent="0.3">
      <c r="A14" s="20" t="s">
        <v>41</v>
      </c>
      <c r="B14" s="6" t="s">
        <v>52</v>
      </c>
      <c r="C14" s="5">
        <v>72.2</v>
      </c>
      <c r="D14" s="3">
        <v>20</v>
      </c>
      <c r="E14" s="5">
        <v>72.2</v>
      </c>
      <c r="F14" s="3">
        <v>20</v>
      </c>
      <c r="G14" s="3">
        <v>10.68</v>
      </c>
      <c r="H14" s="7">
        <v>104.65</v>
      </c>
      <c r="I14" s="7">
        <v>11134</v>
      </c>
      <c r="J14" s="3">
        <f t="shared" si="0"/>
        <v>11.134</v>
      </c>
      <c r="K14" s="3">
        <f>J14*$B$24</f>
        <v>519.95780000000002</v>
      </c>
      <c r="L14" s="3">
        <f t="shared" si="2"/>
        <v>592.15780000000007</v>
      </c>
    </row>
    <row r="15" spans="1:12" x14ac:dyDescent="0.3">
      <c r="A15" s="20" t="s">
        <v>42</v>
      </c>
      <c r="B15" s="6" t="s">
        <v>52</v>
      </c>
      <c r="C15" s="5">
        <v>72.2</v>
      </c>
      <c r="D15" s="3">
        <v>20</v>
      </c>
      <c r="E15" s="5">
        <v>72.2</v>
      </c>
      <c r="F15" s="3">
        <v>20</v>
      </c>
      <c r="G15" s="3">
        <v>10.68</v>
      </c>
      <c r="H15" s="7">
        <v>104.65</v>
      </c>
      <c r="I15" s="7">
        <v>11134</v>
      </c>
      <c r="J15" s="3">
        <f t="shared" si="0"/>
        <v>11.134</v>
      </c>
      <c r="K15" s="3">
        <f>J15*$B$24</f>
        <v>519.95780000000002</v>
      </c>
      <c r="L15" s="3">
        <f t="shared" si="2"/>
        <v>592.15780000000007</v>
      </c>
    </row>
    <row r="16" spans="1:12" x14ac:dyDescent="0.3">
      <c r="A16" s="20" t="s">
        <v>43</v>
      </c>
      <c r="B16" s="6" t="s">
        <v>52</v>
      </c>
      <c r="C16" s="5">
        <v>72.2</v>
      </c>
      <c r="D16" s="3">
        <v>20</v>
      </c>
      <c r="E16" s="5">
        <v>72.2</v>
      </c>
      <c r="F16" s="3">
        <v>20</v>
      </c>
      <c r="G16" s="3">
        <v>10.68</v>
      </c>
      <c r="H16" s="7">
        <v>104.65</v>
      </c>
      <c r="I16" s="7">
        <v>11134</v>
      </c>
      <c r="J16" s="3">
        <f t="shared" si="0"/>
        <v>11.134</v>
      </c>
      <c r="K16" s="3">
        <f>J16*$B$24</f>
        <v>519.95780000000002</v>
      </c>
      <c r="L16" s="3">
        <f t="shared" si="2"/>
        <v>592.15780000000007</v>
      </c>
    </row>
    <row r="21" spans="1:2" x14ac:dyDescent="0.3">
      <c r="A21" s="20" t="s">
        <v>60</v>
      </c>
    </row>
    <row r="22" spans="1:2" x14ac:dyDescent="0.3">
      <c r="A22" s="20" t="s">
        <v>61</v>
      </c>
      <c r="B22" s="3">
        <v>36</v>
      </c>
    </row>
    <row r="23" spans="1:2" x14ac:dyDescent="0.3">
      <c r="A23" s="20" t="s">
        <v>62</v>
      </c>
      <c r="B23" s="3">
        <v>54.75</v>
      </c>
    </row>
    <row r="24" spans="1:2" x14ac:dyDescent="0.3">
      <c r="A24" s="20" t="s">
        <v>63</v>
      </c>
      <c r="B24" s="3">
        <v>46.7</v>
      </c>
    </row>
    <row r="28" spans="1:2" x14ac:dyDescent="0.3">
      <c r="A28" s="20" t="s">
        <v>64</v>
      </c>
      <c r="B28" s="3" t="s">
        <v>66</v>
      </c>
    </row>
    <row r="29" spans="1:2" x14ac:dyDescent="0.3">
      <c r="A29" s="20" t="s">
        <v>65</v>
      </c>
      <c r="B29" s="3" t="s">
        <v>67</v>
      </c>
    </row>
    <row r="30" spans="1:2" x14ac:dyDescent="0.3">
      <c r="B30" s="3">
        <v>40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78FC-2F84-4C53-91D4-A5A1E8C09AD9}">
  <dimension ref="A1:G15"/>
  <sheetViews>
    <sheetView tabSelected="1" workbookViewId="0">
      <selection activeCell="H23" sqref="H23"/>
    </sheetView>
  </sheetViews>
  <sheetFormatPr defaultRowHeight="16.5" x14ac:dyDescent="0.3"/>
  <cols>
    <col min="1" max="1" width="11.5703125" style="4" bestFit="1" customWidth="1"/>
    <col min="2" max="2" width="10.140625" style="4" bestFit="1" customWidth="1"/>
    <col min="3" max="4" width="9.140625" style="4"/>
    <col min="5" max="5" width="13.42578125" style="4" bestFit="1" customWidth="1"/>
    <col min="6" max="6" width="9.140625" style="4"/>
    <col min="7" max="7" width="12.28515625" style="4" bestFit="1" customWidth="1"/>
    <col min="8" max="16384" width="9.140625" style="4"/>
  </cols>
  <sheetData>
    <row r="1" spans="1:7" x14ac:dyDescent="0.3">
      <c r="A1" s="4" t="s">
        <v>0</v>
      </c>
      <c r="B1" s="4" t="s">
        <v>15</v>
      </c>
      <c r="C1" s="4" t="s">
        <v>17</v>
      </c>
      <c r="D1" s="4" t="s">
        <v>25</v>
      </c>
      <c r="E1" s="4" t="s">
        <v>26</v>
      </c>
      <c r="F1" s="4" t="s">
        <v>27</v>
      </c>
      <c r="G1" s="4" t="s">
        <v>28</v>
      </c>
    </row>
    <row r="2" spans="1:7" x14ac:dyDescent="0.3">
      <c r="A2" s="4" t="s">
        <v>1</v>
      </c>
      <c r="B2" s="4" t="s">
        <v>16</v>
      </c>
      <c r="C2" s="4" t="s">
        <v>18</v>
      </c>
      <c r="D2" s="4" t="s">
        <v>22</v>
      </c>
      <c r="E2" s="4">
        <v>1000000</v>
      </c>
      <c r="F2" s="4">
        <v>20</v>
      </c>
      <c r="G2" s="4" t="s">
        <v>29</v>
      </c>
    </row>
    <row r="3" spans="1:7" x14ac:dyDescent="0.3">
      <c r="A3" s="4" t="s">
        <v>2</v>
      </c>
      <c r="B3" s="4" t="s">
        <v>16</v>
      </c>
      <c r="C3" s="4" t="s">
        <v>18</v>
      </c>
      <c r="D3" s="4" t="s">
        <v>22</v>
      </c>
      <c r="E3" s="4">
        <v>1000000</v>
      </c>
      <c r="F3" s="4">
        <v>20</v>
      </c>
      <c r="G3" s="4" t="s">
        <v>29</v>
      </c>
    </row>
    <row r="4" spans="1:7" x14ac:dyDescent="0.3">
      <c r="A4" s="4" t="s">
        <v>3</v>
      </c>
      <c r="B4" s="4" t="s">
        <v>16</v>
      </c>
      <c r="C4" s="4" t="s">
        <v>18</v>
      </c>
      <c r="D4" s="4" t="s">
        <v>23</v>
      </c>
      <c r="E4" s="4">
        <v>350.04536000000002</v>
      </c>
      <c r="F4" s="4">
        <v>12.5</v>
      </c>
      <c r="G4" s="4" t="s">
        <v>29</v>
      </c>
    </row>
    <row r="5" spans="1:7" x14ac:dyDescent="0.3">
      <c r="A5" s="4" t="s">
        <v>4</v>
      </c>
      <c r="B5" s="4" t="s">
        <v>16</v>
      </c>
      <c r="C5" s="4" t="s">
        <v>18</v>
      </c>
      <c r="D5" s="4" t="s">
        <v>23</v>
      </c>
      <c r="E5" s="4">
        <v>350.04536000000002</v>
      </c>
      <c r="F5" s="4">
        <v>12.5</v>
      </c>
      <c r="G5" s="4" t="s">
        <v>29</v>
      </c>
    </row>
    <row r="6" spans="1:7" x14ac:dyDescent="0.3">
      <c r="A6" s="4" t="s">
        <v>5</v>
      </c>
      <c r="B6" s="4" t="s">
        <v>16</v>
      </c>
      <c r="C6" s="4" t="s">
        <v>18</v>
      </c>
      <c r="D6" s="4" t="s">
        <v>23</v>
      </c>
      <c r="E6" s="4">
        <v>350.04536000000002</v>
      </c>
      <c r="F6" s="4">
        <v>12.5</v>
      </c>
      <c r="G6" s="4" t="s">
        <v>29</v>
      </c>
    </row>
    <row r="7" spans="1:7" x14ac:dyDescent="0.3">
      <c r="A7" s="4" t="s">
        <v>6</v>
      </c>
      <c r="B7" s="4" t="s">
        <v>16</v>
      </c>
      <c r="C7" s="4" t="s">
        <v>18</v>
      </c>
      <c r="D7" s="4" t="s">
        <v>23</v>
      </c>
      <c r="E7" s="4">
        <v>350.04536000000002</v>
      </c>
      <c r="F7" s="4">
        <v>12.5</v>
      </c>
      <c r="G7" s="4" t="s">
        <v>29</v>
      </c>
    </row>
    <row r="8" spans="1:7" x14ac:dyDescent="0.3">
      <c r="A8" s="4" t="s">
        <v>7</v>
      </c>
      <c r="B8" s="4" t="s">
        <v>16</v>
      </c>
      <c r="C8" s="4" t="s">
        <v>18</v>
      </c>
      <c r="D8" s="4" t="s">
        <v>23</v>
      </c>
      <c r="E8" s="4">
        <v>303.12491999999997</v>
      </c>
      <c r="F8" s="4">
        <v>29.7</v>
      </c>
      <c r="G8" s="4" t="s">
        <v>29</v>
      </c>
    </row>
    <row r="9" spans="1:7" x14ac:dyDescent="0.3">
      <c r="A9" s="4" t="s">
        <v>8</v>
      </c>
      <c r="B9" s="4" t="s">
        <v>16</v>
      </c>
      <c r="C9" s="4" t="s">
        <v>18</v>
      </c>
      <c r="D9" s="4" t="s">
        <v>23</v>
      </c>
      <c r="E9" s="4">
        <v>303.12491999999997</v>
      </c>
      <c r="F9" s="4">
        <v>29.7</v>
      </c>
      <c r="G9" s="4" t="s">
        <v>29</v>
      </c>
    </row>
    <row r="10" spans="1:7" x14ac:dyDescent="0.3">
      <c r="A10" s="4" t="s">
        <v>9</v>
      </c>
      <c r="B10" s="4" t="s">
        <v>16</v>
      </c>
      <c r="C10" s="4" t="s">
        <v>19</v>
      </c>
      <c r="D10" s="4" t="s">
        <v>24</v>
      </c>
      <c r="E10" s="4">
        <v>695.61604</v>
      </c>
      <c r="F10" s="4">
        <v>13</v>
      </c>
      <c r="G10" s="4" t="s">
        <v>29</v>
      </c>
    </row>
    <row r="11" spans="1:7" x14ac:dyDescent="0.3">
      <c r="A11" s="4" t="s">
        <v>10</v>
      </c>
      <c r="B11" s="4" t="s">
        <v>16</v>
      </c>
      <c r="C11" s="4" t="s">
        <v>19</v>
      </c>
      <c r="D11" s="4" t="s">
        <v>24</v>
      </c>
      <c r="E11" s="4">
        <v>678.38603999999998</v>
      </c>
      <c r="F11" s="4">
        <v>13</v>
      </c>
      <c r="G11" s="4" t="s">
        <v>29</v>
      </c>
    </row>
    <row r="12" spans="1:7" x14ac:dyDescent="0.3">
      <c r="A12" s="4" t="s">
        <v>11</v>
      </c>
      <c r="B12" s="4" t="s">
        <v>16</v>
      </c>
      <c r="C12" s="4" t="s">
        <v>20</v>
      </c>
      <c r="D12" s="4" t="s">
        <v>24</v>
      </c>
      <c r="E12" s="4">
        <v>693.31116999999995</v>
      </c>
      <c r="F12" s="4">
        <v>20</v>
      </c>
      <c r="G12" s="4" t="s">
        <v>29</v>
      </c>
    </row>
    <row r="13" spans="1:7" x14ac:dyDescent="0.3">
      <c r="A13" s="4" t="s">
        <v>12</v>
      </c>
      <c r="B13" s="4" t="s">
        <v>16</v>
      </c>
      <c r="C13" s="4" t="s">
        <v>20</v>
      </c>
      <c r="D13" s="4" t="s">
        <v>24</v>
      </c>
      <c r="E13" s="4">
        <v>693.34117000000003</v>
      </c>
      <c r="F13" s="4">
        <v>20</v>
      </c>
      <c r="G13" s="4" t="s">
        <v>29</v>
      </c>
    </row>
    <row r="14" spans="1:7" x14ac:dyDescent="0.3">
      <c r="A14" s="4" t="s">
        <v>13</v>
      </c>
      <c r="B14" s="4" t="s">
        <v>16</v>
      </c>
      <c r="C14" s="4" t="s">
        <v>19</v>
      </c>
      <c r="D14" s="4" t="s">
        <v>24</v>
      </c>
      <c r="E14" s="4">
        <v>644.33041000000003</v>
      </c>
      <c r="F14" s="4">
        <v>20</v>
      </c>
      <c r="G14" s="4" t="s">
        <v>29</v>
      </c>
    </row>
    <row r="15" spans="1:7" x14ac:dyDescent="0.3">
      <c r="A15" s="4" t="s">
        <v>14</v>
      </c>
      <c r="B15" s="4" t="s">
        <v>16</v>
      </c>
      <c r="C15" s="4" t="s">
        <v>21</v>
      </c>
      <c r="D15" s="4" t="s">
        <v>22</v>
      </c>
      <c r="E15" s="4">
        <v>1000</v>
      </c>
      <c r="F15" s="4">
        <v>25</v>
      </c>
      <c r="G15" s="4" t="s">
        <v>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Renew_info</vt:lpstr>
      <vt:lpstr>Dispatch_info</vt:lpstr>
      <vt:lpstr>tech_info_RenpGIS</vt:lpstr>
      <vt:lpstr>Marginal_Costs</vt:lpstr>
      <vt:lpstr>dispatchable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Harewood</dc:creator>
  <cp:lastModifiedBy>Andre Harewood</cp:lastModifiedBy>
  <dcterms:created xsi:type="dcterms:W3CDTF">2020-04-12T11:58:49Z</dcterms:created>
  <dcterms:modified xsi:type="dcterms:W3CDTF">2020-05-29T09:15:31Z</dcterms:modified>
</cp:coreProperties>
</file>