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a\Documents\Reps\andrei-rusu-ovidius.github.io\"/>
    </mc:Choice>
  </mc:AlternateContent>
  <xr:revisionPtr revIDLastSave="0" documentId="13_ncr:1_{32D83817-AD1D-4728-9535-A4FBBF5C7222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Table 1" sheetId="1" r:id="rId1"/>
    <sheet name="RezTipar" sheetId="3" r:id="rId2"/>
    <sheet name="Sheet1" sheetId="2" r:id="rId3"/>
  </sheets>
  <definedNames>
    <definedName name="_xlnm._FilterDatabase" localSheetId="1" hidden="1">RezTipar!$A$14:$AB$88</definedName>
    <definedName name="_xlnm._FilterDatabase" localSheetId="0" hidden="1">'Table 1'!$A$14:$AA$88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90" i="3" l="1"/>
  <c r="L90" i="3"/>
  <c r="K90" i="3"/>
  <c r="J90" i="3"/>
  <c r="I90" i="3"/>
  <c r="H90" i="3"/>
  <c r="G90" i="3"/>
  <c r="F90" i="3"/>
  <c r="AB90" i="3"/>
  <c r="AB13" i="3"/>
  <c r="X62" i="3" l="1"/>
  <c r="O62" i="3"/>
  <c r="E62" i="3"/>
  <c r="M62" i="3" s="1"/>
  <c r="X88" i="3"/>
  <c r="O88" i="3"/>
  <c r="E88" i="3"/>
  <c r="M88" i="3" s="1"/>
  <c r="X61" i="3"/>
  <c r="O61" i="3"/>
  <c r="E61" i="3"/>
  <c r="M61" i="3" s="1"/>
  <c r="X87" i="3"/>
  <c r="O87" i="3"/>
  <c r="E87" i="3"/>
  <c r="M87" i="3" s="1"/>
  <c r="X86" i="3"/>
  <c r="O86" i="3"/>
  <c r="E86" i="3"/>
  <c r="M86" i="3" s="1"/>
  <c r="X85" i="3"/>
  <c r="O85" i="3"/>
  <c r="E85" i="3"/>
  <c r="M85" i="3" s="1"/>
  <c r="X84" i="3"/>
  <c r="O84" i="3"/>
  <c r="E84" i="3"/>
  <c r="M84" i="3" s="1"/>
  <c r="X83" i="3"/>
  <c r="O83" i="3"/>
  <c r="E83" i="3"/>
  <c r="M83" i="3" s="1"/>
  <c r="X82" i="3"/>
  <c r="O82" i="3"/>
  <c r="E82" i="3"/>
  <c r="M82" i="3" s="1"/>
  <c r="X81" i="3"/>
  <c r="O81" i="3"/>
  <c r="E81" i="3"/>
  <c r="M81" i="3" s="1"/>
  <c r="X80" i="3"/>
  <c r="O80" i="3"/>
  <c r="E80" i="3"/>
  <c r="M80" i="3" s="1"/>
  <c r="X79" i="3"/>
  <c r="S79" i="3"/>
  <c r="R79" i="3"/>
  <c r="O79" i="3"/>
  <c r="E79" i="3"/>
  <c r="M79" i="3" s="1"/>
  <c r="X78" i="3"/>
  <c r="O78" i="3"/>
  <c r="E78" i="3"/>
  <c r="M78" i="3" s="1"/>
  <c r="X60" i="3"/>
  <c r="O60" i="3"/>
  <c r="E60" i="3"/>
  <c r="M60" i="3" s="1"/>
  <c r="X77" i="3"/>
  <c r="O77" i="3"/>
  <c r="E77" i="3"/>
  <c r="M77" i="3" s="1"/>
  <c r="X76" i="3"/>
  <c r="O76" i="3"/>
  <c r="E76" i="3"/>
  <c r="M76" i="3" s="1"/>
  <c r="X75" i="3"/>
  <c r="O75" i="3"/>
  <c r="E75" i="3"/>
  <c r="M75" i="3" s="1"/>
  <c r="X74" i="3"/>
  <c r="S74" i="3"/>
  <c r="R74" i="3"/>
  <c r="Q74" i="3"/>
  <c r="P74" i="3"/>
  <c r="O74" i="3"/>
  <c r="V74" i="3" s="1"/>
  <c r="W74" i="3" s="1"/>
  <c r="N74" i="3"/>
  <c r="E74" i="3"/>
  <c r="M74" i="3" s="1"/>
  <c r="X73" i="3"/>
  <c r="S73" i="3"/>
  <c r="R73" i="3"/>
  <c r="Q73" i="3"/>
  <c r="P73" i="3"/>
  <c r="O73" i="3"/>
  <c r="V73" i="3" s="1"/>
  <c r="W73" i="3" s="1"/>
  <c r="N73" i="3"/>
  <c r="E73" i="3"/>
  <c r="M73" i="3" s="1"/>
  <c r="X72" i="3"/>
  <c r="S72" i="3"/>
  <c r="R72" i="3"/>
  <c r="Q72" i="3"/>
  <c r="P72" i="3"/>
  <c r="O72" i="3"/>
  <c r="V72" i="3" s="1"/>
  <c r="W72" i="3" s="1"/>
  <c r="N72" i="3"/>
  <c r="E72" i="3"/>
  <c r="M72" i="3" s="1"/>
  <c r="X71" i="3"/>
  <c r="O71" i="3"/>
  <c r="E71" i="3"/>
  <c r="M71" i="3" s="1"/>
  <c r="X70" i="3"/>
  <c r="S70" i="3"/>
  <c r="R70" i="3"/>
  <c r="Q70" i="3"/>
  <c r="P70" i="3"/>
  <c r="O70" i="3"/>
  <c r="V70" i="3" s="1"/>
  <c r="W70" i="3" s="1"/>
  <c r="N70" i="3"/>
  <c r="E70" i="3"/>
  <c r="M70" i="3" s="1"/>
  <c r="X69" i="3"/>
  <c r="O69" i="3"/>
  <c r="E69" i="3"/>
  <c r="M69" i="3" s="1"/>
  <c r="X68" i="3"/>
  <c r="O68" i="3"/>
  <c r="E68" i="3"/>
  <c r="M68" i="3" s="1"/>
  <c r="X67" i="3"/>
  <c r="S67" i="3"/>
  <c r="R67" i="3"/>
  <c r="O67" i="3"/>
  <c r="E67" i="3"/>
  <c r="M67" i="3" s="1"/>
  <c r="X66" i="3"/>
  <c r="O66" i="3"/>
  <c r="E66" i="3"/>
  <c r="M66" i="3" s="1"/>
  <c r="X65" i="3"/>
  <c r="O65" i="3"/>
  <c r="E65" i="3"/>
  <c r="M65" i="3" s="1"/>
  <c r="X64" i="3"/>
  <c r="O64" i="3"/>
  <c r="E64" i="3"/>
  <c r="M64" i="3" s="1"/>
  <c r="X63" i="3"/>
  <c r="O63" i="3"/>
  <c r="E63" i="3"/>
  <c r="M63" i="3" s="1"/>
  <c r="X59" i="3"/>
  <c r="S59" i="3"/>
  <c r="R59" i="3"/>
  <c r="Q59" i="3"/>
  <c r="P59" i="3"/>
  <c r="O59" i="3"/>
  <c r="V59" i="3" s="1"/>
  <c r="W59" i="3" s="1"/>
  <c r="N59" i="3"/>
  <c r="E59" i="3"/>
  <c r="M59" i="3" s="1"/>
  <c r="X58" i="3"/>
  <c r="O58" i="3"/>
  <c r="E58" i="3"/>
  <c r="M58" i="3" s="1"/>
  <c r="X57" i="3"/>
  <c r="O57" i="3"/>
  <c r="E57" i="3"/>
  <c r="M57" i="3" s="1"/>
  <c r="X56" i="3"/>
  <c r="S56" i="3"/>
  <c r="R56" i="3"/>
  <c r="Q56" i="3"/>
  <c r="P56" i="3"/>
  <c r="O56" i="3"/>
  <c r="V56" i="3" s="1"/>
  <c r="W56" i="3" s="1"/>
  <c r="N56" i="3"/>
  <c r="E56" i="3"/>
  <c r="M56" i="3" s="1"/>
  <c r="X55" i="3"/>
  <c r="S55" i="3"/>
  <c r="R55" i="3"/>
  <c r="O55" i="3"/>
  <c r="E55" i="3"/>
  <c r="M55" i="3" s="1"/>
  <c r="X54" i="3"/>
  <c r="O54" i="3"/>
  <c r="E54" i="3"/>
  <c r="M54" i="3" s="1"/>
  <c r="X53" i="3"/>
  <c r="S53" i="3"/>
  <c r="R53" i="3"/>
  <c r="Q53" i="3"/>
  <c r="P53" i="3"/>
  <c r="O53" i="3"/>
  <c r="V53" i="3" s="1"/>
  <c r="W53" i="3" s="1"/>
  <c r="N53" i="3"/>
  <c r="E53" i="3"/>
  <c r="M53" i="3" s="1"/>
  <c r="X52" i="3"/>
  <c r="S52" i="3"/>
  <c r="R52" i="3"/>
  <c r="Q52" i="3"/>
  <c r="P52" i="3"/>
  <c r="O52" i="3"/>
  <c r="V52" i="3" s="1"/>
  <c r="W52" i="3" s="1"/>
  <c r="N52" i="3"/>
  <c r="E52" i="3"/>
  <c r="M52" i="3" s="1"/>
  <c r="X51" i="3"/>
  <c r="O51" i="3"/>
  <c r="E51" i="3"/>
  <c r="M51" i="3" s="1"/>
  <c r="X50" i="3"/>
  <c r="S50" i="3"/>
  <c r="R50" i="3"/>
  <c r="Q50" i="3"/>
  <c r="P50" i="3"/>
  <c r="O50" i="3"/>
  <c r="V50" i="3" s="1"/>
  <c r="W50" i="3" s="1"/>
  <c r="N50" i="3"/>
  <c r="E50" i="3"/>
  <c r="M50" i="3" s="1"/>
  <c r="X49" i="3"/>
  <c r="O49" i="3"/>
  <c r="E49" i="3"/>
  <c r="M49" i="3" s="1"/>
  <c r="X48" i="3"/>
  <c r="O48" i="3"/>
  <c r="E48" i="3"/>
  <c r="M48" i="3" s="1"/>
  <c r="X47" i="3"/>
  <c r="O47" i="3"/>
  <c r="E47" i="3"/>
  <c r="M47" i="3" s="1"/>
  <c r="X46" i="3"/>
  <c r="S46" i="3"/>
  <c r="R46" i="3"/>
  <c r="Q46" i="3"/>
  <c r="P46" i="3"/>
  <c r="O46" i="3"/>
  <c r="V46" i="3" s="1"/>
  <c r="W46" i="3" s="1"/>
  <c r="N46" i="3"/>
  <c r="E46" i="3"/>
  <c r="M46" i="3" s="1"/>
  <c r="X45" i="3"/>
  <c r="O45" i="3"/>
  <c r="E45" i="3"/>
  <c r="M45" i="3" s="1"/>
  <c r="X44" i="3"/>
  <c r="S44" i="3"/>
  <c r="R44" i="3"/>
  <c r="Q44" i="3"/>
  <c r="P44" i="3"/>
  <c r="O44" i="3"/>
  <c r="V44" i="3" s="1"/>
  <c r="W44" i="3" s="1"/>
  <c r="E44" i="3"/>
  <c r="M44" i="3" s="1"/>
  <c r="X41" i="3"/>
  <c r="O41" i="3"/>
  <c r="E41" i="3"/>
  <c r="M41" i="3" s="1"/>
  <c r="X40" i="3"/>
  <c r="O40" i="3"/>
  <c r="E40" i="3"/>
  <c r="M40" i="3" s="1"/>
  <c r="X43" i="3"/>
  <c r="S43" i="3"/>
  <c r="R43" i="3"/>
  <c r="Q43" i="3"/>
  <c r="P43" i="3"/>
  <c r="O43" i="3"/>
  <c r="V43" i="3" s="1"/>
  <c r="W43" i="3" s="1"/>
  <c r="N43" i="3"/>
  <c r="E43" i="3"/>
  <c r="M43" i="3" s="1"/>
  <c r="X42" i="3"/>
  <c r="S42" i="3"/>
  <c r="R42" i="3"/>
  <c r="Q42" i="3"/>
  <c r="P42" i="3"/>
  <c r="O42" i="3"/>
  <c r="V42" i="3" s="1"/>
  <c r="W42" i="3" s="1"/>
  <c r="N42" i="3"/>
  <c r="E42" i="3"/>
  <c r="M42" i="3" s="1"/>
  <c r="X39" i="3"/>
  <c r="O39" i="3"/>
  <c r="E39" i="3"/>
  <c r="M39" i="3" s="1"/>
  <c r="X38" i="3"/>
  <c r="O38" i="3"/>
  <c r="E38" i="3"/>
  <c r="M38" i="3" s="1"/>
  <c r="X37" i="3"/>
  <c r="S37" i="3"/>
  <c r="R37" i="3"/>
  <c r="O37" i="3"/>
  <c r="E37" i="3"/>
  <c r="M37" i="3" s="1"/>
  <c r="X35" i="3"/>
  <c r="S35" i="3"/>
  <c r="R35" i="3"/>
  <c r="Q35" i="3"/>
  <c r="P35" i="3"/>
  <c r="O35" i="3"/>
  <c r="V35" i="3" s="1"/>
  <c r="W35" i="3" s="1"/>
  <c r="N35" i="3"/>
  <c r="E35" i="3"/>
  <c r="M35" i="3" s="1"/>
  <c r="X36" i="3"/>
  <c r="S36" i="3"/>
  <c r="R36" i="3"/>
  <c r="Q36" i="3"/>
  <c r="P36" i="3"/>
  <c r="O36" i="3"/>
  <c r="V36" i="3" s="1"/>
  <c r="W36" i="3" s="1"/>
  <c r="N36" i="3"/>
  <c r="E36" i="3"/>
  <c r="M36" i="3" s="1"/>
  <c r="X34" i="3"/>
  <c r="O34" i="3"/>
  <c r="E34" i="3"/>
  <c r="M34" i="3" s="1"/>
  <c r="X33" i="3"/>
  <c r="O33" i="3"/>
  <c r="E33" i="3"/>
  <c r="M33" i="3" s="1"/>
  <c r="X32" i="3"/>
  <c r="O32" i="3"/>
  <c r="E32" i="3"/>
  <c r="M32" i="3" s="1"/>
  <c r="X31" i="3"/>
  <c r="O31" i="3"/>
  <c r="E31" i="3"/>
  <c r="M31" i="3" s="1"/>
  <c r="X30" i="3"/>
  <c r="O30" i="3"/>
  <c r="E30" i="3"/>
  <c r="M30" i="3" s="1"/>
  <c r="X29" i="3"/>
  <c r="S29" i="3"/>
  <c r="R29" i="3"/>
  <c r="Q29" i="3"/>
  <c r="P29" i="3"/>
  <c r="O29" i="3"/>
  <c r="V29" i="3" s="1"/>
  <c r="W29" i="3" s="1"/>
  <c r="N29" i="3"/>
  <c r="E29" i="3"/>
  <c r="M29" i="3" s="1"/>
  <c r="X28" i="3"/>
  <c r="S28" i="3"/>
  <c r="R28" i="3"/>
  <c r="Q28" i="3"/>
  <c r="P28" i="3"/>
  <c r="O28" i="3"/>
  <c r="V28" i="3" s="1"/>
  <c r="W28" i="3" s="1"/>
  <c r="N28" i="3"/>
  <c r="E28" i="3"/>
  <c r="M28" i="3" s="1"/>
  <c r="X27" i="3"/>
  <c r="S27" i="3"/>
  <c r="R27" i="3"/>
  <c r="Q27" i="3"/>
  <c r="P27" i="3"/>
  <c r="O27" i="3"/>
  <c r="V27" i="3" s="1"/>
  <c r="W27" i="3" s="1"/>
  <c r="N27" i="3"/>
  <c r="E27" i="3"/>
  <c r="M27" i="3" s="1"/>
  <c r="X25" i="3"/>
  <c r="O25" i="3"/>
  <c r="E25" i="3"/>
  <c r="M25" i="3" s="1"/>
  <c r="X26" i="3"/>
  <c r="O26" i="3"/>
  <c r="E26" i="3"/>
  <c r="M26" i="3" s="1"/>
  <c r="X24" i="3"/>
  <c r="O24" i="3"/>
  <c r="E24" i="3"/>
  <c r="M24" i="3" s="1"/>
  <c r="X23" i="3"/>
  <c r="O23" i="3"/>
  <c r="E23" i="3"/>
  <c r="M23" i="3" s="1"/>
  <c r="X22" i="3"/>
  <c r="O22" i="3"/>
  <c r="E22" i="3"/>
  <c r="M22" i="3" s="1"/>
  <c r="X21" i="3"/>
  <c r="O21" i="3"/>
  <c r="E21" i="3"/>
  <c r="M21" i="3" s="1"/>
  <c r="X19" i="3"/>
  <c r="O19" i="3"/>
  <c r="E19" i="3"/>
  <c r="M19" i="3" s="1"/>
  <c r="X20" i="3"/>
  <c r="O20" i="3"/>
  <c r="E20" i="3"/>
  <c r="M20" i="3" s="1"/>
  <c r="X18" i="3"/>
  <c r="O18" i="3"/>
  <c r="E18" i="3"/>
  <c r="M18" i="3" s="1"/>
  <c r="X17" i="3"/>
  <c r="S17" i="3"/>
  <c r="R17" i="3"/>
  <c r="Q17" i="3"/>
  <c r="P17" i="3"/>
  <c r="O17" i="3"/>
  <c r="V17" i="3" s="1"/>
  <c r="W17" i="3" s="1"/>
  <c r="N17" i="3"/>
  <c r="E17" i="3"/>
  <c r="M17" i="3" s="1"/>
  <c r="X16" i="3"/>
  <c r="U16" i="3"/>
  <c r="O16" i="3"/>
  <c r="E16" i="3"/>
  <c r="M16" i="3" s="1"/>
  <c r="X15" i="3"/>
  <c r="U15" i="3"/>
  <c r="O15" i="3"/>
  <c r="E15" i="3"/>
  <c r="M15" i="3" s="1"/>
  <c r="U90" i="3" l="1"/>
  <c r="P90" i="3"/>
  <c r="R90" i="3"/>
  <c r="M90" i="3"/>
  <c r="O90" i="3"/>
  <c r="N90" i="3"/>
  <c r="Q90" i="3"/>
  <c r="S90" i="3"/>
  <c r="V24" i="3"/>
  <c r="W24" i="3" s="1"/>
  <c r="AA24" i="3" s="1"/>
  <c r="V41" i="3"/>
  <c r="W41" i="3" s="1"/>
  <c r="AA41" i="3" s="1"/>
  <c r="V58" i="3"/>
  <c r="W58" i="3" s="1"/>
  <c r="AA58" i="3" s="1"/>
  <c r="V81" i="3"/>
  <c r="W81" i="3" s="1"/>
  <c r="AA81" i="3" s="1"/>
  <c r="V48" i="3"/>
  <c r="W48" i="3" s="1"/>
  <c r="AA48" i="3" s="1"/>
  <c r="V54" i="3"/>
  <c r="W54" i="3" s="1"/>
  <c r="AA54" i="3" s="1"/>
  <c r="V40" i="3"/>
  <c r="W40" i="3" s="1"/>
  <c r="AA40" i="3" s="1"/>
  <c r="V32" i="3"/>
  <c r="W32" i="3" s="1"/>
  <c r="AA32" i="3" s="1"/>
  <c r="V77" i="3"/>
  <c r="W77" i="3" s="1"/>
  <c r="AA77" i="3" s="1"/>
  <c r="V47" i="3"/>
  <c r="AA47" i="3" s="1"/>
  <c r="V87" i="3"/>
  <c r="W87" i="3" s="1"/>
  <c r="AA87" i="3" s="1"/>
  <c r="V66" i="3"/>
  <c r="W66" i="3" s="1"/>
  <c r="AA66" i="3" s="1"/>
  <c r="V30" i="3"/>
  <c r="V38" i="3"/>
  <c r="W38" i="3" s="1"/>
  <c r="AA38" i="3" s="1"/>
  <c r="V85" i="3"/>
  <c r="W85" i="3" s="1"/>
  <c r="AA85" i="3" s="1"/>
  <c r="N98" i="3"/>
  <c r="V19" i="3"/>
  <c r="AA19" i="3" s="1"/>
  <c r="V61" i="3"/>
  <c r="W61" i="3" s="1"/>
  <c r="AA61" i="3" s="1"/>
  <c r="V63" i="3"/>
  <c r="W63" i="3" s="1"/>
  <c r="AA63" i="3" s="1"/>
  <c r="V84" i="3"/>
  <c r="AA84" i="3" s="1"/>
  <c r="V21" i="3"/>
  <c r="W21" i="3" s="1"/>
  <c r="AA21" i="3" s="1"/>
  <c r="V45" i="3"/>
  <c r="W45" i="3" s="1"/>
  <c r="AA45" i="3" s="1"/>
  <c r="V79" i="3"/>
  <c r="AA79" i="3" s="1"/>
  <c r="V16" i="3"/>
  <c r="W16" i="3" s="1"/>
  <c r="AA16" i="3" s="1"/>
  <c r="V22" i="3"/>
  <c r="W22" i="3" s="1"/>
  <c r="AA22" i="3" s="1"/>
  <c r="V71" i="3"/>
  <c r="W71" i="3" s="1"/>
  <c r="AA71" i="3" s="1"/>
  <c r="V75" i="3"/>
  <c r="W75" i="3" s="1"/>
  <c r="AA75" i="3" s="1"/>
  <c r="V78" i="3"/>
  <c r="W78" i="3" s="1"/>
  <c r="AA78" i="3" s="1"/>
  <c r="V86" i="3"/>
  <c r="W86" i="3" s="1"/>
  <c r="AA86" i="3" s="1"/>
  <c r="V20" i="3"/>
  <c r="W20" i="3" s="1"/>
  <c r="AA20" i="3" s="1"/>
  <c r="V23" i="3"/>
  <c r="W23" i="3" s="1"/>
  <c r="AA23" i="3" s="1"/>
  <c r="V26" i="3"/>
  <c r="W26" i="3" s="1"/>
  <c r="AA26" i="3" s="1"/>
  <c r="V37" i="3"/>
  <c r="AA37" i="3" s="1"/>
  <c r="V49" i="3"/>
  <c r="W49" i="3" s="1"/>
  <c r="AA49" i="3" s="1"/>
  <c r="V51" i="3"/>
  <c r="W51" i="3" s="1"/>
  <c r="AA51" i="3" s="1"/>
  <c r="V64" i="3"/>
  <c r="AA64" i="3" s="1"/>
  <c r="V68" i="3"/>
  <c r="W68" i="3" s="1"/>
  <c r="AA68" i="3" s="1"/>
  <c r="V88" i="3"/>
  <c r="W88" i="3" s="1"/>
  <c r="AA88" i="3" s="1"/>
  <c r="V57" i="3"/>
  <c r="W57" i="3" s="1"/>
  <c r="AA57" i="3" s="1"/>
  <c r="V80" i="3"/>
  <c r="W80" i="3" s="1"/>
  <c r="AA80" i="3" s="1"/>
  <c r="V65" i="3"/>
  <c r="W65" i="3" s="1"/>
  <c r="AA65" i="3" s="1"/>
  <c r="V67" i="3"/>
  <c r="W67" i="3" s="1"/>
  <c r="AA67" i="3" s="1"/>
  <c r="V83" i="3"/>
  <c r="W83" i="3" s="1"/>
  <c r="AA83" i="3" s="1"/>
  <c r="V76" i="3"/>
  <c r="AA76" i="3" s="1"/>
  <c r="V62" i="3"/>
  <c r="W62" i="3" s="1"/>
  <c r="AA62" i="3" s="1"/>
  <c r="V31" i="3"/>
  <c r="W31" i="3" s="1"/>
  <c r="AA31" i="3" s="1"/>
  <c r="V18" i="3"/>
  <c r="W18" i="3" s="1"/>
  <c r="AA18" i="3" s="1"/>
  <c r="V33" i="3"/>
  <c r="W33" i="3" s="1"/>
  <c r="AA33" i="3" s="1"/>
  <c r="V82" i="3"/>
  <c r="AA82" i="3" s="1"/>
  <c r="V39" i="3"/>
  <c r="W39" i="3" s="1"/>
  <c r="AA39" i="3" s="1"/>
  <c r="V34" i="3"/>
  <c r="AA34" i="3" s="1"/>
  <c r="AA30" i="3"/>
  <c r="V55" i="3"/>
  <c r="W55" i="3" s="1"/>
  <c r="AA55" i="3" s="1"/>
  <c r="M96" i="3"/>
  <c r="M98" i="3"/>
  <c r="M93" i="3"/>
  <c r="M100" i="3"/>
  <c r="M95" i="3"/>
  <c r="M97" i="3"/>
  <c r="M92" i="3"/>
  <c r="V15" i="3"/>
  <c r="M91" i="3"/>
  <c r="M99" i="3"/>
  <c r="M94" i="3"/>
  <c r="V25" i="3"/>
  <c r="W25" i="3" s="1"/>
  <c r="AA25" i="3" s="1"/>
  <c r="V69" i="3"/>
  <c r="W69" i="3" s="1"/>
  <c r="AA69" i="3" s="1"/>
  <c r="V60" i="3"/>
  <c r="W60" i="3" s="1"/>
  <c r="AA60" i="3" s="1"/>
  <c r="N91" i="3"/>
  <c r="N96" i="3"/>
  <c r="N94" i="3"/>
  <c r="N99" i="3"/>
  <c r="N92" i="3"/>
  <c r="N97" i="3"/>
  <c r="N95" i="3"/>
  <c r="N100" i="3"/>
  <c r="N93" i="3"/>
  <c r="W15" i="3" l="1"/>
  <c r="W90" i="3" s="1"/>
  <c r="V90" i="3"/>
  <c r="AA15" i="3"/>
  <c r="W102" i="3" l="1"/>
  <c r="W98" i="3"/>
  <c r="W93" i="3"/>
  <c r="W92" i="3"/>
  <c r="W96" i="3"/>
  <c r="W101" i="3"/>
  <c r="W94" i="3"/>
  <c r="W95" i="3"/>
  <c r="W99" i="3"/>
  <c r="W100" i="3"/>
  <c r="W97" i="3"/>
  <c r="W103" i="3" l="1"/>
  <c r="X96" i="3"/>
  <c r="X15" i="1"/>
  <c r="O87" i="1"/>
  <c r="O85" i="1"/>
  <c r="O84" i="1"/>
  <c r="O83" i="1"/>
  <c r="O82" i="1"/>
  <c r="O81" i="1"/>
  <c r="O80" i="1"/>
  <c r="O79" i="1"/>
  <c r="O78" i="1"/>
  <c r="O77" i="1"/>
  <c r="O76" i="1"/>
  <c r="O74" i="1"/>
  <c r="O73" i="1"/>
  <c r="O72" i="1"/>
  <c r="O71" i="1"/>
  <c r="V71" i="1" s="1"/>
  <c r="W71" i="1" s="1"/>
  <c r="O70" i="1"/>
  <c r="V70" i="1" s="1"/>
  <c r="W70" i="1" s="1"/>
  <c r="O69" i="1"/>
  <c r="V69" i="1" s="1"/>
  <c r="W69" i="1" s="1"/>
  <c r="O68" i="1"/>
  <c r="O67" i="1"/>
  <c r="V67" i="1" s="1"/>
  <c r="W67" i="1" s="1"/>
  <c r="O66" i="1"/>
  <c r="O65" i="1"/>
  <c r="O64" i="1"/>
  <c r="O63" i="1"/>
  <c r="O62" i="1"/>
  <c r="O61" i="1"/>
  <c r="O60" i="1"/>
  <c r="O88" i="1"/>
  <c r="O86" i="1"/>
  <c r="O75" i="1"/>
  <c r="O59" i="1"/>
  <c r="V59" i="1" s="1"/>
  <c r="W59" i="1" s="1"/>
  <c r="O58" i="1"/>
  <c r="O57" i="1"/>
  <c r="O56" i="1"/>
  <c r="V56" i="1" s="1"/>
  <c r="W56" i="1" s="1"/>
  <c r="O55" i="1"/>
  <c r="O54" i="1"/>
  <c r="O53" i="1"/>
  <c r="V53" i="1" s="1"/>
  <c r="W53" i="1" s="1"/>
  <c r="O52" i="1"/>
  <c r="V52" i="1" s="1"/>
  <c r="W52" i="1" s="1"/>
  <c r="O51" i="1"/>
  <c r="O50" i="1"/>
  <c r="V50" i="1" s="1"/>
  <c r="W50" i="1" s="1"/>
  <c r="O49" i="1"/>
  <c r="O48" i="1"/>
  <c r="O47" i="1"/>
  <c r="O46" i="1"/>
  <c r="V46" i="1" s="1"/>
  <c r="W46" i="1" s="1"/>
  <c r="O45" i="1"/>
  <c r="O44" i="1"/>
  <c r="V44" i="1" s="1"/>
  <c r="W44" i="1" s="1"/>
  <c r="O41" i="1"/>
  <c r="V41" i="1" s="1"/>
  <c r="W41" i="1" s="1"/>
  <c r="O40" i="1"/>
  <c r="V40" i="1" s="1"/>
  <c r="W40" i="1" s="1"/>
  <c r="O43" i="1"/>
  <c r="O42" i="1"/>
  <c r="O39" i="1"/>
  <c r="O38" i="1"/>
  <c r="O37" i="1"/>
  <c r="O35" i="1"/>
  <c r="V35" i="1" s="1"/>
  <c r="W35" i="1" s="1"/>
  <c r="O36" i="1"/>
  <c r="V36" i="1" s="1"/>
  <c r="W36" i="1" s="1"/>
  <c r="O34" i="1"/>
  <c r="O33" i="1"/>
  <c r="O32" i="1"/>
  <c r="O31" i="1"/>
  <c r="O30" i="1"/>
  <c r="O29" i="1"/>
  <c r="V29" i="1" s="1"/>
  <c r="W29" i="1" s="1"/>
  <c r="O28" i="1"/>
  <c r="V28" i="1" s="1"/>
  <c r="W28" i="1" s="1"/>
  <c r="O27" i="1"/>
  <c r="V27" i="1" s="1"/>
  <c r="W27" i="1" s="1"/>
  <c r="O25" i="1"/>
  <c r="O26" i="1"/>
  <c r="O24" i="1"/>
  <c r="O23" i="1"/>
  <c r="O22" i="1"/>
  <c r="O21" i="1"/>
  <c r="O19" i="1"/>
  <c r="O20" i="1"/>
  <c r="O18" i="1"/>
  <c r="O17" i="1"/>
  <c r="V17" i="1" s="1"/>
  <c r="W17" i="1" s="1"/>
  <c r="O16" i="1"/>
  <c r="O15" i="1"/>
  <c r="N50" i="1"/>
  <c r="N94" i="1" l="1"/>
  <c r="X87" i="1"/>
  <c r="N27" i="1"/>
  <c r="P27" i="1"/>
  <c r="Q27" i="1"/>
  <c r="R27" i="1"/>
  <c r="S27" i="1"/>
  <c r="N28" i="1"/>
  <c r="P28" i="1"/>
  <c r="Q28" i="1"/>
  <c r="R28" i="1"/>
  <c r="S28" i="1"/>
  <c r="N29" i="1"/>
  <c r="P29" i="1"/>
  <c r="Q29" i="1"/>
  <c r="R29" i="1"/>
  <c r="S29" i="1"/>
  <c r="N35" i="1"/>
  <c r="P35" i="1"/>
  <c r="Q35" i="1"/>
  <c r="R35" i="1"/>
  <c r="S35" i="1"/>
  <c r="N36" i="1"/>
  <c r="P36" i="1"/>
  <c r="Q36" i="1"/>
  <c r="R36" i="1"/>
  <c r="S36" i="1"/>
  <c r="R37" i="1"/>
  <c r="S37" i="1"/>
  <c r="N40" i="1"/>
  <c r="P40" i="1"/>
  <c r="Q40" i="1"/>
  <c r="R40" i="1"/>
  <c r="S40" i="1"/>
  <c r="N41" i="1"/>
  <c r="P41" i="1"/>
  <c r="Q41" i="1"/>
  <c r="R41" i="1"/>
  <c r="S41" i="1"/>
  <c r="P44" i="1"/>
  <c r="Q44" i="1"/>
  <c r="R44" i="1"/>
  <c r="S44" i="1"/>
  <c r="N46" i="1"/>
  <c r="P46" i="1"/>
  <c r="Q46" i="1"/>
  <c r="R46" i="1"/>
  <c r="S46" i="1"/>
  <c r="P50" i="1"/>
  <c r="Q50" i="1"/>
  <c r="R50" i="1"/>
  <c r="S50" i="1"/>
  <c r="N52" i="1"/>
  <c r="P52" i="1"/>
  <c r="Q52" i="1"/>
  <c r="R52" i="1"/>
  <c r="S52" i="1"/>
  <c r="N53" i="1"/>
  <c r="P53" i="1"/>
  <c r="Q53" i="1"/>
  <c r="R53" i="1"/>
  <c r="S53" i="1"/>
  <c r="R55" i="1"/>
  <c r="S55" i="1"/>
  <c r="N56" i="1"/>
  <c r="P56" i="1"/>
  <c r="Q56" i="1"/>
  <c r="R56" i="1"/>
  <c r="S56" i="1"/>
  <c r="N59" i="1"/>
  <c r="P59" i="1"/>
  <c r="Q59" i="1"/>
  <c r="R59" i="1"/>
  <c r="S59" i="1"/>
  <c r="R64" i="1"/>
  <c r="S64" i="1"/>
  <c r="N67" i="1"/>
  <c r="P67" i="1"/>
  <c r="Q67" i="1"/>
  <c r="R67" i="1"/>
  <c r="S67" i="1"/>
  <c r="N69" i="1"/>
  <c r="P69" i="1"/>
  <c r="Q69" i="1"/>
  <c r="R69" i="1"/>
  <c r="S69" i="1"/>
  <c r="N70" i="1"/>
  <c r="P70" i="1"/>
  <c r="Q70" i="1"/>
  <c r="R70" i="1"/>
  <c r="S70" i="1"/>
  <c r="N71" i="1"/>
  <c r="P71" i="1"/>
  <c r="Q71" i="1"/>
  <c r="R71" i="1"/>
  <c r="S71" i="1"/>
  <c r="R77" i="1"/>
  <c r="S77" i="1"/>
  <c r="U15" i="1"/>
  <c r="U16" i="1"/>
  <c r="N17" i="1"/>
  <c r="P17" i="1"/>
  <c r="Q17" i="1"/>
  <c r="R17" i="1"/>
  <c r="S17" i="1"/>
  <c r="N96" i="1" l="1"/>
  <c r="N93" i="1"/>
  <c r="N92" i="1"/>
  <c r="N100" i="1"/>
  <c r="N90" i="1"/>
  <c r="N99" i="1"/>
  <c r="N97" i="1"/>
  <c r="N91" i="1"/>
  <c r="N98" i="1"/>
  <c r="N95" i="1"/>
  <c r="E87" i="1"/>
  <c r="M87" i="1" l="1"/>
  <c r="V87" i="1" s="1"/>
  <c r="W87" i="1" s="1"/>
  <c r="AA87" i="1" s="1"/>
  <c r="E88" i="1" l="1"/>
  <c r="M88" i="1" s="1"/>
  <c r="V88" i="1" s="1"/>
  <c r="W88" i="1" s="1"/>
  <c r="AA88" i="1" s="1"/>
  <c r="E86" i="1"/>
  <c r="M86" i="1" s="1"/>
  <c r="V86" i="1" s="1"/>
  <c r="W86" i="1" s="1"/>
  <c r="AA86" i="1" s="1"/>
  <c r="E85" i="1"/>
  <c r="M85" i="1" s="1"/>
  <c r="V85" i="1" s="1"/>
  <c r="W85" i="1" s="1"/>
  <c r="AA85" i="1" s="1"/>
  <c r="E84" i="1"/>
  <c r="M84" i="1" s="1"/>
  <c r="V84" i="1" s="1"/>
  <c r="W84" i="1" s="1"/>
  <c r="AA84" i="1" s="1"/>
  <c r="E83" i="1"/>
  <c r="M83" i="1" s="1"/>
  <c r="V83" i="1" s="1"/>
  <c r="W83" i="1" s="1"/>
  <c r="AA83" i="1" s="1"/>
  <c r="E82" i="1"/>
  <c r="M82" i="1" s="1"/>
  <c r="E81" i="1"/>
  <c r="M81" i="1" s="1"/>
  <c r="V81" i="1" s="1"/>
  <c r="W81" i="1" s="1"/>
  <c r="AA81" i="1" s="1"/>
  <c r="E80" i="1"/>
  <c r="M80" i="1" s="1"/>
  <c r="E79" i="1"/>
  <c r="M79" i="1" s="1"/>
  <c r="V79" i="1" s="1"/>
  <c r="W79" i="1" s="1"/>
  <c r="AA79" i="1" s="1"/>
  <c r="E78" i="1"/>
  <c r="M78" i="1" s="1"/>
  <c r="V78" i="1" s="1"/>
  <c r="W78" i="1" s="1"/>
  <c r="AA78" i="1" s="1"/>
  <c r="E77" i="1"/>
  <c r="M77" i="1" s="1"/>
  <c r="E76" i="1"/>
  <c r="M76" i="1" s="1"/>
  <c r="V76" i="1" s="1"/>
  <c r="W76" i="1" s="1"/>
  <c r="AA76" i="1" s="1"/>
  <c r="E75" i="1"/>
  <c r="M75" i="1" s="1"/>
  <c r="V75" i="1" s="1"/>
  <c r="W75" i="1" s="1"/>
  <c r="AA75" i="1" s="1"/>
  <c r="E74" i="1"/>
  <c r="M74" i="1" s="1"/>
  <c r="V74" i="1" s="1"/>
  <c r="W74" i="1" s="1"/>
  <c r="AA74" i="1" s="1"/>
  <c r="E73" i="1"/>
  <c r="M73" i="1" s="1"/>
  <c r="E72" i="1"/>
  <c r="M72" i="1" s="1"/>
  <c r="V72" i="1" s="1"/>
  <c r="W72" i="1" s="1"/>
  <c r="AA72" i="1" s="1"/>
  <c r="E71" i="1"/>
  <c r="M71" i="1" s="1"/>
  <c r="E70" i="1"/>
  <c r="M70" i="1" s="1"/>
  <c r="E69" i="1"/>
  <c r="M69" i="1" s="1"/>
  <c r="E68" i="1"/>
  <c r="M68" i="1" s="1"/>
  <c r="V68" i="1" s="1"/>
  <c r="W68" i="1" s="1"/>
  <c r="AA68" i="1" s="1"/>
  <c r="E67" i="1"/>
  <c r="M67" i="1" s="1"/>
  <c r="E66" i="1"/>
  <c r="M66" i="1" s="1"/>
  <c r="V66" i="1" s="1"/>
  <c r="W66" i="1" s="1"/>
  <c r="AA66" i="1" s="1"/>
  <c r="E65" i="1"/>
  <c r="M65" i="1" s="1"/>
  <c r="V65" i="1" s="1"/>
  <c r="W65" i="1" s="1"/>
  <c r="AA65" i="1" s="1"/>
  <c r="E64" i="1"/>
  <c r="M64" i="1" s="1"/>
  <c r="V64" i="1" s="1"/>
  <c r="W64" i="1" s="1"/>
  <c r="AA64" i="1" s="1"/>
  <c r="E63" i="1"/>
  <c r="M63" i="1" s="1"/>
  <c r="V63" i="1" s="1"/>
  <c r="W63" i="1" s="1"/>
  <c r="AA63" i="1" s="1"/>
  <c r="E62" i="1"/>
  <c r="M62" i="1" s="1"/>
  <c r="V62" i="1" s="1"/>
  <c r="W62" i="1" s="1"/>
  <c r="AA62" i="1" s="1"/>
  <c r="E61" i="1"/>
  <c r="M61" i="1" s="1"/>
  <c r="E60" i="1"/>
  <c r="M60" i="1" s="1"/>
  <c r="V60" i="1" s="1"/>
  <c r="W60" i="1" s="1"/>
  <c r="AA60" i="1" s="1"/>
  <c r="E59" i="1"/>
  <c r="M59" i="1" s="1"/>
  <c r="E58" i="1"/>
  <c r="M58" i="1" s="1"/>
  <c r="V58" i="1" s="1"/>
  <c r="W58" i="1" s="1"/>
  <c r="AA58" i="1" s="1"/>
  <c r="E57" i="1"/>
  <c r="M57" i="1" s="1"/>
  <c r="V57" i="1" s="1"/>
  <c r="W57" i="1" s="1"/>
  <c r="AA57" i="1" s="1"/>
  <c r="E56" i="1"/>
  <c r="M56" i="1" s="1"/>
  <c r="E55" i="1"/>
  <c r="M55" i="1" s="1"/>
  <c r="V55" i="1" s="1"/>
  <c r="W55" i="1" s="1"/>
  <c r="AA55" i="1" s="1"/>
  <c r="E54" i="1"/>
  <c r="M54" i="1" s="1"/>
  <c r="V54" i="1" s="1"/>
  <c r="W54" i="1" s="1"/>
  <c r="AA54" i="1" s="1"/>
  <c r="E53" i="1"/>
  <c r="M53" i="1" s="1"/>
  <c r="E52" i="1"/>
  <c r="M52" i="1" s="1"/>
  <c r="E51" i="1"/>
  <c r="M51" i="1" s="1"/>
  <c r="V51" i="1" s="1"/>
  <c r="W51" i="1" s="1"/>
  <c r="AA51" i="1" s="1"/>
  <c r="E50" i="1"/>
  <c r="M50" i="1" s="1"/>
  <c r="E49" i="1"/>
  <c r="M49" i="1" s="1"/>
  <c r="V49" i="1" s="1"/>
  <c r="W49" i="1" s="1"/>
  <c r="AA49" i="1" s="1"/>
  <c r="E48" i="1"/>
  <c r="M48" i="1" s="1"/>
  <c r="V48" i="1" s="1"/>
  <c r="W48" i="1" s="1"/>
  <c r="AA48" i="1" s="1"/>
  <c r="E47" i="1"/>
  <c r="M47" i="1" s="1"/>
  <c r="E46" i="1"/>
  <c r="M46" i="1" s="1"/>
  <c r="E45" i="1"/>
  <c r="M45" i="1" s="1"/>
  <c r="V45" i="1" s="1"/>
  <c r="W45" i="1" s="1"/>
  <c r="AA45" i="1" s="1"/>
  <c r="E44" i="1"/>
  <c r="M44" i="1" s="1"/>
  <c r="E43" i="1"/>
  <c r="M43" i="1" s="1"/>
  <c r="V43" i="1" s="1"/>
  <c r="W43" i="1" s="1"/>
  <c r="AA43" i="1" s="1"/>
  <c r="E42" i="1"/>
  <c r="M42" i="1" s="1"/>
  <c r="V42" i="1" s="1"/>
  <c r="W42" i="1" s="1"/>
  <c r="AA42" i="1" s="1"/>
  <c r="E41" i="1"/>
  <c r="M41" i="1" s="1"/>
  <c r="E40" i="1"/>
  <c r="M40" i="1" s="1"/>
  <c r="E39" i="1"/>
  <c r="M39" i="1" s="1"/>
  <c r="V39" i="1" s="1"/>
  <c r="W39" i="1" s="1"/>
  <c r="AA39" i="1" s="1"/>
  <c r="E38" i="1"/>
  <c r="M38" i="1" s="1"/>
  <c r="V38" i="1" s="1"/>
  <c r="W38" i="1" s="1"/>
  <c r="AA38" i="1" s="1"/>
  <c r="E37" i="1"/>
  <c r="M37" i="1" s="1"/>
  <c r="E36" i="1"/>
  <c r="M36" i="1" s="1"/>
  <c r="E35" i="1"/>
  <c r="M35" i="1" s="1"/>
  <c r="E34" i="1"/>
  <c r="M34" i="1" s="1"/>
  <c r="E33" i="1"/>
  <c r="M33" i="1" s="1"/>
  <c r="V33" i="1" s="1"/>
  <c r="W33" i="1" s="1"/>
  <c r="AA33" i="1" s="1"/>
  <c r="E32" i="1"/>
  <c r="M32" i="1" s="1"/>
  <c r="V32" i="1" s="1"/>
  <c r="W32" i="1" s="1"/>
  <c r="AA32" i="1" s="1"/>
  <c r="E31" i="1"/>
  <c r="M31" i="1" s="1"/>
  <c r="V31" i="1" s="1"/>
  <c r="W31" i="1" s="1"/>
  <c r="AA31" i="1" s="1"/>
  <c r="E30" i="1"/>
  <c r="M30" i="1" s="1"/>
  <c r="E29" i="1"/>
  <c r="M29" i="1" s="1"/>
  <c r="E28" i="1"/>
  <c r="M28" i="1" s="1"/>
  <c r="E27" i="1"/>
  <c r="M27" i="1" s="1"/>
  <c r="E26" i="1"/>
  <c r="M26" i="1" s="1"/>
  <c r="V26" i="1" s="1"/>
  <c r="W26" i="1" s="1"/>
  <c r="AA26" i="1" s="1"/>
  <c r="E25" i="1"/>
  <c r="M25" i="1" s="1"/>
  <c r="V25" i="1" s="1"/>
  <c r="W25" i="1" s="1"/>
  <c r="AA25" i="1" s="1"/>
  <c r="E24" i="1"/>
  <c r="M24" i="1" s="1"/>
  <c r="V24" i="1" s="1"/>
  <c r="W24" i="1" s="1"/>
  <c r="AA24" i="1" s="1"/>
  <c r="E22" i="1"/>
  <c r="M22" i="1" s="1"/>
  <c r="V22" i="1" s="1"/>
  <c r="W22" i="1" s="1"/>
  <c r="AA22" i="1" s="1"/>
  <c r="E21" i="1"/>
  <c r="M21" i="1" s="1"/>
  <c r="V21" i="1" s="1"/>
  <c r="W21" i="1" s="1"/>
  <c r="AA21" i="1" s="1"/>
  <c r="E20" i="1"/>
  <c r="M20" i="1" s="1"/>
  <c r="E19" i="1"/>
  <c r="M19" i="1" s="1"/>
  <c r="V19" i="1" s="1"/>
  <c r="W19" i="1" s="1"/>
  <c r="AA19" i="1" s="1"/>
  <c r="E18" i="1"/>
  <c r="M18" i="1" s="1"/>
  <c r="V18" i="1" s="1"/>
  <c r="W18" i="1" s="1"/>
  <c r="AA18" i="1" s="1"/>
  <c r="E17" i="1"/>
  <c r="M17" i="1" s="1"/>
  <c r="E16" i="1"/>
  <c r="M16" i="1" s="1"/>
  <c r="V16" i="1" s="1"/>
  <c r="W16" i="1" s="1"/>
  <c r="AA16" i="1" s="1"/>
  <c r="E15" i="1"/>
  <c r="M15" i="1" s="1"/>
  <c r="E23" i="1"/>
  <c r="M23" i="1" s="1"/>
  <c r="V23" i="1" s="1"/>
  <c r="W23" i="1" s="1"/>
  <c r="AA23" i="1" s="1"/>
  <c r="V80" i="1" l="1"/>
  <c r="AA80" i="1"/>
  <c r="V61" i="1"/>
  <c r="AA61" i="1"/>
  <c r="V30" i="1"/>
  <c r="AA30" i="1"/>
  <c r="V47" i="1"/>
  <c r="AA47" i="1" s="1"/>
  <c r="V82" i="1"/>
  <c r="AA82" i="1" s="1"/>
  <c r="V20" i="1"/>
  <c r="AA20" i="1" s="1"/>
  <c r="V77" i="1"/>
  <c r="AA77" i="1"/>
  <c r="V73" i="1"/>
  <c r="AA73" i="1" s="1"/>
  <c r="V34" i="1"/>
  <c r="AA34" i="1"/>
  <c r="V37" i="1"/>
  <c r="AA37" i="1" s="1"/>
  <c r="M96" i="1"/>
  <c r="M99" i="1"/>
  <c r="M98" i="1"/>
  <c r="M97" i="1"/>
  <c r="M100" i="1"/>
  <c r="V15" i="1"/>
  <c r="M94" i="1"/>
  <c r="M93" i="1"/>
  <c r="M92" i="1"/>
  <c r="M91" i="1"/>
  <c r="M90" i="1"/>
  <c r="M95" i="1"/>
  <c r="X85" i="1"/>
  <c r="X84" i="1"/>
  <c r="X83" i="1"/>
  <c r="X82" i="1"/>
  <c r="X81" i="1"/>
  <c r="X80" i="1"/>
  <c r="X79" i="1"/>
  <c r="X78" i="1"/>
  <c r="X77" i="1"/>
  <c r="X76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88" i="1"/>
  <c r="X86" i="1"/>
  <c r="X75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1" i="1"/>
  <c r="X40" i="1"/>
  <c r="X43" i="1"/>
  <c r="X42" i="1"/>
  <c r="X39" i="1"/>
  <c r="X38" i="1"/>
  <c r="X37" i="1"/>
  <c r="X35" i="1"/>
  <c r="X36" i="1"/>
  <c r="X34" i="1"/>
  <c r="X33" i="1"/>
  <c r="X32" i="1"/>
  <c r="X31" i="1"/>
  <c r="X30" i="1"/>
  <c r="X29" i="1"/>
  <c r="X28" i="1"/>
  <c r="X27" i="1"/>
  <c r="X25" i="1"/>
  <c r="X26" i="1"/>
  <c r="X24" i="1"/>
  <c r="X23" i="1"/>
  <c r="X22" i="1"/>
  <c r="X21" i="1"/>
  <c r="X19" i="1"/>
  <c r="X20" i="1"/>
  <c r="X18" i="1"/>
  <c r="X17" i="1"/>
  <c r="X16" i="1"/>
  <c r="W15" i="1" l="1"/>
  <c r="AA15" i="1" s="1"/>
  <c r="W100" i="1" l="1"/>
  <c r="W91" i="1"/>
  <c r="W93" i="1"/>
  <c r="W94" i="1"/>
  <c r="W99" i="1"/>
  <c r="W92" i="1"/>
  <c r="W90" i="1"/>
  <c r="W96" i="1"/>
  <c r="W98" i="1"/>
  <c r="W95" i="1"/>
  <c r="W97" i="1"/>
  <c r="W101" i="1" l="1"/>
  <c r="X96" i="1"/>
</calcChain>
</file>

<file path=xl/sharedStrings.xml><?xml version="1.0" encoding="utf-8"?>
<sst xmlns="http://schemas.openxmlformats.org/spreadsheetml/2006/main" count="1096" uniqueCount="258">
  <si>
    <r>
      <rPr>
        <b/>
        <sz val="10"/>
        <rFont val="Arial"/>
        <family val="2"/>
      </rPr>
      <t>Nume şi prenume student</t>
    </r>
  </si>
  <si>
    <r>
      <rPr>
        <b/>
        <sz val="10"/>
        <rFont val="Arial"/>
        <family val="2"/>
      </rPr>
      <t>Tip loc</t>
    </r>
  </si>
  <si>
    <r>
      <rPr>
        <sz val="8"/>
        <rFont val="Arial"/>
        <family val="2"/>
      </rPr>
      <t>DĂIANU D. DANIEL-CRISTIAN</t>
    </r>
  </si>
  <si>
    <r>
      <rPr>
        <sz val="8"/>
        <rFont val="Arial"/>
        <family val="2"/>
      </rPr>
      <t>FTXR</t>
    </r>
  </si>
  <si>
    <r>
      <rPr>
        <sz val="8"/>
        <rFont val="Arial"/>
        <family val="2"/>
      </rPr>
      <t>DIACU I. CRISTIAN-IONEL</t>
    </r>
  </si>
  <si>
    <r>
      <rPr>
        <sz val="8"/>
        <rFont val="Arial"/>
        <family val="2"/>
      </rPr>
      <t>DINCĂ A. C. RĂZVAN</t>
    </r>
  </si>
  <si>
    <r>
      <rPr>
        <sz val="8"/>
        <rFont val="Arial"/>
        <family val="2"/>
      </rPr>
      <t>TXR</t>
    </r>
  </si>
  <si>
    <r>
      <rPr>
        <sz val="8"/>
        <rFont val="Arial"/>
        <family val="2"/>
      </rPr>
      <t>DOGARU S. ANDREEA</t>
    </r>
  </si>
  <si>
    <r>
      <rPr>
        <sz val="8"/>
        <rFont val="Arial"/>
        <family val="2"/>
      </rPr>
      <t>DRĂGAN C.-C. CLAUDIU-ANDREI</t>
    </r>
  </si>
  <si>
    <r>
      <rPr>
        <sz val="8"/>
        <rFont val="Arial"/>
        <family val="2"/>
      </rPr>
      <t>ENCIU AL. GEORGIAN</t>
    </r>
  </si>
  <si>
    <r>
      <rPr>
        <sz val="8"/>
        <rFont val="Arial"/>
        <family val="2"/>
      </rPr>
      <t>EVGHENIE I. ANDREEA FLORENTINA</t>
    </r>
  </si>
  <si>
    <r>
      <rPr>
        <sz val="8"/>
        <rFont val="Arial"/>
        <family val="2"/>
      </rPr>
      <t>FAITAŞ N.-V. ANDY-IONUŢ</t>
    </r>
  </si>
  <si>
    <r>
      <rPr>
        <sz val="8"/>
        <rFont val="Arial"/>
        <family val="2"/>
      </rPr>
      <t>FILIPOV F. ANDREI- RĂZVAN</t>
    </r>
  </si>
  <si>
    <r>
      <rPr>
        <sz val="8"/>
        <rFont val="Arial"/>
        <family val="2"/>
      </rPr>
      <t>FLUTURAȘ I. ANDREI</t>
    </r>
  </si>
  <si>
    <r>
      <rPr>
        <sz val="8"/>
        <rFont val="Arial"/>
        <family val="2"/>
      </rPr>
      <t>FOCAN I.V. ȘTEFAN ALEXANDRU</t>
    </r>
  </si>
  <si>
    <r>
      <rPr>
        <sz val="8"/>
        <rFont val="Arial"/>
        <family val="2"/>
      </rPr>
      <t>GHENU G. GEORGE CIPRIAN</t>
    </r>
  </si>
  <si>
    <r>
      <rPr>
        <sz val="8"/>
        <rFont val="Arial"/>
        <family val="2"/>
      </rPr>
      <t>GHEORGHE S. DUMITRU-BOGDĂNEL</t>
    </r>
  </si>
  <si>
    <r>
      <rPr>
        <sz val="8"/>
        <rFont val="Arial"/>
        <family val="2"/>
      </rPr>
      <t>GORGOVAN C. VLAD</t>
    </r>
  </si>
  <si>
    <r>
      <rPr>
        <sz val="8"/>
        <rFont val="Arial"/>
        <family val="2"/>
      </rPr>
      <t>GRIJUC M. FLORIANA - ANDREEA</t>
    </r>
  </si>
  <si>
    <r>
      <rPr>
        <sz val="8"/>
        <rFont val="Arial"/>
        <family val="2"/>
      </rPr>
      <t>HOROVEI ŞT. GABRIEL</t>
    </r>
  </si>
  <si>
    <r>
      <rPr>
        <sz val="8"/>
        <rFont val="Arial"/>
        <family val="2"/>
      </rPr>
      <t>ION O. ANDREI COSMIN</t>
    </r>
  </si>
  <si>
    <r>
      <rPr>
        <sz val="8"/>
        <rFont val="Arial"/>
        <family val="2"/>
      </rPr>
      <t>ISPIR O.-F. VALENTIN-VLAD</t>
    </r>
  </si>
  <si>
    <r>
      <rPr>
        <sz val="8"/>
        <rFont val="Arial"/>
        <family val="2"/>
      </rPr>
      <t>JIANU D. VLĂDUŢ-NICOLAE</t>
    </r>
  </si>
  <si>
    <r>
      <rPr>
        <sz val="8"/>
        <rFont val="Arial"/>
        <family val="2"/>
      </rPr>
      <t>JICA I. ANDREI ŞTEFAN</t>
    </r>
  </si>
  <si>
    <r>
      <rPr>
        <sz val="8"/>
        <rFont val="Arial"/>
        <family val="2"/>
      </rPr>
      <t>LEPĂDATU C.C. ANDREI</t>
    </r>
  </si>
  <si>
    <r>
      <rPr>
        <sz val="8"/>
        <rFont val="Arial"/>
        <family val="2"/>
      </rPr>
      <t>LEUŢ C. MIHAI-CRISTIAN</t>
    </r>
  </si>
  <si>
    <r>
      <rPr>
        <sz val="8"/>
        <rFont val="Arial"/>
        <family val="2"/>
      </rPr>
      <t>MANEA J. ALIN-LAURENŢIU</t>
    </r>
  </si>
  <si>
    <r>
      <rPr>
        <sz val="8"/>
        <rFont val="Arial"/>
        <family val="2"/>
      </rPr>
      <t>MANOLE F. ANDREI-DUMITRU</t>
    </r>
  </si>
  <si>
    <t>Facultatea de Matematică şi Informatică</t>
  </si>
  <si>
    <t>An universitar: 2019-2020</t>
  </si>
  <si>
    <r>
      <t xml:space="preserve">Domeniu: </t>
    </r>
    <r>
      <rPr>
        <b/>
        <sz val="10"/>
        <color rgb="FF000000"/>
        <rFont val="Times New Roman"/>
        <family val="1"/>
      </rPr>
      <t>Informatică</t>
    </r>
  </si>
  <si>
    <r>
      <t xml:space="preserve">Forma de Învăţământ: </t>
    </r>
    <r>
      <rPr>
        <b/>
        <sz val="10"/>
        <color rgb="FF000000"/>
        <rFont val="Times New Roman"/>
        <family val="1"/>
      </rPr>
      <t>Invatamant cu frecventa</t>
    </r>
  </si>
  <si>
    <r>
      <t xml:space="preserve">Specializarea: </t>
    </r>
    <r>
      <rPr>
        <b/>
        <sz val="10"/>
        <color rgb="FF000000"/>
        <rFont val="Times New Roman"/>
        <family val="1"/>
      </rPr>
      <t>Informatică</t>
    </r>
  </si>
  <si>
    <r>
      <t xml:space="preserve">An studiu: </t>
    </r>
    <r>
      <rPr>
        <b/>
        <sz val="10"/>
        <color rgb="FF000000"/>
        <rFont val="Times New Roman"/>
        <family val="1"/>
      </rPr>
      <t>Anul I</t>
    </r>
  </si>
  <si>
    <r>
      <t xml:space="preserve">Modul: </t>
    </r>
    <r>
      <rPr>
        <b/>
        <sz val="10"/>
        <color rgb="FF000000"/>
        <rFont val="Times New Roman"/>
        <family val="1"/>
      </rPr>
      <t>I</t>
    </r>
  </si>
  <si>
    <r>
      <t xml:space="preserve">Seria: </t>
    </r>
    <r>
      <rPr>
        <b/>
        <sz val="10"/>
        <color rgb="FF000000"/>
        <rFont val="Times New Roman"/>
        <family val="1"/>
      </rPr>
      <t>1</t>
    </r>
  </si>
  <si>
    <r>
      <t xml:space="preserve">Grupele: </t>
    </r>
    <r>
      <rPr>
        <b/>
        <sz val="10"/>
        <color rgb="FF000000"/>
        <rFont val="Times New Roman"/>
        <family val="1"/>
      </rPr>
      <t>1, 2, 3</t>
    </r>
  </si>
  <si>
    <r>
      <t xml:space="preserve">Disciplina: </t>
    </r>
    <r>
      <rPr>
        <b/>
        <sz val="10"/>
        <color rgb="FF000000"/>
        <rFont val="Times New Roman"/>
        <family val="1"/>
      </rPr>
      <t>Logica matematică și computațională</t>
    </r>
  </si>
  <si>
    <t>Grupa</t>
  </si>
  <si>
    <r>
      <rPr>
        <b/>
        <sz val="10"/>
        <rFont val="Arial"/>
        <family val="2"/>
      </rPr>
      <t>Nr.
crt</t>
    </r>
  </si>
  <si>
    <t>ABDULA N. ERKAN-ANIL</t>
  </si>
  <si>
    <t>FTXR</t>
  </si>
  <si>
    <t>AGAPCIUC I. NICOLAE</t>
  </si>
  <si>
    <t>TXR</t>
  </si>
  <si>
    <t>ALECSANDRU ŞT. ANDREI-IULIAN</t>
  </si>
  <si>
    <t>ANDRONACHE M. CRISTI</t>
  </si>
  <si>
    <t>ANGHEL M. DAVID-MIHAI</t>
  </si>
  <si>
    <t>ANGHEL F.-G. ROXANA-GEORGIANA</t>
  </si>
  <si>
    <t>ANTONARU G.-C. VLAD-ALEXANDRU</t>
  </si>
  <si>
    <t>ARION I. GABRIEL-ALEXANDRU</t>
  </si>
  <si>
    <t>BACIU V. ANDREI SEBASTIAN</t>
  </si>
  <si>
    <t>BACUIANI P. EDUARD-ŞTEFAN</t>
  </si>
  <si>
    <t>BANGHEORGHE S. DUMITRU</t>
  </si>
  <si>
    <t>BĂDEANU I. RADU VALENTIN</t>
  </si>
  <si>
    <t>BĂNICIOIU C. ANA-MARIA (CIOBANU)</t>
  </si>
  <si>
    <t>BLAJ L. BEATRICE FELICIA</t>
  </si>
  <si>
    <t>BOCÎRNEA C. ANDREI</t>
  </si>
  <si>
    <t>BONCOTĂ M. IONUŢ CLAUDIU</t>
  </si>
  <si>
    <t>BONTAŞ D. ROBERT-ALEXANDRU</t>
  </si>
  <si>
    <t>BOTEA I.-V. CRISTIAN-IONUŢ</t>
  </si>
  <si>
    <t>BOTEZATU N. IOAN-EUGEN</t>
  </si>
  <si>
    <t>BOTICĂ V. VLAD-VALENTIN</t>
  </si>
  <si>
    <t>BUDACU C. IONUŢ</t>
  </si>
  <si>
    <t>BUDACU C. GABRIEL-ALEXANDRU</t>
  </si>
  <si>
    <t>BUNEA I. BOGDAN-EDUARD</t>
  </si>
  <si>
    <t>BURTOI S. ALIN</t>
  </si>
  <si>
    <t>BUZOIANU V. IONUŢ DANIEL</t>
  </si>
  <si>
    <t>CANEŞ R. G. ALIN-GEORGE</t>
  </si>
  <si>
    <t>CARAMAN S. VASILIS</t>
  </si>
  <si>
    <t>CĂLDARE N. ŞTEFAN</t>
  </si>
  <si>
    <t>CĂLIN D. BOGDAN</t>
  </si>
  <si>
    <t>CHELU AL. FABIAN-GEORGE</t>
  </si>
  <si>
    <t>CHETRAN L.-M. ALIN-ADRIAN</t>
  </si>
  <si>
    <t>CHILIANU V. ALEXANDRU GABRIEL</t>
  </si>
  <si>
    <t>CHIPER GH. M. TATIANA</t>
  </si>
  <si>
    <t>CHIRIACESCU I. ALEXANDRU</t>
  </si>
  <si>
    <t>CHITA A. CĂTĂLIN-ADRIAN</t>
  </si>
  <si>
    <t>CIOBOTARU V.-L. SORIN-IONUŢ</t>
  </si>
  <si>
    <t>CIUCAȘU M. CATALIN GABRIEL</t>
  </si>
  <si>
    <t>CIUCIULETE G. VALENTIN CONSTANTIN</t>
  </si>
  <si>
    <t>COCÎI C. FERDIS</t>
  </si>
  <si>
    <t>COJOCARU GH. ANDREI</t>
  </si>
  <si>
    <t>COMŞA E. N. RADU</t>
  </si>
  <si>
    <t>CORLEANCĂ D. SERGIU-CONSTANTIN</t>
  </si>
  <si>
    <t>COTOBIȚĂ C. GEORGE</t>
  </si>
  <si>
    <t>COTUNĂ P. DUMITRU-SORIN</t>
  </si>
  <si>
    <t>CUINGIOGLU B. RĂZVAN-TUDOR</t>
  </si>
  <si>
    <t>HONDREA P. EDUARD-ANDREI</t>
  </si>
  <si>
    <t>RĂDUCAN D. ADRIAN-SEBASTIAN</t>
  </si>
  <si>
    <t>VÎLCU C. IUSTIN ALEXANDRU</t>
  </si>
  <si>
    <t>Activitatea la laborator</t>
  </si>
  <si>
    <r>
      <t xml:space="preserve">Prof: </t>
    </r>
    <r>
      <rPr>
        <b/>
        <sz val="10"/>
        <color rgb="FF000000"/>
        <rFont val="Times New Roman"/>
        <family val="1"/>
      </rPr>
      <t>lect. dr. Andrei Rusu</t>
    </r>
  </si>
  <si>
    <t>Lab 01-02</t>
  </si>
  <si>
    <t>Lab 03-04</t>
  </si>
  <si>
    <t>Lab 05-06</t>
  </si>
  <si>
    <t>Lab 07-8</t>
  </si>
  <si>
    <t>Lab 09-10</t>
  </si>
  <si>
    <t>Lab 11-12</t>
  </si>
  <si>
    <t>email</t>
  </si>
  <si>
    <t>radu.dody@yahoo.com</t>
  </si>
  <si>
    <t>x</t>
  </si>
  <si>
    <t>cristiandronache03@gmail.com</t>
  </si>
  <si>
    <t>ang.roxana@yahoo.com</t>
  </si>
  <si>
    <t>andrei.baciu@365.univ-ovidius.ro</t>
  </si>
  <si>
    <t>cristian.botea@365.univ-ovidius.ro</t>
  </si>
  <si>
    <t>?</t>
  </si>
  <si>
    <t>vasilis.star@yahoo.com</t>
  </si>
  <si>
    <t>chitacata@yahoo.com</t>
  </si>
  <si>
    <t>sorinake_eu@yahoo.com</t>
  </si>
  <si>
    <t>andrei.filipov@365.univ-ovidius.ro</t>
  </si>
  <si>
    <t>george.cotobita@365.univ-ovidius.ro</t>
  </si>
  <si>
    <t>bogdan.gheorghe@365.univ-ovidius.ro</t>
  </si>
  <si>
    <t>gabihorovei@gmail.com</t>
  </si>
  <si>
    <t>alyncastan@yahoo.ro</t>
  </si>
  <si>
    <t>PRICEPUTU CRISTIANA</t>
  </si>
  <si>
    <t>raducan.sebastian11@gmail.com</t>
  </si>
  <si>
    <t>vilcuiustin@gmail.com</t>
  </si>
  <si>
    <t>danny201312@gmail.com</t>
  </si>
  <si>
    <t>email: Da/Nu</t>
  </si>
  <si>
    <t>Legendă: x - încărcat pe server storage, y - îl am pe email</t>
  </si>
  <si>
    <t>alexandru.chiriacescu@365.univ-ovidius.ro</t>
  </si>
  <si>
    <t>george.enciu@365.univ-ovidius.ro</t>
  </si>
  <si>
    <t>dearboom6@gmail.com</t>
  </si>
  <si>
    <t>andrei.lepadatu@365.univ-ovidius.ro</t>
  </si>
  <si>
    <t>vlad.ispir.2000@gmail.com</t>
  </si>
  <si>
    <t>alin.chetran@365.univ-ovidius.ro</t>
  </si>
  <si>
    <t>vlad.antonaru@365.univ-ovidius.ro</t>
  </si>
  <si>
    <t>Sandu Vasile Bogdan</t>
  </si>
  <si>
    <t>bogdan.sandu@365.univ-ovidius.ro</t>
  </si>
  <si>
    <t>claudiudragan07@yahoo.com</t>
  </si>
  <si>
    <t>radu.badeanu@365.univ-ovidius.ro</t>
  </si>
  <si>
    <t>flore.evg@gmail.com</t>
  </si>
  <si>
    <t>romaniahp@gmail.com</t>
  </si>
  <si>
    <t>Nota Lab</t>
  </si>
  <si>
    <t>Prezenta colocviu</t>
  </si>
  <si>
    <t>Nr.Lab</t>
  </si>
  <si>
    <t>xmancojo@gmail.com</t>
  </si>
  <si>
    <t>jianu.vladutz@gmail.com</t>
  </si>
  <si>
    <t>eduardbacuiani@gmail.com</t>
  </si>
  <si>
    <t>andreeadogaru29@yahoo.com</t>
  </si>
  <si>
    <t>nickag989@gmail.com</t>
  </si>
  <si>
    <t>tatyana_love2000@yahoo.com</t>
  </si>
  <si>
    <t>Punctaj grila</t>
  </si>
  <si>
    <t>Nota grila</t>
  </si>
  <si>
    <t>P1</t>
  </si>
  <si>
    <t>P2</t>
  </si>
  <si>
    <t>C1</t>
  </si>
  <si>
    <t>C2</t>
  </si>
  <si>
    <t>Bonus</t>
  </si>
  <si>
    <t>NOTA FINALA</t>
  </si>
  <si>
    <t>Nota cu zecimale fara bonus</t>
  </si>
  <si>
    <t>abs</t>
  </si>
  <si>
    <t>Cfinal</t>
  </si>
  <si>
    <t xml:space="preserve">Foarte bine. Felicitari. </t>
  </si>
  <si>
    <t>ionandrei266@yahoo.com</t>
  </si>
  <si>
    <t>ok</t>
  </si>
  <si>
    <t xml:space="preserve">Paranteza 1 se combina si cu paranteza 3. Asa ca rezulta 3 termeni. </t>
  </si>
  <si>
    <t xml:space="preserve">Destul de bine. Bravo. </t>
  </si>
  <si>
    <t xml:space="preserve">Cand se aplica DeMorgan disjunctia trece in conjunctie si viceversa. </t>
  </si>
  <si>
    <t>Slab de tot la grila :(</t>
  </si>
  <si>
    <t>vladbotica2@gmail.com</t>
  </si>
  <si>
    <t xml:space="preserve">Nu ne intereseaza daca este sau nu tautologie, ca care este FNC sau FND. </t>
  </si>
  <si>
    <t xml:space="preserve">Transformarile echivalente sunt bune in esenta, doar ca nu ati aplicat corect principiul rezolutiei. </t>
  </si>
  <si>
    <t xml:space="preserve">Se poate si mai bine. Atentie la detalii. </t>
  </si>
  <si>
    <t xml:space="preserve">Nu ne intereseaza daca este sau nu tautologie, ci care este FNC sau FND. </t>
  </si>
  <si>
    <t>Foarte bine.</t>
  </si>
  <si>
    <t xml:space="preserve">Excelent. </t>
  </si>
  <si>
    <t xml:space="preserve">Atentie la detalii, testul grila spune ca nu sunteti siguri de notiunile folosite. </t>
  </si>
  <si>
    <t>gorgovanvlad@gmail.com</t>
  </si>
  <si>
    <t>Ati gresit facand transformarile echivalente. De aia am construit FNC si FND in baza tabelului de adevar ca sa nu gresim :)</t>
  </si>
  <si>
    <t>Ati construit corect FNC, doar ca nu e minimala :)</t>
  </si>
  <si>
    <t>Nu am gasit nici o lucrare de laborator nici pe server, nici pe email la mine :(</t>
  </si>
  <si>
    <t>priceputucristiana@yahoo.com</t>
  </si>
  <si>
    <t xml:space="preserve">Ati gasit FNC, dar nu este corecta FNC minimala. </t>
  </si>
  <si>
    <t xml:space="preserve">Totul are un inceput, doar ca e doar un inceput. </t>
  </si>
  <si>
    <t>betterthanyoubro100@gmail.com</t>
  </si>
  <si>
    <t>Vad ca puteti stabili ca e tautologie, dar eu aveam nevoie de FNC si FND :)</t>
  </si>
  <si>
    <t xml:space="preserve">Ati facut primii pasi initiali pentru a aplica principiul rezolutiei, dar nu este aplicat principiul rezolutiei. </t>
  </si>
  <si>
    <t>Pacat ca nu am nimic la activitatea de laborator, dar sunt optimist - la alte materii sunteti mai activi :)</t>
  </si>
  <si>
    <t xml:space="preserve">Ati facut transformari echivalente, dar aveti erori la transformari si in rezultat nu aveti raspunsul corect. </t>
  </si>
  <si>
    <t>Aici ati gasit o FNC, dar nu si forma minimala.</t>
  </si>
  <si>
    <t>dincacornel321@gmail.com</t>
  </si>
  <si>
    <t xml:space="preserve">Ati efectuat niste transformari, dar nu ati terminat. </t>
  </si>
  <si>
    <t xml:space="preserve">Ati determinat FNC, dar ati gresit cautand FNC minimala. </t>
  </si>
  <si>
    <t xml:space="preserve">Nu pre stati bine cu notiunile de baza, asa arata testul. </t>
  </si>
  <si>
    <t>alin.burtoi@365.univ-ovidius.ro</t>
  </si>
  <si>
    <t>Ok.</t>
  </si>
  <si>
    <t xml:space="preserve">Dar nu vad unde se aplica principiul rezolutiei? </t>
  </si>
  <si>
    <t>ionutbonco@gmail.com</t>
  </si>
  <si>
    <t>Ok, este tautologie, dar nu asta am intrebat la problema :)</t>
  </si>
  <si>
    <t>:(</t>
  </si>
  <si>
    <t xml:space="preserve">Pacat ca nu aveti nimic la laborator. </t>
  </si>
  <si>
    <t>alexalecs27@yahoo.com</t>
  </si>
  <si>
    <t>Ok,</t>
  </si>
  <si>
    <t xml:space="preserve">Aveti niste transformari echivalente, dar unde este aplicarea principiului rezolutiei? </t>
  </si>
  <si>
    <t xml:space="preserve">Este tautologie, dar nu asta a fost intrebarea, ci care este FNC sau FND al formulei. </t>
  </si>
  <si>
    <t>buneabogdan8@gmail.com</t>
  </si>
  <si>
    <t xml:space="preserve">Lipsa lab, lipsa probleme, grila slab de tot… Sper ca la alte materii e mai bine. </t>
  </si>
  <si>
    <t>ok.</t>
  </si>
  <si>
    <t>robertbontas@yahoo.com</t>
  </si>
  <si>
    <t>Ok</t>
  </si>
  <si>
    <t>erkan.anil@yahoo.com</t>
  </si>
  <si>
    <t>ant.alex97@yahoo.com</t>
  </si>
  <si>
    <t xml:space="preserve">Printre putinii la care am vazut tabelul. </t>
  </si>
  <si>
    <t xml:space="preserve">Cam slab la grila. </t>
  </si>
  <si>
    <t xml:space="preserve">Si forma minimala? </t>
  </si>
  <si>
    <t>Cam slab la testul grila…</t>
  </si>
  <si>
    <t xml:space="preserve">Si unde este aplicarea principiului rezolutiei? </t>
  </si>
  <si>
    <t>daniel.buzoianu18@gmail.com</t>
  </si>
  <si>
    <t>bdumi07@gmail.com</t>
  </si>
  <si>
    <t xml:space="preserve">Ok, pentru problema (a). </t>
  </si>
  <si>
    <t xml:space="preserve">Ati gasit ceva pe net, ati scris definitia -si e ok, doar ca asa si nu avem nici o FNC, si deci nici nu este minimala. </t>
  </si>
  <si>
    <t xml:space="preserve">Ok. </t>
  </si>
  <si>
    <t xml:space="preserve">Avem transformari echivalente, dar unde este aplicatprincipiul rezolutiei? </t>
  </si>
  <si>
    <t>catalingabriel@gmail.com</t>
  </si>
  <si>
    <t xml:space="preserve">Excelent. Cu explicatii. Succint. </t>
  </si>
  <si>
    <t xml:space="preserve">Trebuie 2 probleme, nu 3. Daca e tautologie, de ce nu continuati cu concluziile? Daca trebuie aplicat principiul rezolutiei, unde l-ati aplicat? </t>
  </si>
  <si>
    <t xml:space="preserve">Ati facut cate ceva prin toate cele 4 probleme :) </t>
  </si>
  <si>
    <t>Dar se putea si mai minimala de obtinut</t>
  </si>
  <si>
    <t xml:space="preserve">Ok, cu minimala. </t>
  </si>
  <si>
    <t xml:space="preserve">Ati facut 3 probleme in loc de 2, si in 2 probleme nu este argumentat raspunsul final in mod explicit. </t>
  </si>
  <si>
    <t>lolblade55@gmail.com</t>
  </si>
  <si>
    <t>OK</t>
  </si>
  <si>
    <t xml:space="preserve">Ok, mai aveam intrebari, dar minime. </t>
  </si>
  <si>
    <t>tatiana.chiper@365.univ-ovidius.ro</t>
  </si>
  <si>
    <t xml:space="preserve">Dar unde este aplicati principiul rezolutiei? </t>
  </si>
  <si>
    <t xml:space="preserve">Unde este aplicat principiul rezolutiei? </t>
  </si>
  <si>
    <t>cristieu79@yahoo.com</t>
  </si>
  <si>
    <t>andreeagrijuc@yahoo.com</t>
  </si>
  <si>
    <t>Aveti transformari echivalente, dar nu ati ajuns la FNC, nici la FND</t>
  </si>
  <si>
    <t xml:space="preserve">FNC nu este cea minimala, dar este o FNC. </t>
  </si>
  <si>
    <t>andreirazvan1810@gmail.com</t>
  </si>
  <si>
    <t xml:space="preserve">Ati obtinut FNC, dar nu minimala. </t>
  </si>
  <si>
    <t xml:space="preserve">Aveti transformari echivalente (eliminarea implicatiei), dar nu ati ajuns la FNC. </t>
  </si>
  <si>
    <t xml:space="preserve">Ati incercat sa ajungeti la FNC minimala, dar nu ati reusit. </t>
  </si>
  <si>
    <t xml:space="preserve">Ati aplicat niste transformari echivalente, dar nu ati ajuns la nici o forma normala. </t>
  </si>
  <si>
    <t>ioaneugen99@yahoo.com</t>
  </si>
  <si>
    <t xml:space="preserve">Aveti transformari echivalente, dar unde ati folosit principiul rezolutiei? </t>
  </si>
  <si>
    <t>mnlandrey17@gmail.com</t>
  </si>
  <si>
    <t xml:space="preserve">Ati facut ceva, dar nu ati ajuns la rezultat. </t>
  </si>
  <si>
    <t>???</t>
  </si>
  <si>
    <t xml:space="preserve">ok, mai era de facut un tabel cu + din care sa putem sa mai aruncam unul din termeni. </t>
  </si>
  <si>
    <t>leutmihai@gmail.com</t>
  </si>
  <si>
    <t xml:space="preserve">Aveti transformari, dar nu sunteti pelanga rezultat. </t>
  </si>
  <si>
    <t xml:space="preserve">Ati scris FNC, dar nu ati gasit-o pe cea minimala. </t>
  </si>
  <si>
    <t>andreistefan046@gmail.com</t>
  </si>
  <si>
    <t xml:space="preserve">Seamana cu o FNC, dar sigur nu este minimala. </t>
  </si>
  <si>
    <t xml:space="preserve">Aveti careva transformari echivalente, se vede ca cunoasteti subiectul, dar nu suficient de bine ca sa ajungeti la rezultat. </t>
  </si>
  <si>
    <t xml:space="preserve">FNC - mai e pana la raspuns. </t>
  </si>
  <si>
    <t>Apreciez incercarea.</t>
  </si>
  <si>
    <t>cristian.diacu@365.univ-ovidius.ro</t>
  </si>
  <si>
    <t>d.cristian89@gmail.com</t>
  </si>
  <si>
    <t xml:space="preserve">Ati incercat, stiti cam ce aveti de facut, dar nu ati ajuns la rezultat. </t>
  </si>
  <si>
    <t>Imi pare rau…</t>
  </si>
  <si>
    <t>LIPSA</t>
  </si>
  <si>
    <t>REZULTATE COLOCVIU</t>
  </si>
  <si>
    <t>DA</t>
  </si>
  <si>
    <t>GRIJUC M. FLORIANA - ANDREEA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</si>
</sst>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b/>
      <sz val="18"/>
      <color rgb="FF000000"/>
      <name val="Times New Roman"/>
      <family val="1"/>
    </font>
    <font>
      <sz val="10"/>
      <color rgb="FF000000"/>
      <name val="Times New Roman"/>
      <family val="1"/>
      <charset val="204"/>
    </font>
    <font>
      <b/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centerContinuous" vertical="center"/>
    </xf>
    <xf numFmtId="0" fontId="8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1" fontId="9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1" fontId="9" fillId="0" borderId="4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/>
    </xf>
    <xf numFmtId="0" fontId="3" fillId="0" borderId="5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onutbonco@gmail.com" TargetMode="External"/><Relationship Id="rId13" Type="http://schemas.openxmlformats.org/officeDocument/2006/relationships/hyperlink" Target="mailto:catalingabriel@gmail.com" TargetMode="External"/><Relationship Id="rId18" Type="http://schemas.openxmlformats.org/officeDocument/2006/relationships/hyperlink" Target="mailto:cristian.diacu@365.univ-ovidius.ro" TargetMode="External"/><Relationship Id="rId3" Type="http://schemas.openxmlformats.org/officeDocument/2006/relationships/hyperlink" Target="mailto:gorgovanvlad@gmail.com" TargetMode="External"/><Relationship Id="rId7" Type="http://schemas.openxmlformats.org/officeDocument/2006/relationships/hyperlink" Target="mailto:alin.burtoi@365.univ-ovidius.ro" TargetMode="External"/><Relationship Id="rId12" Type="http://schemas.openxmlformats.org/officeDocument/2006/relationships/hyperlink" Target="mailto:daniel.buzoianu18@gmail.com" TargetMode="External"/><Relationship Id="rId17" Type="http://schemas.openxmlformats.org/officeDocument/2006/relationships/hyperlink" Target="mailto:andreistefan046@gmail.com" TargetMode="External"/><Relationship Id="rId2" Type="http://schemas.openxmlformats.org/officeDocument/2006/relationships/hyperlink" Target="mailto:ionandrei266@yahoo.com" TargetMode="External"/><Relationship Id="rId16" Type="http://schemas.openxmlformats.org/officeDocument/2006/relationships/hyperlink" Target="mailto:leutmihai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eduardbacuiani@gmail.com" TargetMode="External"/><Relationship Id="rId6" Type="http://schemas.openxmlformats.org/officeDocument/2006/relationships/hyperlink" Target="mailto:dincacornel321@gmail.com" TargetMode="External"/><Relationship Id="rId11" Type="http://schemas.openxmlformats.org/officeDocument/2006/relationships/hyperlink" Target="mailto:ant.alex97@yahoo.com" TargetMode="External"/><Relationship Id="rId5" Type="http://schemas.openxmlformats.org/officeDocument/2006/relationships/hyperlink" Target="mailto:betterthanyoubro100@gmail.com" TargetMode="External"/><Relationship Id="rId15" Type="http://schemas.openxmlformats.org/officeDocument/2006/relationships/hyperlink" Target="mailto:andreirazvan1810@gmail.com" TargetMode="External"/><Relationship Id="rId10" Type="http://schemas.openxmlformats.org/officeDocument/2006/relationships/hyperlink" Target="mailto:erkan.anil@yahoo.com" TargetMode="External"/><Relationship Id="rId19" Type="http://schemas.openxmlformats.org/officeDocument/2006/relationships/hyperlink" Target="mailto:d.cristian89@gmail.com" TargetMode="External"/><Relationship Id="rId4" Type="http://schemas.openxmlformats.org/officeDocument/2006/relationships/hyperlink" Target="mailto:priceputucristiana@yahoo.com" TargetMode="External"/><Relationship Id="rId9" Type="http://schemas.openxmlformats.org/officeDocument/2006/relationships/hyperlink" Target="mailto:robertbontas@yahoo.com" TargetMode="External"/><Relationship Id="rId14" Type="http://schemas.openxmlformats.org/officeDocument/2006/relationships/hyperlink" Target="mailto:andreeagrijuc@yaho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onutbonco@gmail.com" TargetMode="External"/><Relationship Id="rId13" Type="http://schemas.openxmlformats.org/officeDocument/2006/relationships/hyperlink" Target="mailto:catalingabriel@gmail.com" TargetMode="External"/><Relationship Id="rId18" Type="http://schemas.openxmlformats.org/officeDocument/2006/relationships/hyperlink" Target="mailto:cristian.diacu@365.univ-ovidius.ro" TargetMode="External"/><Relationship Id="rId3" Type="http://schemas.openxmlformats.org/officeDocument/2006/relationships/hyperlink" Target="mailto:gorgovanvlad@gmail.com" TargetMode="External"/><Relationship Id="rId7" Type="http://schemas.openxmlformats.org/officeDocument/2006/relationships/hyperlink" Target="mailto:alin.burtoi@365.univ-ovidius.ro" TargetMode="External"/><Relationship Id="rId12" Type="http://schemas.openxmlformats.org/officeDocument/2006/relationships/hyperlink" Target="mailto:daniel.buzoianu18@gmail.com" TargetMode="External"/><Relationship Id="rId17" Type="http://schemas.openxmlformats.org/officeDocument/2006/relationships/hyperlink" Target="mailto:andreistefan046@gmail.com" TargetMode="External"/><Relationship Id="rId2" Type="http://schemas.openxmlformats.org/officeDocument/2006/relationships/hyperlink" Target="mailto:ionandrei266@yahoo.com" TargetMode="External"/><Relationship Id="rId16" Type="http://schemas.openxmlformats.org/officeDocument/2006/relationships/hyperlink" Target="mailto:leutmihai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eduardbacuiani@gmail.com" TargetMode="External"/><Relationship Id="rId6" Type="http://schemas.openxmlformats.org/officeDocument/2006/relationships/hyperlink" Target="mailto:dincacornel321@gmail.com" TargetMode="External"/><Relationship Id="rId11" Type="http://schemas.openxmlformats.org/officeDocument/2006/relationships/hyperlink" Target="mailto:ant.alex97@yahoo.com" TargetMode="External"/><Relationship Id="rId5" Type="http://schemas.openxmlformats.org/officeDocument/2006/relationships/hyperlink" Target="mailto:betterthanyoubro100@gmail.com" TargetMode="External"/><Relationship Id="rId15" Type="http://schemas.openxmlformats.org/officeDocument/2006/relationships/hyperlink" Target="mailto:andreirazvan1810@gmail.com" TargetMode="External"/><Relationship Id="rId10" Type="http://schemas.openxmlformats.org/officeDocument/2006/relationships/hyperlink" Target="mailto:erkan.anil@yahoo.com" TargetMode="External"/><Relationship Id="rId19" Type="http://schemas.openxmlformats.org/officeDocument/2006/relationships/hyperlink" Target="mailto:d.cristian89@gmail.com" TargetMode="External"/><Relationship Id="rId4" Type="http://schemas.openxmlformats.org/officeDocument/2006/relationships/hyperlink" Target="mailto:priceputucristiana@yahoo.com" TargetMode="External"/><Relationship Id="rId9" Type="http://schemas.openxmlformats.org/officeDocument/2006/relationships/hyperlink" Target="mailto:robertbontas@yahoo.com" TargetMode="External"/><Relationship Id="rId14" Type="http://schemas.openxmlformats.org/officeDocument/2006/relationships/hyperlink" Target="mailto:andreeagriju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"/>
  <sheetViews>
    <sheetView topLeftCell="A13" workbookViewId="0">
      <pane xSplit="5" ySplit="2" topLeftCell="F72" activePane="bottomRight" state="frozen"/>
      <selection activeCell="A13" sqref="A13"/>
      <selection pane="topRight" activeCell="F13" sqref="F13"/>
      <selection pane="bottomLeft" activeCell="A15" sqref="A15"/>
      <selection pane="bottomRight" activeCell="B74" sqref="B74"/>
    </sheetView>
  </sheetViews>
  <sheetFormatPr defaultRowHeight="13" x14ac:dyDescent="0.3"/>
  <cols>
    <col min="1" max="1" width="5.796875" customWidth="1"/>
    <col min="2" max="2" width="30.5" customWidth="1"/>
    <col min="3" max="3" width="10.69921875" hidden="1" customWidth="1"/>
    <col min="4" max="4" width="12.69921875" customWidth="1"/>
    <col min="5" max="5" width="4.5" customWidth="1"/>
    <col min="6" max="6" width="6" style="4" customWidth="1"/>
    <col min="7" max="12" width="6" customWidth="1"/>
    <col min="13" max="13" width="6" style="2" customWidth="1"/>
    <col min="14" max="21" width="6" customWidth="1"/>
    <col min="22" max="22" width="11" customWidth="1"/>
    <col min="23" max="23" width="7.19921875" customWidth="1"/>
    <col min="24" max="24" width="6" customWidth="1"/>
    <col min="25" max="25" width="11.5" customWidth="1"/>
    <col min="26" max="26" width="10.59765625" customWidth="1"/>
    <col min="27" max="27" width="82.8984375" customWidth="1"/>
  </cols>
  <sheetData>
    <row r="1" spans="1:27" hidden="1" x14ac:dyDescent="0.3">
      <c r="A1" s="2" t="s">
        <v>28</v>
      </c>
    </row>
    <row r="2" spans="1:27" hidden="1" x14ac:dyDescent="0.3">
      <c r="A2" s="3" t="s">
        <v>30</v>
      </c>
    </row>
    <row r="3" spans="1:27" hidden="1" x14ac:dyDescent="0.3">
      <c r="A3" s="3" t="s">
        <v>31</v>
      </c>
    </row>
    <row r="4" spans="1:27" hidden="1" x14ac:dyDescent="0.3">
      <c r="A4" s="3" t="s">
        <v>32</v>
      </c>
    </row>
    <row r="5" spans="1:27" hidden="1" x14ac:dyDescent="0.3">
      <c r="A5" t="s">
        <v>29</v>
      </c>
    </row>
    <row r="6" spans="1:27" hidden="1" x14ac:dyDescent="0.3">
      <c r="A6" s="3" t="s">
        <v>33</v>
      </c>
    </row>
    <row r="7" spans="1:27" hidden="1" x14ac:dyDescent="0.3">
      <c r="A7" s="3" t="s">
        <v>35</v>
      </c>
    </row>
    <row r="8" spans="1:27" hidden="1" x14ac:dyDescent="0.3">
      <c r="A8" s="3" t="s">
        <v>36</v>
      </c>
    </row>
    <row r="9" spans="1:27" hidden="1" x14ac:dyDescent="0.3">
      <c r="A9" s="3" t="s">
        <v>34</v>
      </c>
    </row>
    <row r="10" spans="1:27" hidden="1" x14ac:dyDescent="0.3">
      <c r="A10" s="3" t="s">
        <v>37</v>
      </c>
    </row>
    <row r="11" spans="1:27" hidden="1" x14ac:dyDescent="0.3">
      <c r="A11" s="3" t="s">
        <v>91</v>
      </c>
    </row>
    <row r="12" spans="1:27" hidden="1" x14ac:dyDescent="0.3"/>
    <row r="13" spans="1:27" ht="22.5" x14ac:dyDescent="0.3">
      <c r="A13" s="10" t="s">
        <v>90</v>
      </c>
      <c r="B13" s="10"/>
    </row>
    <row r="14" spans="1:27" s="5" customFormat="1" ht="52" x14ac:dyDescent="0.3">
      <c r="A14" s="6" t="s">
        <v>39</v>
      </c>
      <c r="B14" s="7" t="s">
        <v>0</v>
      </c>
      <c r="C14" s="11" t="s">
        <v>1</v>
      </c>
      <c r="D14" s="30" t="s">
        <v>134</v>
      </c>
      <c r="E14" s="30" t="s">
        <v>135</v>
      </c>
      <c r="F14" s="14" t="s">
        <v>38</v>
      </c>
      <c r="G14" s="15" t="s">
        <v>92</v>
      </c>
      <c r="H14" s="15" t="s">
        <v>93</v>
      </c>
      <c r="I14" s="15" t="s">
        <v>94</v>
      </c>
      <c r="J14" s="15" t="s">
        <v>95</v>
      </c>
      <c r="K14" s="15" t="s">
        <v>96</v>
      </c>
      <c r="L14" s="15" t="s">
        <v>97</v>
      </c>
      <c r="M14" s="15" t="s">
        <v>133</v>
      </c>
      <c r="N14" s="15" t="s">
        <v>142</v>
      </c>
      <c r="O14" s="15" t="s">
        <v>143</v>
      </c>
      <c r="P14" s="15" t="s">
        <v>144</v>
      </c>
      <c r="Q14" s="15" t="s">
        <v>145</v>
      </c>
      <c r="R14" s="15" t="s">
        <v>146</v>
      </c>
      <c r="S14" s="15" t="s">
        <v>147</v>
      </c>
      <c r="T14" s="15" t="s">
        <v>152</v>
      </c>
      <c r="U14" s="15" t="s">
        <v>148</v>
      </c>
      <c r="V14" s="15" t="s">
        <v>150</v>
      </c>
      <c r="W14" s="15" t="s">
        <v>149</v>
      </c>
      <c r="X14" s="15" t="s">
        <v>118</v>
      </c>
      <c r="Y14" s="18" t="s">
        <v>98</v>
      </c>
      <c r="Z14" s="18"/>
    </row>
    <row r="15" spans="1:27" x14ac:dyDescent="0.3">
      <c r="A15" s="8">
        <v>1</v>
      </c>
      <c r="B15" s="9" t="s">
        <v>40</v>
      </c>
      <c r="C15" s="12" t="s">
        <v>41</v>
      </c>
      <c r="D15" s="28"/>
      <c r="E15" s="28" t="str">
        <f t="shared" ref="E15:E46" si="0">IF(COUNTA(G15:L15)=0,"",COUNTA(G15:L15))</f>
        <v/>
      </c>
      <c r="F15" s="16">
        <v>1</v>
      </c>
      <c r="G15" s="16"/>
      <c r="H15" s="16"/>
      <c r="I15" s="16"/>
      <c r="J15" s="16"/>
      <c r="K15" s="16"/>
      <c r="L15" s="16"/>
      <c r="M15" s="18">
        <f t="shared" ref="M15:M46" si="1">IF(E15="",1,E15+5)</f>
        <v>1</v>
      </c>
      <c r="N15" s="16">
        <v>8</v>
      </c>
      <c r="O15" s="17">
        <f t="shared" ref="O15:O46" si="2">IF(OR(D15="abs",D15="LIPSA"),"abs",ROUND((10-5)*(N15-2)/(10-2)+5,2))</f>
        <v>8.75</v>
      </c>
      <c r="P15" s="16">
        <v>10</v>
      </c>
      <c r="Q15" s="16">
        <v>7</v>
      </c>
      <c r="R15" s="17" t="s">
        <v>186</v>
      </c>
      <c r="S15" s="17" t="s">
        <v>194</v>
      </c>
      <c r="T15" s="16"/>
      <c r="U15" s="16" t="str">
        <f>IF($D15="abs","ABS","")</f>
        <v/>
      </c>
      <c r="V15" s="16">
        <f t="shared" ref="V15:V46" si="3">IF($O15="abs","abs",ROUND(50%*$M15+25%*$O15+25%*($P15+$Q15)/2,2))</f>
        <v>4.8099999999999996</v>
      </c>
      <c r="W15" s="34">
        <f>IF(V15="abs","abs",ROUND(V15,0))</f>
        <v>5</v>
      </c>
      <c r="X15" s="16" t="str">
        <f t="shared" ref="X15:X46" si="4">IF(Y15&lt;&gt;"","Da","Nu")</f>
        <v>Da</v>
      </c>
      <c r="Y15" s="19" t="s">
        <v>201</v>
      </c>
      <c r="Z15" s="19"/>
      <c r="AA15" t="str">
        <f>"Buna ziua, "&amp;B15&amp;", "&amp;CHAR(10)&amp;CHAR(10)&amp;"Nota FINALA la disciplina 'Logica matematica si comptationala' este : "&amp;W15&amp;CHAR(10)&amp;CHAR(10)&amp;"care este rezultatul lucrarii de colocviu si a activitatii la orele de laborator si curs. "&amp;CHAR(10)&amp;CHAR(10)&amp;"- Activitatea la laborator : "&amp;M15&amp;" (reprezinta 50% din nota finala)"&amp;CHAR(10)&amp;"- Punctaj grila: "&amp;N15&amp;",  ceea ce corespunde notei : "&amp;O15&amp;",  (25% din nota finala)"&amp;CHAR(10)&amp;"- Problema 1: "&amp;P15&amp;" (12,5% din nota finala) {Comentariu: "&amp;R15&amp;"};"&amp;CHAR(10)&amp;"- Problema 2: "&amp;Q15&amp;" (12,5% din nota finala) {Comentariu: "&amp;S15&amp;"};"&amp;CHAR(10) &amp; CHAR(10) &amp; CHAR(10) &amp; "Astfel nota finala cu zecimale este : " &amp; V15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ABDULA N. ERKAN-ANIL, 
Nota FINALA la disciplina 'Logica matematica si comptationala' este : 5
care este rezultatul lucrarii de colocviu si a activitatii la orele de laborator si curs. 
- Activitatea la laborator : 1 (reprezinta 50% din nota finala)
- Punctaj grila: 8,  ceea ce corespunde notei : 8.75,  (25% din nota finala)
- Problema 1: 10 (12,5% din nota finala) {Comentariu: Ok.};
- Problema 2: 7 (12,5% din nota finala) {Comentariu: Aveti niste transformari echivalente, dar unde este aplicarea principiului rezolutiei? };
Astfel nota finala cu zecimale este : 4.81 , care ne aduce la nota finala rotunjita anuntata la inceputul mesajului.
Pentru eventuale contestatii ma contactati pe email la adresa andrei.rusu.teach@gmail.com pana duminica, 31.05.2020, orele 9.30 
Cu respect, 
Andrei RUSU</v>
      </c>
    </row>
    <row r="16" spans="1:27" ht="15.25" customHeight="1" x14ac:dyDescent="0.3">
      <c r="A16" s="8">
        <v>2</v>
      </c>
      <c r="B16" s="9" t="s">
        <v>42</v>
      </c>
      <c r="C16" s="12" t="s">
        <v>43</v>
      </c>
      <c r="D16" s="28"/>
      <c r="E16" s="28">
        <f t="shared" si="0"/>
        <v>2</v>
      </c>
      <c r="F16" s="16">
        <v>1</v>
      </c>
      <c r="G16" s="17" t="s">
        <v>100</v>
      </c>
      <c r="H16" s="16"/>
      <c r="I16" s="17" t="s">
        <v>100</v>
      </c>
      <c r="J16" s="16"/>
      <c r="K16" s="16"/>
      <c r="L16" s="16"/>
      <c r="M16" s="18">
        <f t="shared" si="1"/>
        <v>7</v>
      </c>
      <c r="N16" s="16">
        <v>3</v>
      </c>
      <c r="O16" s="17">
        <f t="shared" si="2"/>
        <v>5.63</v>
      </c>
      <c r="P16" s="16">
        <v>8</v>
      </c>
      <c r="Q16" s="16">
        <v>9</v>
      </c>
      <c r="R16" s="17" t="s">
        <v>248</v>
      </c>
      <c r="S16" s="17" t="s">
        <v>249</v>
      </c>
      <c r="T16" s="16"/>
      <c r="U16" s="16" t="str">
        <f>IF($D16="abs","ABS","")</f>
        <v/>
      </c>
      <c r="V16" s="16">
        <f t="shared" si="3"/>
        <v>7.03</v>
      </c>
      <c r="W16" s="34">
        <f>IF(V16="abs","abs",ROUND(V16,0))</f>
        <v>7</v>
      </c>
      <c r="X16" s="16" t="str">
        <f t="shared" si="4"/>
        <v>Da</v>
      </c>
      <c r="Y16" s="19" t="s">
        <v>140</v>
      </c>
      <c r="Z16" s="19"/>
      <c r="AA16" t="str">
        <f>"Buna ziua, "&amp;B16&amp;", "&amp;CHAR(10)&amp;CHAR(10)&amp;"Nota FINALA la disciplina 'Logica matematica si comptationala' este : "&amp;W16&amp;CHAR(10)&amp;CHAR(10)&amp;"care este rezultatul lucrarii de colocviu si a activitatii la orele de laborator si curs. "&amp;CHAR(10)&amp;CHAR(10)&amp;"- Activitatea la laborator : "&amp;M16&amp;" (reprezinta 50% din nota finala)"&amp;CHAR(10)&amp;"- Punctaj grila: "&amp;N16&amp;",  ceea ce corespunde notei : "&amp;O16&amp;",  (25% din nota finala)"&amp;CHAR(10)&amp;"- Problema 1: "&amp;P16&amp;" (12,5% din nota finala) {Comentariu: "&amp;R16&amp;"};"&amp;CHAR(10)&amp;"- Problema 2: "&amp;Q16&amp;" (12,5% din nota finala) {Comentariu: "&amp;S16&amp;"};"&amp;CHAR(10) &amp; CHAR(10) &amp; CHAR(10) &amp; "Astfel nota finala cu zecimale este : " &amp; V16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AGAPCIUC I. NICOLAE, 
Nota FINALA la disciplina 'Logica matematica si comptationala' este : 7
care este rezultatul lucrarii de colocviu si a activitatii la orele de laborator si curs. 
- Activitatea la laborator : 7 (reprezinta 50% din nota finala)
- Punctaj grila: 3,  ceea ce corespunde notei : 5.63,  (25% din nota finala)
- Problema 1: 8 (12,5% din nota finala) {Comentariu: FNC - mai e pana la raspuns. };
- Problema 2: 9 (12,5% din nota finala) {Comentariu: Apreciez incercarea.};
Astfel nota finala cu zecimale este : 7.03 , care ne aduce la nota finala rotunjita anuntata la inceputul mesajului.
Pentru eventuale contestatii ma contactati pe email la adresa andrei.rusu.teach@gmail.com pana duminica, 31.05.2020, orele 9.30 
Cu respect, 
Andrei RUSU</v>
      </c>
    </row>
    <row r="17" spans="1:27" ht="15.25" customHeight="1" x14ac:dyDescent="0.3">
      <c r="A17" s="8">
        <v>3</v>
      </c>
      <c r="B17" s="9" t="s">
        <v>44</v>
      </c>
      <c r="C17" s="12" t="s">
        <v>41</v>
      </c>
      <c r="D17" s="31" t="s">
        <v>151</v>
      </c>
      <c r="E17" s="28" t="str">
        <f t="shared" si="0"/>
        <v/>
      </c>
      <c r="F17" s="16">
        <v>1</v>
      </c>
      <c r="G17" s="16"/>
      <c r="H17" s="16"/>
      <c r="I17" s="16"/>
      <c r="J17" s="16"/>
      <c r="K17" s="16"/>
      <c r="L17" s="16"/>
      <c r="M17" s="18">
        <f t="shared" si="1"/>
        <v>1</v>
      </c>
      <c r="N17" s="16" t="str">
        <f>IF($D17="abs","ABS","")</f>
        <v>ABS</v>
      </c>
      <c r="O17" s="17" t="str">
        <f t="shared" si="2"/>
        <v>abs</v>
      </c>
      <c r="P17" s="16" t="str">
        <f>IF($D17="abs","ABS","")</f>
        <v>ABS</v>
      </c>
      <c r="Q17" s="16" t="str">
        <f>IF($D17="abs","ABS","")</f>
        <v>ABS</v>
      </c>
      <c r="R17" s="16" t="str">
        <f>IF($D17="abs","ABS","")</f>
        <v>ABS</v>
      </c>
      <c r="S17" s="16" t="str">
        <f>IF($D17="abs","ABS","")</f>
        <v>ABS</v>
      </c>
      <c r="T17" s="16"/>
      <c r="U17" s="16"/>
      <c r="V17" s="16" t="str">
        <f t="shared" si="3"/>
        <v>abs</v>
      </c>
      <c r="W17" s="34" t="str">
        <f>IF(V17="abs","abs",ROUND(V17,0))</f>
        <v>abs</v>
      </c>
      <c r="X17" s="16" t="str">
        <f t="shared" si="4"/>
        <v>Nu</v>
      </c>
      <c r="Y17" s="19"/>
      <c r="Z17" s="19"/>
    </row>
    <row r="18" spans="1:27" ht="15.25" customHeight="1" x14ac:dyDescent="0.3">
      <c r="A18" s="8">
        <v>4</v>
      </c>
      <c r="B18" s="9" t="s">
        <v>45</v>
      </c>
      <c r="C18" s="12" t="s">
        <v>41</v>
      </c>
      <c r="D18" s="28"/>
      <c r="E18" s="28">
        <f t="shared" si="0"/>
        <v>5</v>
      </c>
      <c r="F18" s="16">
        <v>1</v>
      </c>
      <c r="G18" s="17" t="s">
        <v>100</v>
      </c>
      <c r="H18" s="17" t="s">
        <v>100</v>
      </c>
      <c r="I18" s="17" t="s">
        <v>100</v>
      </c>
      <c r="J18" s="17" t="s">
        <v>100</v>
      </c>
      <c r="K18" s="17" t="s">
        <v>100</v>
      </c>
      <c r="L18" s="16"/>
      <c r="M18" s="18">
        <f t="shared" si="1"/>
        <v>10</v>
      </c>
      <c r="N18" s="16">
        <v>9</v>
      </c>
      <c r="O18" s="17">
        <f t="shared" si="2"/>
        <v>9.3800000000000008</v>
      </c>
      <c r="P18" s="16">
        <v>10</v>
      </c>
      <c r="Q18" s="16">
        <v>9</v>
      </c>
      <c r="R18" s="17" t="s">
        <v>155</v>
      </c>
      <c r="S18" s="17" t="s">
        <v>241</v>
      </c>
      <c r="T18" s="16"/>
      <c r="U18" s="16"/>
      <c r="V18" s="16">
        <f t="shared" si="3"/>
        <v>9.7200000000000006</v>
      </c>
      <c r="W18" s="34">
        <f>IF(V18="abs","abs",ROUND(V18,0))</f>
        <v>10</v>
      </c>
      <c r="X18" s="16" t="str">
        <f t="shared" si="4"/>
        <v>Da</v>
      </c>
      <c r="Y18" s="19" t="s">
        <v>101</v>
      </c>
      <c r="Z18" s="19"/>
      <c r="AA18" t="str">
        <f t="shared" ref="AA18:AA26" si="5">"Buna ziua, "&amp;B18&amp;", "&amp;CHAR(10)&amp;CHAR(10)&amp;"Nota FINALA la disciplina 'Logica matematica si comptationala' este : "&amp;W18&amp;CHAR(10)&amp;CHAR(10)&amp;"care este rezultatul lucrarii de colocviu si a activitatii la orele de laborator si curs. "&amp;CHAR(10)&amp;CHAR(10)&amp;"- Activitatea la laborator : "&amp;M18&amp;" (reprezinta 50% din nota finala)"&amp;CHAR(10)&amp;"- Punctaj grila: "&amp;N18&amp;",  ceea ce corespunde notei : "&amp;O18&amp;",  (25% din nota finala)"&amp;CHAR(10)&amp;"- Problema 1: "&amp;P18&amp;" (12,5% din nota finala) {Comentariu: "&amp;R18&amp;"};"&amp;CHAR(10)&amp;"- Problema 2: "&amp;Q18&amp;" (12,5% din nota finala) {Comentariu: "&amp;S18&amp;"};"&amp;CHAR(10) &amp; CHAR(10) &amp; CHAR(10) &amp; "Astfel nota finala cu zecimale este : " &amp; V18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ANDRONACHE M. CRISTI, 
Nota FINALA la disciplina 'Logica matematica si comptationala' este : 10
care este rezultatul lucrarii de colocviu si a activitatii la orele de laborator si curs. 
- Activitatea la laborator : 10 (reprezinta 50% din nota finala)
- Punctaj grila: 9,  ceea ce corespunde notei : 9.38,  (25% din nota finala)
- Problema 1: 10 (12,5% din nota finala) {Comentariu: ok};
- Problema 2: 9 (12,5% din nota finala) {Comentariu: ok, mai era de facut un tabel cu + din care sa putem sa mai aruncam unul din termeni. };
Astfel nota finala cu zecimale este : 9.72 , care ne aduce la nota finala rotunjita anuntata la inceputul mesajului.
Pentru eventuale contestatii ma contactati pe email la adresa andrei.rusu.teach@gmail.com pana duminica, 31.05.2020, orele 9.30 
Cu respect, 
Andrei RUSU</v>
      </c>
    </row>
    <row r="19" spans="1:27" ht="15.25" customHeight="1" x14ac:dyDescent="0.3">
      <c r="A19" s="8">
        <v>6</v>
      </c>
      <c r="B19" s="9" t="s">
        <v>47</v>
      </c>
      <c r="C19" s="12" t="s">
        <v>41</v>
      </c>
      <c r="D19" s="28"/>
      <c r="E19" s="28">
        <f t="shared" si="0"/>
        <v>2</v>
      </c>
      <c r="F19" s="16">
        <v>1</v>
      </c>
      <c r="G19" s="17" t="s">
        <v>100</v>
      </c>
      <c r="H19" s="17" t="s">
        <v>100</v>
      </c>
      <c r="I19" s="16"/>
      <c r="J19" s="16"/>
      <c r="K19" s="16"/>
      <c r="L19" s="16"/>
      <c r="M19" s="18">
        <f t="shared" si="1"/>
        <v>7</v>
      </c>
      <c r="N19" s="16">
        <v>8</v>
      </c>
      <c r="O19" s="17">
        <f t="shared" si="2"/>
        <v>8.75</v>
      </c>
      <c r="P19" s="16">
        <v>8</v>
      </c>
      <c r="Q19" s="16">
        <v>7</v>
      </c>
      <c r="R19" s="17" t="s">
        <v>195</v>
      </c>
      <c r="S19" s="17" t="s">
        <v>194</v>
      </c>
      <c r="T19" s="16"/>
      <c r="U19" s="16"/>
      <c r="V19" s="16">
        <f t="shared" si="3"/>
        <v>7.56</v>
      </c>
      <c r="W19" s="34">
        <f>IF(V19="abs","abs",ROUND(V19,0))</f>
        <v>8</v>
      </c>
      <c r="X19" s="16" t="str">
        <f t="shared" si="4"/>
        <v>Da</v>
      </c>
      <c r="Y19" s="19" t="s">
        <v>102</v>
      </c>
      <c r="Z19" s="19"/>
      <c r="AA19" t="str">
        <f t="shared" si="5"/>
        <v>Buna ziua, ANGHEL F.-G. ROXANA-GEORGIANA, 
Nota FINALA la disciplina 'Logica matematica si comptationala' este : 8
care este rezultatul lucrarii de colocviu si a activitatii la orele de laborator si curs. 
- Activitatea la laborator : 7 (reprezinta 50% din nota finala)
- Punctaj grila: 8,  ceea ce corespunde notei : 8.75,  (25% din nota finala)
- Problema 1: 8 (12,5% din nota finala) {Comentariu: Este tautologie, dar nu asta a fost intrebarea, ci care este FNC sau FND al formulei. };
- Problema 2: 7 (12,5% din nota finala) {Comentariu: Aveti niste transformari echivalente, dar unde este aplicarea principiului rezolutiei? };
Astfel nota finala cu zecimale este : 7.56 , care ne aduce la nota finala rotunjita anuntata la inceputul mesajului.
Pentru eventuale contestatii ma contactati pe email la adresa andrei.rusu.teach@gmail.com pana duminica, 31.05.2020, orele 9.30 
Cu respect, 
Andrei RUSU</v>
      </c>
    </row>
    <row r="20" spans="1:27" x14ac:dyDescent="0.3">
      <c r="A20" s="8">
        <v>5</v>
      </c>
      <c r="B20" s="9" t="s">
        <v>46</v>
      </c>
      <c r="C20" s="12" t="s">
        <v>43</v>
      </c>
      <c r="D20" s="28"/>
      <c r="E20" s="28" t="str">
        <f t="shared" si="0"/>
        <v/>
      </c>
      <c r="F20" s="16">
        <v>1</v>
      </c>
      <c r="G20" s="16"/>
      <c r="H20" s="16"/>
      <c r="I20" s="16"/>
      <c r="J20" s="16"/>
      <c r="K20" s="16"/>
      <c r="L20" s="16"/>
      <c r="M20" s="18">
        <f t="shared" si="1"/>
        <v>1</v>
      </c>
      <c r="N20" s="16">
        <v>4</v>
      </c>
      <c r="O20" s="17">
        <f t="shared" si="2"/>
        <v>6.25</v>
      </c>
      <c r="P20" s="16">
        <v>7</v>
      </c>
      <c r="Q20" s="16">
        <v>8</v>
      </c>
      <c r="R20" s="17" t="s">
        <v>176</v>
      </c>
      <c r="S20" s="17" t="s">
        <v>177</v>
      </c>
      <c r="T20" s="17" t="s">
        <v>178</v>
      </c>
      <c r="U20" s="16"/>
      <c r="V20" s="16">
        <f t="shared" si="3"/>
        <v>3.94</v>
      </c>
      <c r="W20" s="34">
        <v>5</v>
      </c>
      <c r="X20" s="16" t="str">
        <f t="shared" si="4"/>
        <v>Da</v>
      </c>
      <c r="Y20" s="19" t="s">
        <v>175</v>
      </c>
      <c r="Z20" s="19"/>
      <c r="AA20" t="str">
        <f t="shared" si="5"/>
        <v>Buna ziua, ANGHEL M. DAVID-MIHAI, 
Nota FINALA la disciplina 'Logica matematica si comptationala' este : 5
care este rezultatul lucrarii de colocviu si a activitatii la orele de laborator si curs. 
- Activitatea la laborator : 1 (reprezinta 50% din nota finala)
- Punctaj grila: 4,  ceea ce corespunde notei : 6.25,  (25% din nota finala)
- Problema 1: 7 (12,5% din nota finala) {Comentariu: Vad ca puteti stabili ca e tautologie, dar eu aveam nevoie de FNC si FND :)};
- Problema 2: 8 (12,5% din nota finala) {Comentariu: Ati facut primii pasi initiali pentru a aplica principiul rezolutiei, dar nu este aplicat principiul rezolutiei. };
Astfel nota finala cu zecimale este : 3.94 , care ne aduce la nota finala rotunjita anuntata la inceputul mesajului.
Pentru eventuale contestatii ma contactati pe email la adresa andrei.rusu.teach@gmail.com pana duminica, 31.05.2020, orele 9.30 
Cu respect, 
Andrei RUSU</v>
      </c>
    </row>
    <row r="21" spans="1:27" ht="15.25" customHeight="1" x14ac:dyDescent="0.3">
      <c r="A21" s="8">
        <v>7</v>
      </c>
      <c r="B21" s="9" t="s">
        <v>48</v>
      </c>
      <c r="C21" s="12" t="s">
        <v>43</v>
      </c>
      <c r="D21" s="28"/>
      <c r="E21" s="28">
        <f t="shared" si="0"/>
        <v>1</v>
      </c>
      <c r="F21" s="16">
        <v>1</v>
      </c>
      <c r="G21" s="17" t="s">
        <v>100</v>
      </c>
      <c r="H21" s="16"/>
      <c r="I21" s="16"/>
      <c r="J21" s="16"/>
      <c r="K21" s="16"/>
      <c r="L21" s="16"/>
      <c r="M21" s="18">
        <f t="shared" si="1"/>
        <v>6</v>
      </c>
      <c r="N21" s="16">
        <v>8</v>
      </c>
      <c r="O21" s="17">
        <f t="shared" si="2"/>
        <v>8.75</v>
      </c>
      <c r="P21" s="16">
        <v>10</v>
      </c>
      <c r="Q21" s="16">
        <v>7</v>
      </c>
      <c r="R21" s="17" t="s">
        <v>193</v>
      </c>
      <c r="S21" s="17" t="s">
        <v>194</v>
      </c>
      <c r="T21" s="16"/>
      <c r="U21" s="16"/>
      <c r="V21" s="16">
        <f t="shared" si="3"/>
        <v>7.31</v>
      </c>
      <c r="W21" s="34">
        <f t="shared" ref="W21:W29" si="6">IF(V21="abs","abs",ROUND(V21,0))</f>
        <v>7</v>
      </c>
      <c r="X21" s="16" t="str">
        <f t="shared" si="4"/>
        <v>Da</v>
      </c>
      <c r="Y21" s="19" t="s">
        <v>126</v>
      </c>
      <c r="Z21" s="19" t="s">
        <v>202</v>
      </c>
      <c r="AA21" t="str">
        <f t="shared" si="5"/>
        <v>Buna ziua, ANTONARU G.-C. VLAD-ALEXANDRU, 
Nota FINALA la disciplina 'Logica matematica si comptationala' este : 7
care este rezultatul lucrarii de colocviu si a activitatii la orele de laborator si curs. 
- Activitatea la laborator : 6 (reprezinta 50% din nota finala)
- Punctaj grila: 8,  ceea ce corespunde notei : 8.75,  (25% din nota finala)
- Problema 1: 10 (12,5% din nota finala) {Comentariu: Ok,};
- Problema 2: 7 (12,5% din nota finala) {Comentariu: Aveti niste transformari echivalente, dar unde este aplicarea principiului rezolutiei? };
Astfel nota finala cu zecimale este : 7.31 , care ne aduce la nota finala rotunjita anuntata la inceputul mesajului.
Pentru eventuale contestatii ma contactati pe email la adresa andrei.rusu.teach@gmail.com pana duminica, 31.05.2020, orele 9.30 
Cu respect, 
Andrei RUSU</v>
      </c>
    </row>
    <row r="22" spans="1:27" ht="15.65" customHeight="1" x14ac:dyDescent="0.3">
      <c r="A22" s="8">
        <v>8</v>
      </c>
      <c r="B22" s="9" t="s">
        <v>49</v>
      </c>
      <c r="C22" s="12" t="s">
        <v>43</v>
      </c>
      <c r="D22" s="28"/>
      <c r="E22" s="28">
        <f t="shared" si="0"/>
        <v>2</v>
      </c>
      <c r="F22" s="16">
        <v>1</v>
      </c>
      <c r="G22" s="17" t="s">
        <v>100</v>
      </c>
      <c r="H22" s="17" t="s">
        <v>100</v>
      </c>
      <c r="I22" s="16"/>
      <c r="J22" s="16"/>
      <c r="K22" s="16"/>
      <c r="L22" s="16"/>
      <c r="M22" s="18">
        <f t="shared" si="1"/>
        <v>7</v>
      </c>
      <c r="N22" s="16">
        <v>8</v>
      </c>
      <c r="O22" s="17">
        <f t="shared" si="2"/>
        <v>8.75</v>
      </c>
      <c r="P22" s="16">
        <v>10</v>
      </c>
      <c r="Q22" s="16">
        <v>7</v>
      </c>
      <c r="R22" s="17" t="s">
        <v>193</v>
      </c>
      <c r="S22" s="17" t="s">
        <v>194</v>
      </c>
      <c r="T22" s="16"/>
      <c r="U22" s="16"/>
      <c r="V22" s="16">
        <f t="shared" si="3"/>
        <v>7.81</v>
      </c>
      <c r="W22" s="34">
        <f t="shared" si="6"/>
        <v>8</v>
      </c>
      <c r="X22" s="16" t="str">
        <f t="shared" si="4"/>
        <v>Da</v>
      </c>
      <c r="Y22" s="19" t="s">
        <v>192</v>
      </c>
      <c r="Z22" s="19"/>
      <c r="AA22" t="str">
        <f t="shared" si="5"/>
        <v>Buna ziua, ARION I. GABRIEL-ALEXANDRU, 
Nota FINALA la disciplina 'Logica matematica si comptationala' este : 8
care este rezultatul lucrarii de colocviu si a activitatii la orele de laborator si curs. 
- Activitatea la laborator : 7 (reprezinta 50% din nota finala)
- Punctaj grila: 8,  ceea ce corespunde notei : 8.75,  (25% din nota finala)
- Problema 1: 10 (12,5% din nota finala) {Comentariu: Ok,};
- Problema 2: 7 (12,5% din nota finala) {Comentariu: Aveti niste transformari echivalente, dar unde este aplicarea principiului rezolutiei? };
Astfel nota finala cu zecimale este : 7.81 , care ne aduce la nota finala rotunjita anuntata la inceputul mesajului.
Pentru eventuale contestatii ma contactati pe email la adresa andrei.rusu.teach@gmail.com pana duminica, 31.05.2020, orele 9.30 
Cu respect, 
Andrei RUSU</v>
      </c>
    </row>
    <row r="23" spans="1:27" ht="15.25" customHeight="1" x14ac:dyDescent="0.3">
      <c r="A23" s="8">
        <v>9</v>
      </c>
      <c r="B23" s="9" t="s">
        <v>50</v>
      </c>
      <c r="C23" s="12" t="s">
        <v>41</v>
      </c>
      <c r="D23" s="28"/>
      <c r="E23" s="28">
        <f t="shared" si="0"/>
        <v>5</v>
      </c>
      <c r="F23" s="16">
        <v>1</v>
      </c>
      <c r="G23" s="17" t="s">
        <v>100</v>
      </c>
      <c r="H23" s="17" t="s">
        <v>100</v>
      </c>
      <c r="I23" s="17" t="s">
        <v>100</v>
      </c>
      <c r="J23" s="17" t="s">
        <v>100</v>
      </c>
      <c r="K23" s="17" t="s">
        <v>100</v>
      </c>
      <c r="L23" s="16"/>
      <c r="M23" s="18">
        <f t="shared" si="1"/>
        <v>10</v>
      </c>
      <c r="N23" s="16">
        <v>7</v>
      </c>
      <c r="O23" s="17">
        <f t="shared" si="2"/>
        <v>8.1300000000000008</v>
      </c>
      <c r="P23" s="16">
        <v>10</v>
      </c>
      <c r="Q23" s="16">
        <v>7</v>
      </c>
      <c r="R23" s="17" t="s">
        <v>186</v>
      </c>
      <c r="S23" s="17" t="s">
        <v>194</v>
      </c>
      <c r="T23" s="16"/>
      <c r="U23" s="16"/>
      <c r="V23" s="16">
        <f t="shared" si="3"/>
        <v>9.16</v>
      </c>
      <c r="W23" s="34">
        <f t="shared" si="6"/>
        <v>9</v>
      </c>
      <c r="X23" s="16" t="str">
        <f t="shared" si="4"/>
        <v>Da</v>
      </c>
      <c r="Y23" s="19" t="s">
        <v>103</v>
      </c>
      <c r="Z23" s="19"/>
      <c r="AA23" t="str">
        <f t="shared" si="5"/>
        <v>Buna ziua, BACIU V. ANDREI SEBASTIAN, 
Nota FINALA la disciplina 'Logica matematica si comptationala' este : 9
care este rezultatul lucrarii de colocviu si a activitatii la orele de laborator si curs. 
- Activitatea la laborator : 10 (reprezinta 50% din nota finala)
- Punctaj grila: 7,  ceea ce corespunde notei : 8.13,  (25% din nota finala)
- Problema 1: 10 (12,5% din nota finala) {Comentariu: Ok.};
- Problema 2: 7 (12,5% din nota finala) {Comentariu: Aveti niste transformari echivalente, dar unde este aplicarea principiului rezolutiei? };
Astfel nota finala cu zecimale este : 9.16 , care ne aduce la nota finala rotunjita anuntata la inceputul mesajului.
Pentru eventuale contestatii ma contactati pe email la adresa andrei.rusu.teach@gmail.com pana duminica, 31.05.2020, orele 9.30 
Cu respect, 
Andrei RUSU</v>
      </c>
    </row>
    <row r="24" spans="1:27" ht="15.25" customHeight="1" x14ac:dyDescent="0.3">
      <c r="A24" s="8">
        <v>10</v>
      </c>
      <c r="B24" s="9" t="s">
        <v>51</v>
      </c>
      <c r="C24" s="12" t="s">
        <v>41</v>
      </c>
      <c r="D24" s="28"/>
      <c r="E24" s="28">
        <f t="shared" si="0"/>
        <v>1</v>
      </c>
      <c r="F24" s="16">
        <v>1</v>
      </c>
      <c r="G24" s="17" t="s">
        <v>100</v>
      </c>
      <c r="H24" s="16"/>
      <c r="I24" s="16"/>
      <c r="J24" s="16"/>
      <c r="K24" s="16"/>
      <c r="L24" s="16"/>
      <c r="M24" s="18">
        <f t="shared" si="1"/>
        <v>6</v>
      </c>
      <c r="N24" s="16">
        <v>2</v>
      </c>
      <c r="O24" s="17">
        <f t="shared" si="2"/>
        <v>5</v>
      </c>
      <c r="P24" s="16">
        <v>10</v>
      </c>
      <c r="Q24" s="16">
        <v>5</v>
      </c>
      <c r="R24" s="17" t="s">
        <v>212</v>
      </c>
      <c r="S24" s="16" t="s">
        <v>158</v>
      </c>
      <c r="T24" s="16" t="s">
        <v>159</v>
      </c>
      <c r="U24" s="16"/>
      <c r="V24" s="16">
        <f t="shared" si="3"/>
        <v>6.13</v>
      </c>
      <c r="W24" s="34">
        <f t="shared" si="6"/>
        <v>6</v>
      </c>
      <c r="X24" s="16" t="str">
        <f t="shared" si="4"/>
        <v>Da</v>
      </c>
      <c r="Y24" s="19" t="s">
        <v>138</v>
      </c>
      <c r="Z24" s="19"/>
      <c r="AA24" t="str">
        <f t="shared" si="5"/>
        <v>Buna ziua, BACUIANI P. EDUARD-ŞTEFAN, 
Nota FINALA la disciplina 'Logica matematica si comptationala' este : 6
care este rezultatul lucrarii de colocviu si a activitatii la orele de laborator si curs. 
- Activitatea la laborator : 6 (reprezinta 50% din nota finala)
- Punctaj grila: 2,  ceea ce corespunde notei : 5,  (25% din nota finala)
- Problema 1: 10 (12,5% din nota finala) {Comentariu: Ok. };
- Problema 2: 5 (12,5% din nota finala) {Comentariu: Cand se aplica DeMorgan disjunctia trece in conjunctie si viceversa. };
Astfel nota finala cu zecimale este : 6.13 , care ne aduce la nota finala rotunjita anuntata la inceputul mesajului.
Pentru eventuale contestatii ma contactati pe email la adresa andrei.rusu.teach@gmail.com pana duminica, 31.05.2020, orele 9.30 
Cu respect, 
Andrei RUSU</v>
      </c>
    </row>
    <row r="25" spans="1:27" ht="15.25" customHeight="1" x14ac:dyDescent="0.3">
      <c r="A25" s="8">
        <v>12</v>
      </c>
      <c r="B25" s="9" t="s">
        <v>53</v>
      </c>
      <c r="C25" s="12" t="s">
        <v>43</v>
      </c>
      <c r="D25" s="28"/>
      <c r="E25" s="28">
        <f t="shared" si="0"/>
        <v>3</v>
      </c>
      <c r="F25" s="16">
        <v>1</v>
      </c>
      <c r="G25" s="17" t="s">
        <v>100</v>
      </c>
      <c r="H25" s="17" t="s">
        <v>100</v>
      </c>
      <c r="I25" s="16"/>
      <c r="J25" s="17" t="s">
        <v>100</v>
      </c>
      <c r="K25" s="16"/>
      <c r="L25" s="16"/>
      <c r="M25" s="18">
        <f t="shared" si="1"/>
        <v>8</v>
      </c>
      <c r="N25" s="16">
        <v>8</v>
      </c>
      <c r="O25" s="17">
        <f t="shared" si="2"/>
        <v>8.75</v>
      </c>
      <c r="P25" s="16">
        <v>10</v>
      </c>
      <c r="Q25" s="16">
        <v>8</v>
      </c>
      <c r="R25" s="17" t="s">
        <v>186</v>
      </c>
      <c r="S25" s="17" t="s">
        <v>194</v>
      </c>
      <c r="T25" s="16"/>
      <c r="U25" s="16"/>
      <c r="V25" s="16">
        <f t="shared" si="3"/>
        <v>8.44</v>
      </c>
      <c r="W25" s="34">
        <f t="shared" si="6"/>
        <v>8</v>
      </c>
      <c r="X25" s="16" t="str">
        <f t="shared" si="4"/>
        <v>Da</v>
      </c>
      <c r="Y25" s="19" t="s">
        <v>130</v>
      </c>
      <c r="Z25" s="19"/>
      <c r="AA25" t="str">
        <f t="shared" si="5"/>
        <v>Buna ziua, BĂDEANU I. RADU VALENTIN, 
Nota FINALA la disciplina 'Logica matematica si comptationala' este : 8
care este rezultatul lucrarii de colocviu si a activitatii la orele de laborator si curs. 
- Activitatea la laborator : 8 (reprezinta 50% din nota finala)
- Punctaj grila: 8,  ceea ce corespunde notei : 8.75,  (25% din nota finala)
- Problema 1: 10 (12,5% din nota finala) {Comentariu: Ok.};
- Problema 2: 8 (12,5% din nota finala) {Comentariu: Aveti niste transformari echivalente, dar unde este aplicarea principiului rezolutiei? };
Astfel nota finala cu zecimale este : 8.44 , care ne aduce la nota finala rotunjita anuntata la inceputul mesajului.
Pentru eventuale contestatii ma contactati pe email la adresa andrei.rusu.teach@gmail.com pana duminica, 31.05.2020, orele 9.30 
Cu respect, 
Andrei RUSU</v>
      </c>
    </row>
    <row r="26" spans="1:27" ht="15.25" customHeight="1" x14ac:dyDescent="0.3">
      <c r="A26" s="8">
        <v>11</v>
      </c>
      <c r="B26" s="9" t="s">
        <v>52</v>
      </c>
      <c r="C26" s="12" t="s">
        <v>41</v>
      </c>
      <c r="D26" s="28"/>
      <c r="E26" s="28">
        <f t="shared" si="0"/>
        <v>1</v>
      </c>
      <c r="F26" s="16">
        <v>1</v>
      </c>
      <c r="G26" s="17" t="s">
        <v>100</v>
      </c>
      <c r="H26" s="16"/>
      <c r="I26" s="16"/>
      <c r="J26" s="16"/>
      <c r="K26" s="16"/>
      <c r="L26" s="16"/>
      <c r="M26" s="18">
        <f t="shared" si="1"/>
        <v>6</v>
      </c>
      <c r="N26" s="16">
        <v>8</v>
      </c>
      <c r="O26" s="17">
        <f t="shared" si="2"/>
        <v>8.75</v>
      </c>
      <c r="P26" s="16">
        <v>10</v>
      </c>
      <c r="Q26" s="16">
        <v>6</v>
      </c>
      <c r="R26" s="17" t="s">
        <v>210</v>
      </c>
      <c r="S26" s="17" t="s">
        <v>211</v>
      </c>
      <c r="T26" s="16"/>
      <c r="U26" s="16"/>
      <c r="V26" s="16">
        <f t="shared" si="3"/>
        <v>7.19</v>
      </c>
      <c r="W26" s="34">
        <f t="shared" si="6"/>
        <v>7</v>
      </c>
      <c r="X26" s="16" t="str">
        <f t="shared" si="4"/>
        <v>Da</v>
      </c>
      <c r="Y26" s="19" t="s">
        <v>209</v>
      </c>
      <c r="Z26" s="19" t="s">
        <v>221</v>
      </c>
      <c r="AA26" t="str">
        <f t="shared" si="5"/>
        <v>Buna ziua, BANGHEORGHE S. DUMITRU, 
Nota FINALA la disciplina 'Logica matematica si comptationala' este : 7
care este rezultatul lucrarii de colocviu si a activitatii la orele de laborator si curs. 
- Activitatea la laborator : 6 (reprezinta 50% din nota finala)
- Punctaj grila: 8,  ceea ce corespunde notei : 8.75,  (25% din nota finala)
- Problema 1: 10 (12,5% din nota finala) {Comentariu: Ok, pentru problema (a). };
- Problema 2: 6 (12,5% din nota finala) {Comentariu: Ati gasit ceva pe net, ati scris definitia -si e ok, doar ca asa si nu avem nici o FNC, si deci nici nu este minimala. };
Astfel nota finala cu zecimale este : 7.19 , care ne aduce la nota finala rotunjita anuntata la inceputul mesajului.
Pentru eventuale contestatii ma contactati pe email la adresa andrei.rusu.teach@gmail.com pana duminica, 31.05.2020, orele 9.30 
Cu respect, 
Andrei RUSU</v>
      </c>
    </row>
    <row r="27" spans="1:27" ht="15.25" customHeight="1" x14ac:dyDescent="0.3">
      <c r="A27" s="8">
        <v>13</v>
      </c>
      <c r="B27" s="9" t="s">
        <v>54</v>
      </c>
      <c r="C27" s="12" t="s">
        <v>43</v>
      </c>
      <c r="D27" s="31" t="s">
        <v>151</v>
      </c>
      <c r="E27" s="28" t="str">
        <f t="shared" si="0"/>
        <v/>
      </c>
      <c r="F27" s="16">
        <v>1</v>
      </c>
      <c r="G27" s="16"/>
      <c r="H27" s="16"/>
      <c r="I27" s="16"/>
      <c r="J27" s="16"/>
      <c r="K27" s="16"/>
      <c r="L27" s="16"/>
      <c r="M27" s="18">
        <f t="shared" si="1"/>
        <v>1</v>
      </c>
      <c r="N27" s="16" t="str">
        <f>IF($D27="abs","ABS","")</f>
        <v>ABS</v>
      </c>
      <c r="O27" s="17" t="str">
        <f t="shared" si="2"/>
        <v>abs</v>
      </c>
      <c r="P27" s="16" t="str">
        <f t="shared" ref="P27:S29" si="7">IF($D27="abs","ABS","")</f>
        <v>ABS</v>
      </c>
      <c r="Q27" s="16" t="str">
        <f t="shared" si="7"/>
        <v>ABS</v>
      </c>
      <c r="R27" s="16" t="str">
        <f t="shared" si="7"/>
        <v>ABS</v>
      </c>
      <c r="S27" s="16" t="str">
        <f t="shared" si="7"/>
        <v>ABS</v>
      </c>
      <c r="T27" s="16"/>
      <c r="U27" s="16"/>
      <c r="V27" s="16" t="str">
        <f t="shared" si="3"/>
        <v>abs</v>
      </c>
      <c r="W27" s="34" t="str">
        <f t="shared" si="6"/>
        <v>abs</v>
      </c>
      <c r="X27" s="16" t="str">
        <f t="shared" si="4"/>
        <v>Nu</v>
      </c>
      <c r="Y27" s="19"/>
      <c r="Z27" s="19"/>
    </row>
    <row r="28" spans="1:27" ht="15.25" customHeight="1" x14ac:dyDescent="0.3">
      <c r="A28" s="8">
        <v>14</v>
      </c>
      <c r="B28" s="9" t="s">
        <v>55</v>
      </c>
      <c r="C28" s="12" t="s">
        <v>41</v>
      </c>
      <c r="D28" s="31" t="s">
        <v>151</v>
      </c>
      <c r="E28" s="28" t="str">
        <f t="shared" si="0"/>
        <v/>
      </c>
      <c r="F28" s="16">
        <v>1</v>
      </c>
      <c r="G28" s="16"/>
      <c r="H28" s="16"/>
      <c r="I28" s="16"/>
      <c r="J28" s="16"/>
      <c r="K28" s="16"/>
      <c r="L28" s="16"/>
      <c r="M28" s="18">
        <f t="shared" si="1"/>
        <v>1</v>
      </c>
      <c r="N28" s="16" t="str">
        <f>IF($D28="abs","ABS","")</f>
        <v>ABS</v>
      </c>
      <c r="O28" s="17" t="str">
        <f t="shared" si="2"/>
        <v>abs</v>
      </c>
      <c r="P28" s="16" t="str">
        <f t="shared" si="7"/>
        <v>ABS</v>
      </c>
      <c r="Q28" s="16" t="str">
        <f t="shared" si="7"/>
        <v>ABS</v>
      </c>
      <c r="R28" s="16" t="str">
        <f t="shared" si="7"/>
        <v>ABS</v>
      </c>
      <c r="S28" s="16" t="str">
        <f t="shared" si="7"/>
        <v>ABS</v>
      </c>
      <c r="T28" s="16"/>
      <c r="U28" s="16"/>
      <c r="V28" s="16" t="str">
        <f t="shared" si="3"/>
        <v>abs</v>
      </c>
      <c r="W28" s="34" t="str">
        <f t="shared" si="6"/>
        <v>abs</v>
      </c>
      <c r="X28" s="16" t="str">
        <f t="shared" si="4"/>
        <v>Nu</v>
      </c>
      <c r="Y28" s="19"/>
      <c r="Z28" s="19"/>
    </row>
    <row r="29" spans="1:27" ht="15.25" customHeight="1" x14ac:dyDescent="0.3">
      <c r="A29" s="8">
        <v>15</v>
      </c>
      <c r="B29" s="9" t="s">
        <v>56</v>
      </c>
      <c r="C29" s="12" t="s">
        <v>43</v>
      </c>
      <c r="D29" s="31" t="s">
        <v>151</v>
      </c>
      <c r="E29" s="28" t="str">
        <f t="shared" si="0"/>
        <v/>
      </c>
      <c r="F29" s="16">
        <v>1</v>
      </c>
      <c r="G29" s="16"/>
      <c r="H29" s="16"/>
      <c r="I29" s="16"/>
      <c r="J29" s="16"/>
      <c r="K29" s="16"/>
      <c r="L29" s="16"/>
      <c r="M29" s="18">
        <f t="shared" si="1"/>
        <v>1</v>
      </c>
      <c r="N29" s="16" t="str">
        <f>IF($D29="abs","ABS","")</f>
        <v>ABS</v>
      </c>
      <c r="O29" s="17" t="str">
        <f t="shared" si="2"/>
        <v>abs</v>
      </c>
      <c r="P29" s="16" t="str">
        <f t="shared" si="7"/>
        <v>ABS</v>
      </c>
      <c r="Q29" s="16" t="str">
        <f t="shared" si="7"/>
        <v>ABS</v>
      </c>
      <c r="R29" s="16" t="str">
        <f t="shared" si="7"/>
        <v>ABS</v>
      </c>
      <c r="S29" s="16" t="str">
        <f t="shared" si="7"/>
        <v>ABS</v>
      </c>
      <c r="T29" s="16"/>
      <c r="U29" s="16"/>
      <c r="V29" s="16" t="str">
        <f t="shared" si="3"/>
        <v>abs</v>
      </c>
      <c r="W29" s="34" t="str">
        <f t="shared" si="6"/>
        <v>abs</v>
      </c>
      <c r="X29" s="16" t="str">
        <f t="shared" si="4"/>
        <v>Nu</v>
      </c>
      <c r="Y29" s="19"/>
      <c r="Z29" s="19"/>
    </row>
    <row r="30" spans="1:27" ht="15.25" customHeight="1" x14ac:dyDescent="0.3">
      <c r="A30" s="8">
        <v>16</v>
      </c>
      <c r="B30" s="9" t="s">
        <v>57</v>
      </c>
      <c r="C30" s="12" t="s">
        <v>43</v>
      </c>
      <c r="D30" s="28"/>
      <c r="E30" s="28" t="str">
        <f t="shared" si="0"/>
        <v/>
      </c>
      <c r="F30" s="16">
        <v>1</v>
      </c>
      <c r="G30" s="16"/>
      <c r="H30" s="16"/>
      <c r="I30" s="16"/>
      <c r="J30" s="16"/>
      <c r="K30" s="16"/>
      <c r="L30" s="16"/>
      <c r="M30" s="18">
        <f t="shared" si="1"/>
        <v>1</v>
      </c>
      <c r="N30" s="16">
        <v>4</v>
      </c>
      <c r="O30" s="17">
        <f t="shared" si="2"/>
        <v>6.25</v>
      </c>
      <c r="P30" s="16">
        <v>8</v>
      </c>
      <c r="Q30" s="16">
        <v>1</v>
      </c>
      <c r="R30" s="17" t="s">
        <v>189</v>
      </c>
      <c r="S30" s="17" t="s">
        <v>190</v>
      </c>
      <c r="T30" s="17" t="s">
        <v>191</v>
      </c>
      <c r="U30" s="16"/>
      <c r="V30" s="16">
        <f t="shared" si="3"/>
        <v>3.19</v>
      </c>
      <c r="W30" s="34">
        <v>5</v>
      </c>
      <c r="X30" s="16" t="str">
        <f t="shared" si="4"/>
        <v>Da</v>
      </c>
      <c r="Y30" s="19" t="s">
        <v>188</v>
      </c>
      <c r="Z30" s="19"/>
      <c r="AA30" t="str">
        <f>"Buna ziua, "&amp;B30&amp;", "&amp;CHAR(10)&amp;CHAR(10)&amp;"Nota FINALA la disciplina 'Logica matematica si comptationala' este : "&amp;W30&amp;CHAR(10)&amp;CHAR(10)&amp;"care este rezultatul lucrarii de colocviu si a activitatii la orele de laborator si curs. "&amp;CHAR(10)&amp;CHAR(10)&amp;"- Activitatea la laborator : "&amp;M30&amp;" (reprezinta 50% din nota finala)"&amp;CHAR(10)&amp;"- Punctaj grila: "&amp;N30&amp;",  ceea ce corespunde notei : "&amp;O30&amp;",  (25% din nota finala)"&amp;CHAR(10)&amp;"- Problema 1: "&amp;P30&amp;" (12,5% din nota finala) {Comentariu: "&amp;R30&amp;"};"&amp;CHAR(10)&amp;"- Problema 2: "&amp;Q30&amp;" (12,5% din nota finala) {Comentariu: "&amp;S30&amp;"};"&amp;CHAR(10) &amp; CHAR(10) &amp; CHAR(10) &amp; "Astfel nota finala cu zecimale este : " &amp; V30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BONCOTĂ M. IONUŢ CLAUDIU, 
Nota FINALA la disciplina 'Logica matematica si comptationala' este : 5
care este rezultatul lucrarii de colocviu si a activitatii la orele de laborator si curs. 
- Activitatea la laborator : 1 (reprezinta 50% din nota finala)
- Punctaj grila: 4,  ceea ce corespunde notei : 6.25,  (25% din nota finala)
- Problema 1: 8 (12,5% din nota finala) {Comentariu: Ok, este tautologie, dar nu asta am intrebat la problema :)};
- Problema 2: 1 (12,5% din nota finala) {Comentariu: :(};
Astfel nota finala cu zecimale este : 3.19 , care ne aduce la nota finala rotunjita anuntata la inceputul mesajului.
Pentru eventuale contestatii ma contactati pe email la adresa andrei.rusu.teach@gmail.com pana duminica, 31.05.2020, orele 9.30 
Cu respect, 
Andrei RUSU</v>
      </c>
    </row>
    <row r="31" spans="1:27" ht="15.25" customHeight="1" x14ac:dyDescent="0.3">
      <c r="A31" s="8">
        <v>17</v>
      </c>
      <c r="B31" s="9" t="s">
        <v>58</v>
      </c>
      <c r="C31" s="12" t="s">
        <v>41</v>
      </c>
      <c r="D31" s="28"/>
      <c r="E31" s="28">
        <f t="shared" si="0"/>
        <v>2</v>
      </c>
      <c r="F31" s="16">
        <v>1</v>
      </c>
      <c r="G31" s="17" t="s">
        <v>100</v>
      </c>
      <c r="H31" s="17" t="s">
        <v>100</v>
      </c>
      <c r="I31" s="16"/>
      <c r="J31" s="16"/>
      <c r="K31" s="16"/>
      <c r="L31" s="16"/>
      <c r="M31" s="18">
        <f t="shared" si="1"/>
        <v>7</v>
      </c>
      <c r="N31" s="16">
        <v>7</v>
      </c>
      <c r="O31" s="17">
        <f t="shared" si="2"/>
        <v>8.1300000000000008</v>
      </c>
      <c r="P31" s="16">
        <v>10</v>
      </c>
      <c r="Q31" s="16">
        <v>7</v>
      </c>
      <c r="R31" s="17" t="s">
        <v>186</v>
      </c>
      <c r="S31" s="17" t="s">
        <v>194</v>
      </c>
      <c r="T31" s="16"/>
      <c r="U31" s="16"/>
      <c r="V31" s="16">
        <f t="shared" si="3"/>
        <v>7.66</v>
      </c>
      <c r="W31" s="34">
        <f>IF(V31="abs","abs",ROUND(V31,0))</f>
        <v>8</v>
      </c>
      <c r="X31" s="16" t="str">
        <f t="shared" si="4"/>
        <v>Da</v>
      </c>
      <c r="Y31" s="19" t="s">
        <v>199</v>
      </c>
      <c r="Z31" s="19"/>
      <c r="AA31" t="str">
        <f>"Buna ziua, "&amp;B31&amp;", "&amp;CHAR(10)&amp;CHAR(10)&amp;"Nota FINALA la disciplina 'Logica matematica si comptationala' este : "&amp;W31&amp;CHAR(10)&amp;CHAR(10)&amp;"care este rezultatul lucrarii de colocviu si a activitatii la orele de laborator si curs. "&amp;CHAR(10)&amp;CHAR(10)&amp;"- Activitatea la laborator : "&amp;M31&amp;" (reprezinta 50% din nota finala)"&amp;CHAR(10)&amp;"- Punctaj grila: "&amp;N31&amp;",  ceea ce corespunde notei : "&amp;O31&amp;",  (25% din nota finala)"&amp;CHAR(10)&amp;"- Problema 1: "&amp;P31&amp;" (12,5% din nota finala) {Comentariu: "&amp;R31&amp;"};"&amp;CHAR(10)&amp;"- Problema 2: "&amp;Q31&amp;" (12,5% din nota finala) {Comentariu: "&amp;S31&amp;"};"&amp;CHAR(10) &amp; CHAR(10) &amp; CHAR(10) &amp; "Astfel nota finala cu zecimale este : " &amp; V31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BONTAŞ D. ROBERT-ALEXANDRU, 
Nota FINALA la disciplina 'Logica matematica si comptationala' este : 8
care este rezultatul lucrarii de colocviu si a activitatii la orele de laborator si curs. 
- Activitatea la laborator : 7 (reprezinta 50% din nota finala)
- Punctaj grila: 7,  ceea ce corespunde notei : 8.13,  (25% din nota finala)
- Problema 1: 10 (12,5% din nota finala) {Comentariu: Ok.};
- Problema 2: 7 (12,5% din nota finala) {Comentariu: Aveti niste transformari echivalente, dar unde este aplicarea principiului rezolutiei? };
Astfel nota finala cu zecimale este : 7.66 , care ne aduce la nota finala rotunjita anuntata la inceputul mesajului.
Pentru eventuale contestatii ma contactati pe email la adresa andrei.rusu.teach@gmail.com pana duminica, 31.05.2020, orele 9.30 
Cu respect, 
Andrei RUSU</v>
      </c>
    </row>
    <row r="32" spans="1:27" ht="15.25" customHeight="1" x14ac:dyDescent="0.3">
      <c r="A32" s="8">
        <v>18</v>
      </c>
      <c r="B32" s="9" t="s">
        <v>59</v>
      </c>
      <c r="C32" s="12" t="s">
        <v>43</v>
      </c>
      <c r="D32" s="28"/>
      <c r="E32" s="28">
        <f t="shared" si="0"/>
        <v>2</v>
      </c>
      <c r="F32" s="16">
        <v>1</v>
      </c>
      <c r="G32" s="17" t="s">
        <v>100</v>
      </c>
      <c r="H32" s="17" t="s">
        <v>100</v>
      </c>
      <c r="I32" s="16"/>
      <c r="J32" s="16"/>
      <c r="K32" s="16"/>
      <c r="L32" s="16"/>
      <c r="M32" s="18">
        <f t="shared" si="1"/>
        <v>7</v>
      </c>
      <c r="N32" s="16">
        <v>8</v>
      </c>
      <c r="O32" s="17">
        <f t="shared" si="2"/>
        <v>8.75</v>
      </c>
      <c r="P32" s="16">
        <v>10</v>
      </c>
      <c r="Q32" s="17">
        <v>8</v>
      </c>
      <c r="R32" s="17" t="s">
        <v>198</v>
      </c>
      <c r="S32" s="17" t="s">
        <v>162</v>
      </c>
      <c r="T32" s="16"/>
      <c r="U32" s="16"/>
      <c r="V32" s="16">
        <f t="shared" si="3"/>
        <v>7.94</v>
      </c>
      <c r="W32" s="34">
        <f>IF(V32="abs","abs",ROUND(V32,0))</f>
        <v>8</v>
      </c>
      <c r="X32" s="16" t="str">
        <f t="shared" si="4"/>
        <v>Da</v>
      </c>
      <c r="Y32" s="19" t="s">
        <v>104</v>
      </c>
      <c r="Z32" s="19" t="s">
        <v>227</v>
      </c>
      <c r="AA32" t="str">
        <f>"Buna ziua, "&amp;B32&amp;", "&amp;CHAR(10)&amp;CHAR(10)&amp;"Nota FINALA la disciplina 'Logica matematica si comptationala' este : "&amp;W32&amp;CHAR(10)&amp;CHAR(10)&amp;"care este rezultatul lucrarii de colocviu si a activitatii la orele de laborator si curs. "&amp;CHAR(10)&amp;CHAR(10)&amp;"- Activitatea la laborator : "&amp;M32&amp;" (reprezinta 50% din nota finala)"&amp;CHAR(10)&amp;"- Punctaj grila: "&amp;N32&amp;",  ceea ce corespunde notei : "&amp;O32&amp;",  (25% din nota finala)"&amp;CHAR(10)&amp;"- Problema 1: "&amp;P32&amp;" (12,5% din nota finala) {Comentariu: "&amp;R32&amp;"};"&amp;CHAR(10)&amp;"- Problema 2: "&amp;Q32&amp;" (12,5% din nota finala) {Comentariu: "&amp;S32&amp;"};"&amp;CHAR(10) &amp; CHAR(10) &amp; CHAR(10) &amp; "Astfel nota finala cu zecimale este : " &amp; V32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BOTEA I.-V. CRISTIAN-IONUŢ, 
Nota FINALA la disciplina 'Logica matematica si comptationala' este : 8
care este rezultatul lucrarii de colocviu si a activitatii la orele de laborator si curs. 
- Activitatea la laborator : 7 (reprezinta 50% din nota finala)
- Punctaj grila: 8,  ceea ce corespunde notei : 8.75,  (25% din nota finala)
- Problema 1: 10 (12,5% din nota finala) {Comentariu: ok.};
- Problema 2: 8 (12,5% din nota finala) {Comentariu: Transformarile echivalente sunt bune in esenta, doar ca nu ati aplicat corect principiul rezolutiei. };
Astfel nota finala cu zecimale este : 7.94 , care ne aduce la nota finala rotunjita anuntata la inceputul mesajului.
Pentru eventuale contestatii ma contactati pe email la adresa andrei.rusu.teach@gmail.com pana duminica, 31.05.2020, orele 9.30 
Cu respect, 
Andrei RUSU</v>
      </c>
    </row>
    <row r="33" spans="1:27" x14ac:dyDescent="0.3">
      <c r="A33" s="8">
        <v>19</v>
      </c>
      <c r="B33" s="9" t="s">
        <v>60</v>
      </c>
      <c r="C33" s="12" t="s">
        <v>41</v>
      </c>
      <c r="D33" s="28"/>
      <c r="E33" s="28">
        <f t="shared" si="0"/>
        <v>5</v>
      </c>
      <c r="F33" s="16">
        <v>1</v>
      </c>
      <c r="G33" s="17" t="s">
        <v>100</v>
      </c>
      <c r="H33" s="17" t="s">
        <v>100</v>
      </c>
      <c r="I33" s="17" t="s">
        <v>100</v>
      </c>
      <c r="J33" s="17" t="s">
        <v>100</v>
      </c>
      <c r="K33" s="17" t="s">
        <v>100</v>
      </c>
      <c r="L33" s="16"/>
      <c r="M33" s="18">
        <f t="shared" si="1"/>
        <v>10</v>
      </c>
      <c r="N33" s="16">
        <v>6</v>
      </c>
      <c r="O33" s="17">
        <f t="shared" si="2"/>
        <v>7.5</v>
      </c>
      <c r="P33" s="16">
        <v>10</v>
      </c>
      <c r="Q33" s="16">
        <v>8</v>
      </c>
      <c r="R33" s="17" t="s">
        <v>193</v>
      </c>
      <c r="S33" s="17" t="s">
        <v>237</v>
      </c>
      <c r="T33" s="16"/>
      <c r="U33" s="16"/>
      <c r="V33" s="16">
        <f t="shared" si="3"/>
        <v>9.1300000000000008</v>
      </c>
      <c r="W33" s="34">
        <f>IF(V33="abs","abs",ROUND(V33,0))</f>
        <v>9</v>
      </c>
      <c r="X33" s="16" t="str">
        <f t="shared" si="4"/>
        <v>Da</v>
      </c>
      <c r="Y33" s="19" t="s">
        <v>236</v>
      </c>
      <c r="Z33" s="19"/>
      <c r="AA33" t="str">
        <f>"Buna ziua, "&amp;B33&amp;", "&amp;CHAR(10)&amp;CHAR(10)&amp;"Nota FINALA la disciplina 'Logica matematica si comptationala' este : "&amp;W33&amp;CHAR(10)&amp;CHAR(10)&amp;"care este rezultatul lucrarii de colocviu si a activitatii la orele de laborator si curs. "&amp;CHAR(10)&amp;CHAR(10)&amp;"- Activitatea la laborator : "&amp;M33&amp;" (reprezinta 50% din nota finala)"&amp;CHAR(10)&amp;"- Punctaj grila: "&amp;N33&amp;",  ceea ce corespunde notei : "&amp;O33&amp;",  (25% din nota finala)"&amp;CHAR(10)&amp;"- Problema 1: "&amp;P33&amp;" (12,5% din nota finala) {Comentariu: "&amp;R33&amp;"};"&amp;CHAR(10)&amp;"- Problema 2: "&amp;Q33&amp;" (12,5% din nota finala) {Comentariu: "&amp;S33&amp;"};"&amp;CHAR(10) &amp; CHAR(10) &amp; CHAR(10) &amp; "Astfel nota finala cu zecimale este : " &amp; V33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BOTEZATU N. IOAN-EUGEN, 
Nota FINALA la disciplina 'Logica matematica si comptationala' este : 9
care este rezultatul lucrarii de colocviu si a activitatii la orele de laborator si curs. 
- Activitatea la laborator : 10 (reprezinta 50% din nota finala)
- Punctaj grila: 6,  ceea ce corespunde notei : 7.5,  (25% din nota finala)
- Problema 1: 10 (12,5% din nota finala) {Comentariu: Ok,};
- Problema 2: 8 (12,5% din nota finala) {Comentariu: Aveti transformari echivalente, dar unde ati folosit principiul rezolutiei? };
Astfel nota finala cu zecimale este : 9.13 , care ne aduce la nota finala rotunjita anuntata la inceputul mesajului.
Pentru eventuale contestatii ma contactati pe email la adresa andrei.rusu.teach@gmail.com pana duminica, 31.05.2020, orele 9.30 
Cu respect, 
Andrei RUSU</v>
      </c>
    </row>
    <row r="34" spans="1:27" ht="15.65" customHeight="1" x14ac:dyDescent="0.3">
      <c r="A34" s="8">
        <v>20</v>
      </c>
      <c r="B34" s="9" t="s">
        <v>61</v>
      </c>
      <c r="C34" s="12" t="s">
        <v>43</v>
      </c>
      <c r="D34" s="28"/>
      <c r="E34" s="28" t="str">
        <f t="shared" si="0"/>
        <v/>
      </c>
      <c r="F34" s="16">
        <v>1</v>
      </c>
      <c r="G34" s="16"/>
      <c r="H34" s="16"/>
      <c r="I34" s="16"/>
      <c r="J34" s="16"/>
      <c r="K34" s="16"/>
      <c r="L34" s="16"/>
      <c r="M34" s="18">
        <f t="shared" si="1"/>
        <v>1</v>
      </c>
      <c r="N34" s="16">
        <v>4</v>
      </c>
      <c r="O34" s="17">
        <f t="shared" si="2"/>
        <v>6.25</v>
      </c>
      <c r="P34" s="16">
        <v>8</v>
      </c>
      <c r="Q34" s="16">
        <v>7</v>
      </c>
      <c r="R34" s="17" t="s">
        <v>161</v>
      </c>
      <c r="S34" s="17" t="s">
        <v>162</v>
      </c>
      <c r="T34" s="17" t="s">
        <v>163</v>
      </c>
      <c r="U34" s="16"/>
      <c r="V34" s="16">
        <f t="shared" si="3"/>
        <v>3.94</v>
      </c>
      <c r="W34" s="34">
        <v>5</v>
      </c>
      <c r="X34" s="16" t="str">
        <f t="shared" si="4"/>
        <v>Da</v>
      </c>
      <c r="Y34" s="19" t="s">
        <v>160</v>
      </c>
      <c r="Z34" s="19"/>
      <c r="AA34" t="str">
        <f>"Buna ziua, "&amp;B34&amp;", "&amp;CHAR(10)&amp;CHAR(10)&amp;"Nota FINALA la disciplina 'Logica matematica si comptationala' este : "&amp;W34&amp;CHAR(10)&amp;CHAR(10)&amp;"care este rezultatul lucrarii de colocviu si a activitatii la orele de laborator si curs. "&amp;CHAR(10)&amp;CHAR(10)&amp;"- Activitatea la laborator : "&amp;M34&amp;" (reprezinta 50% din nota finala)"&amp;CHAR(10)&amp;"- Punctaj grila: "&amp;N34&amp;",  ceea ce corespunde notei : "&amp;O34&amp;",  (25% din nota finala)"&amp;CHAR(10)&amp;"- Problema 1: "&amp;P34&amp;" (12,5% din nota finala) {Comentariu: "&amp;R34&amp;"};"&amp;CHAR(10)&amp;"- Problema 2: "&amp;Q34&amp;" (12,5% din nota finala) {Comentariu: "&amp;S34&amp;"};"&amp;CHAR(10) &amp; CHAR(10) &amp; CHAR(10) &amp; "Astfel nota finala cu zecimale este : " &amp; V34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BOTICĂ V. VLAD-VALENTIN, 
Nota FINALA la disciplina 'Logica matematica si comptationala' este : 5
care este rezultatul lucrarii de colocviu si a activitatii la orele de laborator si curs. 
- Activitatea la laborator : 1 (reprezinta 50% din nota finala)
- Punctaj grila: 4,  ceea ce corespunde notei : 6.25,  (25% din nota finala)
- Problema 1: 8 (12,5% din nota finala) {Comentariu: Nu ne intereseaza daca este sau nu tautologie, ca care este FNC sau FND. };
- Problema 2: 7 (12,5% din nota finala) {Comentariu: Transformarile echivalente sunt bune in esenta, doar ca nu ati aplicat corect principiul rezolutiei. };
Astfel nota finala cu zecimale este : 3.94 , care ne aduce la nota finala rotunjita anuntata la inceputul mesajului.
Pentru eventuale contestatii ma contactati pe email la adresa andrei.rusu.teach@gmail.com pana duminica, 31.05.2020, orele 9.30 
Cu respect, 
Andrei RUSU</v>
      </c>
    </row>
    <row r="35" spans="1:27" ht="15.25" customHeight="1" x14ac:dyDescent="0.3">
      <c r="A35" s="8">
        <v>22</v>
      </c>
      <c r="B35" s="9" t="s">
        <v>63</v>
      </c>
      <c r="C35" s="12" t="s">
        <v>43</v>
      </c>
      <c r="D35" s="31" t="s">
        <v>151</v>
      </c>
      <c r="E35" s="28" t="str">
        <f t="shared" si="0"/>
        <v/>
      </c>
      <c r="F35" s="16">
        <v>1</v>
      </c>
      <c r="G35" s="16"/>
      <c r="H35" s="16"/>
      <c r="I35" s="16"/>
      <c r="J35" s="16"/>
      <c r="K35" s="16"/>
      <c r="L35" s="16"/>
      <c r="M35" s="18">
        <f t="shared" si="1"/>
        <v>1</v>
      </c>
      <c r="N35" s="16" t="str">
        <f>IF($D35="abs","ABS","")</f>
        <v>ABS</v>
      </c>
      <c r="O35" s="17" t="str">
        <f t="shared" si="2"/>
        <v>abs</v>
      </c>
      <c r="P35" s="16" t="str">
        <f t="shared" ref="P35:S36" si="8">IF($D35="abs","ABS","")</f>
        <v>ABS</v>
      </c>
      <c r="Q35" s="16" t="str">
        <f t="shared" si="8"/>
        <v>ABS</v>
      </c>
      <c r="R35" s="16" t="str">
        <f t="shared" si="8"/>
        <v>ABS</v>
      </c>
      <c r="S35" s="16" t="str">
        <f t="shared" si="8"/>
        <v>ABS</v>
      </c>
      <c r="T35" s="16"/>
      <c r="U35" s="16"/>
      <c r="V35" s="16" t="str">
        <f t="shared" si="3"/>
        <v>abs</v>
      </c>
      <c r="W35" s="34" t="str">
        <f>IF(V35="abs","abs",ROUND(V35,0))</f>
        <v>abs</v>
      </c>
      <c r="X35" s="16" t="str">
        <f t="shared" si="4"/>
        <v>Nu</v>
      </c>
      <c r="Y35" s="19"/>
      <c r="Z35" s="19"/>
    </row>
    <row r="36" spans="1:27" ht="15.25" customHeight="1" x14ac:dyDescent="0.3">
      <c r="A36" s="8">
        <v>21</v>
      </c>
      <c r="B36" s="9" t="s">
        <v>62</v>
      </c>
      <c r="C36" s="12" t="s">
        <v>43</v>
      </c>
      <c r="D36" s="31" t="s">
        <v>151</v>
      </c>
      <c r="E36" s="28" t="str">
        <f t="shared" si="0"/>
        <v/>
      </c>
      <c r="F36" s="16">
        <v>1</v>
      </c>
      <c r="G36" s="16"/>
      <c r="H36" s="16"/>
      <c r="I36" s="16"/>
      <c r="J36" s="16"/>
      <c r="K36" s="16"/>
      <c r="L36" s="16"/>
      <c r="M36" s="18">
        <f t="shared" si="1"/>
        <v>1</v>
      </c>
      <c r="N36" s="16" t="str">
        <f>IF($D36="abs","ABS","")</f>
        <v>ABS</v>
      </c>
      <c r="O36" s="17" t="str">
        <f t="shared" si="2"/>
        <v>abs</v>
      </c>
      <c r="P36" s="16" t="str">
        <f t="shared" si="8"/>
        <v>ABS</v>
      </c>
      <c r="Q36" s="16" t="str">
        <f t="shared" si="8"/>
        <v>ABS</v>
      </c>
      <c r="R36" s="16" t="str">
        <f t="shared" si="8"/>
        <v>ABS</v>
      </c>
      <c r="S36" s="16" t="str">
        <f t="shared" si="8"/>
        <v>ABS</v>
      </c>
      <c r="T36" s="16"/>
      <c r="U36" s="16"/>
      <c r="V36" s="16" t="str">
        <f t="shared" si="3"/>
        <v>abs</v>
      </c>
      <c r="W36" s="34" t="str">
        <f>IF(V36="abs","abs",ROUND(V36,0))</f>
        <v>abs</v>
      </c>
      <c r="X36" s="16" t="str">
        <f t="shared" si="4"/>
        <v>Nu</v>
      </c>
      <c r="Y36" s="19"/>
      <c r="Z36" s="19"/>
    </row>
    <row r="37" spans="1:27" ht="15.25" customHeight="1" x14ac:dyDescent="0.3">
      <c r="A37" s="8">
        <v>23</v>
      </c>
      <c r="B37" s="9" t="s">
        <v>64</v>
      </c>
      <c r="C37" s="12" t="s">
        <v>43</v>
      </c>
      <c r="D37" s="28"/>
      <c r="E37" s="28" t="str">
        <f t="shared" si="0"/>
        <v/>
      </c>
      <c r="F37" s="16">
        <v>1</v>
      </c>
      <c r="G37" s="16"/>
      <c r="H37" s="16"/>
      <c r="I37" s="16"/>
      <c r="J37" s="16"/>
      <c r="K37" s="16"/>
      <c r="L37" s="16"/>
      <c r="M37" s="18">
        <f t="shared" si="1"/>
        <v>1</v>
      </c>
      <c r="N37" s="16">
        <v>2</v>
      </c>
      <c r="O37" s="17">
        <f t="shared" si="2"/>
        <v>5</v>
      </c>
      <c r="P37" s="16">
        <v>1</v>
      </c>
      <c r="Q37" s="16">
        <v>1</v>
      </c>
      <c r="R37" s="16" t="str">
        <f>IF($D37="abs","ABS","")</f>
        <v/>
      </c>
      <c r="S37" s="16" t="str">
        <f>IF($D37="abs","ABS","")</f>
        <v/>
      </c>
      <c r="T37" s="17" t="s">
        <v>197</v>
      </c>
      <c r="U37" s="16"/>
      <c r="V37" s="16">
        <f t="shared" si="3"/>
        <v>2</v>
      </c>
      <c r="W37" s="34">
        <v>5</v>
      </c>
      <c r="X37" s="16" t="str">
        <f t="shared" si="4"/>
        <v>Da</v>
      </c>
      <c r="Y37" s="19" t="s">
        <v>196</v>
      </c>
      <c r="Z37" s="19"/>
      <c r="AA37" t="str">
        <f>"Buna ziua, "&amp;B37&amp;", "&amp;CHAR(10)&amp;CHAR(10)&amp;"Nota FINALA la disciplina 'Logica matematica si comptationala' este : "&amp;W37&amp;CHAR(10)&amp;CHAR(10)&amp;"care este rezultatul lucrarii de colocviu si a activitatii la orele de laborator si curs. "&amp;CHAR(10)&amp;CHAR(10)&amp;"- Activitatea la laborator : "&amp;M37&amp;" (reprezinta 50% din nota finala)"&amp;CHAR(10)&amp;"- Punctaj grila: "&amp;N37&amp;",  ceea ce corespunde notei : "&amp;O37&amp;",  (25% din nota finala)"&amp;CHAR(10)&amp;"- Problema 1: "&amp;P37&amp;" (12,5% din nota finala) {Comentariu: "&amp;R37&amp;"};"&amp;CHAR(10)&amp;"- Problema 2: "&amp;Q37&amp;" (12,5% din nota finala) {Comentariu: "&amp;S37&amp;"};"&amp;CHAR(10) &amp; CHAR(10) &amp; CHAR(10) &amp; "Astfel nota finala cu zecimale este : " &amp; V37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BUNEA I. BOGDAN-EDUARD, 
Nota FINALA la disciplina 'Logica matematica si comptationala' este : 5
care este rezultatul lucrarii de colocviu si a activitatii la orele de laborator si curs. 
- Activitatea la laborator : 1 (reprezinta 50% din nota finala)
- Punctaj grila: 2,  ceea ce corespunde notei : 5,  (25% din nota finala)
- Problema 1: 1 (12,5% din nota finala) {Comentariu: };
- Problema 2: 1 (12,5% din nota finala) {Comentariu: };
Astfel nota finala cu zecimale este : 2 , care ne aduce la nota finala rotunjita anuntata la inceputul mesajului.
Pentru eventuale contestatii ma contactati pe email la adresa andrei.rusu.teach@gmail.com pana duminica, 31.05.2020, orele 9.30 
Cu respect, 
Andrei RUSU</v>
      </c>
    </row>
    <row r="38" spans="1:27" ht="15.75" customHeight="1" x14ac:dyDescent="0.3">
      <c r="A38" s="8">
        <v>24</v>
      </c>
      <c r="B38" s="9" t="s">
        <v>65</v>
      </c>
      <c r="C38" s="12" t="s">
        <v>41</v>
      </c>
      <c r="D38" s="28"/>
      <c r="E38" s="28">
        <f t="shared" si="0"/>
        <v>5</v>
      </c>
      <c r="F38" s="16">
        <v>1</v>
      </c>
      <c r="G38" s="17" t="s">
        <v>100</v>
      </c>
      <c r="H38" s="17" t="s">
        <v>100</v>
      </c>
      <c r="I38" s="17" t="s">
        <v>100</v>
      </c>
      <c r="J38" s="17" t="s">
        <v>100</v>
      </c>
      <c r="K38" s="17" t="s">
        <v>100</v>
      </c>
      <c r="L38" s="16"/>
      <c r="M38" s="18">
        <f t="shared" si="1"/>
        <v>10</v>
      </c>
      <c r="N38" s="16">
        <v>6</v>
      </c>
      <c r="O38" s="17">
        <f t="shared" si="2"/>
        <v>7.5</v>
      </c>
      <c r="P38" s="16">
        <v>10</v>
      </c>
      <c r="Q38" s="16">
        <v>8</v>
      </c>
      <c r="R38" s="17" t="s">
        <v>186</v>
      </c>
      <c r="S38" s="17" t="s">
        <v>187</v>
      </c>
      <c r="T38" s="16"/>
      <c r="U38" s="16"/>
      <c r="V38" s="16">
        <f t="shared" si="3"/>
        <v>9.1300000000000008</v>
      </c>
      <c r="W38" s="34">
        <f t="shared" ref="W38:W46" si="9">IF(V38="abs","abs",ROUND(V38,0))</f>
        <v>9</v>
      </c>
      <c r="X38" s="16" t="str">
        <f t="shared" si="4"/>
        <v>Da</v>
      </c>
      <c r="Y38" s="19" t="s">
        <v>185</v>
      </c>
      <c r="Z38" s="19"/>
      <c r="AA38" t="str">
        <f>"Buna ziua, "&amp;B38&amp;", "&amp;CHAR(10)&amp;CHAR(10)&amp;"Nota FINALA la disciplina 'Logica matematica si comptationala' este : "&amp;W38&amp;CHAR(10)&amp;CHAR(10)&amp;"care este rezultatul lucrarii de colocviu si a activitatii la orele de laborator si curs. "&amp;CHAR(10)&amp;CHAR(10)&amp;"- Activitatea la laborator : "&amp;M38&amp;" (reprezinta 50% din nota finala)"&amp;CHAR(10)&amp;"- Punctaj grila: "&amp;N38&amp;",  ceea ce corespunde notei : "&amp;O38&amp;",  (25% din nota finala)"&amp;CHAR(10)&amp;"- Problema 1: "&amp;P38&amp;" (12,5% din nota finala) {Comentariu: "&amp;R38&amp;"};"&amp;CHAR(10)&amp;"- Problema 2: "&amp;Q38&amp;" (12,5% din nota finala) {Comentariu: "&amp;S38&amp;"};"&amp;CHAR(10) &amp; CHAR(10) &amp; CHAR(10) &amp; "Astfel nota finala cu zecimale este : " &amp; V38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BURTOI S. ALIN, 
Nota FINALA la disciplina 'Logica matematica si comptationala' este : 9
care este rezultatul lucrarii de colocviu si a activitatii la orele de laborator si curs. 
- Activitatea la laborator : 10 (reprezinta 50% din nota finala)
- Punctaj grila: 6,  ceea ce corespunde notei : 7.5,  (25% din nota finala)
- Problema 1: 10 (12,5% din nota finala) {Comentariu: Ok.};
- Problema 2: 8 (12,5% din nota finala) {Comentariu: Dar nu vad unde se aplica principiul rezolutiei? };
Astfel nota finala cu zecimale este : 9.13 , care ne aduce la nota finala rotunjita anuntata la inceputul mesajului.
Pentru eventuale contestatii ma contactati pe email la adresa andrei.rusu.teach@gmail.com pana duminica, 31.05.2020, orele 9.30 
Cu respect, 
Andrei RUSU</v>
      </c>
    </row>
    <row r="39" spans="1:27" ht="15.25" customHeight="1" x14ac:dyDescent="0.3">
      <c r="A39" s="8">
        <v>25</v>
      </c>
      <c r="B39" s="9" t="s">
        <v>66</v>
      </c>
      <c r="C39" s="12" t="s">
        <v>43</v>
      </c>
      <c r="D39" s="28"/>
      <c r="E39" s="28" t="str">
        <f t="shared" si="0"/>
        <v/>
      </c>
      <c r="F39" s="16">
        <v>2</v>
      </c>
      <c r="G39" s="16"/>
      <c r="H39" s="16"/>
      <c r="I39" s="16"/>
      <c r="J39" s="16"/>
      <c r="K39" s="16"/>
      <c r="L39" s="16"/>
      <c r="M39" s="18">
        <f t="shared" si="1"/>
        <v>1</v>
      </c>
      <c r="N39" s="16">
        <v>8</v>
      </c>
      <c r="O39" s="17">
        <f t="shared" si="2"/>
        <v>8.75</v>
      </c>
      <c r="P39" s="16">
        <v>10</v>
      </c>
      <c r="Q39" s="16">
        <v>8</v>
      </c>
      <c r="R39" s="17" t="s">
        <v>186</v>
      </c>
      <c r="S39" s="17" t="s">
        <v>187</v>
      </c>
      <c r="T39" s="16"/>
      <c r="U39" s="16"/>
      <c r="V39" s="16">
        <f t="shared" si="3"/>
        <v>4.9400000000000004</v>
      </c>
      <c r="W39" s="34">
        <f t="shared" si="9"/>
        <v>5</v>
      </c>
      <c r="X39" s="16" t="str">
        <f t="shared" si="4"/>
        <v>Da</v>
      </c>
      <c r="Y39" s="19" t="s">
        <v>208</v>
      </c>
      <c r="Z39" s="19"/>
      <c r="AA39" t="str">
        <f>"Buna ziua, "&amp;B39&amp;", "&amp;CHAR(10)&amp;CHAR(10)&amp;"Nota FINALA la disciplina 'Logica matematica si comptationala' este : "&amp;W39&amp;CHAR(10)&amp;CHAR(10)&amp;"care este rezultatul lucrarii de colocviu si a activitatii la orele de laborator si curs. "&amp;CHAR(10)&amp;CHAR(10)&amp;"- Activitatea la laborator : "&amp;M39&amp;" (reprezinta 50% din nota finala)"&amp;CHAR(10)&amp;"- Punctaj grila: "&amp;N39&amp;",  ceea ce corespunde notei : "&amp;O39&amp;",  (25% din nota finala)"&amp;CHAR(10)&amp;"- Problema 1: "&amp;P39&amp;" (12,5% din nota finala) {Comentariu: "&amp;R39&amp;"};"&amp;CHAR(10)&amp;"- Problema 2: "&amp;Q39&amp;" (12,5% din nota finala) {Comentariu: "&amp;S39&amp;"};"&amp;CHAR(10) &amp; CHAR(10) &amp; CHAR(10) &amp; "Astfel nota finala cu zecimale este : " &amp; V39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BUZOIANU V. IONUŢ DANIEL, 
Nota FINALA la disciplina 'Logica matematica si comptationala' este : 5
care este rezultatul lucrarii de colocviu si a activitatii la orele de laborator si curs. 
- Activitatea la laborator : 1 (reprezinta 50% din nota finala)
- Punctaj grila: 8,  ceea ce corespunde notei : 8.75,  (25% din nota finala)
- Problema 1: 10 (12,5% din nota finala) {Comentariu: Ok.};
- Problema 2: 8 (12,5% din nota finala) {Comentariu: Dar nu vad unde se aplica principiul rezolutiei? };
Astfel nota finala cu zecimale este : 4.94 , care ne aduce la nota finala rotunjita anuntata la inceputul mesajului.
Pentru eventuale contestatii ma contactati pe email la adresa andrei.rusu.teach@gmail.com pana duminica, 31.05.2020, orele 9.30 
Cu respect, 
Andrei RUSU</v>
      </c>
    </row>
    <row r="40" spans="1:27" ht="15.25" customHeight="1" x14ac:dyDescent="0.3">
      <c r="A40" s="8">
        <v>28</v>
      </c>
      <c r="B40" s="9" t="s">
        <v>69</v>
      </c>
      <c r="C40" s="12" t="s">
        <v>43</v>
      </c>
      <c r="D40" s="31" t="s">
        <v>151</v>
      </c>
      <c r="E40" s="28" t="str">
        <f t="shared" si="0"/>
        <v/>
      </c>
      <c r="F40" s="16">
        <v>2</v>
      </c>
      <c r="G40" s="16"/>
      <c r="H40" s="16"/>
      <c r="I40" s="16"/>
      <c r="J40" s="16"/>
      <c r="K40" s="16"/>
      <c r="L40" s="16"/>
      <c r="M40" s="18">
        <f t="shared" si="1"/>
        <v>1</v>
      </c>
      <c r="N40" s="16" t="str">
        <f>IF($D40="abs","ABS","")</f>
        <v>ABS</v>
      </c>
      <c r="O40" s="17" t="str">
        <f t="shared" si="2"/>
        <v>abs</v>
      </c>
      <c r="P40" s="16" t="str">
        <f t="shared" ref="P40:S41" si="10">IF($D40="abs","ABS","")</f>
        <v>ABS</v>
      </c>
      <c r="Q40" s="16" t="str">
        <f t="shared" si="10"/>
        <v>ABS</v>
      </c>
      <c r="R40" s="16" t="str">
        <f t="shared" si="10"/>
        <v>ABS</v>
      </c>
      <c r="S40" s="16" t="str">
        <f t="shared" si="10"/>
        <v>ABS</v>
      </c>
      <c r="T40" s="16"/>
      <c r="U40" s="16"/>
      <c r="V40" s="16" t="str">
        <f t="shared" si="3"/>
        <v>abs</v>
      </c>
      <c r="W40" s="34" t="str">
        <f t="shared" si="9"/>
        <v>abs</v>
      </c>
      <c r="X40" s="16" t="str">
        <f t="shared" si="4"/>
        <v>Nu</v>
      </c>
      <c r="Y40" s="19"/>
      <c r="Z40" s="19"/>
    </row>
    <row r="41" spans="1:27" ht="15.25" customHeight="1" x14ac:dyDescent="0.3">
      <c r="A41" s="8">
        <v>29</v>
      </c>
      <c r="B41" s="9" t="s">
        <v>70</v>
      </c>
      <c r="C41" s="12" t="s">
        <v>43</v>
      </c>
      <c r="D41" s="31" t="s">
        <v>151</v>
      </c>
      <c r="E41" s="28" t="str">
        <f t="shared" si="0"/>
        <v/>
      </c>
      <c r="F41" s="16">
        <v>2</v>
      </c>
      <c r="G41" s="16"/>
      <c r="H41" s="16"/>
      <c r="I41" s="16"/>
      <c r="J41" s="16"/>
      <c r="K41" s="16"/>
      <c r="L41" s="16"/>
      <c r="M41" s="18">
        <f t="shared" si="1"/>
        <v>1</v>
      </c>
      <c r="N41" s="16" t="str">
        <f>IF($D41="abs","ABS","")</f>
        <v>ABS</v>
      </c>
      <c r="O41" s="17" t="str">
        <f t="shared" si="2"/>
        <v>abs</v>
      </c>
      <c r="P41" s="16" t="str">
        <f t="shared" si="10"/>
        <v>ABS</v>
      </c>
      <c r="Q41" s="16" t="str">
        <f t="shared" si="10"/>
        <v>ABS</v>
      </c>
      <c r="R41" s="16" t="str">
        <f t="shared" si="10"/>
        <v>ABS</v>
      </c>
      <c r="S41" s="16" t="str">
        <f t="shared" si="10"/>
        <v>ABS</v>
      </c>
      <c r="T41" s="16"/>
      <c r="U41" s="16"/>
      <c r="V41" s="16" t="str">
        <f t="shared" si="3"/>
        <v>abs</v>
      </c>
      <c r="W41" s="34" t="str">
        <f t="shared" si="9"/>
        <v>abs</v>
      </c>
      <c r="X41" s="16" t="str">
        <f t="shared" si="4"/>
        <v>Nu</v>
      </c>
      <c r="Y41" s="19"/>
      <c r="Z41" s="19"/>
    </row>
    <row r="42" spans="1:27" ht="15.25" customHeight="1" x14ac:dyDescent="0.3">
      <c r="A42" s="8">
        <v>26</v>
      </c>
      <c r="B42" s="9" t="s">
        <v>67</v>
      </c>
      <c r="C42" s="12" t="s">
        <v>41</v>
      </c>
      <c r="D42" s="28"/>
      <c r="E42" s="28">
        <f t="shared" si="0"/>
        <v>4</v>
      </c>
      <c r="F42" s="16">
        <v>2</v>
      </c>
      <c r="G42" s="17" t="s">
        <v>100</v>
      </c>
      <c r="H42" s="17" t="s">
        <v>100</v>
      </c>
      <c r="I42" s="17" t="s">
        <v>100</v>
      </c>
      <c r="J42" s="17" t="s">
        <v>100</v>
      </c>
      <c r="K42" s="16"/>
      <c r="L42" s="16"/>
      <c r="M42" s="18">
        <f t="shared" si="1"/>
        <v>9</v>
      </c>
      <c r="N42" s="16">
        <v>8</v>
      </c>
      <c r="O42" s="17">
        <f t="shared" si="2"/>
        <v>8.75</v>
      </c>
      <c r="P42" s="16">
        <v>8</v>
      </c>
      <c r="Q42" s="16">
        <v>8</v>
      </c>
      <c r="R42" s="17" t="s">
        <v>195</v>
      </c>
      <c r="S42" s="17" t="s">
        <v>187</v>
      </c>
      <c r="T42" s="16"/>
      <c r="U42" s="16"/>
      <c r="V42" s="16">
        <f t="shared" si="3"/>
        <v>8.69</v>
      </c>
      <c r="W42" s="34">
        <f t="shared" si="9"/>
        <v>9</v>
      </c>
      <c r="X42" s="16" t="str">
        <f t="shared" si="4"/>
        <v>Da</v>
      </c>
      <c r="Y42" s="19" t="s">
        <v>122</v>
      </c>
      <c r="Z42" s="19"/>
      <c r="AA42" t="str">
        <f>"Buna ziua, "&amp;B42&amp;", "&amp;CHAR(10)&amp;CHAR(10)&amp;"Nota FINALA la disciplina 'Logica matematica si comptationala' este : "&amp;W42&amp;CHAR(10)&amp;CHAR(10)&amp;"care este rezultatul lucrarii de colocviu si a activitatii la orele de laborator si curs. "&amp;CHAR(10)&amp;CHAR(10)&amp;"- Activitatea la laborator : "&amp;M42&amp;" (reprezinta 50% din nota finala)"&amp;CHAR(10)&amp;"- Punctaj grila: "&amp;N42&amp;",  ceea ce corespunde notei : "&amp;O42&amp;",  (25% din nota finala)"&amp;CHAR(10)&amp;"- Problema 1: "&amp;P42&amp;" (12,5% din nota finala) {Comentariu: "&amp;R42&amp;"};"&amp;CHAR(10)&amp;"- Problema 2: "&amp;Q42&amp;" (12,5% din nota finala) {Comentariu: "&amp;S42&amp;"};"&amp;CHAR(10) &amp; CHAR(10) &amp; CHAR(10) &amp; "Astfel nota finala cu zecimale este : " &amp; V42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CANEŞ R. G. ALIN-GEORGE, 
Nota FINALA la disciplina 'Logica matematica si comptationala' este : 9
care este rezultatul lucrarii de colocviu si a activitatii la orele de laborator si curs. 
- Activitatea la laborator : 9 (reprezinta 50% din nota finala)
- Punctaj grila: 8,  ceea ce corespunde notei : 8.75,  (25% din nota finala)
- Problema 1: 8 (12,5% din nota finala) {Comentariu: Este tautologie, dar nu asta a fost intrebarea, ci care este FNC sau FND al formulei. };
- Problema 2: 8 (12,5% din nota finala) {Comentariu: Dar nu vad unde se aplica principiul rezolutiei? };
Astfel nota finala cu zecimale este : 8.69 , care ne aduce la nota finala rotunjita anuntata la inceputul mesajului.
Pentru eventuale contestatii ma contactati pe email la adresa andrei.rusu.teach@gmail.com pana duminica, 31.05.2020, orele 9.30 
Cu respect, 
Andrei RUSU</v>
      </c>
    </row>
    <row r="43" spans="1:27" ht="15.25" customHeight="1" x14ac:dyDescent="0.3">
      <c r="A43" s="8">
        <v>27</v>
      </c>
      <c r="B43" s="9" t="s">
        <v>68</v>
      </c>
      <c r="C43" s="12" t="s">
        <v>41</v>
      </c>
      <c r="D43" s="28"/>
      <c r="E43" s="28">
        <f t="shared" si="0"/>
        <v>3</v>
      </c>
      <c r="F43" s="16">
        <v>2</v>
      </c>
      <c r="G43" s="17" t="s">
        <v>100</v>
      </c>
      <c r="H43" s="17" t="s">
        <v>100</v>
      </c>
      <c r="I43" s="16"/>
      <c r="J43" s="17" t="s">
        <v>100</v>
      </c>
      <c r="K43" s="16"/>
      <c r="L43" s="16"/>
      <c r="M43" s="18">
        <f t="shared" si="1"/>
        <v>8</v>
      </c>
      <c r="N43" s="16">
        <v>10</v>
      </c>
      <c r="O43" s="17">
        <f t="shared" si="2"/>
        <v>10</v>
      </c>
      <c r="P43" s="16">
        <v>10</v>
      </c>
      <c r="Q43" s="16">
        <v>10</v>
      </c>
      <c r="R43" s="17" t="s">
        <v>155</v>
      </c>
      <c r="S43" s="17" t="s">
        <v>155</v>
      </c>
      <c r="T43" s="16"/>
      <c r="U43" s="16"/>
      <c r="V43" s="16">
        <f t="shared" si="3"/>
        <v>9</v>
      </c>
      <c r="W43" s="34">
        <f t="shared" si="9"/>
        <v>9</v>
      </c>
      <c r="X43" s="16" t="str">
        <f t="shared" si="4"/>
        <v>Da</v>
      </c>
      <c r="Y43" s="19" t="s">
        <v>106</v>
      </c>
      <c r="Z43" s="19"/>
      <c r="AA43" t="str">
        <f>"Buna ziua, "&amp;B43&amp;", "&amp;CHAR(10)&amp;CHAR(10)&amp;"Nota FINALA la disciplina 'Logica matematica si comptationala' este : "&amp;W43&amp;CHAR(10)&amp;CHAR(10)&amp;"care este rezultatul lucrarii de colocviu si a activitatii la orele de laborator si curs. "&amp;CHAR(10)&amp;CHAR(10)&amp;"- Activitatea la laborator : "&amp;M43&amp;" (reprezinta 50% din nota finala)"&amp;CHAR(10)&amp;"- Punctaj grila: "&amp;N43&amp;",  ceea ce corespunde notei : "&amp;O43&amp;",  (25% din nota finala)"&amp;CHAR(10)&amp;"- Problema 1: "&amp;P43&amp;" (12,5% din nota finala) {Comentariu: "&amp;R43&amp;"};"&amp;CHAR(10)&amp;"- Problema 2: "&amp;Q43&amp;" (12,5% din nota finala) {Comentariu: "&amp;S43&amp;"};"&amp;CHAR(10) &amp; CHAR(10) &amp; CHAR(10) &amp; "Astfel nota finala cu zecimale este : " &amp; V43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CARAMAN S. VASILIS, 
Nota FINALA la disciplina 'Logica matematica si comptationala' este : 9
care este rezultatul lucrarii de colocviu si a activitatii la orele de laborator si curs. 
- Activitatea la laborator : 8 (reprezinta 50% din nota finala)
- Punctaj grila: 10,  ceea ce corespunde notei : 10,  (25% din nota finala)
- Problema 1: 10 (12,5% din nota finala) {Comentariu: ok};
- Problema 2: 10 (12,5% din nota finala) {Comentariu: ok};
Astfel nota finala cu zecimale este : 9 , care ne aduce la nota finala rotunjita anuntata la inceputul mesajului.
Pentru eventuale contestatii ma contactati pe email la adresa andrei.rusu.teach@gmail.com pana duminica, 31.05.2020, orele 9.30 
Cu respect, 
Andrei RUSU</v>
      </c>
    </row>
    <row r="44" spans="1:27" ht="15.25" customHeight="1" x14ac:dyDescent="0.3">
      <c r="A44" s="8">
        <v>30</v>
      </c>
      <c r="B44" s="9" t="s">
        <v>71</v>
      </c>
      <c r="C44" s="12" t="s">
        <v>41</v>
      </c>
      <c r="D44" s="31" t="s">
        <v>254</v>
      </c>
      <c r="E44" s="28" t="str">
        <f t="shared" si="0"/>
        <v/>
      </c>
      <c r="F44" s="16">
        <v>2</v>
      </c>
      <c r="G44" s="16"/>
      <c r="H44" s="16"/>
      <c r="I44" s="16"/>
      <c r="J44" s="16"/>
      <c r="K44" s="16"/>
      <c r="L44" s="16"/>
      <c r="M44" s="18">
        <f t="shared" si="1"/>
        <v>1</v>
      </c>
      <c r="N44" s="32" t="s">
        <v>151</v>
      </c>
      <c r="O44" s="17" t="str">
        <f t="shared" si="2"/>
        <v>abs</v>
      </c>
      <c r="P44" s="16" t="str">
        <f>IF($D44="abs","ABS","")</f>
        <v/>
      </c>
      <c r="Q44" s="16" t="str">
        <f>IF($D44="abs","ABS","")</f>
        <v/>
      </c>
      <c r="R44" s="16" t="str">
        <f>IF($D44="abs","ABS","")</f>
        <v/>
      </c>
      <c r="S44" s="16" t="str">
        <f>IF($D44="abs","ABS","")</f>
        <v/>
      </c>
      <c r="T44" s="16"/>
      <c r="U44" s="16"/>
      <c r="V44" s="16" t="str">
        <f t="shared" si="3"/>
        <v>abs</v>
      </c>
      <c r="W44" s="34" t="str">
        <f t="shared" si="9"/>
        <v>abs</v>
      </c>
      <c r="X44" s="16" t="str">
        <f t="shared" si="4"/>
        <v>Nu</v>
      </c>
      <c r="Y44" s="19"/>
      <c r="Z44" s="19"/>
    </row>
    <row r="45" spans="1:27" ht="15.25" customHeight="1" x14ac:dyDescent="0.3">
      <c r="A45" s="8">
        <v>31</v>
      </c>
      <c r="B45" s="9" t="s">
        <v>72</v>
      </c>
      <c r="C45" s="12" t="s">
        <v>43</v>
      </c>
      <c r="D45" s="28"/>
      <c r="E45" s="28">
        <f t="shared" si="0"/>
        <v>2</v>
      </c>
      <c r="F45" s="16">
        <v>2</v>
      </c>
      <c r="G45" s="17" t="s">
        <v>100</v>
      </c>
      <c r="H45" s="17" t="s">
        <v>100</v>
      </c>
      <c r="I45" s="16"/>
      <c r="J45" s="16"/>
      <c r="K45" s="16"/>
      <c r="L45" s="16"/>
      <c r="M45" s="18">
        <f t="shared" si="1"/>
        <v>7</v>
      </c>
      <c r="N45" s="16">
        <v>4</v>
      </c>
      <c r="O45" s="17">
        <f t="shared" si="2"/>
        <v>6.25</v>
      </c>
      <c r="P45" s="16">
        <v>10</v>
      </c>
      <c r="Q45" s="16">
        <v>8</v>
      </c>
      <c r="R45" s="17" t="s">
        <v>186</v>
      </c>
      <c r="S45" s="17" t="s">
        <v>205</v>
      </c>
      <c r="T45" s="17" t="s">
        <v>206</v>
      </c>
      <c r="U45" s="16"/>
      <c r="V45" s="16">
        <f t="shared" si="3"/>
        <v>7.31</v>
      </c>
      <c r="W45" s="34">
        <f t="shared" si="9"/>
        <v>7</v>
      </c>
      <c r="X45" s="16" t="str">
        <f t="shared" si="4"/>
        <v>Da</v>
      </c>
      <c r="Y45" s="19" t="s">
        <v>125</v>
      </c>
      <c r="Z45" s="19"/>
      <c r="AA45" t="str">
        <f>"Buna ziua, "&amp;B45&amp;", "&amp;CHAR(10)&amp;CHAR(10)&amp;"Nota FINALA la disciplina 'Logica matematica si comptationala' este : "&amp;W45&amp;CHAR(10)&amp;CHAR(10)&amp;"care este rezultatul lucrarii de colocviu si a activitatii la orele de laborator si curs. "&amp;CHAR(10)&amp;CHAR(10)&amp;"- Activitatea la laborator : "&amp;M45&amp;" (reprezinta 50% din nota finala)"&amp;CHAR(10)&amp;"- Punctaj grila: "&amp;N45&amp;",  ceea ce corespunde notei : "&amp;O45&amp;",  (25% din nota finala)"&amp;CHAR(10)&amp;"- Problema 1: "&amp;P45&amp;" (12,5% din nota finala) {Comentariu: "&amp;R45&amp;"};"&amp;CHAR(10)&amp;"- Problema 2: "&amp;Q45&amp;" (12,5% din nota finala) {Comentariu: "&amp;S45&amp;"};"&amp;CHAR(10) &amp; CHAR(10) &amp; CHAR(10) &amp; "Astfel nota finala cu zecimale este : " &amp; V45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CHETRAN L.-M. ALIN-ADRIAN, 
Nota FINALA la disciplina 'Logica matematica si comptationala' este : 7
care este rezultatul lucrarii de colocviu si a activitatii la orele de laborator si curs. 
- Activitatea la laborator : 7 (reprezinta 50% din nota finala)
- Punctaj grila: 4,  ceea ce corespunde notei : 6.25,  (25% din nota finala)
- Problema 1: 10 (12,5% din nota finala) {Comentariu: Ok.};
- Problema 2: 8 (12,5% din nota finala) {Comentariu: Si forma minimala? };
Astfel nota finala cu zecimale este : 7.31 , care ne aduce la nota finala rotunjita anuntata la inceputul mesajului.
Pentru eventuale contestatii ma contactati pe email la adresa andrei.rusu.teach@gmail.com pana duminica, 31.05.2020, orele 9.30 
Cu respect, 
Andrei RUSU</v>
      </c>
    </row>
    <row r="46" spans="1:27" ht="15.65" customHeight="1" x14ac:dyDescent="0.3">
      <c r="A46" s="8">
        <v>32</v>
      </c>
      <c r="B46" s="9" t="s">
        <v>73</v>
      </c>
      <c r="C46" s="12" t="s">
        <v>41</v>
      </c>
      <c r="D46" s="31" t="s">
        <v>151</v>
      </c>
      <c r="E46" s="28" t="str">
        <f t="shared" si="0"/>
        <v/>
      </c>
      <c r="F46" s="16">
        <v>2</v>
      </c>
      <c r="G46" s="16"/>
      <c r="H46" s="16"/>
      <c r="I46" s="16"/>
      <c r="J46" s="16"/>
      <c r="K46" s="16"/>
      <c r="L46" s="16"/>
      <c r="M46" s="18">
        <f t="shared" si="1"/>
        <v>1</v>
      </c>
      <c r="N46" s="16" t="str">
        <f>IF($D46="abs","ABS","")</f>
        <v>ABS</v>
      </c>
      <c r="O46" s="17" t="str">
        <f t="shared" si="2"/>
        <v>abs</v>
      </c>
      <c r="P46" s="16" t="str">
        <f>IF($D46="abs","ABS","")</f>
        <v>ABS</v>
      </c>
      <c r="Q46" s="16" t="str">
        <f>IF($D46="abs","ABS","")</f>
        <v>ABS</v>
      </c>
      <c r="R46" s="16" t="str">
        <f>IF($D46="abs","ABS","")</f>
        <v>ABS</v>
      </c>
      <c r="S46" s="16" t="str">
        <f>IF($D46="abs","ABS","")</f>
        <v>ABS</v>
      </c>
      <c r="T46" s="16"/>
      <c r="U46" s="16"/>
      <c r="V46" s="16" t="str">
        <f t="shared" si="3"/>
        <v>abs</v>
      </c>
      <c r="W46" s="34" t="str">
        <f t="shared" si="9"/>
        <v>abs</v>
      </c>
      <c r="X46" s="16" t="str">
        <f t="shared" si="4"/>
        <v>Nu</v>
      </c>
      <c r="Y46" s="19"/>
      <c r="Z46" s="19"/>
    </row>
    <row r="47" spans="1:27" ht="15.25" customHeight="1" x14ac:dyDescent="0.3">
      <c r="A47" s="8">
        <v>33</v>
      </c>
      <c r="B47" s="9" t="s">
        <v>74</v>
      </c>
      <c r="C47" s="12" t="s">
        <v>43</v>
      </c>
      <c r="D47" s="28"/>
      <c r="E47" s="28">
        <f t="shared" ref="E47:E78" si="11">IF(COUNTA(G47:L47)=0,"",COUNTA(G47:L47))</f>
        <v>1</v>
      </c>
      <c r="F47" s="16">
        <v>2</v>
      </c>
      <c r="G47" s="17" t="s">
        <v>100</v>
      </c>
      <c r="H47" s="16"/>
      <c r="I47" s="16"/>
      <c r="J47" s="16"/>
      <c r="K47" s="16"/>
      <c r="L47" s="16"/>
      <c r="M47" s="18">
        <f t="shared" ref="M47:M78" si="12">IF(E47="",1,E47+5)</f>
        <v>6</v>
      </c>
      <c r="N47" s="16">
        <v>8</v>
      </c>
      <c r="O47" s="17">
        <f t="shared" ref="O47:O78" si="13">IF(OR(D47="abs",D47="LIPSA"),"abs",ROUND((10-5)*(N47-2)/(10-2)+5,2))</f>
        <v>8.75</v>
      </c>
      <c r="P47" s="16">
        <v>10</v>
      </c>
      <c r="Q47" s="16">
        <v>8</v>
      </c>
      <c r="R47" s="17" t="s">
        <v>186</v>
      </c>
      <c r="S47" s="17" t="s">
        <v>225</v>
      </c>
      <c r="T47" s="16"/>
      <c r="U47" s="16"/>
      <c r="V47" s="16">
        <f t="shared" ref="V47:V78" si="14">IF($O47="abs","abs",ROUND(50%*$M47+25%*$O47+25%*($P47+$Q47)/2,2))</f>
        <v>7.44</v>
      </c>
      <c r="W47" s="34">
        <v>7</v>
      </c>
      <c r="X47" s="16" t="str">
        <f t="shared" ref="X47:X78" si="15">IF(Y47&lt;&gt;"","Da","Nu")</f>
        <v>Da</v>
      </c>
      <c r="Y47" s="19" t="s">
        <v>141</v>
      </c>
      <c r="Z47" s="19" t="s">
        <v>224</v>
      </c>
      <c r="AA47" t="str">
        <f>"Buna ziua, "&amp;B47&amp;", "&amp;CHAR(10)&amp;CHAR(10)&amp;"Nota FINALA la disciplina 'Logica matematica si comptationala' este : "&amp;W47&amp;CHAR(10)&amp;CHAR(10)&amp;"care este rezultatul lucrarii de colocviu si a activitatii la orele de laborator si curs. "&amp;CHAR(10)&amp;CHAR(10)&amp;"- Activitatea la laborator : "&amp;M47&amp;" (reprezinta 50% din nota finala)"&amp;CHAR(10)&amp;"- Punctaj grila: "&amp;N47&amp;",  ceea ce corespunde notei : "&amp;O47&amp;",  (25% din nota finala)"&amp;CHAR(10)&amp;"- Problema 1: "&amp;P47&amp;" (12,5% din nota finala) {Comentariu: "&amp;R47&amp;"};"&amp;CHAR(10)&amp;"- Problema 2: "&amp;Q47&amp;" (12,5% din nota finala) {Comentariu: "&amp;S47&amp;"};"&amp;CHAR(10) &amp; CHAR(10) &amp; CHAR(10) &amp; "Astfel nota finala cu zecimale este : " &amp; V47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CHIPER GH. M. TATIANA, 
Nota FINALA la disciplina 'Logica matematica si comptationala' este : 7
care este rezultatul lucrarii de colocviu si a activitatii la orele de laborator si curs. 
- Activitatea la laborator : 6 (reprezinta 50% din nota finala)
- Punctaj grila: 8,  ceea ce corespunde notei : 8.75,  (25% din nota finala)
- Problema 1: 10 (12,5% din nota finala) {Comentariu: Ok.};
- Problema 2: 8 (12,5% din nota finala) {Comentariu: Dar unde este aplicati principiul rezolutiei? };
Astfel nota finala cu zecimale este : 7.44 , care ne aduce la nota finala rotunjita anuntata la inceputul mesajului.
Pentru eventuale contestatii ma contactati pe email la adresa andrei.rusu.teach@gmail.com pana duminica, 31.05.2020, orele 9.30 
Cu respect, 
Andrei RUSU</v>
      </c>
    </row>
    <row r="48" spans="1:27" ht="15.25" customHeight="1" x14ac:dyDescent="0.3">
      <c r="A48" s="8">
        <v>34</v>
      </c>
      <c r="B48" s="9" t="s">
        <v>75</v>
      </c>
      <c r="C48" s="12" t="s">
        <v>43</v>
      </c>
      <c r="D48" s="28"/>
      <c r="E48" s="28">
        <f t="shared" si="11"/>
        <v>2</v>
      </c>
      <c r="F48" s="16">
        <v>2</v>
      </c>
      <c r="G48" s="17" t="s">
        <v>100</v>
      </c>
      <c r="H48" s="17" t="s">
        <v>100</v>
      </c>
      <c r="I48" s="16"/>
      <c r="J48" s="16"/>
      <c r="K48" s="16"/>
      <c r="L48" s="16"/>
      <c r="M48" s="18">
        <f t="shared" si="12"/>
        <v>7</v>
      </c>
      <c r="N48" s="16">
        <v>8</v>
      </c>
      <c r="O48" s="17">
        <f t="shared" si="13"/>
        <v>8.75</v>
      </c>
      <c r="P48" s="16">
        <v>10</v>
      </c>
      <c r="Q48" s="16">
        <v>8</v>
      </c>
      <c r="R48" s="17" t="s">
        <v>186</v>
      </c>
      <c r="S48" s="17" t="s">
        <v>207</v>
      </c>
      <c r="T48" s="16"/>
      <c r="U48" s="16"/>
      <c r="V48" s="16">
        <f t="shared" si="14"/>
        <v>7.94</v>
      </c>
      <c r="W48" s="34">
        <f t="shared" ref="W48:W60" si="16">IF(V48="abs","abs",ROUND(V48,0))</f>
        <v>8</v>
      </c>
      <c r="X48" s="16" t="str">
        <f t="shared" si="15"/>
        <v>Da</v>
      </c>
      <c r="Y48" s="19" t="s">
        <v>120</v>
      </c>
      <c r="Z48" s="19"/>
      <c r="AA48" t="str">
        <f>"Buna ziua, "&amp;B48&amp;", "&amp;CHAR(10)&amp;CHAR(10)&amp;"Nota FINALA la disciplina 'Logica matematica si comptationala' este : "&amp;W48&amp;CHAR(10)&amp;CHAR(10)&amp;"care este rezultatul lucrarii de colocviu si a activitatii la orele de laborator si curs. "&amp;CHAR(10)&amp;CHAR(10)&amp;"- Activitatea la laborator : "&amp;M48&amp;" (reprezinta 50% din nota finala)"&amp;CHAR(10)&amp;"- Punctaj grila: "&amp;N48&amp;",  ceea ce corespunde notei : "&amp;O48&amp;",  (25% din nota finala)"&amp;CHAR(10)&amp;"- Problema 1: "&amp;P48&amp;" (12,5% din nota finala) {Comentariu: "&amp;R48&amp;"};"&amp;CHAR(10)&amp;"- Problema 2: "&amp;Q48&amp;" (12,5% din nota finala) {Comentariu: "&amp;S48&amp;"};"&amp;CHAR(10) &amp; CHAR(10) &amp; CHAR(10) &amp; "Astfel nota finala cu zecimale este : " &amp; V48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CHIRIACESCU I. ALEXANDRU, 
Nota FINALA la disciplina 'Logica matematica si comptationala' este : 8
care este rezultatul lucrarii de colocviu si a activitatii la orele de laborator si curs. 
- Activitatea la laborator : 7 (reprezinta 50% din nota finala)
- Punctaj grila: 8,  ceea ce corespunde notei : 8.75,  (25% din nota finala)
- Problema 1: 10 (12,5% din nota finala) {Comentariu: Ok.};
- Problema 2: 8 (12,5% din nota finala) {Comentariu: Si unde este aplicarea principiului rezolutiei? };
Astfel nota finala cu zecimale este : 7.94 , care ne aduce la nota finala rotunjita anuntata la inceputul mesajului.
Pentru eventuale contestatii ma contactati pe email la adresa andrei.rusu.teach@gmail.com pana duminica, 31.05.2020, orele 9.30 
Cu respect, 
Andrei RUSU</v>
      </c>
    </row>
    <row r="49" spans="1:27" ht="15.25" customHeight="1" x14ac:dyDescent="0.3">
      <c r="A49" s="8">
        <v>35</v>
      </c>
      <c r="B49" s="9" t="s">
        <v>76</v>
      </c>
      <c r="C49" s="12" t="s">
        <v>41</v>
      </c>
      <c r="D49" s="28"/>
      <c r="E49" s="28">
        <f t="shared" si="11"/>
        <v>5</v>
      </c>
      <c r="F49" s="16">
        <v>2</v>
      </c>
      <c r="G49" s="17" t="s">
        <v>100</v>
      </c>
      <c r="H49" s="17" t="s">
        <v>100</v>
      </c>
      <c r="I49" s="17" t="s">
        <v>100</v>
      </c>
      <c r="J49" s="17" t="s">
        <v>100</v>
      </c>
      <c r="K49" s="17" t="s">
        <v>100</v>
      </c>
      <c r="L49" s="16"/>
      <c r="M49" s="18">
        <f t="shared" si="12"/>
        <v>10</v>
      </c>
      <c r="N49" s="16">
        <v>9</v>
      </c>
      <c r="O49" s="17">
        <f t="shared" si="13"/>
        <v>9.3800000000000008</v>
      </c>
      <c r="P49" s="16">
        <v>10</v>
      </c>
      <c r="Q49" s="16">
        <v>10</v>
      </c>
      <c r="R49" s="17" t="s">
        <v>186</v>
      </c>
      <c r="S49" s="17" t="s">
        <v>218</v>
      </c>
      <c r="T49" s="16"/>
      <c r="U49" s="16"/>
      <c r="V49" s="16">
        <f t="shared" si="14"/>
        <v>9.85</v>
      </c>
      <c r="W49" s="34">
        <f t="shared" si="16"/>
        <v>10</v>
      </c>
      <c r="X49" s="16" t="str">
        <f t="shared" si="15"/>
        <v>Da</v>
      </c>
      <c r="Y49" s="19" t="s">
        <v>107</v>
      </c>
      <c r="Z49" s="19"/>
      <c r="AA49" t="str">
        <f>"Buna ziua, "&amp;B49&amp;", "&amp;CHAR(10)&amp;CHAR(10)&amp;"Nota FINALA la disciplina 'Logica matematica si comptationala' este : "&amp;W49&amp;CHAR(10)&amp;CHAR(10)&amp;"care este rezultatul lucrarii de colocviu si a activitatii la orele de laborator si curs. "&amp;CHAR(10)&amp;CHAR(10)&amp;"- Activitatea la laborator : "&amp;M49&amp;" (reprezinta 50% din nota finala)"&amp;CHAR(10)&amp;"- Punctaj grila: "&amp;N49&amp;",  ceea ce corespunde notei : "&amp;O49&amp;",  (25% din nota finala)"&amp;CHAR(10)&amp;"- Problema 1: "&amp;P49&amp;" (12,5% din nota finala) {Comentariu: "&amp;R49&amp;"};"&amp;CHAR(10)&amp;"- Problema 2: "&amp;Q49&amp;" (12,5% din nota finala) {Comentariu: "&amp;S49&amp;"};"&amp;CHAR(10) &amp; CHAR(10) &amp; CHAR(10) &amp; "Astfel nota finala cu zecimale este : " &amp; V49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CHITA A. CĂTĂLIN-ADRIAN, 
Nota FINALA la disciplina 'Logica matematica si comptationala' este : 10
care este rezultatul lucrarii de colocviu si a activitatii la orele de laborator si curs. 
- Activitatea la laborator : 10 (reprezinta 50% din nota finala)
- Punctaj grila: 9,  ceea ce corespunde notei : 9.38,  (25% din nota finala)
- Problema 1: 10 (12,5% din nota finala) {Comentariu: Ok.};
- Problema 2: 10 (12,5% din nota finala) {Comentariu: Dar se putea si mai minimala de obtinut};
Astfel nota finala cu zecimale este : 9.85 , care ne aduce la nota finala rotunjita anuntata la inceputul mesajului.
Pentru eventuale contestatii ma contactati pe email la adresa andrei.rusu.teach@gmail.com pana duminica, 31.05.2020, orele 9.30 
Cu respect, 
Andrei RUSU</v>
      </c>
    </row>
    <row r="50" spans="1:27" ht="15.25" customHeight="1" x14ac:dyDescent="0.3">
      <c r="A50" s="8">
        <v>36</v>
      </c>
      <c r="B50" s="9" t="s">
        <v>77</v>
      </c>
      <c r="C50" s="12" t="s">
        <v>43</v>
      </c>
      <c r="D50" s="31" t="s">
        <v>254</v>
      </c>
      <c r="E50" s="28" t="str">
        <f t="shared" si="11"/>
        <v/>
      </c>
      <c r="F50" s="16">
        <v>2</v>
      </c>
      <c r="G50" s="16"/>
      <c r="H50" s="16"/>
      <c r="I50" s="16"/>
      <c r="J50" s="16"/>
      <c r="K50" s="16"/>
      <c r="L50" s="16"/>
      <c r="M50" s="18">
        <f t="shared" si="12"/>
        <v>1</v>
      </c>
      <c r="N50" s="16" t="str">
        <f>IF($D50="abs","ABS","")</f>
        <v/>
      </c>
      <c r="O50" s="17" t="str">
        <f t="shared" si="13"/>
        <v>abs</v>
      </c>
      <c r="P50" s="16" t="str">
        <f>IF($D50="abs","ABS","")</f>
        <v/>
      </c>
      <c r="Q50" s="16" t="str">
        <f>IF($D50="abs","ABS","")</f>
        <v/>
      </c>
      <c r="R50" s="16" t="str">
        <f>IF($D50="abs","ABS","")</f>
        <v/>
      </c>
      <c r="S50" s="16" t="str">
        <f>IF($D50="abs","ABS","")</f>
        <v/>
      </c>
      <c r="T50" s="16"/>
      <c r="U50" s="16"/>
      <c r="V50" s="16" t="str">
        <f t="shared" si="14"/>
        <v>abs</v>
      </c>
      <c r="W50" s="34" t="str">
        <f t="shared" si="16"/>
        <v>abs</v>
      </c>
      <c r="X50" s="16" t="str">
        <f t="shared" si="15"/>
        <v>Nu</v>
      </c>
      <c r="Y50" s="19"/>
      <c r="Z50" s="19"/>
    </row>
    <row r="51" spans="1:27" ht="15.25" customHeight="1" x14ac:dyDescent="0.3">
      <c r="A51" s="8">
        <v>37</v>
      </c>
      <c r="B51" s="9" t="s">
        <v>78</v>
      </c>
      <c r="C51" s="12" t="s">
        <v>43</v>
      </c>
      <c r="D51" s="28"/>
      <c r="E51" s="28">
        <f t="shared" si="11"/>
        <v>3</v>
      </c>
      <c r="F51" s="16">
        <v>2</v>
      </c>
      <c r="G51" s="17" t="s">
        <v>100</v>
      </c>
      <c r="H51" s="16"/>
      <c r="I51" s="16"/>
      <c r="J51" s="17" t="s">
        <v>100</v>
      </c>
      <c r="K51" s="17" t="s">
        <v>100</v>
      </c>
      <c r="L51" s="16"/>
      <c r="M51" s="18">
        <f t="shared" si="12"/>
        <v>8</v>
      </c>
      <c r="N51" s="16">
        <v>8</v>
      </c>
      <c r="O51" s="17">
        <f t="shared" si="13"/>
        <v>8.75</v>
      </c>
      <c r="P51" s="16">
        <v>9</v>
      </c>
      <c r="Q51" s="16">
        <v>10</v>
      </c>
      <c r="R51" s="17" t="s">
        <v>216</v>
      </c>
      <c r="S51" s="17" t="s">
        <v>215</v>
      </c>
      <c r="T51" s="16"/>
      <c r="U51" s="16"/>
      <c r="V51" s="16">
        <f t="shared" si="14"/>
        <v>8.56</v>
      </c>
      <c r="W51" s="34">
        <f t="shared" si="16"/>
        <v>9</v>
      </c>
      <c r="X51" s="16" t="str">
        <f t="shared" si="15"/>
        <v>Da</v>
      </c>
      <c r="Y51" s="19" t="s">
        <v>214</v>
      </c>
      <c r="Z51" s="19"/>
      <c r="AA51" t="str">
        <f>"Buna ziua, "&amp;B51&amp;", "&amp;CHAR(10)&amp;CHAR(10)&amp;"Nota FINALA la disciplina 'Logica matematica si comptationala' este : "&amp;W51&amp;CHAR(10)&amp;CHAR(10)&amp;"care este rezultatul lucrarii de colocviu si a activitatii la orele de laborator si curs. "&amp;CHAR(10)&amp;CHAR(10)&amp;"- Activitatea la laborator : "&amp;M51&amp;" (reprezinta 50% din nota finala)"&amp;CHAR(10)&amp;"- Punctaj grila: "&amp;N51&amp;",  ceea ce corespunde notei : "&amp;O51&amp;",  (25% din nota finala)"&amp;CHAR(10)&amp;"- Problema 1: "&amp;P51&amp;" (12,5% din nota finala) {Comentariu: "&amp;R51&amp;"};"&amp;CHAR(10)&amp;"- Problema 2: "&amp;Q51&amp;" (12,5% din nota finala) {Comentariu: "&amp;S51&amp;"};"&amp;CHAR(10) &amp; CHAR(10) &amp; CHAR(10) &amp; "Astfel nota finala cu zecimale este : " &amp; V51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CIUCAȘU M. CATALIN GABRIEL, 
Nota FINALA la disciplina 'Logica matematica si comptationala' este : 9
care este rezultatul lucrarii de colocviu si a activitatii la orele de laborator si curs. 
- Activitatea la laborator : 8 (reprezinta 50% din nota finala)
- Punctaj grila: 8,  ceea ce corespunde notei : 8.75,  (25% din nota finala)
- Problema 1: 9 (12,5% din nota finala) {Comentariu: Trebuie 2 probleme, nu 3. Daca e tautologie, de ce nu continuati cu concluziile? Daca trebuie aplicat principiul rezolutiei, unde l-ati aplicat? };
- Problema 2: 10 (12,5% din nota finala) {Comentariu: Excelent. Cu explicatii. Succint. };
Astfel nota finala cu zecimale este : 8.56 , care ne aduce la nota finala rotunjita anuntata la inceputul mesajului.
Pentru eventuale contestatii ma contactati pe email la adresa andrei.rusu.teach@gmail.com pana duminica, 31.05.2020, orele 9.30 
Cu respect, 
Andrei RUSU</v>
      </c>
    </row>
    <row r="52" spans="1:27" ht="15.25" customHeight="1" x14ac:dyDescent="0.3">
      <c r="A52" s="8">
        <v>38</v>
      </c>
      <c r="B52" s="9" t="s">
        <v>79</v>
      </c>
      <c r="C52" s="12" t="s">
        <v>43</v>
      </c>
      <c r="D52" s="31" t="s">
        <v>254</v>
      </c>
      <c r="E52" s="28" t="str">
        <f t="shared" si="11"/>
        <v/>
      </c>
      <c r="F52" s="16">
        <v>2</v>
      </c>
      <c r="G52" s="16"/>
      <c r="H52" s="16"/>
      <c r="I52" s="16"/>
      <c r="J52" s="16"/>
      <c r="K52" s="16"/>
      <c r="L52" s="16"/>
      <c r="M52" s="18">
        <f t="shared" si="12"/>
        <v>1</v>
      </c>
      <c r="N52" s="16" t="str">
        <f>IF($D52="abs","ABS","")</f>
        <v/>
      </c>
      <c r="O52" s="17" t="str">
        <f t="shared" si="13"/>
        <v>abs</v>
      </c>
      <c r="P52" s="16" t="str">
        <f t="shared" ref="P52:S53" si="17">IF($D52="abs","ABS","")</f>
        <v/>
      </c>
      <c r="Q52" s="16" t="str">
        <f t="shared" si="17"/>
        <v/>
      </c>
      <c r="R52" s="16" t="str">
        <f t="shared" si="17"/>
        <v/>
      </c>
      <c r="S52" s="16" t="str">
        <f t="shared" si="17"/>
        <v/>
      </c>
      <c r="T52" s="16"/>
      <c r="U52" s="16"/>
      <c r="V52" s="16" t="str">
        <f t="shared" si="14"/>
        <v>abs</v>
      </c>
      <c r="W52" s="34" t="str">
        <f t="shared" si="16"/>
        <v>abs</v>
      </c>
      <c r="X52" s="16" t="str">
        <f t="shared" si="15"/>
        <v>Nu</v>
      </c>
      <c r="Y52" s="19"/>
      <c r="Z52" s="19"/>
    </row>
    <row r="53" spans="1:27" ht="15.25" customHeight="1" x14ac:dyDescent="0.3">
      <c r="A53" s="8">
        <v>39</v>
      </c>
      <c r="B53" s="9" t="s">
        <v>80</v>
      </c>
      <c r="C53" s="12" t="s">
        <v>43</v>
      </c>
      <c r="D53" s="31" t="s">
        <v>151</v>
      </c>
      <c r="E53" s="28" t="str">
        <f t="shared" si="11"/>
        <v/>
      </c>
      <c r="F53" s="16">
        <v>2</v>
      </c>
      <c r="G53" s="16"/>
      <c r="H53" s="16"/>
      <c r="I53" s="16"/>
      <c r="J53" s="16"/>
      <c r="K53" s="16"/>
      <c r="L53" s="16"/>
      <c r="M53" s="18">
        <f t="shared" si="12"/>
        <v>1</v>
      </c>
      <c r="N53" s="16" t="str">
        <f>IF($D53="abs","ABS","")</f>
        <v>ABS</v>
      </c>
      <c r="O53" s="17" t="str">
        <f t="shared" si="13"/>
        <v>abs</v>
      </c>
      <c r="P53" s="16" t="str">
        <f t="shared" si="17"/>
        <v>ABS</v>
      </c>
      <c r="Q53" s="16" t="str">
        <f t="shared" si="17"/>
        <v>ABS</v>
      </c>
      <c r="R53" s="16" t="str">
        <f t="shared" si="17"/>
        <v>ABS</v>
      </c>
      <c r="S53" s="16" t="str">
        <f t="shared" si="17"/>
        <v>ABS</v>
      </c>
      <c r="T53" s="16"/>
      <c r="U53" s="16"/>
      <c r="V53" s="16" t="str">
        <f t="shared" si="14"/>
        <v>abs</v>
      </c>
      <c r="W53" s="34" t="str">
        <f t="shared" si="16"/>
        <v>abs</v>
      </c>
      <c r="X53" s="16" t="str">
        <f t="shared" si="15"/>
        <v>Nu</v>
      </c>
      <c r="Y53" s="19"/>
      <c r="Z53" s="19"/>
    </row>
    <row r="54" spans="1:27" ht="15.25" customHeight="1" x14ac:dyDescent="0.3">
      <c r="A54" s="8">
        <v>40</v>
      </c>
      <c r="B54" s="9" t="s">
        <v>81</v>
      </c>
      <c r="C54" s="12" t="s">
        <v>43</v>
      </c>
      <c r="D54" s="28"/>
      <c r="E54" s="28">
        <f t="shared" si="11"/>
        <v>1</v>
      </c>
      <c r="F54" s="16">
        <v>2</v>
      </c>
      <c r="G54" s="17" t="s">
        <v>100</v>
      </c>
      <c r="H54" s="16"/>
      <c r="I54" s="16"/>
      <c r="J54" s="16"/>
      <c r="K54" s="16"/>
      <c r="L54" s="16"/>
      <c r="M54" s="18">
        <f t="shared" si="12"/>
        <v>6</v>
      </c>
      <c r="N54" s="16">
        <v>7</v>
      </c>
      <c r="O54" s="17">
        <f t="shared" si="13"/>
        <v>8.1300000000000008</v>
      </c>
      <c r="P54" s="16">
        <v>10</v>
      </c>
      <c r="Q54" s="16">
        <v>8</v>
      </c>
      <c r="R54" s="17" t="s">
        <v>186</v>
      </c>
      <c r="S54" s="17" t="s">
        <v>187</v>
      </c>
      <c r="T54" s="16"/>
      <c r="U54" s="16"/>
      <c r="V54" s="16">
        <f t="shared" si="14"/>
        <v>7.28</v>
      </c>
      <c r="W54" s="34">
        <f t="shared" si="16"/>
        <v>7</v>
      </c>
      <c r="X54" s="16" t="str">
        <f t="shared" si="15"/>
        <v>Da</v>
      </c>
      <c r="Y54" s="19" t="s">
        <v>136</v>
      </c>
      <c r="Z54" s="19"/>
      <c r="AA54" t="str">
        <f>"Buna ziua, "&amp;B54&amp;", "&amp;CHAR(10)&amp;CHAR(10)&amp;"Nota FINALA la disciplina 'Logica matematica si comptationala' este : "&amp;W54&amp;CHAR(10)&amp;CHAR(10)&amp;"care este rezultatul lucrarii de colocviu si a activitatii la orele de laborator si curs. "&amp;CHAR(10)&amp;CHAR(10)&amp;"- Activitatea la laborator : "&amp;M54&amp;" (reprezinta 50% din nota finala)"&amp;CHAR(10)&amp;"- Punctaj grila: "&amp;N54&amp;",  ceea ce corespunde notei : "&amp;O54&amp;",  (25% din nota finala)"&amp;CHAR(10)&amp;"- Problema 1: "&amp;P54&amp;" (12,5% din nota finala) {Comentariu: "&amp;R54&amp;"};"&amp;CHAR(10)&amp;"- Problema 2: "&amp;Q54&amp;" (12,5% din nota finala) {Comentariu: "&amp;S54&amp;"};"&amp;CHAR(10) &amp; CHAR(10) &amp; CHAR(10) &amp; "Astfel nota finala cu zecimale este : " &amp; V54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COJOCARU GH. ANDREI, 
Nota FINALA la disciplina 'Logica matematica si comptationala' este : 7
care este rezultatul lucrarii de colocviu si a activitatii la orele de laborator si curs. 
- Activitatea la laborator : 6 (reprezinta 50% din nota finala)
- Punctaj grila: 7,  ceea ce corespunde notei : 8.13,  (25% din nota finala)
- Problema 1: 10 (12,5% din nota finala) {Comentariu: Ok.};
- Problema 2: 8 (12,5% din nota finala) {Comentariu: Dar nu vad unde se aplica principiul rezolutiei? };
Astfel nota finala cu zecimale este : 7.28 , care ne aduce la nota finala rotunjita anuntata la inceputul mesajului.
Pentru eventuale contestatii ma contactati pe email la adresa andrei.rusu.teach@gmail.com pana duminica, 31.05.2020, orele 9.30 
Cu respect, 
Andrei RUSU</v>
      </c>
    </row>
    <row r="55" spans="1:27" ht="15.25" customHeight="1" x14ac:dyDescent="0.3">
      <c r="A55" s="8">
        <v>41</v>
      </c>
      <c r="B55" s="9" t="s">
        <v>82</v>
      </c>
      <c r="C55" s="12" t="s">
        <v>41</v>
      </c>
      <c r="D55" s="28"/>
      <c r="E55" s="28">
        <f t="shared" si="11"/>
        <v>5</v>
      </c>
      <c r="F55" s="16">
        <v>2</v>
      </c>
      <c r="G55" s="17" t="s">
        <v>100</v>
      </c>
      <c r="H55" s="17" t="s">
        <v>100</v>
      </c>
      <c r="I55" s="17" t="s">
        <v>100</v>
      </c>
      <c r="J55" s="17" t="s">
        <v>100</v>
      </c>
      <c r="K55" s="17" t="s">
        <v>100</v>
      </c>
      <c r="L55" s="16"/>
      <c r="M55" s="18">
        <f t="shared" si="12"/>
        <v>10</v>
      </c>
      <c r="N55" s="16">
        <v>10</v>
      </c>
      <c r="O55" s="17">
        <f t="shared" si="13"/>
        <v>10</v>
      </c>
      <c r="P55" s="16">
        <v>10</v>
      </c>
      <c r="Q55" s="16">
        <v>10</v>
      </c>
      <c r="R55" s="16" t="str">
        <f>IF($D55="abs","ABS","")</f>
        <v/>
      </c>
      <c r="S55" s="16" t="str">
        <f>IF($D55="abs","ABS","")</f>
        <v/>
      </c>
      <c r="T55" s="17" t="s">
        <v>153</v>
      </c>
      <c r="U55" s="16"/>
      <c r="V55" s="16">
        <f t="shared" si="14"/>
        <v>10</v>
      </c>
      <c r="W55" s="34">
        <f t="shared" si="16"/>
        <v>10</v>
      </c>
      <c r="X55" s="16" t="str">
        <f t="shared" si="15"/>
        <v>Da</v>
      </c>
      <c r="Y55" s="19" t="s">
        <v>99</v>
      </c>
      <c r="Z55" s="19"/>
      <c r="AA55" t="str">
        <f>"Buna ziua, "&amp;B55&amp;", "&amp;CHAR(10)&amp;CHAR(10)&amp;"Nota FINALA la disciplina 'Logica matematica si comptationala' este : "&amp;W55&amp;CHAR(10)&amp;CHAR(10)&amp;"care este rezultatul lucrarii de colocviu si a activitatii la orele de laborator si curs. "&amp;CHAR(10)&amp;CHAR(10)&amp;"- Activitatea la laborator : "&amp;M55&amp;" (reprezinta 50% din nota finala)"&amp;CHAR(10)&amp;"- Punctaj grila: "&amp;N55&amp;",  ceea ce corespunde notei : "&amp;O55&amp;",  (25% din nota finala)"&amp;CHAR(10)&amp;"- Problema 1: "&amp;P55&amp;" (12,5% din nota finala) {Comentariu: "&amp;R55&amp;"};"&amp;CHAR(10)&amp;"- Problema 2: "&amp;Q55&amp;" (12,5% din nota finala) {Comentariu: "&amp;S55&amp;"};"&amp;CHAR(10) &amp; CHAR(10) &amp; CHAR(10) &amp; "Astfel nota finala cu zecimale este : " &amp; V55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COMŞA E. N. RADU, 
Nota FINALA la disciplina 'Logica matematica si comptationala' este : 10
care este rezultatul lucrarii de colocviu si a activitatii la orele de laborator si curs. 
- Activitatea la laborator : 10 (reprezinta 50% din nota finala)
- Punctaj grila: 10,  ceea ce corespunde notei : 10,  (25% din nota finala)
- Problema 1: 10 (12,5% din nota finala) {Comentariu: };
- Problema 2: 10 (12,5% din nota finala) {Comentariu: };
Astfel nota finala cu zecimale este : 10 , care ne aduce la nota finala rotunjita anuntata la inceputul mesajului.
Pentru eventuale contestatii ma contactati pe email la adresa andrei.rusu.teach@gmail.com pana duminica, 31.05.2020, orele 9.30 
Cu respect, 
Andrei RUSU</v>
      </c>
    </row>
    <row r="56" spans="1:27" ht="15.25" customHeight="1" x14ac:dyDescent="0.3">
      <c r="A56" s="8">
        <v>42</v>
      </c>
      <c r="B56" s="9" t="s">
        <v>83</v>
      </c>
      <c r="C56" s="12" t="s">
        <v>41</v>
      </c>
      <c r="D56" s="31" t="s">
        <v>151</v>
      </c>
      <c r="E56" s="28" t="str">
        <f t="shared" si="11"/>
        <v/>
      </c>
      <c r="F56" s="16">
        <v>2</v>
      </c>
      <c r="G56" s="16"/>
      <c r="H56" s="16"/>
      <c r="I56" s="16"/>
      <c r="J56" s="16"/>
      <c r="K56" s="16"/>
      <c r="L56" s="16"/>
      <c r="M56" s="18">
        <f t="shared" si="12"/>
        <v>1</v>
      </c>
      <c r="N56" s="16" t="str">
        <f>IF($D56="abs","ABS","")</f>
        <v>ABS</v>
      </c>
      <c r="O56" s="17" t="str">
        <f t="shared" si="13"/>
        <v>abs</v>
      </c>
      <c r="P56" s="16" t="str">
        <f>IF($D56="abs","ABS","")</f>
        <v>ABS</v>
      </c>
      <c r="Q56" s="16" t="str">
        <f>IF($D56="abs","ABS","")</f>
        <v>ABS</v>
      </c>
      <c r="R56" s="16" t="str">
        <f>IF($D56="abs","ABS","")</f>
        <v>ABS</v>
      </c>
      <c r="S56" s="16" t="str">
        <f>IF($D56="abs","ABS","")</f>
        <v>ABS</v>
      </c>
      <c r="T56" s="16"/>
      <c r="U56" s="16"/>
      <c r="V56" s="16" t="str">
        <f t="shared" si="14"/>
        <v>abs</v>
      </c>
      <c r="W56" s="34" t="str">
        <f t="shared" si="16"/>
        <v>abs</v>
      </c>
      <c r="X56" s="16" t="str">
        <f t="shared" si="15"/>
        <v>Nu</v>
      </c>
      <c r="Y56" s="19"/>
      <c r="Z56" s="19"/>
    </row>
    <row r="57" spans="1:27" ht="15.25" customHeight="1" x14ac:dyDescent="0.3">
      <c r="A57" s="8">
        <v>43</v>
      </c>
      <c r="B57" s="9" t="s">
        <v>84</v>
      </c>
      <c r="C57" s="12" t="s">
        <v>41</v>
      </c>
      <c r="D57" s="28"/>
      <c r="E57" s="28">
        <f t="shared" si="11"/>
        <v>4</v>
      </c>
      <c r="F57" s="16">
        <v>2</v>
      </c>
      <c r="G57" s="17" t="s">
        <v>100</v>
      </c>
      <c r="H57" s="16"/>
      <c r="I57" s="17" t="s">
        <v>100</v>
      </c>
      <c r="J57" s="17" t="s">
        <v>100</v>
      </c>
      <c r="K57" s="17" t="s">
        <v>100</v>
      </c>
      <c r="L57" s="16"/>
      <c r="M57" s="18">
        <f t="shared" si="12"/>
        <v>9</v>
      </c>
      <c r="N57" s="16">
        <v>8</v>
      </c>
      <c r="O57" s="17">
        <f t="shared" si="13"/>
        <v>8.75</v>
      </c>
      <c r="P57" s="16">
        <v>10</v>
      </c>
      <c r="Q57" s="16">
        <v>8</v>
      </c>
      <c r="R57" s="17" t="s">
        <v>186</v>
      </c>
      <c r="S57" s="17" t="s">
        <v>187</v>
      </c>
      <c r="T57" s="16"/>
      <c r="U57" s="16"/>
      <c r="V57" s="16">
        <f t="shared" si="14"/>
        <v>8.94</v>
      </c>
      <c r="W57" s="34">
        <f t="shared" si="16"/>
        <v>9</v>
      </c>
      <c r="X57" s="16" t="str">
        <f t="shared" si="15"/>
        <v>Da</v>
      </c>
      <c r="Y57" s="19" t="s">
        <v>110</v>
      </c>
      <c r="Z57" s="19"/>
      <c r="AA57" t="str">
        <f>"Buna ziua, "&amp;B57&amp;", "&amp;CHAR(10)&amp;CHAR(10)&amp;"Nota FINALA la disciplina 'Logica matematica si comptationala' este : "&amp;W57&amp;CHAR(10)&amp;CHAR(10)&amp;"care este rezultatul lucrarii de colocviu si a activitatii la orele de laborator si curs. "&amp;CHAR(10)&amp;CHAR(10)&amp;"- Activitatea la laborator : "&amp;M57&amp;" (reprezinta 50% din nota finala)"&amp;CHAR(10)&amp;"- Punctaj grila: "&amp;N57&amp;",  ceea ce corespunde notei : "&amp;O57&amp;",  (25% din nota finala)"&amp;CHAR(10)&amp;"- Problema 1: "&amp;P57&amp;" (12,5% din nota finala) {Comentariu: "&amp;R57&amp;"};"&amp;CHAR(10)&amp;"- Problema 2: "&amp;Q57&amp;" (12,5% din nota finala) {Comentariu: "&amp;S57&amp;"};"&amp;CHAR(10) &amp; CHAR(10) &amp; CHAR(10) &amp; "Astfel nota finala cu zecimale este : " &amp; V57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COTOBIȚĂ C. GEORGE, 
Nota FINALA la disciplina 'Logica matematica si comptationala' este : 9
care este rezultatul lucrarii de colocviu si a activitatii la orele de laborator si curs. 
- Activitatea la laborator : 9 (reprezinta 50% din nota finala)
- Punctaj grila: 8,  ceea ce corespunde notei : 8.75,  (25% din nota finala)
- Problema 1: 10 (12,5% din nota finala) {Comentariu: Ok.};
- Problema 2: 8 (12,5% din nota finala) {Comentariu: Dar nu vad unde se aplica principiul rezolutiei? };
Astfel nota finala cu zecimale este : 8.94 , care ne aduce la nota finala rotunjita anuntata la inceputul mesajului.
Pentru eventuale contestatii ma contactati pe email la adresa andrei.rusu.teach@gmail.com pana duminica, 31.05.2020, orele 9.30 
Cu respect, 
Andrei RUSU</v>
      </c>
    </row>
    <row r="58" spans="1:27" ht="15.65" customHeight="1" x14ac:dyDescent="0.3">
      <c r="A58" s="8">
        <v>44</v>
      </c>
      <c r="B58" s="9" t="s">
        <v>85</v>
      </c>
      <c r="C58" s="12" t="s">
        <v>43</v>
      </c>
      <c r="D58" s="28"/>
      <c r="E58" s="28">
        <f t="shared" si="11"/>
        <v>2</v>
      </c>
      <c r="F58" s="16">
        <v>2</v>
      </c>
      <c r="G58" s="17" t="s">
        <v>100</v>
      </c>
      <c r="H58" s="17" t="s">
        <v>100</v>
      </c>
      <c r="I58" s="16"/>
      <c r="J58" s="16"/>
      <c r="K58" s="16"/>
      <c r="L58" s="16"/>
      <c r="M58" s="18">
        <f t="shared" si="12"/>
        <v>7</v>
      </c>
      <c r="N58" s="16">
        <v>8</v>
      </c>
      <c r="O58" s="17">
        <f t="shared" si="13"/>
        <v>8.75</v>
      </c>
      <c r="P58" s="16">
        <v>10</v>
      </c>
      <c r="Q58" s="16">
        <v>8</v>
      </c>
      <c r="R58" s="17" t="s">
        <v>212</v>
      </c>
      <c r="S58" s="17" t="s">
        <v>213</v>
      </c>
      <c r="T58" s="16"/>
      <c r="U58" s="16"/>
      <c r="V58" s="16">
        <f t="shared" si="14"/>
        <v>7.94</v>
      </c>
      <c r="W58" s="34">
        <f t="shared" si="16"/>
        <v>8</v>
      </c>
      <c r="X58" s="16" t="str">
        <f t="shared" si="15"/>
        <v>Da</v>
      </c>
      <c r="Y58" s="19" t="s">
        <v>108</v>
      </c>
      <c r="Z58" s="19"/>
      <c r="AA58" t="str">
        <f>"Buna ziua, "&amp;B58&amp;", "&amp;CHAR(10)&amp;CHAR(10)&amp;"Nota FINALA la disciplina 'Logica matematica si comptationala' este : "&amp;W58&amp;CHAR(10)&amp;CHAR(10)&amp;"care este rezultatul lucrarii de colocviu si a activitatii la orele de laborator si curs. "&amp;CHAR(10)&amp;CHAR(10)&amp;"- Activitatea la laborator : "&amp;M58&amp;" (reprezinta 50% din nota finala)"&amp;CHAR(10)&amp;"- Punctaj grila: "&amp;N58&amp;",  ceea ce corespunde notei : "&amp;O58&amp;",  (25% din nota finala)"&amp;CHAR(10)&amp;"- Problema 1: "&amp;P58&amp;" (12,5% din nota finala) {Comentariu: "&amp;R58&amp;"};"&amp;CHAR(10)&amp;"- Problema 2: "&amp;Q58&amp;" (12,5% din nota finala) {Comentariu: "&amp;S58&amp;"};"&amp;CHAR(10) &amp; CHAR(10) &amp; CHAR(10) &amp; "Astfel nota finala cu zecimale este : " &amp; V58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COTUNĂ P. DUMITRU-SORIN, 
Nota FINALA la disciplina 'Logica matematica si comptationala' este : 8
care este rezultatul lucrarii de colocviu si a activitatii la orele de laborator si curs. 
- Activitatea la laborator : 7 (reprezinta 50% din nota finala)
- Punctaj grila: 8,  ceea ce corespunde notei : 8.75,  (25% din nota finala)
- Problema 1: 10 (12,5% din nota finala) {Comentariu: Ok. };
- Problema 2: 8 (12,5% din nota finala) {Comentariu: Avem transformari echivalente, dar unde este aplicatprincipiul rezolutiei? };
Astfel nota finala cu zecimale este : 7.94 , care ne aduce la nota finala rotunjita anuntata la inceputul mesajului.
Pentru eventuale contestatii ma contactati pe email la adresa andrei.rusu.teach@gmail.com pana duminica, 31.05.2020, orele 9.30 
Cu respect, 
Andrei RUSU</v>
      </c>
    </row>
    <row r="59" spans="1:27" ht="15.25" customHeight="1" x14ac:dyDescent="0.3">
      <c r="A59" s="8">
        <v>45</v>
      </c>
      <c r="B59" s="9" t="s">
        <v>86</v>
      </c>
      <c r="C59" s="12" t="s">
        <v>43</v>
      </c>
      <c r="D59" s="31" t="s">
        <v>151</v>
      </c>
      <c r="E59" s="28" t="str">
        <f t="shared" si="11"/>
        <v/>
      </c>
      <c r="F59" s="16">
        <v>2</v>
      </c>
      <c r="G59" s="16"/>
      <c r="H59" s="16"/>
      <c r="I59" s="16"/>
      <c r="J59" s="16"/>
      <c r="K59" s="16"/>
      <c r="L59" s="16"/>
      <c r="M59" s="18">
        <f t="shared" si="12"/>
        <v>1</v>
      </c>
      <c r="N59" s="16" t="str">
        <f>IF($D59="abs","ABS","")</f>
        <v>ABS</v>
      </c>
      <c r="O59" s="17" t="str">
        <f t="shared" si="13"/>
        <v>abs</v>
      </c>
      <c r="P59" s="16" t="str">
        <f>IF($D59="abs","ABS","")</f>
        <v>ABS</v>
      </c>
      <c r="Q59" s="16" t="str">
        <f>IF($D59="abs","ABS","")</f>
        <v>ABS</v>
      </c>
      <c r="R59" s="16" t="str">
        <f>IF($D59="abs","ABS","")</f>
        <v>ABS</v>
      </c>
      <c r="S59" s="16" t="str">
        <f>IF($D59="abs","ABS","")</f>
        <v>ABS</v>
      </c>
      <c r="T59" s="16"/>
      <c r="U59" s="16"/>
      <c r="V59" s="16" t="str">
        <f t="shared" si="14"/>
        <v>abs</v>
      </c>
      <c r="W59" s="34" t="str">
        <f t="shared" si="16"/>
        <v>abs</v>
      </c>
      <c r="X59" s="16" t="str">
        <f t="shared" si="15"/>
        <v>Nu</v>
      </c>
      <c r="Y59" s="19"/>
      <c r="Z59" s="19"/>
    </row>
    <row r="60" spans="1:27" ht="15.25" customHeight="1" x14ac:dyDescent="0.3">
      <c r="A60" s="8">
        <v>49</v>
      </c>
      <c r="B60" s="1" t="s">
        <v>2</v>
      </c>
      <c r="C60" s="13" t="s">
        <v>3</v>
      </c>
      <c r="D60" s="31"/>
      <c r="E60" s="28">
        <f t="shared" si="11"/>
        <v>5</v>
      </c>
      <c r="F60" s="16">
        <v>3</v>
      </c>
      <c r="G60" s="17" t="s">
        <v>100</v>
      </c>
      <c r="H60" s="17" t="s">
        <v>100</v>
      </c>
      <c r="I60" s="17" t="s">
        <v>100</v>
      </c>
      <c r="J60" s="17" t="s">
        <v>100</v>
      </c>
      <c r="K60" s="17" t="s">
        <v>100</v>
      </c>
      <c r="L60" s="16"/>
      <c r="M60" s="18">
        <f t="shared" si="12"/>
        <v>10</v>
      </c>
      <c r="N60" s="16">
        <v>10</v>
      </c>
      <c r="O60" s="17">
        <f t="shared" si="13"/>
        <v>10</v>
      </c>
      <c r="P60" s="16">
        <v>10</v>
      </c>
      <c r="Q60" s="16">
        <v>10</v>
      </c>
      <c r="R60" s="17" t="s">
        <v>222</v>
      </c>
      <c r="S60" s="17" t="s">
        <v>200</v>
      </c>
      <c r="T60" s="16"/>
      <c r="U60" s="16"/>
      <c r="V60" s="16">
        <f t="shared" si="14"/>
        <v>10</v>
      </c>
      <c r="W60" s="34">
        <f t="shared" si="16"/>
        <v>10</v>
      </c>
      <c r="X60" s="16" t="str">
        <f t="shared" si="15"/>
        <v>Da</v>
      </c>
      <c r="Y60" s="19" t="s">
        <v>117</v>
      </c>
      <c r="Z60" s="19"/>
      <c r="AA60" t="str">
        <f t="shared" ref="AA60:AA66" si="18">"Buna ziua, "&amp;B60&amp;", "&amp;CHAR(10)&amp;CHAR(10)&amp;"Nota FINALA la disciplina 'Logica matematica si comptationala' este : "&amp;W60&amp;CHAR(10)&amp;CHAR(10)&amp;"care este rezultatul lucrarii de colocviu si a activitatii la orele de laborator si curs. "&amp;CHAR(10)&amp;CHAR(10)&amp;"- Activitatea la laborator : "&amp;M60&amp;" (reprezinta 50% din nota finala)"&amp;CHAR(10)&amp;"- Punctaj grila: "&amp;N60&amp;",  ceea ce corespunde notei : "&amp;O60&amp;",  (25% din nota finala)"&amp;CHAR(10)&amp;"- Problema 1: "&amp;P60&amp;" (12,5% din nota finala) {Comentariu: "&amp;R60&amp;"};"&amp;CHAR(10)&amp;"- Problema 2: "&amp;Q60&amp;" (12,5% din nota finala) {Comentariu: "&amp;S60&amp;"};"&amp;CHAR(10) &amp; CHAR(10) &amp; CHAR(10) &amp; "Astfel nota finala cu zecimale este : " &amp; V60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DĂIANU D. DANIEL-CRISTIAN, 
Nota FINALA la disciplina 'Logica matematica si comptationala' este : 10
care este rezultatul lucrarii de colocviu si a activitatii la orele de laborator si curs. 
- Activitatea la laborator : 10 (reprezinta 50% din nota finala)
- Punctaj grila: 10,  ceea ce corespunde notei : 10,  (25% din nota finala)
- Problema 1: 10 (12,5% din nota finala) {Comentariu: OK};
- Problema 2: 10 (12,5% din nota finala) {Comentariu: Ok};
Astfel nota finala cu zecimale este : 10 , care ne aduce la nota finala rotunjita anuntata la inceputul mesajului.
Pentru eventuale contestatii ma contactati pe email la adresa andrei.rusu.teach@gmail.com pana duminica, 31.05.2020, orele 9.30 
Cu respect, 
Andrei RUSU</v>
      </c>
    </row>
    <row r="61" spans="1:27" ht="15.25" customHeight="1" x14ac:dyDescent="0.3">
      <c r="A61" s="8">
        <v>50</v>
      </c>
      <c r="B61" s="1" t="s">
        <v>4</v>
      </c>
      <c r="C61" s="13" t="s">
        <v>3</v>
      </c>
      <c r="D61" s="31"/>
      <c r="E61" s="28" t="str">
        <f t="shared" si="11"/>
        <v/>
      </c>
      <c r="F61" s="16">
        <v>3</v>
      </c>
      <c r="G61" s="16"/>
      <c r="H61" s="16"/>
      <c r="I61" s="16"/>
      <c r="J61" s="16"/>
      <c r="K61" s="16"/>
      <c r="L61" s="16"/>
      <c r="M61" s="18">
        <f t="shared" si="12"/>
        <v>1</v>
      </c>
      <c r="N61" s="16">
        <v>4</v>
      </c>
      <c r="O61" s="17">
        <f t="shared" si="13"/>
        <v>6.25</v>
      </c>
      <c r="P61" s="16">
        <v>7</v>
      </c>
      <c r="Q61" s="16">
        <v>1</v>
      </c>
      <c r="R61" s="17" t="s">
        <v>252</v>
      </c>
      <c r="S61" s="17" t="s">
        <v>253</v>
      </c>
      <c r="T61" s="16"/>
      <c r="U61" s="16"/>
      <c r="V61" s="16">
        <f t="shared" si="14"/>
        <v>3.06</v>
      </c>
      <c r="W61" s="34">
        <v>5</v>
      </c>
      <c r="X61" s="16" t="str">
        <f t="shared" si="15"/>
        <v>Da</v>
      </c>
      <c r="Y61" s="19" t="s">
        <v>250</v>
      </c>
      <c r="Z61" s="19"/>
      <c r="AA61" t="str">
        <f t="shared" si="18"/>
        <v>Buna ziua, DIACU I. CRISTIAN-IONEL, 
Nota FINALA la disciplina 'Logica matematica si comptationala' este : 5
care este rezultatul lucrarii de colocviu si a activitatii la orele de laborator si curs. 
- Activitatea la laborator : 1 (reprezinta 50% din nota finala)
- Punctaj grila: 4,  ceea ce corespunde notei : 6.25,  (25% din nota finala)
- Problema 1: 7 (12,5% din nota finala) {Comentariu: Ati incercat, stiti cam ce aveti de facut, dar nu ati ajuns la rezultat. };
- Problema 2: 1 (12,5% din nota finala) {Comentariu: Imi pare rau…};
Astfel nota finala cu zecimale este : 3.06 , care ne aduce la nota finala rotunjita anuntata la inceputul mesajului.
Pentru eventuale contestatii ma contactati pe email la adresa andrei.rusu.teach@gmail.com pana duminica, 31.05.2020, orele 9.30 
Cu respect, 
Andrei RUSU</v>
      </c>
    </row>
    <row r="62" spans="1:27" ht="15.65" customHeight="1" x14ac:dyDescent="0.3">
      <c r="A62" s="8">
        <v>51</v>
      </c>
      <c r="B62" s="1" t="s">
        <v>5</v>
      </c>
      <c r="C62" s="13" t="s">
        <v>6</v>
      </c>
      <c r="D62" s="31"/>
      <c r="E62" s="28">
        <f t="shared" si="11"/>
        <v>1</v>
      </c>
      <c r="F62" s="16">
        <v>3</v>
      </c>
      <c r="G62" s="17" t="s">
        <v>100</v>
      </c>
      <c r="H62" s="16"/>
      <c r="I62" s="16"/>
      <c r="J62" s="16"/>
      <c r="K62" s="16"/>
      <c r="L62" s="16"/>
      <c r="M62" s="18">
        <f t="shared" si="12"/>
        <v>6</v>
      </c>
      <c r="N62" s="16">
        <v>3</v>
      </c>
      <c r="O62" s="17">
        <f t="shared" si="13"/>
        <v>5.63</v>
      </c>
      <c r="P62" s="16">
        <v>6</v>
      </c>
      <c r="Q62" s="16">
        <v>7</v>
      </c>
      <c r="R62" s="17" t="s">
        <v>182</v>
      </c>
      <c r="S62" s="17" t="s">
        <v>183</v>
      </c>
      <c r="T62" s="17" t="s">
        <v>184</v>
      </c>
      <c r="U62" s="16"/>
      <c r="V62" s="16">
        <f t="shared" si="14"/>
        <v>6.03</v>
      </c>
      <c r="W62" s="34">
        <f t="shared" ref="W62:W72" si="19">IF(V62="abs","abs",ROUND(V62,0))</f>
        <v>6</v>
      </c>
      <c r="X62" s="16" t="str">
        <f t="shared" si="15"/>
        <v>Da</v>
      </c>
      <c r="Y62" s="19" t="s">
        <v>181</v>
      </c>
      <c r="Z62" s="19"/>
      <c r="AA62" t="str">
        <f t="shared" si="18"/>
        <v>Buna ziua, DINCĂ A. C. RĂZVAN, 
Nota FINALA la disciplina 'Logica matematica si comptationala' este : 6
care este rezultatul lucrarii de colocviu si a activitatii la orele de laborator si curs. 
- Activitatea la laborator : 6 (reprezinta 50% din nota finala)
- Punctaj grila: 3,  ceea ce corespunde notei : 5.63,  (25% din nota finala)
- Problema 1: 6 (12,5% din nota finala) {Comentariu: Ati efectuat niste transformari, dar nu ati terminat. };
- Problema 2: 7 (12,5% din nota finala) {Comentariu: Ati determinat FNC, dar ati gresit cautand FNC minimala. };
Astfel nota finala cu zecimale este : 6.03 , care ne aduce la nota finala rotunjita anuntata la inceputul mesajului.
Pentru eventuale contestatii ma contactati pe email la adresa andrei.rusu.teach@gmail.com pana duminica, 31.05.2020, orele 9.30 
Cu respect, 
Andrei RUSU</v>
      </c>
    </row>
    <row r="63" spans="1:27" ht="15.25" customHeight="1" x14ac:dyDescent="0.3">
      <c r="A63" s="8">
        <v>52</v>
      </c>
      <c r="B63" s="1" t="s">
        <v>7</v>
      </c>
      <c r="C63" s="13" t="s">
        <v>6</v>
      </c>
      <c r="D63" s="31"/>
      <c r="E63" s="28">
        <f t="shared" si="11"/>
        <v>1</v>
      </c>
      <c r="F63" s="16">
        <v>3</v>
      </c>
      <c r="G63" s="17" t="s">
        <v>100</v>
      </c>
      <c r="H63" s="16"/>
      <c r="I63" s="16"/>
      <c r="J63" s="16"/>
      <c r="K63" s="16"/>
      <c r="L63" s="16"/>
      <c r="M63" s="18">
        <f t="shared" si="12"/>
        <v>6</v>
      </c>
      <c r="N63" s="16">
        <v>5</v>
      </c>
      <c r="O63" s="17">
        <f t="shared" si="13"/>
        <v>6.88</v>
      </c>
      <c r="P63" s="16">
        <v>8</v>
      </c>
      <c r="Q63" s="16">
        <v>7</v>
      </c>
      <c r="R63" s="17" t="s">
        <v>164</v>
      </c>
      <c r="S63" s="17" t="s">
        <v>162</v>
      </c>
      <c r="T63" s="16"/>
      <c r="U63" s="16"/>
      <c r="V63" s="16">
        <f t="shared" si="14"/>
        <v>6.6</v>
      </c>
      <c r="W63" s="34">
        <f t="shared" si="19"/>
        <v>7</v>
      </c>
      <c r="X63" s="16" t="str">
        <f t="shared" si="15"/>
        <v>Da</v>
      </c>
      <c r="Y63" s="19" t="s">
        <v>139</v>
      </c>
      <c r="Z63" s="19"/>
      <c r="AA63" t="str">
        <f t="shared" si="18"/>
        <v>Buna ziua, DOGARU S. ANDREEA, 
Nota FINALA la disciplina 'Logica matematica si comptationala' este : 7
care este rezultatul lucrarii de colocviu si a activitatii la orele de laborator si curs. 
- Activitatea la laborator : 6 (reprezinta 50% din nota finala)
- Punctaj grila: 5,  ceea ce corespunde notei : 6.88,  (25% din nota finala)
- Problema 1: 8 (12,5% din nota finala) {Comentariu: Nu ne intereseaza daca este sau nu tautologie, ci care este FNC sau FND. };
- Problema 2: 7 (12,5% din nota finala) {Comentariu: Transformarile echivalente sunt bune in esenta, doar ca nu ati aplicat corect principiul rezolutiei. };
Astfel nota finala cu zecimale este : 6.6 , care ne aduce la nota finala rotunjita anuntata la inceputul mesajului.
Pentru eventuale contestatii ma contactati pe email la adresa andrei.rusu.teach@gmail.com pana duminica, 31.05.2020, orele 9.30 
Cu respect, 
Andrei RUSU</v>
      </c>
    </row>
    <row r="64" spans="1:27" ht="15.25" customHeight="1" x14ac:dyDescent="0.3">
      <c r="A64" s="8">
        <v>53</v>
      </c>
      <c r="B64" s="1" t="s">
        <v>8</v>
      </c>
      <c r="C64" s="13" t="s">
        <v>3</v>
      </c>
      <c r="D64" s="31"/>
      <c r="E64" s="28">
        <f t="shared" si="11"/>
        <v>3</v>
      </c>
      <c r="F64" s="16">
        <v>3</v>
      </c>
      <c r="G64" s="17" t="s">
        <v>100</v>
      </c>
      <c r="H64" s="17" t="s">
        <v>100</v>
      </c>
      <c r="I64" s="17" t="s">
        <v>100</v>
      </c>
      <c r="J64" s="16"/>
      <c r="K64" s="16"/>
      <c r="L64" s="16"/>
      <c r="M64" s="18">
        <f t="shared" si="12"/>
        <v>8</v>
      </c>
      <c r="N64" s="16">
        <v>5</v>
      </c>
      <c r="O64" s="17">
        <f t="shared" si="13"/>
        <v>6.88</v>
      </c>
      <c r="P64" s="16">
        <v>8</v>
      </c>
      <c r="Q64" s="16">
        <v>8</v>
      </c>
      <c r="R64" s="16" t="str">
        <f>IF($D64="abs","ABS","")</f>
        <v/>
      </c>
      <c r="S64" s="16" t="str">
        <f>IF($D64="abs","ABS","")</f>
        <v/>
      </c>
      <c r="T64" s="16"/>
      <c r="U64" s="16"/>
      <c r="V64" s="16">
        <f t="shared" si="14"/>
        <v>7.72</v>
      </c>
      <c r="W64" s="34">
        <f t="shared" si="19"/>
        <v>8</v>
      </c>
      <c r="X64" s="16" t="str">
        <f t="shared" si="15"/>
        <v>Da</v>
      </c>
      <c r="Y64" s="19" t="s">
        <v>129</v>
      </c>
      <c r="Z64" s="19"/>
      <c r="AA64" t="str">
        <f t="shared" si="18"/>
        <v>Buna ziua, DRĂGAN C.-C. CLAUDIU-ANDREI, 
Nota FINALA la disciplina 'Logica matematica si comptationala' este : 8
care este rezultatul lucrarii de colocviu si a activitatii la orele de laborator si curs. 
- Activitatea la laborator : 8 (reprezinta 50% din nota finala)
- Punctaj grila: 5,  ceea ce corespunde notei : 6.88,  (25% din nota finala)
- Problema 1: 8 (12,5% din nota finala) {Comentariu: };
- Problema 2: 8 (12,5% din nota finala) {Comentariu: };
Astfel nota finala cu zecimale este : 7.72 , care ne aduce la nota finala rotunjita anuntata la inceputul mesajului.
Pentru eventuale contestatii ma contactati pe email la adresa andrei.rusu.teach@gmail.com pana duminica, 31.05.2020, orele 9.30 
Cu respect, 
Andrei RUSU</v>
      </c>
    </row>
    <row r="65" spans="1:27" ht="15.25" customHeight="1" x14ac:dyDescent="0.3">
      <c r="A65" s="8">
        <v>54</v>
      </c>
      <c r="B65" s="1" t="s">
        <v>9</v>
      </c>
      <c r="C65" s="13" t="s">
        <v>6</v>
      </c>
      <c r="D65" s="31"/>
      <c r="E65" s="28">
        <f t="shared" si="11"/>
        <v>3</v>
      </c>
      <c r="F65" s="16">
        <v>3</v>
      </c>
      <c r="G65" s="17" t="s">
        <v>100</v>
      </c>
      <c r="H65" s="17" t="s">
        <v>100</v>
      </c>
      <c r="I65" s="17" t="s">
        <v>100</v>
      </c>
      <c r="J65" s="16"/>
      <c r="K65" s="16"/>
      <c r="L65" s="16"/>
      <c r="M65" s="18">
        <f t="shared" si="12"/>
        <v>8</v>
      </c>
      <c r="N65" s="16">
        <v>4</v>
      </c>
      <c r="O65" s="17">
        <f t="shared" si="13"/>
        <v>6.25</v>
      </c>
      <c r="P65" s="16">
        <v>8</v>
      </c>
      <c r="Q65" s="16">
        <v>8</v>
      </c>
      <c r="R65" s="17" t="s">
        <v>217</v>
      </c>
      <c r="S65" s="16" t="s">
        <v>217</v>
      </c>
      <c r="T65" s="16"/>
      <c r="U65" s="16"/>
      <c r="V65" s="16">
        <f t="shared" si="14"/>
        <v>7.56</v>
      </c>
      <c r="W65" s="34">
        <f t="shared" si="19"/>
        <v>8</v>
      </c>
      <c r="X65" s="16" t="str">
        <f t="shared" si="15"/>
        <v>Da</v>
      </c>
      <c r="Y65" s="19" t="s">
        <v>121</v>
      </c>
      <c r="Z65" s="19" t="s">
        <v>231</v>
      </c>
      <c r="AA65" t="str">
        <f t="shared" si="18"/>
        <v>Buna ziua, ENCIU AL. GEORGIAN, 
Nota FINALA la disciplina 'Logica matematica si comptationala' este : 8
care este rezultatul lucrarii de colocviu si a activitatii la orele de laborator si curs. 
- Activitatea la laborator : 8 (reprezinta 50% din nota finala)
- Punctaj grila: 4,  ceea ce corespunde notei : 6.25,  (25% din nota finala)
- Problema 1: 8 (12,5% din nota finala) {Comentariu: Ati facut cate ceva prin toate cele 4 probleme :) };
- Problema 2: 8 (12,5% din nota finala) {Comentariu: Ati facut cate ceva prin toate cele 4 probleme :) };
Astfel nota finala cu zecimale este : 7.56 , care ne aduce la nota finala rotunjita anuntata la inceputul mesajului.
Pentru eventuale contestatii ma contactati pe email la adresa andrei.rusu.teach@gmail.com pana duminica, 31.05.2020, orele 9.30 
Cu respect, 
Andrei RUSU</v>
      </c>
    </row>
    <row r="66" spans="1:27" ht="15.25" customHeight="1" x14ac:dyDescent="0.3">
      <c r="A66" s="8">
        <v>55</v>
      </c>
      <c r="B66" s="1" t="s">
        <v>10</v>
      </c>
      <c r="C66" s="13" t="s">
        <v>3</v>
      </c>
      <c r="D66" s="31"/>
      <c r="E66" s="28">
        <f t="shared" si="11"/>
        <v>3</v>
      </c>
      <c r="F66" s="16">
        <v>3</v>
      </c>
      <c r="G66" s="17" t="s">
        <v>100</v>
      </c>
      <c r="H66" s="17" t="s">
        <v>100</v>
      </c>
      <c r="I66" s="17" t="s">
        <v>100</v>
      </c>
      <c r="J66" s="16"/>
      <c r="K66" s="16"/>
      <c r="L66" s="16"/>
      <c r="M66" s="18">
        <f t="shared" si="12"/>
        <v>8</v>
      </c>
      <c r="N66" s="16">
        <v>8</v>
      </c>
      <c r="O66" s="17">
        <f t="shared" si="13"/>
        <v>8.75</v>
      </c>
      <c r="P66" s="16">
        <v>10</v>
      </c>
      <c r="Q66" s="16">
        <v>10</v>
      </c>
      <c r="R66" s="17" t="s">
        <v>222</v>
      </c>
      <c r="S66" s="17" t="s">
        <v>223</v>
      </c>
      <c r="T66" s="16"/>
      <c r="U66" s="16"/>
      <c r="V66" s="16">
        <f t="shared" si="14"/>
        <v>8.69</v>
      </c>
      <c r="W66" s="34">
        <f t="shared" si="19"/>
        <v>9</v>
      </c>
      <c r="X66" s="16" t="str">
        <f t="shared" si="15"/>
        <v>Da</v>
      </c>
      <c r="Y66" s="19" t="s">
        <v>131</v>
      </c>
      <c r="Z66" s="19"/>
      <c r="AA66" t="str">
        <f t="shared" si="18"/>
        <v>Buna ziua, EVGHENIE I. ANDREEA FLORENTINA, 
Nota FINALA la disciplina 'Logica matematica si comptationala' este : 9
care este rezultatul lucrarii de colocviu si a activitatii la orele de laborator si curs. 
- Activitatea la laborator : 8 (reprezinta 50% din nota finala)
- Punctaj grila: 8,  ceea ce corespunde notei : 8.75,  (25% din nota finala)
- Problema 1: 10 (12,5% din nota finala) {Comentariu: OK};
- Problema 2: 10 (12,5% din nota finala) {Comentariu: Ok, mai aveam intrebari, dar minime. };
Astfel nota finala cu zecimale este : 8.69 , care ne aduce la nota finala rotunjita anuntata la inceputul mesajului.
Pentru eventuale contestatii ma contactati pe email la adresa andrei.rusu.teach@gmail.com pana duminica, 31.05.2020, orele 9.30 
Cu respect, 
Andrei RUSU</v>
      </c>
    </row>
    <row r="67" spans="1:27" ht="15.25" customHeight="1" x14ac:dyDescent="0.3">
      <c r="A67" s="8">
        <v>56</v>
      </c>
      <c r="B67" s="1" t="s">
        <v>11</v>
      </c>
      <c r="C67" s="13" t="s">
        <v>6</v>
      </c>
      <c r="D67" s="31" t="s">
        <v>151</v>
      </c>
      <c r="E67" s="28" t="str">
        <f t="shared" si="11"/>
        <v/>
      </c>
      <c r="F67" s="16">
        <v>3</v>
      </c>
      <c r="G67" s="16"/>
      <c r="H67" s="16"/>
      <c r="I67" s="16"/>
      <c r="J67" s="16"/>
      <c r="K67" s="16"/>
      <c r="L67" s="16"/>
      <c r="M67" s="18">
        <f t="shared" si="12"/>
        <v>1</v>
      </c>
      <c r="N67" s="16" t="str">
        <f>IF($D67="abs","ABS","")</f>
        <v>ABS</v>
      </c>
      <c r="O67" s="17" t="str">
        <f t="shared" si="13"/>
        <v>abs</v>
      </c>
      <c r="P67" s="16" t="str">
        <f>IF($D67="abs","ABS","")</f>
        <v>ABS</v>
      </c>
      <c r="Q67" s="16" t="str">
        <f>IF($D67="abs","ABS","")</f>
        <v>ABS</v>
      </c>
      <c r="R67" s="16" t="str">
        <f>IF($D67="abs","ABS","")</f>
        <v>ABS</v>
      </c>
      <c r="S67" s="16" t="str">
        <f>IF($D67="abs","ABS","")</f>
        <v>ABS</v>
      </c>
      <c r="T67" s="16"/>
      <c r="U67" s="16"/>
      <c r="V67" s="16" t="str">
        <f t="shared" si="14"/>
        <v>abs</v>
      </c>
      <c r="W67" s="34" t="str">
        <f t="shared" si="19"/>
        <v>abs</v>
      </c>
      <c r="X67" s="16" t="str">
        <f t="shared" si="15"/>
        <v>Nu</v>
      </c>
      <c r="Y67" s="19"/>
      <c r="Z67" s="19"/>
    </row>
    <row r="68" spans="1:27" ht="15.25" customHeight="1" x14ac:dyDescent="0.3">
      <c r="A68" s="8">
        <v>57</v>
      </c>
      <c r="B68" s="1" t="s">
        <v>12</v>
      </c>
      <c r="C68" s="13" t="s">
        <v>3</v>
      </c>
      <c r="D68" s="31"/>
      <c r="E68" s="28">
        <f t="shared" si="11"/>
        <v>4</v>
      </c>
      <c r="F68" s="16">
        <v>3</v>
      </c>
      <c r="G68" s="17" t="s">
        <v>100</v>
      </c>
      <c r="H68" s="17" t="s">
        <v>100</v>
      </c>
      <c r="I68" s="17" t="s">
        <v>100</v>
      </c>
      <c r="J68" s="16"/>
      <c r="K68" s="17" t="s">
        <v>100</v>
      </c>
      <c r="L68" s="16"/>
      <c r="M68" s="18">
        <f t="shared" si="12"/>
        <v>9</v>
      </c>
      <c r="N68" s="16">
        <v>6</v>
      </c>
      <c r="O68" s="17">
        <f t="shared" si="13"/>
        <v>7.5</v>
      </c>
      <c r="P68" s="16">
        <v>8</v>
      </c>
      <c r="Q68" s="16">
        <v>8</v>
      </c>
      <c r="R68" s="17" t="s">
        <v>232</v>
      </c>
      <c r="S68" s="17" t="s">
        <v>233</v>
      </c>
      <c r="T68" s="16"/>
      <c r="U68" s="16"/>
      <c r="V68" s="16">
        <f t="shared" si="14"/>
        <v>8.3800000000000008</v>
      </c>
      <c r="W68" s="34">
        <f t="shared" si="19"/>
        <v>8</v>
      </c>
      <c r="X68" s="16" t="str">
        <f t="shared" si="15"/>
        <v>Da</v>
      </c>
      <c r="Y68" s="19" t="s">
        <v>109</v>
      </c>
      <c r="Z68" s="19"/>
      <c r="AA68" t="str">
        <f>"Buna ziua, "&amp;B68&amp;", "&amp;CHAR(10)&amp;CHAR(10)&amp;"Nota FINALA la disciplina 'Logica matematica si comptationala' este : "&amp;W68&amp;CHAR(10)&amp;CHAR(10)&amp;"care este rezultatul lucrarii de colocviu si a activitatii la orele de laborator si curs. "&amp;CHAR(10)&amp;CHAR(10)&amp;"- Activitatea la laborator : "&amp;M68&amp;" (reprezinta 50% din nota finala)"&amp;CHAR(10)&amp;"- Punctaj grila: "&amp;N68&amp;",  ceea ce corespunde notei : "&amp;O68&amp;",  (25% din nota finala)"&amp;CHAR(10)&amp;"- Problema 1: "&amp;P68&amp;" (12,5% din nota finala) {Comentariu: "&amp;R68&amp;"};"&amp;CHAR(10)&amp;"- Problema 2: "&amp;Q68&amp;" (12,5% din nota finala) {Comentariu: "&amp;S68&amp;"};"&amp;CHAR(10) &amp; CHAR(10) &amp; CHAR(10) &amp; "Astfel nota finala cu zecimale este : " &amp; V68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FILIPOV F. ANDREI- RĂZVAN, 
Nota FINALA la disciplina 'Logica matematica si comptationala' este : 8
care este rezultatul lucrarii de colocviu si a activitatii la orele de laborator si curs. 
- Activitatea la laborator : 9 (reprezinta 50% din nota finala)
- Punctaj grila: 6,  ceea ce corespunde notei : 7.5,  (25% din nota finala)
- Problema 1: 8 (12,5% din nota finala) {Comentariu: Ati obtinut FNC, dar nu minimala. };
- Problema 2: 8 (12,5% din nota finala) {Comentariu: Aveti transformari echivalente (eliminarea implicatiei), dar nu ati ajuns la FNC. };
Astfel nota finala cu zecimale este : 8.38 , care ne aduce la nota finala rotunjita anuntata la inceputul mesajului.
Pentru eventuale contestatii ma contactati pe email la adresa andrei.rusu.teach@gmail.com pana duminica, 31.05.2020, orele 9.30 
Cu respect, 
Andrei RUSU</v>
      </c>
    </row>
    <row r="69" spans="1:27" ht="15.25" customHeight="1" x14ac:dyDescent="0.3">
      <c r="A69" s="8">
        <v>58</v>
      </c>
      <c r="B69" s="1" t="s">
        <v>13</v>
      </c>
      <c r="C69" s="13" t="s">
        <v>6</v>
      </c>
      <c r="D69" s="31" t="s">
        <v>254</v>
      </c>
      <c r="E69" s="28" t="str">
        <f t="shared" si="11"/>
        <v/>
      </c>
      <c r="F69" s="16">
        <v>3</v>
      </c>
      <c r="G69" s="16"/>
      <c r="H69" s="16"/>
      <c r="I69" s="16"/>
      <c r="J69" s="16"/>
      <c r="K69" s="16"/>
      <c r="L69" s="16"/>
      <c r="M69" s="18">
        <f t="shared" si="12"/>
        <v>1</v>
      </c>
      <c r="N69" s="16" t="str">
        <f>IF($D69="abs","ABS","")</f>
        <v/>
      </c>
      <c r="O69" s="17" t="str">
        <f t="shared" si="13"/>
        <v>abs</v>
      </c>
      <c r="P69" s="16" t="str">
        <f t="shared" ref="P69:S71" si="20">IF($D69="abs","ABS","")</f>
        <v/>
      </c>
      <c r="Q69" s="16" t="str">
        <f t="shared" si="20"/>
        <v/>
      </c>
      <c r="R69" s="16" t="str">
        <f t="shared" si="20"/>
        <v/>
      </c>
      <c r="S69" s="16" t="str">
        <f t="shared" si="20"/>
        <v/>
      </c>
      <c r="T69" s="16"/>
      <c r="U69" s="16"/>
      <c r="V69" s="16" t="str">
        <f t="shared" si="14"/>
        <v>abs</v>
      </c>
      <c r="W69" s="34" t="str">
        <f t="shared" si="19"/>
        <v>abs</v>
      </c>
      <c r="X69" s="16" t="str">
        <f t="shared" si="15"/>
        <v>Nu</v>
      </c>
      <c r="Y69" s="19"/>
      <c r="Z69" s="19"/>
    </row>
    <row r="70" spans="1:27" ht="15.65" customHeight="1" x14ac:dyDescent="0.3">
      <c r="A70" s="8">
        <v>59</v>
      </c>
      <c r="B70" s="1" t="s">
        <v>14</v>
      </c>
      <c r="C70" s="13" t="s">
        <v>3</v>
      </c>
      <c r="D70" s="31" t="s">
        <v>254</v>
      </c>
      <c r="E70" s="28" t="str">
        <f t="shared" si="11"/>
        <v/>
      </c>
      <c r="F70" s="16">
        <v>3</v>
      </c>
      <c r="G70" s="16"/>
      <c r="H70" s="16"/>
      <c r="I70" s="16"/>
      <c r="J70" s="16"/>
      <c r="K70" s="16"/>
      <c r="L70" s="16"/>
      <c r="M70" s="18">
        <f t="shared" si="12"/>
        <v>1</v>
      </c>
      <c r="N70" s="16" t="str">
        <f>IF($D70="abs","ABS","")</f>
        <v/>
      </c>
      <c r="O70" s="17" t="str">
        <f t="shared" si="13"/>
        <v>abs</v>
      </c>
      <c r="P70" s="16" t="str">
        <f t="shared" si="20"/>
        <v/>
      </c>
      <c r="Q70" s="16" t="str">
        <f t="shared" si="20"/>
        <v/>
      </c>
      <c r="R70" s="16" t="str">
        <f t="shared" si="20"/>
        <v/>
      </c>
      <c r="S70" s="16" t="str">
        <f t="shared" si="20"/>
        <v/>
      </c>
      <c r="T70" s="16"/>
      <c r="U70" s="16"/>
      <c r="V70" s="16" t="str">
        <f t="shared" si="14"/>
        <v>abs</v>
      </c>
      <c r="W70" s="34" t="str">
        <f t="shared" si="19"/>
        <v>abs</v>
      </c>
      <c r="X70" s="16" t="str">
        <f t="shared" si="15"/>
        <v>Nu</v>
      </c>
      <c r="Y70" s="19"/>
      <c r="Z70" s="19"/>
    </row>
    <row r="71" spans="1:27" ht="15.25" customHeight="1" x14ac:dyDescent="0.3">
      <c r="A71" s="8">
        <v>60</v>
      </c>
      <c r="B71" s="1" t="s">
        <v>15</v>
      </c>
      <c r="C71" s="13" t="s">
        <v>6</v>
      </c>
      <c r="D71" s="31" t="s">
        <v>151</v>
      </c>
      <c r="E71" s="28" t="str">
        <f t="shared" si="11"/>
        <v/>
      </c>
      <c r="F71" s="16">
        <v>3</v>
      </c>
      <c r="G71" s="16"/>
      <c r="H71" s="16"/>
      <c r="I71" s="16"/>
      <c r="J71" s="16"/>
      <c r="K71" s="16"/>
      <c r="L71" s="16"/>
      <c r="M71" s="18">
        <f t="shared" si="12"/>
        <v>1</v>
      </c>
      <c r="N71" s="16" t="str">
        <f>IF($D71="abs","ABS","")</f>
        <v>ABS</v>
      </c>
      <c r="O71" s="17" t="str">
        <f t="shared" si="13"/>
        <v>abs</v>
      </c>
      <c r="P71" s="16" t="str">
        <f t="shared" si="20"/>
        <v>ABS</v>
      </c>
      <c r="Q71" s="16" t="str">
        <f t="shared" si="20"/>
        <v>ABS</v>
      </c>
      <c r="R71" s="16" t="str">
        <f t="shared" si="20"/>
        <v>ABS</v>
      </c>
      <c r="S71" s="16" t="str">
        <f t="shared" si="20"/>
        <v>ABS</v>
      </c>
      <c r="T71" s="16"/>
      <c r="U71" s="16"/>
      <c r="V71" s="16" t="str">
        <f t="shared" si="14"/>
        <v>abs</v>
      </c>
      <c r="W71" s="34" t="str">
        <f t="shared" si="19"/>
        <v>abs</v>
      </c>
      <c r="X71" s="16" t="str">
        <f t="shared" si="15"/>
        <v>Nu</v>
      </c>
      <c r="Y71" s="19"/>
      <c r="Z71" s="19"/>
    </row>
    <row r="72" spans="1:27" ht="15.25" customHeight="1" x14ac:dyDescent="0.3">
      <c r="A72" s="8">
        <v>61</v>
      </c>
      <c r="B72" s="1" t="s">
        <v>16</v>
      </c>
      <c r="C72" s="13" t="s">
        <v>6</v>
      </c>
      <c r="D72" s="31"/>
      <c r="E72" s="28">
        <f t="shared" si="11"/>
        <v>4</v>
      </c>
      <c r="F72" s="16">
        <v>3</v>
      </c>
      <c r="G72" s="17" t="s">
        <v>100</v>
      </c>
      <c r="H72" s="17" t="s">
        <v>100</v>
      </c>
      <c r="I72" s="17" t="s">
        <v>100</v>
      </c>
      <c r="J72" s="16"/>
      <c r="K72" s="17" t="s">
        <v>100</v>
      </c>
      <c r="L72" s="16"/>
      <c r="M72" s="18">
        <f t="shared" si="12"/>
        <v>9</v>
      </c>
      <c r="N72" s="16">
        <v>6</v>
      </c>
      <c r="O72" s="17">
        <f t="shared" si="13"/>
        <v>7.5</v>
      </c>
      <c r="P72" s="16">
        <v>7</v>
      </c>
      <c r="Q72" s="16">
        <v>8</v>
      </c>
      <c r="R72" s="17" t="s">
        <v>235</v>
      </c>
      <c r="S72" s="17" t="s">
        <v>230</v>
      </c>
      <c r="T72" s="16"/>
      <c r="U72" s="16"/>
      <c r="V72" s="16">
        <f t="shared" si="14"/>
        <v>8.25</v>
      </c>
      <c r="W72" s="34">
        <f t="shared" si="19"/>
        <v>8</v>
      </c>
      <c r="X72" s="16" t="str">
        <f t="shared" si="15"/>
        <v>Da</v>
      </c>
      <c r="Y72" s="19" t="s">
        <v>111</v>
      </c>
      <c r="Z72" s="19"/>
      <c r="AA72" t="str">
        <f t="shared" ref="AA72:AA88" si="21">"Buna ziua, "&amp;B72&amp;", "&amp;CHAR(10)&amp;CHAR(10)&amp;"Nota FINALA la disciplina 'Logica matematica si comptationala' este : "&amp;W72&amp;CHAR(10)&amp;CHAR(10)&amp;"care este rezultatul lucrarii de colocviu si a activitatii la orele de laborator si curs. "&amp;CHAR(10)&amp;CHAR(10)&amp;"- Activitatea la laborator : "&amp;M72&amp;" (reprezinta 50% din nota finala)"&amp;CHAR(10)&amp;"- Punctaj grila: "&amp;N72&amp;",  ceea ce corespunde notei : "&amp;O72&amp;",  (25% din nota finala)"&amp;CHAR(10)&amp;"- Problema 1: "&amp;P72&amp;" (12,5% din nota finala) {Comentariu: "&amp;R72&amp;"};"&amp;CHAR(10)&amp;"- Problema 2: "&amp;Q72&amp;" (12,5% din nota finala) {Comentariu: "&amp;S72&amp;"};"&amp;CHAR(10) &amp; CHAR(10) &amp; CHAR(10) &amp; "Astfel nota finala cu zecimale este : " &amp; V72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GHEORGHE S. DUMITRU-BOGDĂNEL, 
Nota FINALA la disciplina 'Logica matematica si comptationala' este : 8
care este rezultatul lucrarii de colocviu si a activitatii la orele de laborator si curs. 
- Activitatea la laborator : 9 (reprezinta 50% din nota finala)
- Punctaj grila: 6,  ceea ce corespunde notei : 7.5,  (25% din nota finala)
- Problema 1: 7 (12,5% din nota finala) {Comentariu: Ati aplicat niste transformari echivalente, dar nu ati ajuns la nici o forma normala. };
- Problema 2: 8 (12,5% din nota finala) {Comentariu: FNC nu este cea minimala, dar este o FNC. };
Astfel nota finala cu zecimale este : 8.25 , care ne aduce la nota finala rotunjita anuntata la inceputul mesajului.
Pentru eventuale contestatii ma contactati pe email la adresa andrei.rusu.teach@gmail.com pana duminica, 31.05.2020, orele 9.30 
Cu respect, 
Andrei RUSU</v>
      </c>
    </row>
    <row r="73" spans="1:27" ht="15.25" customHeight="1" x14ac:dyDescent="0.3">
      <c r="A73" s="8">
        <v>62</v>
      </c>
      <c r="B73" s="1" t="s">
        <v>17</v>
      </c>
      <c r="C73" s="13" t="s">
        <v>3</v>
      </c>
      <c r="D73" s="31"/>
      <c r="E73" s="28" t="str">
        <f t="shared" si="11"/>
        <v/>
      </c>
      <c r="F73" s="16">
        <v>3</v>
      </c>
      <c r="G73" s="16"/>
      <c r="H73" s="16"/>
      <c r="I73" s="16"/>
      <c r="J73" s="16"/>
      <c r="K73" s="16"/>
      <c r="L73" s="16"/>
      <c r="M73" s="18">
        <f t="shared" si="12"/>
        <v>1</v>
      </c>
      <c r="N73" s="16">
        <v>5</v>
      </c>
      <c r="O73" s="17">
        <f t="shared" si="13"/>
        <v>6.88</v>
      </c>
      <c r="P73" s="16">
        <v>7</v>
      </c>
      <c r="Q73" s="16">
        <v>8</v>
      </c>
      <c r="R73" s="17" t="s">
        <v>169</v>
      </c>
      <c r="S73" s="17" t="s">
        <v>170</v>
      </c>
      <c r="T73" s="17" t="s">
        <v>171</v>
      </c>
      <c r="U73" s="16"/>
      <c r="V73" s="16">
        <f t="shared" si="14"/>
        <v>4.0999999999999996</v>
      </c>
      <c r="W73" s="34">
        <v>5</v>
      </c>
      <c r="X73" s="16" t="str">
        <f t="shared" si="15"/>
        <v>Da</v>
      </c>
      <c r="Y73" s="19" t="s">
        <v>168</v>
      </c>
      <c r="Z73" s="19"/>
      <c r="AA73" t="str">
        <f t="shared" si="21"/>
        <v>Buna ziua, GORGOVAN C. VLAD, 
Nota FINALA la disciplina 'Logica matematica si comptationala' este : 5
care este rezultatul lucrarii de colocviu si a activitatii la orele de laborator si curs. 
- Activitatea la laborator : 1 (reprezinta 50% din nota finala)
- Punctaj grila: 5,  ceea ce corespunde notei : 6.88,  (25% din nota finala)
- Problema 1: 7 (12,5% din nota finala) {Comentariu: Ati gresit facand transformarile echivalente. De aia am construit FNC si FND in baza tabelului de adevar ca sa nu gresim :)};
- Problema 2: 8 (12,5% din nota finala) {Comentariu: Ati construit corect FNC, doar ca nu e minimala :)};
Astfel nota finala cu zecimale este : 4.1 , care ne aduce la nota finala rotunjita anuntata la inceputul mesajului.
Pentru eventuale contestatii ma contactati pe email la adresa andrei.rusu.teach@gmail.com pana duminica, 31.05.2020, orele 9.30 
Cu respect, 
Andrei RUSU</v>
      </c>
    </row>
    <row r="74" spans="1:27" ht="15.25" customHeight="1" x14ac:dyDescent="0.3">
      <c r="A74" s="8">
        <v>63</v>
      </c>
      <c r="B74" s="1" t="s">
        <v>257</v>
      </c>
      <c r="C74" s="13" t="s">
        <v>6</v>
      </c>
      <c r="D74" s="31"/>
      <c r="E74" s="28">
        <f t="shared" si="11"/>
        <v>4</v>
      </c>
      <c r="F74" s="16">
        <v>3</v>
      </c>
      <c r="G74" s="17" t="s">
        <v>100</v>
      </c>
      <c r="H74" s="17" t="s">
        <v>100</v>
      </c>
      <c r="I74" s="16"/>
      <c r="J74" s="17" t="s">
        <v>100</v>
      </c>
      <c r="K74" s="17" t="s">
        <v>100</v>
      </c>
      <c r="L74" s="16"/>
      <c r="M74" s="18">
        <f t="shared" si="12"/>
        <v>9</v>
      </c>
      <c r="N74" s="16">
        <v>5</v>
      </c>
      <c r="O74" s="17">
        <f t="shared" si="13"/>
        <v>6.88</v>
      </c>
      <c r="P74" s="16">
        <v>8</v>
      </c>
      <c r="Q74" s="16">
        <v>8</v>
      </c>
      <c r="R74" s="17" t="s">
        <v>229</v>
      </c>
      <c r="S74" s="17" t="s">
        <v>230</v>
      </c>
      <c r="T74" s="16"/>
      <c r="U74" s="16"/>
      <c r="V74" s="16">
        <f t="shared" si="14"/>
        <v>8.2200000000000006</v>
      </c>
      <c r="W74" s="34">
        <f>IF(V74="abs","abs",ROUND(V74,0))</f>
        <v>8</v>
      </c>
      <c r="X74" s="16" t="str">
        <f t="shared" si="15"/>
        <v>Da</v>
      </c>
      <c r="Y74" s="19" t="s">
        <v>228</v>
      </c>
      <c r="Z74" s="19"/>
      <c r="AA74" t="str">
        <f t="shared" si="21"/>
        <v>Buna ziua, GRIJUC M. FLORIANA - ANDREEA, 
Nota FINALA la disciplina 'Logica matematica si comptationala' este : 8
care este rezultatul lucrarii de colocviu si a activitatii la orele de laborator si curs. 
- Activitatea la laborator : 9 (reprezinta 50% din nota finala)
- Punctaj grila: 5,  ceea ce corespunde notei : 6.88,  (25% din nota finala)
- Problema 1: 8 (12,5% din nota finala) {Comentariu: Aveti transformari echivalente, dar nu ati ajuns la FNC, nici la FND};
- Problema 2: 8 (12,5% din nota finala) {Comentariu: FNC nu este cea minimala, dar este o FNC. };
Astfel nota finala cu zecimale este : 8.22 , care ne aduce la nota finala rotunjita anuntata la inceputul mesajului.
Pentru eventuale contestatii ma contactati pe email la adresa andrei.rusu.teach@gmail.com pana duminica, 31.05.2020, orele 9.30 
Cu respect, 
Andrei RUSU</v>
      </c>
    </row>
    <row r="75" spans="1:27" ht="15.25" customHeight="1" x14ac:dyDescent="0.3">
      <c r="A75" s="8">
        <v>46</v>
      </c>
      <c r="B75" s="9" t="s">
        <v>87</v>
      </c>
      <c r="C75" s="12" t="s">
        <v>41</v>
      </c>
      <c r="D75" s="28"/>
      <c r="E75" s="28">
        <f t="shared" si="11"/>
        <v>5</v>
      </c>
      <c r="F75" s="16">
        <v>2</v>
      </c>
      <c r="G75" s="17" t="s">
        <v>100</v>
      </c>
      <c r="H75" s="17" t="s">
        <v>100</v>
      </c>
      <c r="I75" s="17" t="s">
        <v>100</v>
      </c>
      <c r="J75" s="17" t="s">
        <v>100</v>
      </c>
      <c r="K75" s="17" t="s">
        <v>100</v>
      </c>
      <c r="L75" s="16"/>
      <c r="M75" s="18">
        <f t="shared" si="12"/>
        <v>10</v>
      </c>
      <c r="N75" s="16">
        <v>8</v>
      </c>
      <c r="O75" s="17">
        <f t="shared" si="13"/>
        <v>8.75</v>
      </c>
      <c r="P75" s="16">
        <v>9</v>
      </c>
      <c r="Q75" s="16">
        <v>10</v>
      </c>
      <c r="R75" s="17" t="s">
        <v>220</v>
      </c>
      <c r="S75" s="17" t="s">
        <v>219</v>
      </c>
      <c r="T75" s="16"/>
      <c r="U75" s="16"/>
      <c r="V75" s="16">
        <f t="shared" si="14"/>
        <v>9.56</v>
      </c>
      <c r="W75" s="34">
        <f>IF(V75="abs","abs",ROUND(V75,0))</f>
        <v>10</v>
      </c>
      <c r="X75" s="16" t="str">
        <f t="shared" si="15"/>
        <v>Da</v>
      </c>
      <c r="Y75" s="19" t="s">
        <v>132</v>
      </c>
      <c r="Z75" s="19"/>
      <c r="AA75" t="str">
        <f t="shared" si="21"/>
        <v>Buna ziua, HONDREA P. EDUARD-ANDREI, 
Nota FINALA la disciplina 'Logica matematica si comptationala' este : 10
care este rezultatul lucrarii de colocviu si a activitatii la orele de laborator si curs. 
- Activitatea la laborator : 10 (reprezinta 50% din nota finala)
- Punctaj grila: 8,  ceea ce corespunde notei : 8.75,  (25% din nota finala)
- Problema 1: 9 (12,5% din nota finala) {Comentariu: Ati facut 3 probleme in loc de 2, si in 2 probleme nu este argumentat raspunsul final in mod explicit. };
- Problema 2: 10 (12,5% din nota finala) {Comentariu: Ok, cu minimala. };
Astfel nota finala cu zecimale este : 9.56 , care ne aduce la nota finala rotunjita anuntata la inceputul mesajului.
Pentru eventuale contestatii ma contactati pe email la adresa andrei.rusu.teach@gmail.com pana duminica, 31.05.2020, orele 9.30 
Cu respect, 
Andrei RUSU</v>
      </c>
    </row>
    <row r="76" spans="1:27" ht="15.25" customHeight="1" x14ac:dyDescent="0.3">
      <c r="A76" s="8">
        <v>64</v>
      </c>
      <c r="B76" s="1" t="s">
        <v>19</v>
      </c>
      <c r="C76" s="13" t="s">
        <v>3</v>
      </c>
      <c r="D76" s="31"/>
      <c r="E76" s="28">
        <f t="shared" si="11"/>
        <v>3</v>
      </c>
      <c r="F76" s="16">
        <v>3</v>
      </c>
      <c r="G76" s="17" t="s">
        <v>100</v>
      </c>
      <c r="H76" s="17" t="s">
        <v>100</v>
      </c>
      <c r="I76" s="17" t="s">
        <v>100</v>
      </c>
      <c r="J76" s="16"/>
      <c r="K76" s="16"/>
      <c r="L76" s="16"/>
      <c r="M76" s="18">
        <f t="shared" si="12"/>
        <v>8</v>
      </c>
      <c r="N76" s="16">
        <v>8</v>
      </c>
      <c r="O76" s="17">
        <f t="shared" si="13"/>
        <v>8.75</v>
      </c>
      <c r="P76" s="16">
        <v>10</v>
      </c>
      <c r="Q76" s="16">
        <v>10</v>
      </c>
      <c r="R76" s="17" t="s">
        <v>200</v>
      </c>
      <c r="S76" s="17" t="s">
        <v>200</v>
      </c>
      <c r="T76" s="16"/>
      <c r="U76" s="16"/>
      <c r="V76" s="16">
        <f t="shared" si="14"/>
        <v>8.69</v>
      </c>
      <c r="W76" s="34">
        <f>IF(V76="abs","abs",ROUND(V76,0))</f>
        <v>9</v>
      </c>
      <c r="X76" s="16" t="str">
        <f t="shared" si="15"/>
        <v>Da</v>
      </c>
      <c r="Y76" s="19" t="s">
        <v>112</v>
      </c>
      <c r="Z76" s="19"/>
      <c r="AA76" t="str">
        <f t="shared" si="21"/>
        <v>Buna ziua, HOROVEI ŞT. GABRIEL, 
Nota FINALA la disciplina 'Logica matematica si comptationala' este : 9
care este rezultatul lucrarii de colocviu si a activitatii la orele de laborator si curs. 
- Activitatea la laborator : 8 (reprezinta 50% din nota finala)
- Punctaj grila: 8,  ceea ce corespunde notei : 8.75,  (25% din nota finala)
- Problema 1: 10 (12,5% din nota finala) {Comentariu: Ok};
- Problema 2: 10 (12,5% din nota finala) {Comentariu: Ok};
Astfel nota finala cu zecimale este : 8.69 , care ne aduce la nota finala rotunjita anuntata la inceputul mesajului.
Pentru eventuale contestatii ma contactati pe email la adresa andrei.rusu.teach@gmail.com pana duminica, 31.05.2020, orele 9.30 
Cu respect, 
Andrei RUSU</v>
      </c>
    </row>
    <row r="77" spans="1:27" ht="15.25" customHeight="1" x14ac:dyDescent="0.3">
      <c r="A77" s="8">
        <v>65</v>
      </c>
      <c r="B77" s="1" t="s">
        <v>20</v>
      </c>
      <c r="C77" s="13" t="s">
        <v>6</v>
      </c>
      <c r="D77" s="31"/>
      <c r="E77" s="28" t="str">
        <f t="shared" si="11"/>
        <v/>
      </c>
      <c r="F77" s="16">
        <v>3</v>
      </c>
      <c r="G77" s="16"/>
      <c r="H77" s="16"/>
      <c r="I77" s="16"/>
      <c r="J77" s="16"/>
      <c r="K77" s="16"/>
      <c r="L77" s="16"/>
      <c r="M77" s="18">
        <f t="shared" si="12"/>
        <v>1</v>
      </c>
      <c r="N77" s="16">
        <v>4</v>
      </c>
      <c r="O77" s="17">
        <f t="shared" si="13"/>
        <v>6.25</v>
      </c>
      <c r="P77" s="16">
        <v>5</v>
      </c>
      <c r="Q77" s="16">
        <v>5</v>
      </c>
      <c r="R77" s="16" t="str">
        <f>IF($D77="abs","ABS","")</f>
        <v/>
      </c>
      <c r="S77" s="16" t="str">
        <f>IF($D77="abs","ABS","")</f>
        <v/>
      </c>
      <c r="T77" s="16"/>
      <c r="U77" s="16"/>
      <c r="V77" s="16">
        <f t="shared" si="14"/>
        <v>3.31</v>
      </c>
      <c r="W77" s="34">
        <v>5</v>
      </c>
      <c r="X77" s="16" t="str">
        <f t="shared" si="15"/>
        <v>Da</v>
      </c>
      <c r="Y77" s="19" t="s">
        <v>154</v>
      </c>
      <c r="Z77" s="19"/>
      <c r="AA77" t="str">
        <f t="shared" si="21"/>
        <v>Buna ziua, ION O. ANDREI COSMIN, 
Nota FINALA la disciplina 'Logica matematica si comptationala' este : 5
care este rezultatul lucrarii de colocviu si a activitatii la orele de laborator si curs. 
- Activitatea la laborator : 1 (reprezinta 50% din nota finala)
- Punctaj grila: 4,  ceea ce corespunde notei : 6.25,  (25% din nota finala)
- Problema 1: 5 (12,5% din nota finala) {Comentariu: };
- Problema 2: 5 (12,5% din nota finala) {Comentariu: };
Astfel nota finala cu zecimale este : 3.31 , care ne aduce la nota finala rotunjita anuntata la inceputul mesajului.
Pentru eventuale contestatii ma contactati pe email la adresa andrei.rusu.teach@gmail.com pana duminica, 31.05.2020, orele 9.30 
Cu respect, 
Andrei RUSU</v>
      </c>
    </row>
    <row r="78" spans="1:27" ht="15.25" customHeight="1" x14ac:dyDescent="0.3">
      <c r="A78" s="8">
        <v>66</v>
      </c>
      <c r="B78" s="1" t="s">
        <v>21</v>
      </c>
      <c r="C78" s="13" t="s">
        <v>6</v>
      </c>
      <c r="D78" s="31"/>
      <c r="E78" s="28">
        <f t="shared" si="11"/>
        <v>5</v>
      </c>
      <c r="F78" s="16">
        <v>3</v>
      </c>
      <c r="G78" s="17" t="s">
        <v>100</v>
      </c>
      <c r="H78" s="17" t="s">
        <v>100</v>
      </c>
      <c r="I78" s="17" t="s">
        <v>100</v>
      </c>
      <c r="J78" s="17" t="s">
        <v>100</v>
      </c>
      <c r="K78" s="17" t="s">
        <v>100</v>
      </c>
      <c r="L78" s="16"/>
      <c r="M78" s="18">
        <f t="shared" si="12"/>
        <v>10</v>
      </c>
      <c r="N78" s="16">
        <v>6</v>
      </c>
      <c r="O78" s="17">
        <f t="shared" si="13"/>
        <v>7.5</v>
      </c>
      <c r="P78" s="16">
        <v>10</v>
      </c>
      <c r="Q78" s="16">
        <v>10</v>
      </c>
      <c r="R78" s="17" t="s">
        <v>165</v>
      </c>
      <c r="S78" s="17" t="s">
        <v>166</v>
      </c>
      <c r="T78" s="17" t="s">
        <v>167</v>
      </c>
      <c r="U78" s="16"/>
      <c r="V78" s="16">
        <f t="shared" si="14"/>
        <v>9.3800000000000008</v>
      </c>
      <c r="W78" s="34">
        <f>IF(V78="abs","abs",ROUND(V78,0))</f>
        <v>9</v>
      </c>
      <c r="X78" s="16" t="str">
        <f t="shared" si="15"/>
        <v>Da</v>
      </c>
      <c r="Y78" s="19" t="s">
        <v>124</v>
      </c>
      <c r="Z78" s="19"/>
      <c r="AA78" t="str">
        <f t="shared" si="21"/>
        <v>Buna ziua, ISPIR O.-F. VALENTIN-VLAD, 
Nota FINALA la disciplina 'Logica matematica si comptationala' este : 9
care este rezultatul lucrarii de colocviu si a activitatii la orele de laborator si curs. 
- Activitatea la laborator : 10 (reprezinta 50% din nota finala)
- Punctaj grila: 6,  ceea ce corespunde notei : 7.5,  (25% din nota finala)
- Problema 1: 10 (12,5% din nota finala) {Comentariu: Foarte bine.};
- Problema 2: 10 (12,5% din nota finala) {Comentariu: Excelent. };
Astfel nota finala cu zecimale este : 9.38 , care ne aduce la nota finala rotunjita anuntata la inceputul mesajului.
Pentru eventuale contestatii ma contactati pe email la adresa andrei.rusu.teach@gmail.com pana duminica, 31.05.2020, orele 9.30 
Cu respect, 
Andrei RUSU</v>
      </c>
    </row>
    <row r="79" spans="1:27" ht="15.25" customHeight="1" x14ac:dyDescent="0.3">
      <c r="A79" s="8">
        <v>67</v>
      </c>
      <c r="B79" s="1" t="s">
        <v>22</v>
      </c>
      <c r="C79" s="13" t="s">
        <v>6</v>
      </c>
      <c r="D79" s="31"/>
      <c r="E79" s="28">
        <f t="shared" ref="E79:E88" si="22">IF(COUNTA(G79:L79)=0,"",COUNTA(G79:L79))</f>
        <v>1</v>
      </c>
      <c r="F79" s="16">
        <v>3</v>
      </c>
      <c r="G79" s="17" t="s">
        <v>100</v>
      </c>
      <c r="H79" s="16"/>
      <c r="I79" s="16"/>
      <c r="J79" s="16"/>
      <c r="K79" s="16"/>
      <c r="L79" s="16"/>
      <c r="M79" s="18">
        <f t="shared" ref="M79:M88" si="23">IF(E79="",1,E79+5)</f>
        <v>6</v>
      </c>
      <c r="N79" s="16">
        <v>6</v>
      </c>
      <c r="O79" s="17">
        <f t="shared" ref="O79:O110" si="24">IF(OR(D79="abs",D79="LIPSA"),"abs",ROUND((10-5)*(N79-2)/(10-2)+5,2))</f>
        <v>7.5</v>
      </c>
      <c r="P79" s="16">
        <v>7</v>
      </c>
      <c r="Q79" s="16">
        <v>7</v>
      </c>
      <c r="R79" s="17" t="s">
        <v>247</v>
      </c>
      <c r="S79" s="17" t="s">
        <v>246</v>
      </c>
      <c r="T79" s="16"/>
      <c r="U79" s="16"/>
      <c r="V79" s="16">
        <f t="shared" ref="V79:V88" si="25">IF($O79="abs","abs",ROUND(50%*$M79+25%*$O79+25%*($P79+$Q79)/2,2))</f>
        <v>6.63</v>
      </c>
      <c r="W79" s="34">
        <f>IF(V79="abs","abs",ROUND(V79,0))</f>
        <v>7</v>
      </c>
      <c r="X79" s="16" t="str">
        <f t="shared" ref="X79:X110" si="26">IF(Y79&lt;&gt;"","Da","Nu")</f>
        <v>Da</v>
      </c>
      <c r="Y79" s="19" t="s">
        <v>137</v>
      </c>
      <c r="Z79" s="19"/>
      <c r="AA79" t="str">
        <f t="shared" si="21"/>
        <v>Buna ziua, JIANU D. VLĂDUŢ-NICOLAE, 
Nota FINALA la disciplina 'Logica matematica si comptationala' este : 7
care este rezultatul lucrarii de colocviu si a activitatii la orele de laborator si curs. 
- Activitatea la laborator : 6 (reprezinta 50% din nota finala)
- Punctaj grila: 6,  ceea ce corespunde notei : 7.5,  (25% din nota finala)
- Problema 1: 7 (12,5% din nota finala) {Comentariu: Aveti careva transformari echivalente, se vede ca cunoasteti subiectul, dar nu suficient de bine ca sa ajungeti la rezultat. };
- Problema 2: 7 (12,5% din nota finala) {Comentariu: Seamana cu o FNC, dar sigur nu este minimala. };
Astfel nota finala cu zecimale este : 6.63 , care ne aduce la nota finala rotunjita anuntata la inceputul mesajului.
Pentru eventuale contestatii ma contactati pe email la adresa andrei.rusu.teach@gmail.com pana duminica, 31.05.2020, orele 9.30 
Cu respect, 
Andrei RUSU</v>
      </c>
    </row>
    <row r="80" spans="1:27" ht="15.25" customHeight="1" x14ac:dyDescent="0.3">
      <c r="A80" s="8">
        <v>68</v>
      </c>
      <c r="B80" s="1" t="s">
        <v>23</v>
      </c>
      <c r="C80" s="13" t="s">
        <v>3</v>
      </c>
      <c r="D80" s="31"/>
      <c r="E80" s="28" t="str">
        <f t="shared" si="22"/>
        <v/>
      </c>
      <c r="F80" s="16">
        <v>3</v>
      </c>
      <c r="G80" s="16"/>
      <c r="H80" s="16"/>
      <c r="I80" s="16"/>
      <c r="J80" s="16"/>
      <c r="K80" s="16"/>
      <c r="L80" s="16"/>
      <c r="M80" s="18">
        <f t="shared" si="23"/>
        <v>1</v>
      </c>
      <c r="N80" s="16">
        <v>6</v>
      </c>
      <c r="O80" s="17">
        <f t="shared" si="24"/>
        <v>7.5</v>
      </c>
      <c r="P80" s="16">
        <v>7</v>
      </c>
      <c r="Q80" s="16">
        <v>7</v>
      </c>
      <c r="R80" s="17" t="s">
        <v>247</v>
      </c>
      <c r="S80" s="17" t="s">
        <v>246</v>
      </c>
      <c r="T80" s="16"/>
      <c r="U80" s="16"/>
      <c r="V80" s="16">
        <f t="shared" si="25"/>
        <v>4.13</v>
      </c>
      <c r="W80" s="34">
        <v>5</v>
      </c>
      <c r="X80" s="16" t="str">
        <f t="shared" si="26"/>
        <v>Da</v>
      </c>
      <c r="Y80" s="19" t="s">
        <v>245</v>
      </c>
      <c r="Z80" s="19"/>
      <c r="AA80" t="str">
        <f t="shared" si="21"/>
        <v>Buna ziua, JICA I. ANDREI ŞTEFAN, 
Nota FINALA la disciplina 'Logica matematica si comptationala' este : 5
care este rezultatul lucrarii de colocviu si a activitatii la orele de laborator si curs. 
- Activitatea la laborator : 1 (reprezinta 50% din nota finala)
- Punctaj grila: 6,  ceea ce corespunde notei : 7.5,  (25% din nota finala)
- Problema 1: 7 (12,5% din nota finala) {Comentariu: Aveti careva transformari echivalente, se vede ca cunoasteti subiectul, dar nu suficient de bine ca sa ajungeti la rezultat. };
- Problema 2: 7 (12,5% din nota finala) {Comentariu: Seamana cu o FNC, dar sigur nu este minimala. };
Astfel nota finala cu zecimale este : 4.13 , care ne aduce la nota finala rotunjita anuntata la inceputul mesajului.
Pentru eventuale contestatii ma contactati pe email la adresa andrei.rusu.teach@gmail.com pana duminica, 31.05.2020, orele 9.30 
Cu respect, 
Andrei RUSU</v>
      </c>
    </row>
    <row r="81" spans="1:27" ht="15.25" customHeight="1" x14ac:dyDescent="0.3">
      <c r="A81" s="8">
        <v>69</v>
      </c>
      <c r="B81" s="1" t="s">
        <v>24</v>
      </c>
      <c r="C81" s="13" t="s">
        <v>3</v>
      </c>
      <c r="D81" s="31"/>
      <c r="E81" s="28">
        <f t="shared" si="22"/>
        <v>3</v>
      </c>
      <c r="F81" s="16">
        <v>3</v>
      </c>
      <c r="G81" s="17" t="s">
        <v>100</v>
      </c>
      <c r="H81" s="17" t="s">
        <v>100</v>
      </c>
      <c r="I81" s="17" t="s">
        <v>100</v>
      </c>
      <c r="J81" s="16"/>
      <c r="K81" s="16"/>
      <c r="L81" s="16"/>
      <c r="M81" s="18">
        <f t="shared" si="23"/>
        <v>8</v>
      </c>
      <c r="N81" s="16">
        <v>5</v>
      </c>
      <c r="O81" s="17">
        <f t="shared" si="24"/>
        <v>6.88</v>
      </c>
      <c r="P81" s="16">
        <v>10</v>
      </c>
      <c r="Q81" s="16">
        <v>10</v>
      </c>
      <c r="R81" s="17" t="s">
        <v>186</v>
      </c>
      <c r="S81" s="17" t="s">
        <v>203</v>
      </c>
      <c r="T81" s="17" t="s">
        <v>204</v>
      </c>
      <c r="U81" s="16"/>
      <c r="V81" s="16">
        <f t="shared" si="25"/>
        <v>8.2200000000000006</v>
      </c>
      <c r="W81" s="34">
        <f>IF(V81="abs","abs",ROUND(V81,0))</f>
        <v>8</v>
      </c>
      <c r="X81" s="16" t="str">
        <f t="shared" si="26"/>
        <v>Da</v>
      </c>
      <c r="Y81" s="19" t="s">
        <v>123</v>
      </c>
      <c r="Z81" s="19"/>
      <c r="AA81" t="str">
        <f t="shared" si="21"/>
        <v>Buna ziua, LEPĂDATU C.C. ANDREI, 
Nota FINALA la disciplina 'Logica matematica si comptationala' este : 8
care este rezultatul lucrarii de colocviu si a activitatii la orele de laborator si curs. 
- Activitatea la laborator : 8 (reprezinta 50% din nota finala)
- Punctaj grila: 5,  ceea ce corespunde notei : 6.88,  (25% din nota finala)
- Problema 1: 10 (12,5% din nota finala) {Comentariu: Ok.};
- Problema 2: 10 (12,5% din nota finala) {Comentariu: Printre putinii la care am vazut tabelul. };
Astfel nota finala cu zecimale este : 8.22 , care ne aduce la nota finala rotunjita anuntata la inceputul mesajului.
Pentru eventuale contestatii ma contactati pe email la adresa andrei.rusu.teach@gmail.com pana duminica, 31.05.2020, orele 9.30 
Cu respect, 
Andrei RUSU</v>
      </c>
    </row>
    <row r="82" spans="1:27" ht="15.65" customHeight="1" x14ac:dyDescent="0.3">
      <c r="A82" s="8">
        <v>70</v>
      </c>
      <c r="B82" s="1" t="s">
        <v>25</v>
      </c>
      <c r="C82" s="13" t="s">
        <v>6</v>
      </c>
      <c r="D82" s="31"/>
      <c r="E82" s="28" t="str">
        <f t="shared" si="22"/>
        <v/>
      </c>
      <c r="F82" s="16">
        <v>3</v>
      </c>
      <c r="G82" s="16"/>
      <c r="H82" s="16"/>
      <c r="I82" s="16"/>
      <c r="J82" s="16"/>
      <c r="K82" s="16"/>
      <c r="L82" s="16"/>
      <c r="M82" s="18">
        <f t="shared" si="23"/>
        <v>1</v>
      </c>
      <c r="N82" s="16">
        <v>6</v>
      </c>
      <c r="O82" s="17">
        <f t="shared" si="24"/>
        <v>7.5</v>
      </c>
      <c r="P82" s="16">
        <v>7</v>
      </c>
      <c r="Q82" s="16">
        <v>8</v>
      </c>
      <c r="R82" s="17" t="s">
        <v>243</v>
      </c>
      <c r="S82" s="17" t="s">
        <v>244</v>
      </c>
      <c r="T82" s="16"/>
      <c r="U82" s="16"/>
      <c r="V82" s="16">
        <f t="shared" si="25"/>
        <v>4.25</v>
      </c>
      <c r="W82" s="34">
        <v>5</v>
      </c>
      <c r="X82" s="16" t="str">
        <f t="shared" si="26"/>
        <v>Da</v>
      </c>
      <c r="Y82" s="19" t="s">
        <v>242</v>
      </c>
      <c r="Z82" s="19"/>
      <c r="AA82" t="str">
        <f t="shared" si="21"/>
        <v>Buna ziua, LEUŢ C. MIHAI-CRISTIAN, 
Nota FINALA la disciplina 'Logica matematica si comptationala' este : 5
care este rezultatul lucrarii de colocviu si a activitatii la orele de laborator si curs. 
- Activitatea la laborator : 1 (reprezinta 50% din nota finala)
- Punctaj grila: 6,  ceea ce corespunde notei : 7.5,  (25% din nota finala)
- Problema 1: 7 (12,5% din nota finala) {Comentariu: Aveti transformari, dar nu sunteti pelanga rezultat. };
- Problema 2: 8 (12,5% din nota finala) {Comentariu: Ati scris FNC, dar nu ati gasit-o pe cea minimala. };
Astfel nota finala cu zecimale este : 4.25 , care ne aduce la nota finala rotunjita anuntata la inceputul mesajului.
Pentru eventuale contestatii ma contactati pe email la adresa andrei.rusu.teach@gmail.com pana duminica, 31.05.2020, orele 9.30 
Cu respect, 
Andrei RUSU</v>
      </c>
    </row>
    <row r="83" spans="1:27" ht="15.25" customHeight="1" x14ac:dyDescent="0.3">
      <c r="A83" s="8">
        <v>71</v>
      </c>
      <c r="B83" s="1" t="s">
        <v>26</v>
      </c>
      <c r="C83" s="13" t="s">
        <v>6</v>
      </c>
      <c r="D83" s="31"/>
      <c r="E83" s="28">
        <f t="shared" si="22"/>
        <v>5</v>
      </c>
      <c r="F83" s="16">
        <v>3</v>
      </c>
      <c r="G83" s="17" t="s">
        <v>100</v>
      </c>
      <c r="H83" s="17" t="s">
        <v>100</v>
      </c>
      <c r="I83" s="17" t="s">
        <v>100</v>
      </c>
      <c r="J83" s="17" t="s">
        <v>100</v>
      </c>
      <c r="K83" s="17" t="s">
        <v>100</v>
      </c>
      <c r="L83" s="16"/>
      <c r="M83" s="18">
        <f t="shared" si="23"/>
        <v>10</v>
      </c>
      <c r="N83" s="16">
        <v>6</v>
      </c>
      <c r="O83" s="17">
        <f t="shared" si="24"/>
        <v>7.5</v>
      </c>
      <c r="P83" s="16">
        <v>8</v>
      </c>
      <c r="Q83" s="16">
        <v>8</v>
      </c>
      <c r="R83" s="17" t="s">
        <v>229</v>
      </c>
      <c r="S83" s="17" t="s">
        <v>234</v>
      </c>
      <c r="T83" s="16"/>
      <c r="U83" s="16"/>
      <c r="V83" s="16">
        <f t="shared" si="25"/>
        <v>8.8800000000000008</v>
      </c>
      <c r="W83" s="34">
        <f t="shared" ref="W83:W88" si="27">IF(V83="abs","abs",ROUND(V83,0))</f>
        <v>9</v>
      </c>
      <c r="X83" s="16" t="str">
        <f t="shared" si="26"/>
        <v>Da</v>
      </c>
      <c r="Y83" s="19" t="s">
        <v>113</v>
      </c>
      <c r="Z83" s="19"/>
      <c r="AA83" t="str">
        <f t="shared" si="21"/>
        <v>Buna ziua, MANEA J. ALIN-LAURENŢIU, 
Nota FINALA la disciplina 'Logica matematica si comptationala' este : 9
care este rezultatul lucrarii de colocviu si a activitatii la orele de laborator si curs. 
- Activitatea la laborator : 10 (reprezinta 50% din nota finala)
- Punctaj grila: 6,  ceea ce corespunde notei : 7.5,  (25% din nota finala)
- Problema 1: 8 (12,5% din nota finala) {Comentariu: Aveti transformari echivalente, dar nu ati ajuns la FNC, nici la FND};
- Problema 2: 8 (12,5% din nota finala) {Comentariu: Ati incercat sa ajungeti la FNC minimala, dar nu ati reusit. };
Astfel nota finala cu zecimale este : 8.88 , care ne aduce la nota finala rotunjita anuntata la inceputul mesajului.
Pentru eventuale contestatii ma contactati pe email la adresa andrei.rusu.teach@gmail.com pana duminica, 31.05.2020, orele 9.30 
Cu respect, 
Andrei RUSU</v>
      </c>
    </row>
    <row r="84" spans="1:27" ht="15.25" customHeight="1" x14ac:dyDescent="0.3">
      <c r="A84" s="8">
        <v>72</v>
      </c>
      <c r="B84" s="1" t="s">
        <v>27</v>
      </c>
      <c r="C84" s="13" t="s">
        <v>6</v>
      </c>
      <c r="D84" s="31"/>
      <c r="E84" s="28">
        <f t="shared" si="22"/>
        <v>1</v>
      </c>
      <c r="F84" s="16">
        <v>3</v>
      </c>
      <c r="G84" s="17" t="s">
        <v>100</v>
      </c>
      <c r="H84" s="16"/>
      <c r="I84" s="16"/>
      <c r="J84" s="16"/>
      <c r="K84" s="16"/>
      <c r="L84" s="16"/>
      <c r="M84" s="18">
        <f t="shared" si="23"/>
        <v>6</v>
      </c>
      <c r="N84" s="16">
        <v>6</v>
      </c>
      <c r="O84" s="17">
        <f t="shared" si="24"/>
        <v>7.5</v>
      </c>
      <c r="P84" s="16">
        <v>7</v>
      </c>
      <c r="Q84" s="16">
        <v>1</v>
      </c>
      <c r="R84" s="17" t="s">
        <v>239</v>
      </c>
      <c r="S84" s="17" t="s">
        <v>240</v>
      </c>
      <c r="T84" s="16"/>
      <c r="U84" s="16"/>
      <c r="V84" s="16">
        <f t="shared" si="25"/>
        <v>5.88</v>
      </c>
      <c r="W84" s="34">
        <f t="shared" si="27"/>
        <v>6</v>
      </c>
      <c r="X84" s="16" t="str">
        <f t="shared" si="26"/>
        <v>Da</v>
      </c>
      <c r="Y84" s="19" t="s">
        <v>238</v>
      </c>
      <c r="Z84" s="19"/>
      <c r="AA84" t="str">
        <f t="shared" si="21"/>
        <v>Buna ziua, MANOLE F. ANDREI-DUMITRU, 
Nota FINALA la disciplina 'Logica matematica si comptationala' este : 6
care este rezultatul lucrarii de colocviu si a activitatii la orele de laborator si curs. 
- Activitatea la laborator : 6 (reprezinta 50% din nota finala)
- Punctaj grila: 6,  ceea ce corespunde notei : 7.5,  (25% din nota finala)
- Problema 1: 7 (12,5% din nota finala) {Comentariu: Ati facut ceva, dar nu ati ajuns la rezultat. };
- Problema 2: 1 (12,5% din nota finala) {Comentariu: ???};
Astfel nota finala cu zecimale este : 5.88 , care ne aduce la nota finala rotunjita anuntata la inceputul mesajului.
Pentru eventuale contestatii ma contactati pe email la adresa andrei.rusu.teach@gmail.com pana duminica, 31.05.2020, orele 9.30 
Cu respect, 
Andrei RUSU</v>
      </c>
    </row>
    <row r="85" spans="1:27" ht="15.25" customHeight="1" x14ac:dyDescent="0.3">
      <c r="A85" s="8">
        <v>73</v>
      </c>
      <c r="B85" s="9" t="s">
        <v>114</v>
      </c>
      <c r="C85" s="12" t="s">
        <v>105</v>
      </c>
      <c r="D85" s="28"/>
      <c r="E85" s="28">
        <f t="shared" si="22"/>
        <v>2</v>
      </c>
      <c r="F85" s="17">
        <v>3</v>
      </c>
      <c r="G85" s="17" t="s">
        <v>100</v>
      </c>
      <c r="H85" s="17" t="s">
        <v>100</v>
      </c>
      <c r="I85" s="16"/>
      <c r="J85" s="16"/>
      <c r="K85" s="16"/>
      <c r="L85" s="16"/>
      <c r="M85" s="18">
        <f t="shared" si="23"/>
        <v>7</v>
      </c>
      <c r="N85" s="16">
        <v>5</v>
      </c>
      <c r="O85" s="17">
        <f t="shared" si="24"/>
        <v>6.88</v>
      </c>
      <c r="P85" s="16">
        <v>5</v>
      </c>
      <c r="Q85" s="16">
        <v>8</v>
      </c>
      <c r="R85" s="17" t="s">
        <v>174</v>
      </c>
      <c r="S85" s="17" t="s">
        <v>173</v>
      </c>
      <c r="T85" s="16"/>
      <c r="U85" s="16"/>
      <c r="V85" s="16">
        <f t="shared" si="25"/>
        <v>6.85</v>
      </c>
      <c r="W85" s="34">
        <f t="shared" si="27"/>
        <v>7</v>
      </c>
      <c r="X85" s="16" t="str">
        <f t="shared" si="26"/>
        <v>Da</v>
      </c>
      <c r="Y85" s="19" t="s">
        <v>172</v>
      </c>
      <c r="Z85" s="19"/>
      <c r="AA85" t="str">
        <f t="shared" si="21"/>
        <v>Buna ziua, PRICEPUTU CRISTIANA, 
Nota FINALA la disciplina 'Logica matematica si comptationala' este : 7
care este rezultatul lucrarii de colocviu si a activitatii la orele de laborator si curs. 
- Activitatea la laborator : 7 (reprezinta 50% din nota finala)
- Punctaj grila: 5,  ceea ce corespunde notei : 6.88,  (25% din nota finala)
- Problema 1: 5 (12,5% din nota finala) {Comentariu: Totul are un inceput, doar ca e doar un inceput. };
- Problema 2: 8 (12,5% din nota finala) {Comentariu: Ati gasit FNC, dar nu este corecta FNC minimala. };
Astfel nota finala cu zecimale este : 6.85 , care ne aduce la nota finala rotunjita anuntata la inceputul mesajului.
Pentru eventuale contestatii ma contactati pe email la adresa andrei.rusu.teach@gmail.com pana duminica, 31.05.2020, orele 9.30 
Cu respect, 
Andrei RUSU</v>
      </c>
    </row>
    <row r="86" spans="1:27" ht="15.65" customHeight="1" x14ac:dyDescent="0.3">
      <c r="A86" s="8">
        <v>47</v>
      </c>
      <c r="B86" s="9" t="s">
        <v>88</v>
      </c>
      <c r="C86" s="12" t="s">
        <v>41</v>
      </c>
      <c r="D86" s="28"/>
      <c r="E86" s="28">
        <f t="shared" si="22"/>
        <v>5</v>
      </c>
      <c r="F86" s="16">
        <v>2</v>
      </c>
      <c r="G86" s="17" t="s">
        <v>100</v>
      </c>
      <c r="H86" s="17" t="s">
        <v>100</v>
      </c>
      <c r="I86" s="17" t="s">
        <v>100</v>
      </c>
      <c r="J86" s="17" t="s">
        <v>100</v>
      </c>
      <c r="K86" s="17" t="s">
        <v>100</v>
      </c>
      <c r="L86" s="16"/>
      <c r="M86" s="18">
        <f t="shared" si="23"/>
        <v>10</v>
      </c>
      <c r="N86" s="16">
        <v>10</v>
      </c>
      <c r="O86" s="17">
        <f t="shared" si="24"/>
        <v>10</v>
      </c>
      <c r="P86" s="16">
        <v>10</v>
      </c>
      <c r="Q86" s="16">
        <v>8</v>
      </c>
      <c r="R86" s="16" t="s">
        <v>155</v>
      </c>
      <c r="S86" s="16" t="s">
        <v>156</v>
      </c>
      <c r="T86" s="16" t="s">
        <v>157</v>
      </c>
      <c r="U86" s="16"/>
      <c r="V86" s="16">
        <f t="shared" si="25"/>
        <v>9.75</v>
      </c>
      <c r="W86" s="34">
        <f t="shared" si="27"/>
        <v>10</v>
      </c>
      <c r="X86" s="16" t="str">
        <f t="shared" si="26"/>
        <v>Da</v>
      </c>
      <c r="Y86" s="19" t="s">
        <v>115</v>
      </c>
      <c r="Z86" s="19" t="s">
        <v>251</v>
      </c>
      <c r="AA86" t="str">
        <f t="shared" si="21"/>
        <v>Buna ziua, RĂDUCAN D. ADRIAN-SEBASTIAN, 
Nota FINALA la disciplina 'Logica matematica si comptationala' este : 10
care este rezultatul lucrarii de colocviu si a activitatii la orele de laborator si curs. 
- Activitatea la laborator : 10 (reprezinta 50% din nota finala)
- Punctaj grila: 10,  ceea ce corespunde notei : 10,  (25% din nota finala)
- Problema 1: 10 (12,5% din nota finala) {Comentariu: ok};
- Problema 2: 8 (12,5% din nota finala) {Comentariu: Paranteza 1 se combina si cu paranteza 3. Asa ca rezulta 3 termeni. };
Astfel nota finala cu zecimale este : 9.75 , care ne aduce la nota finala rotunjita anuntata la inceputul mesajului.
Pentru eventuale contestatii ma contactati pe email la adresa andrei.rusu.teach@gmail.com pana duminica, 31.05.2020, orele 9.30 
Cu respect, 
Andrei RUSU</v>
      </c>
    </row>
    <row r="87" spans="1:27" ht="15.65" customHeight="1" x14ac:dyDescent="0.3">
      <c r="A87" s="20">
        <v>74</v>
      </c>
      <c r="B87" s="21" t="s">
        <v>127</v>
      </c>
      <c r="C87" s="22"/>
      <c r="D87" s="19"/>
      <c r="E87" s="28">
        <f t="shared" si="22"/>
        <v>1</v>
      </c>
      <c r="F87" s="23">
        <v>3</v>
      </c>
      <c r="G87" s="24" t="s">
        <v>100</v>
      </c>
      <c r="H87" s="25"/>
      <c r="I87" s="25"/>
      <c r="J87" s="25"/>
      <c r="K87" s="25"/>
      <c r="L87" s="25"/>
      <c r="M87" s="33">
        <f t="shared" si="23"/>
        <v>6</v>
      </c>
      <c r="N87" s="16">
        <v>5</v>
      </c>
      <c r="O87" s="17">
        <f t="shared" si="24"/>
        <v>6.88</v>
      </c>
      <c r="P87" s="16">
        <v>5</v>
      </c>
      <c r="Q87" s="16">
        <v>8</v>
      </c>
      <c r="R87" s="17" t="s">
        <v>179</v>
      </c>
      <c r="S87" s="17" t="s">
        <v>180</v>
      </c>
      <c r="T87" s="16"/>
      <c r="U87" s="16"/>
      <c r="V87" s="16">
        <f t="shared" si="25"/>
        <v>6.35</v>
      </c>
      <c r="W87" s="34">
        <f t="shared" si="27"/>
        <v>6</v>
      </c>
      <c r="X87" s="16" t="str">
        <f t="shared" si="26"/>
        <v>Da</v>
      </c>
      <c r="Y87" s="19" t="s">
        <v>128</v>
      </c>
      <c r="Z87" s="19"/>
      <c r="AA87" t="str">
        <f t="shared" si="21"/>
        <v>Buna ziua, Sandu Vasile Bogdan, 
Nota FINALA la disciplina 'Logica matematica si comptationala' este : 6
care este rezultatul lucrarii de colocviu si a activitatii la orele de laborator si curs. 
- Activitatea la laborator : 6 (reprezinta 50% din nota finala)
- Punctaj grila: 5,  ceea ce corespunde notei : 6.88,  (25% din nota finala)
- Problema 1: 5 (12,5% din nota finala) {Comentariu: Ati facut transformari echivalente, dar aveti erori la transformari si in rezultat nu aveti raspunsul corect. };
- Problema 2: 8 (12,5% din nota finala) {Comentariu: Aici ati gasit o FNC, dar nu si forma minimala.};
Astfel nota finala cu zecimale este : 6.35 , care ne aduce la nota finala rotunjita anuntata la inceputul mesajului.
Pentru eventuale contestatii ma contactati pe email la adresa andrei.rusu.teach@gmail.com pana duminica, 31.05.2020, orele 9.30 
Cu respect, 
Andrei RUSU</v>
      </c>
    </row>
    <row r="88" spans="1:27" x14ac:dyDescent="0.3">
      <c r="A88" s="26">
        <v>48</v>
      </c>
      <c r="B88" s="27" t="s">
        <v>89</v>
      </c>
      <c r="C88" s="29" t="s">
        <v>43</v>
      </c>
      <c r="D88" s="28"/>
      <c r="E88" s="28">
        <f t="shared" si="22"/>
        <v>4</v>
      </c>
      <c r="F88" s="16">
        <v>2</v>
      </c>
      <c r="G88" s="17" t="s">
        <v>100</v>
      </c>
      <c r="H88" s="17" t="s">
        <v>100</v>
      </c>
      <c r="I88" s="17" t="s">
        <v>100</v>
      </c>
      <c r="J88" s="17" t="s">
        <v>100</v>
      </c>
      <c r="K88" s="16"/>
      <c r="L88" s="16"/>
      <c r="M88" s="18">
        <f t="shared" si="23"/>
        <v>9</v>
      </c>
      <c r="N88" s="16">
        <v>8</v>
      </c>
      <c r="O88" s="17">
        <f t="shared" si="24"/>
        <v>8.75</v>
      </c>
      <c r="P88" s="16">
        <v>10</v>
      </c>
      <c r="Q88" s="16">
        <v>8</v>
      </c>
      <c r="R88" s="17" t="s">
        <v>186</v>
      </c>
      <c r="S88" s="17" t="s">
        <v>226</v>
      </c>
      <c r="T88" s="16"/>
      <c r="U88" s="16"/>
      <c r="V88" s="16">
        <f t="shared" si="25"/>
        <v>8.94</v>
      </c>
      <c r="W88" s="34">
        <f t="shared" si="27"/>
        <v>9</v>
      </c>
      <c r="X88" s="16" t="str">
        <f t="shared" si="26"/>
        <v>Da</v>
      </c>
      <c r="Y88" s="19" t="s">
        <v>116</v>
      </c>
      <c r="Z88" s="19"/>
      <c r="AA88" t="str">
        <f t="shared" si="21"/>
        <v>Buna ziua, VÎLCU C. IUSTIN ALEXANDRU, 
Nota FINALA la disciplina 'Logica matematica si comptationala' este : 9
care este rezultatul lucrarii de colocviu si a activitatii la orele de laborator si curs. 
- Activitatea la laborator : 9 (reprezinta 50% din nota finala)
- Punctaj grila: 8,  ceea ce corespunde notei : 8.75,  (25% din nota finala)
- Problema 1: 10 (12,5% din nota finala) {Comentariu: Ok.};
- Problema 2: 8 (12,5% din nota finala) {Comentariu: Unde este aplicat principiul rezolutiei? };
Astfel nota finala cu zecimale este : 8.94 , care ne aduce la nota finala rotunjita anuntata la inceputul mesajului.
Pentru eventuale contestatii ma contactati pe email la adresa andrei.rusu.teach@gmail.com pana duminica, 31.05.2020, orele 9.30 
Cu respect, 
Andrei RUSU</v>
      </c>
    </row>
    <row r="90" spans="1:27" x14ac:dyDescent="0.3">
      <c r="L90">
        <v>10</v>
      </c>
      <c r="M90" s="2">
        <f>COUNTIF(M$15:M$88,L90)</f>
        <v>11</v>
      </c>
      <c r="N90">
        <f>COUNTIF(N$15:N$88,L90)</f>
        <v>4</v>
      </c>
      <c r="V90">
        <v>10</v>
      </c>
      <c r="W90">
        <f>COUNTIF(W$15:W$88,L90)</f>
        <v>6</v>
      </c>
      <c r="X90">
        <v>13</v>
      </c>
    </row>
    <row r="91" spans="1:27" x14ac:dyDescent="0.3">
      <c r="L91">
        <v>9</v>
      </c>
      <c r="M91" s="2">
        <f t="shared" ref="M91:M100" si="28">COUNTIF(M$15:M$88,L91)</f>
        <v>6</v>
      </c>
      <c r="N91">
        <f t="shared" ref="N91:N100" si="29">COUNTIF(N$15:N$88,L91)</f>
        <v>2</v>
      </c>
      <c r="V91">
        <v>9</v>
      </c>
      <c r="W91">
        <f t="shared" ref="W91:W100" si="30">COUNTIF(W$15:W$88,L91)</f>
        <v>12</v>
      </c>
      <c r="X91">
        <v>14</v>
      </c>
    </row>
    <row r="92" spans="1:27" x14ac:dyDescent="0.3">
      <c r="B92" s="3" t="s">
        <v>119</v>
      </c>
      <c r="L92">
        <v>8</v>
      </c>
      <c r="M92" s="2">
        <f t="shared" si="28"/>
        <v>8</v>
      </c>
      <c r="N92">
        <f t="shared" si="29"/>
        <v>18</v>
      </c>
      <c r="V92">
        <v>8</v>
      </c>
      <c r="W92">
        <f t="shared" si="30"/>
        <v>13</v>
      </c>
    </row>
    <row r="93" spans="1:27" x14ac:dyDescent="0.3">
      <c r="L93">
        <v>7</v>
      </c>
      <c r="M93" s="2">
        <f t="shared" si="28"/>
        <v>9</v>
      </c>
      <c r="N93">
        <f t="shared" si="29"/>
        <v>3</v>
      </c>
      <c r="V93">
        <v>7</v>
      </c>
      <c r="W93">
        <f t="shared" si="30"/>
        <v>9</v>
      </c>
    </row>
    <row r="94" spans="1:27" x14ac:dyDescent="0.3">
      <c r="L94">
        <v>6</v>
      </c>
      <c r="M94" s="2">
        <f t="shared" si="28"/>
        <v>10</v>
      </c>
      <c r="N94">
        <f t="shared" si="29"/>
        <v>10</v>
      </c>
      <c r="V94">
        <v>6</v>
      </c>
      <c r="W94">
        <f t="shared" si="30"/>
        <v>4</v>
      </c>
    </row>
    <row r="95" spans="1:27" x14ac:dyDescent="0.3">
      <c r="L95">
        <v>5</v>
      </c>
      <c r="M95" s="2">
        <f t="shared" si="28"/>
        <v>0</v>
      </c>
      <c r="N95">
        <f t="shared" si="29"/>
        <v>7</v>
      </c>
      <c r="V95">
        <v>5</v>
      </c>
      <c r="W95">
        <f t="shared" si="30"/>
        <v>11</v>
      </c>
    </row>
    <row r="96" spans="1:27" x14ac:dyDescent="0.3">
      <c r="L96">
        <v>4</v>
      </c>
      <c r="M96" s="2">
        <f t="shared" si="28"/>
        <v>0</v>
      </c>
      <c r="N96">
        <f t="shared" si="29"/>
        <v>7</v>
      </c>
      <c r="V96">
        <v>4</v>
      </c>
      <c r="W96">
        <f t="shared" si="30"/>
        <v>0</v>
      </c>
      <c r="X96">
        <f>SUM(W96:W99)</f>
        <v>0</v>
      </c>
    </row>
    <row r="97" spans="12:23" x14ac:dyDescent="0.3">
      <c r="L97">
        <v>3</v>
      </c>
      <c r="M97" s="2">
        <f t="shared" si="28"/>
        <v>0</v>
      </c>
      <c r="N97">
        <f t="shared" si="29"/>
        <v>2</v>
      </c>
      <c r="V97">
        <v>3</v>
      </c>
      <c r="W97">
        <f t="shared" si="30"/>
        <v>0</v>
      </c>
    </row>
    <row r="98" spans="12:23" x14ac:dyDescent="0.3">
      <c r="L98">
        <v>2</v>
      </c>
      <c r="M98" s="2">
        <f t="shared" si="28"/>
        <v>0</v>
      </c>
      <c r="N98">
        <f t="shared" si="29"/>
        <v>2</v>
      </c>
      <c r="V98">
        <v>2</v>
      </c>
      <c r="W98">
        <f t="shared" si="30"/>
        <v>0</v>
      </c>
    </row>
    <row r="99" spans="12:23" x14ac:dyDescent="0.3">
      <c r="L99">
        <v>1</v>
      </c>
      <c r="M99" s="2">
        <f t="shared" si="28"/>
        <v>30</v>
      </c>
      <c r="N99">
        <f t="shared" si="29"/>
        <v>0</v>
      </c>
      <c r="V99">
        <v>1</v>
      </c>
      <c r="W99">
        <f t="shared" si="30"/>
        <v>0</v>
      </c>
    </row>
    <row r="100" spans="12:23" x14ac:dyDescent="0.3">
      <c r="L100" s="3" t="s">
        <v>151</v>
      </c>
      <c r="M100" s="2">
        <f t="shared" si="28"/>
        <v>0</v>
      </c>
      <c r="N100">
        <f t="shared" si="29"/>
        <v>15</v>
      </c>
      <c r="V100" s="3" t="s">
        <v>151</v>
      </c>
      <c r="W100">
        <f t="shared" si="30"/>
        <v>19</v>
      </c>
    </row>
    <row r="101" spans="12:23" x14ac:dyDescent="0.3">
      <c r="W101">
        <f>SUM(W90:W100)</f>
        <v>74</v>
      </c>
    </row>
  </sheetData>
  <autoFilter ref="A14:AA88" xr:uid="{250E6E93-FB78-4E3E-9F9E-80E3CA9D0257}">
    <sortState xmlns:xlrd2="http://schemas.microsoft.com/office/spreadsheetml/2017/richdata2" ref="A15:AA88">
      <sortCondition ref="B14"/>
    </sortState>
  </autoFilter>
  <conditionalFormatting sqref="N15:N88">
    <cfRule type="cellIs" dxfId="3" priority="2" operator="equal">
      <formula>$N$50</formula>
    </cfRule>
    <cfRule type="cellIs" dxfId="2" priority="3" operator="equal">
      <formula>""""""</formula>
    </cfRule>
  </conditionalFormatting>
  <hyperlinks>
    <hyperlink ref="Y24" r:id="rId1" xr:uid="{C7352B0D-5755-4E8B-945D-ED17C79458E6}"/>
    <hyperlink ref="Y77" r:id="rId2" xr:uid="{D1FE6896-E5B6-406D-AD97-2893DD86BBAB}"/>
    <hyperlink ref="Y73" r:id="rId3" xr:uid="{754114D2-6267-4F72-899C-D5EAF8E78AC3}"/>
    <hyperlink ref="Y85" r:id="rId4" display="mailto:priceputucristiana@yahoo.com" xr:uid="{F94D82B1-990E-4D08-B9A3-013D11F8198C}"/>
    <hyperlink ref="Y20" r:id="rId5" display="mailto:betterthanyoubro100@gmail.com" xr:uid="{F1E2D421-ED1E-4095-80BC-77ABC48D4F1B}"/>
    <hyperlink ref="Y62" r:id="rId6" xr:uid="{F7F1EDBB-5693-4973-890D-A63FC5DF11AA}"/>
    <hyperlink ref="Y38" r:id="rId7" xr:uid="{B8F9D3D3-D8AF-4B7D-871A-70FEE68520C7}"/>
    <hyperlink ref="Y30" r:id="rId8" xr:uid="{BEFC6DBB-761F-44E2-8519-E2EB5816D255}"/>
    <hyperlink ref="Y31" r:id="rId9" xr:uid="{1D06AC3C-9820-4442-B53E-678442DF4F79}"/>
    <hyperlink ref="Y15" r:id="rId10" xr:uid="{B2EA2A32-6A01-4D75-BF4C-7D18F9FD573E}"/>
    <hyperlink ref="Z21" r:id="rId11" display="mailto:ant.alex97@yahoo.com" xr:uid="{5CA332F3-3226-4110-93E4-584A32F35DBB}"/>
    <hyperlink ref="Y39" r:id="rId12" xr:uid="{84A8DA40-FABF-4480-93FF-3E0FC898FCBA}"/>
    <hyperlink ref="Y51" r:id="rId13" xr:uid="{3B640D74-9970-4DE0-8353-89C842E13E7D}"/>
    <hyperlink ref="Y74" r:id="rId14" xr:uid="{8ADB1FEE-A5C5-4A75-BDE7-324DEE8A085C}"/>
    <hyperlink ref="Z65" r:id="rId15" xr:uid="{DF0B7BA4-F801-4D2A-BA4D-F5F9D7D58CE2}"/>
    <hyperlink ref="Y82" r:id="rId16" xr:uid="{68040276-8F76-41A5-8F7C-E4E71E71A229}"/>
    <hyperlink ref="Y80" r:id="rId17" xr:uid="{81A15E95-63DF-4BAA-AD23-40127B9C3BD8}"/>
    <hyperlink ref="Y61" r:id="rId18" xr:uid="{2A1AC978-4DB7-4EBE-B062-86FAAE514263}"/>
    <hyperlink ref="Z86" r:id="rId19" xr:uid="{4EABD5F5-9504-49C5-BF23-631ECDFE634B}"/>
  </hyperlinks>
  <pageMargins left="0.7" right="0.7" top="0.75" bottom="0.75" header="0.3" footer="0.3"/>
  <pageSetup paperSize="9" orientation="portrait" r:id="rId20"/>
  <webPublishItems count="1">
    <webPublishItem id="19688" divId="LC-lab-info1s1_19688" sourceType="range" sourceRef="A1:L87" destinationFile="https://storage.rcs-rds.ro/dav/Digi%20Cloud/Ovidius_Studenti/INFO1s1/Копия%20LC-lab-info1s1.htm" title="Lista studentilor care au incarcat lab pe server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88C3-FC3A-466F-8D0D-219ED2AFFB95}">
  <dimension ref="A1:AC103"/>
  <sheetViews>
    <sheetView tabSelected="1" topLeftCell="A13" workbookViewId="0">
      <pane xSplit="5" ySplit="2" topLeftCell="F75" activePane="bottomRight" state="frozen"/>
      <selection activeCell="A13" sqref="A13"/>
      <selection pane="topRight" activeCell="F13" sqref="F13"/>
      <selection pane="bottomLeft" activeCell="A15" sqref="A15"/>
      <selection pane="bottomRight" activeCell="AC80" sqref="AC80"/>
    </sheetView>
  </sheetViews>
  <sheetFormatPr defaultRowHeight="13" x14ac:dyDescent="0.3"/>
  <cols>
    <col min="1" max="1" width="5.796875" customWidth="1"/>
    <col min="2" max="2" width="30.5" customWidth="1"/>
    <col min="3" max="3" width="10.69921875" hidden="1" customWidth="1"/>
    <col min="4" max="4" width="12.69921875" hidden="1" customWidth="1"/>
    <col min="5" max="5" width="4.5" hidden="1" customWidth="1"/>
    <col min="6" max="6" width="6" style="4" customWidth="1"/>
    <col min="7" max="12" width="6" hidden="1" customWidth="1"/>
    <col min="13" max="13" width="6" style="2" hidden="1" customWidth="1"/>
    <col min="14" max="21" width="6" hidden="1" customWidth="1"/>
    <col min="22" max="22" width="11" customWidth="1"/>
    <col min="23" max="23" width="7.19921875" customWidth="1"/>
    <col min="24" max="24" width="6" hidden="1" customWidth="1"/>
    <col min="25" max="25" width="11.5" hidden="1" customWidth="1"/>
    <col min="26" max="26" width="10.59765625" hidden="1" customWidth="1"/>
    <col min="27" max="27" width="82.8984375" hidden="1" customWidth="1"/>
    <col min="28" max="28" width="8.796875" style="4"/>
  </cols>
  <sheetData>
    <row r="1" spans="1:28" hidden="1" x14ac:dyDescent="0.3">
      <c r="A1" s="2" t="s">
        <v>28</v>
      </c>
    </row>
    <row r="2" spans="1:28" hidden="1" x14ac:dyDescent="0.3">
      <c r="A2" s="3" t="s">
        <v>30</v>
      </c>
    </row>
    <row r="3" spans="1:28" hidden="1" x14ac:dyDescent="0.3">
      <c r="A3" s="3" t="s">
        <v>31</v>
      </c>
    </row>
    <row r="4" spans="1:28" hidden="1" x14ac:dyDescent="0.3">
      <c r="A4" s="3" t="s">
        <v>32</v>
      </c>
    </row>
    <row r="5" spans="1:28" hidden="1" x14ac:dyDescent="0.3">
      <c r="A5" t="s">
        <v>29</v>
      </c>
    </row>
    <row r="6" spans="1:28" hidden="1" x14ac:dyDescent="0.3">
      <c r="A6" s="3" t="s">
        <v>33</v>
      </c>
    </row>
    <row r="7" spans="1:28" hidden="1" x14ac:dyDescent="0.3">
      <c r="A7" s="3" t="s">
        <v>35</v>
      </c>
    </row>
    <row r="8" spans="1:28" hidden="1" x14ac:dyDescent="0.3">
      <c r="A8" s="3" t="s">
        <v>36</v>
      </c>
    </row>
    <row r="9" spans="1:28" hidden="1" x14ac:dyDescent="0.3">
      <c r="A9" s="3" t="s">
        <v>34</v>
      </c>
    </row>
    <row r="10" spans="1:28" hidden="1" x14ac:dyDescent="0.3">
      <c r="A10" s="3" t="s">
        <v>37</v>
      </c>
    </row>
    <row r="11" spans="1:28" hidden="1" x14ac:dyDescent="0.3">
      <c r="A11" s="3" t="s">
        <v>91</v>
      </c>
    </row>
    <row r="12" spans="1:28" hidden="1" x14ac:dyDescent="0.3"/>
    <row r="13" spans="1:28" ht="22.5" x14ac:dyDescent="0.3">
      <c r="A13" s="35" t="s">
        <v>255</v>
      </c>
      <c r="B13" s="10"/>
      <c r="AB13" s="4">
        <f>COUNTIF(AB15:AB88,"x")</f>
        <v>69</v>
      </c>
    </row>
    <row r="14" spans="1:28" s="5" customFormat="1" ht="52" x14ac:dyDescent="0.3">
      <c r="A14" s="6" t="s">
        <v>39</v>
      </c>
      <c r="B14" s="7" t="s">
        <v>0</v>
      </c>
      <c r="C14" s="11" t="s">
        <v>1</v>
      </c>
      <c r="D14" s="30" t="s">
        <v>134</v>
      </c>
      <c r="E14" s="30" t="s">
        <v>135</v>
      </c>
      <c r="F14" s="14" t="s">
        <v>38</v>
      </c>
      <c r="G14" s="15" t="s">
        <v>92</v>
      </c>
      <c r="H14" s="15" t="s">
        <v>93</v>
      </c>
      <c r="I14" s="15" t="s">
        <v>94</v>
      </c>
      <c r="J14" s="15" t="s">
        <v>95</v>
      </c>
      <c r="K14" s="15" t="s">
        <v>96</v>
      </c>
      <c r="L14" s="15" t="s">
        <v>97</v>
      </c>
      <c r="M14" s="15" t="s">
        <v>133</v>
      </c>
      <c r="N14" s="15" t="s">
        <v>142</v>
      </c>
      <c r="O14" s="15" t="s">
        <v>143</v>
      </c>
      <c r="P14" s="15" t="s">
        <v>144</v>
      </c>
      <c r="Q14" s="15" t="s">
        <v>145</v>
      </c>
      <c r="R14" s="15" t="s">
        <v>146</v>
      </c>
      <c r="S14" s="15" t="s">
        <v>147</v>
      </c>
      <c r="T14" s="15" t="s">
        <v>152</v>
      </c>
      <c r="U14" s="15" t="s">
        <v>148</v>
      </c>
      <c r="V14" s="15" t="s">
        <v>150</v>
      </c>
      <c r="W14" s="15" t="s">
        <v>149</v>
      </c>
      <c r="X14" s="15" t="s">
        <v>118</v>
      </c>
      <c r="Y14" s="18" t="s">
        <v>98</v>
      </c>
      <c r="Z14" s="18"/>
      <c r="AB14" s="5" t="s">
        <v>256</v>
      </c>
    </row>
    <row r="15" spans="1:28" x14ac:dyDescent="0.3">
      <c r="A15" s="8">
        <v>1</v>
      </c>
      <c r="B15" s="9" t="s">
        <v>40</v>
      </c>
      <c r="C15" s="12" t="s">
        <v>41</v>
      </c>
      <c r="D15" s="28"/>
      <c r="E15" s="28" t="str">
        <f>IF(COUNTA(G15:L15)=0,"",COUNTA(G15:L15))</f>
        <v/>
      </c>
      <c r="F15" s="16">
        <v>1</v>
      </c>
      <c r="G15" s="16"/>
      <c r="H15" s="16"/>
      <c r="I15" s="16"/>
      <c r="J15" s="16"/>
      <c r="K15" s="16"/>
      <c r="L15" s="16"/>
      <c r="M15" s="18">
        <f>IF(E15="",1,E15+5)</f>
        <v>1</v>
      </c>
      <c r="N15" s="16">
        <v>8</v>
      </c>
      <c r="O15" s="17">
        <f>IF(OR(D15="abs",D15="LIPSA"),"abs",ROUND((10-5)*(N15-2)/(10-2)+5,2))</f>
        <v>8.75</v>
      </c>
      <c r="P15" s="16">
        <v>10</v>
      </c>
      <c r="Q15" s="16">
        <v>7</v>
      </c>
      <c r="R15" s="17" t="s">
        <v>186</v>
      </c>
      <c r="S15" s="17" t="s">
        <v>194</v>
      </c>
      <c r="T15" s="16"/>
      <c r="U15" s="16" t="str">
        <f>IF($D15="abs","ABS","")</f>
        <v/>
      </c>
      <c r="V15" s="16">
        <f>IF($O15="abs","abs",ROUND(50%*$M15+25%*$O15+25%*($P15+$Q15)/2,2))</f>
        <v>4.8099999999999996</v>
      </c>
      <c r="W15" s="34">
        <f>IF(V15="abs","abs",ROUND(V15,0))</f>
        <v>5</v>
      </c>
      <c r="X15" s="16" t="str">
        <f>IF(Y15&lt;&gt;"","Da","Nu")</f>
        <v>Da</v>
      </c>
      <c r="Y15" s="19" t="s">
        <v>201</v>
      </c>
      <c r="Z15" s="19"/>
      <c r="AA15" t="str">
        <f>"Buna ziua, "&amp;B15&amp;", "&amp;CHAR(10)&amp;CHAR(10)&amp;"Nota FINALA la disciplina 'Logica matematica si comptationala' este : "&amp;W15&amp;CHAR(10)&amp;CHAR(10)&amp;"care este rezultatul lucrarii de colocviu si a activitatii la orele de laborator si curs. "&amp;CHAR(10)&amp;CHAR(10)&amp;"- Activitatea la laborator : "&amp;M15&amp;" (reprezinta 50% din nota finala)"&amp;CHAR(10)&amp;"- Punctaj grila: "&amp;N15&amp;",  ceea ce corespunde notei : "&amp;O15&amp;",  (25% din nota finala)"&amp;CHAR(10)&amp;"- Problema 1: "&amp;P15&amp;" (12,5% din nota finala) {Comentariu: "&amp;R15&amp;"};"&amp;CHAR(10)&amp;"- Problema 2: "&amp;Q15&amp;" (12,5% din nota finala) {Comentariu: "&amp;S15&amp;"};"&amp;CHAR(10) &amp; CHAR(10) &amp; CHAR(10) &amp; "Astfel nota finala cu zecimale este : " &amp; V15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ABDULA N. ERKAN-ANIL, 
Nota FINALA la disciplina 'Logica matematica si comptationala' este : 5
care este rezultatul lucrarii de colocviu si a activitatii la orele de laborator si curs. 
- Activitatea la laborator : 1 (reprezinta 50% din nota finala)
- Punctaj grila: 8,  ceea ce corespunde notei : 8.75,  (25% din nota finala)
- Problema 1: 10 (12,5% din nota finala) {Comentariu: Ok.};
- Problema 2: 7 (12,5% din nota finala) {Comentariu: Aveti niste transformari echivalente, dar unde este aplicarea principiului rezolutiei? };
Astfel nota finala cu zecimale este : 4.81 , care ne aduce la nota finala rotunjita anuntata la inceputul mesajului.
Pentru eventuale contestatii ma contactati pe email la adresa andrei.rusu.teach@gmail.com pana duminica, 31.05.2020, orele 9.30 
Cu respect, 
Andrei RUSU</v>
      </c>
      <c r="AB15" s="42" t="s">
        <v>100</v>
      </c>
    </row>
    <row r="16" spans="1:28" ht="15.25" customHeight="1" x14ac:dyDescent="0.3">
      <c r="A16" s="8">
        <v>2</v>
      </c>
      <c r="B16" s="9" t="s">
        <v>42</v>
      </c>
      <c r="C16" s="12" t="s">
        <v>43</v>
      </c>
      <c r="D16" s="28"/>
      <c r="E16" s="28">
        <f>IF(COUNTA(G16:L16)=0,"",COUNTA(G16:L16))</f>
        <v>2</v>
      </c>
      <c r="F16" s="16">
        <v>1</v>
      </c>
      <c r="G16" s="17" t="s">
        <v>100</v>
      </c>
      <c r="H16" s="16"/>
      <c r="I16" s="17" t="s">
        <v>100</v>
      </c>
      <c r="J16" s="16"/>
      <c r="K16" s="16"/>
      <c r="L16" s="16"/>
      <c r="M16" s="18">
        <f>IF(E16="",1,E16+5)</f>
        <v>7</v>
      </c>
      <c r="N16" s="16">
        <v>3</v>
      </c>
      <c r="O16" s="17">
        <f>IF(OR(D16="abs",D16="LIPSA"),"abs",ROUND((10-5)*(N16-2)/(10-2)+5,2))</f>
        <v>5.63</v>
      </c>
      <c r="P16" s="16">
        <v>8</v>
      </c>
      <c r="Q16" s="16">
        <v>9</v>
      </c>
      <c r="R16" s="17" t="s">
        <v>248</v>
      </c>
      <c r="S16" s="17" t="s">
        <v>249</v>
      </c>
      <c r="T16" s="16"/>
      <c r="U16" s="16" t="str">
        <f>IF($D16="abs","ABS","")</f>
        <v/>
      </c>
      <c r="V16" s="16">
        <f>IF($O16="abs","abs",ROUND(50%*$M16+25%*$O16+25%*($P16+$Q16)/2,2))</f>
        <v>7.03</v>
      </c>
      <c r="W16" s="34">
        <f>IF(V16="abs","abs",ROUND(V16,0))</f>
        <v>7</v>
      </c>
      <c r="X16" s="16" t="str">
        <f>IF(Y16&lt;&gt;"","Da","Nu")</f>
        <v>Da</v>
      </c>
      <c r="Y16" s="19" t="s">
        <v>140</v>
      </c>
      <c r="Z16" s="19"/>
      <c r="AA16" t="str">
        <f>"Buna ziua, "&amp;B16&amp;", "&amp;CHAR(10)&amp;CHAR(10)&amp;"Nota FINALA la disciplina 'Logica matematica si comptationala' este : "&amp;W16&amp;CHAR(10)&amp;CHAR(10)&amp;"care este rezultatul lucrarii de colocviu si a activitatii la orele de laborator si curs. "&amp;CHAR(10)&amp;CHAR(10)&amp;"- Activitatea la laborator : "&amp;M16&amp;" (reprezinta 50% din nota finala)"&amp;CHAR(10)&amp;"- Punctaj grila: "&amp;N16&amp;",  ceea ce corespunde notei : "&amp;O16&amp;",  (25% din nota finala)"&amp;CHAR(10)&amp;"- Problema 1: "&amp;P16&amp;" (12,5% din nota finala) {Comentariu: "&amp;R16&amp;"};"&amp;CHAR(10)&amp;"- Problema 2: "&amp;Q16&amp;" (12,5% din nota finala) {Comentariu: "&amp;S16&amp;"};"&amp;CHAR(10) &amp; CHAR(10) &amp; CHAR(10) &amp; "Astfel nota finala cu zecimale este : " &amp; V16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AGAPCIUC I. NICOLAE, 
Nota FINALA la disciplina 'Logica matematica si comptationala' este : 7
care este rezultatul lucrarii de colocviu si a activitatii la orele de laborator si curs. 
- Activitatea la laborator : 7 (reprezinta 50% din nota finala)
- Punctaj grila: 3,  ceea ce corespunde notei : 5.63,  (25% din nota finala)
- Problema 1: 8 (12,5% din nota finala) {Comentariu: FNC - mai e pana la raspuns. };
- Problema 2: 9 (12,5% din nota finala) {Comentariu: Apreciez incercarea.};
Astfel nota finala cu zecimale este : 7.03 , care ne aduce la nota finala rotunjita anuntata la inceputul mesajului.
Pentru eventuale contestatii ma contactati pe email la adresa andrei.rusu.teach@gmail.com pana duminica, 31.05.2020, orele 9.30 
Cu respect, 
Andrei RUSU</v>
      </c>
      <c r="AB16" s="42" t="s">
        <v>100</v>
      </c>
    </row>
    <row r="17" spans="1:28" ht="15.25" customHeight="1" x14ac:dyDescent="0.3">
      <c r="A17" s="8">
        <v>3</v>
      </c>
      <c r="B17" s="9" t="s">
        <v>44</v>
      </c>
      <c r="C17" s="12" t="s">
        <v>41</v>
      </c>
      <c r="D17" s="31" t="s">
        <v>151</v>
      </c>
      <c r="E17" s="28" t="str">
        <f>IF(COUNTA(G17:L17)=0,"",COUNTA(G17:L17))</f>
        <v/>
      </c>
      <c r="F17" s="16">
        <v>1</v>
      </c>
      <c r="G17" s="16"/>
      <c r="H17" s="16"/>
      <c r="I17" s="16"/>
      <c r="J17" s="16"/>
      <c r="K17" s="16"/>
      <c r="L17" s="16"/>
      <c r="M17" s="18">
        <f>IF(E17="",1,E17+5)</f>
        <v>1</v>
      </c>
      <c r="N17" s="16" t="str">
        <f>IF($D17="abs","ABS","")</f>
        <v>ABS</v>
      </c>
      <c r="O17" s="17" t="str">
        <f>IF(OR(D17="abs",D17="LIPSA"),"abs",ROUND((10-5)*(N17-2)/(10-2)+5,2))</f>
        <v>abs</v>
      </c>
      <c r="P17" s="16" t="str">
        <f>IF($D17="abs","ABS","")</f>
        <v>ABS</v>
      </c>
      <c r="Q17" s="16" t="str">
        <f>IF($D17="abs","ABS","")</f>
        <v>ABS</v>
      </c>
      <c r="R17" s="16" t="str">
        <f>IF($D17="abs","ABS","")</f>
        <v>ABS</v>
      </c>
      <c r="S17" s="16" t="str">
        <f>IF($D17="abs","ABS","")</f>
        <v>ABS</v>
      </c>
      <c r="T17" s="16"/>
      <c r="U17" s="16"/>
      <c r="V17" s="16" t="str">
        <f>IF($O17="abs","abs",ROUND(50%*$M17+25%*$O17+25%*($P17+$Q17)/2,2))</f>
        <v>abs</v>
      </c>
      <c r="W17" s="34" t="str">
        <f>IF(V17="abs","abs",ROUND(V17,0))</f>
        <v>abs</v>
      </c>
      <c r="X17" s="16" t="str">
        <f>IF(Y17&lt;&gt;"","Da","Nu")</f>
        <v>Nu</v>
      </c>
      <c r="Y17" s="19"/>
      <c r="Z17" s="19"/>
      <c r="AB17" s="42" t="s">
        <v>100</v>
      </c>
    </row>
    <row r="18" spans="1:28" ht="15.25" customHeight="1" x14ac:dyDescent="0.3">
      <c r="A18" s="8">
        <v>4</v>
      </c>
      <c r="B18" s="9" t="s">
        <v>45</v>
      </c>
      <c r="C18" s="12" t="s">
        <v>41</v>
      </c>
      <c r="D18" s="28"/>
      <c r="E18" s="28">
        <f>IF(COUNTA(G18:L18)=0,"",COUNTA(G18:L18))</f>
        <v>5</v>
      </c>
      <c r="F18" s="16">
        <v>3</v>
      </c>
      <c r="G18" s="17" t="s">
        <v>100</v>
      </c>
      <c r="H18" s="17" t="s">
        <v>100</v>
      </c>
      <c r="I18" s="17" t="s">
        <v>100</v>
      </c>
      <c r="J18" s="17" t="s">
        <v>100</v>
      </c>
      <c r="K18" s="17" t="s">
        <v>100</v>
      </c>
      <c r="L18" s="16"/>
      <c r="M18" s="18">
        <f>IF(E18="",1,E18+5)</f>
        <v>10</v>
      </c>
      <c r="N18" s="16">
        <v>9</v>
      </c>
      <c r="O18" s="17">
        <f>IF(OR(D18="abs",D18="LIPSA"),"abs",ROUND((10-5)*(N18-2)/(10-2)+5,2))</f>
        <v>9.3800000000000008</v>
      </c>
      <c r="P18" s="16">
        <v>10</v>
      </c>
      <c r="Q18" s="16">
        <v>9</v>
      </c>
      <c r="R18" s="17" t="s">
        <v>155</v>
      </c>
      <c r="S18" s="17" t="s">
        <v>241</v>
      </c>
      <c r="T18" s="16"/>
      <c r="U18" s="16"/>
      <c r="V18" s="16">
        <f>IF($O18="abs","abs",ROUND(50%*$M18+25%*$O18+25%*($P18+$Q18)/2,2))</f>
        <v>9.7200000000000006</v>
      </c>
      <c r="W18" s="34">
        <f>IF(V18="abs","abs",ROUND(V18,0))</f>
        <v>10</v>
      </c>
      <c r="X18" s="16" t="str">
        <f>IF(Y18&lt;&gt;"","Da","Nu")</f>
        <v>Da</v>
      </c>
      <c r="Y18" s="19" t="s">
        <v>101</v>
      </c>
      <c r="Z18" s="19"/>
      <c r="AA18" t="str">
        <f>"Buna ziua, "&amp;B18&amp;", "&amp;CHAR(10)&amp;CHAR(10)&amp;"Nota FINALA la disciplina 'Logica matematica si comptationala' este : "&amp;W18&amp;CHAR(10)&amp;CHAR(10)&amp;"care este rezultatul lucrarii de colocviu si a activitatii la orele de laborator si curs. "&amp;CHAR(10)&amp;CHAR(10)&amp;"- Activitatea la laborator : "&amp;M18&amp;" (reprezinta 50% din nota finala)"&amp;CHAR(10)&amp;"- Punctaj grila: "&amp;N18&amp;",  ceea ce corespunde notei : "&amp;O18&amp;",  (25% din nota finala)"&amp;CHAR(10)&amp;"- Problema 1: "&amp;P18&amp;" (12,5% din nota finala) {Comentariu: "&amp;R18&amp;"};"&amp;CHAR(10)&amp;"- Problema 2: "&amp;Q18&amp;" (12,5% din nota finala) {Comentariu: "&amp;S18&amp;"};"&amp;CHAR(10) &amp; CHAR(10) &amp; CHAR(10) &amp; "Astfel nota finala cu zecimale este : " &amp; V18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ANDRONACHE M. CRISTI, 
Nota FINALA la disciplina 'Logica matematica si comptationala' este : 10
care este rezultatul lucrarii de colocviu si a activitatii la orele de laborator si curs. 
- Activitatea la laborator : 10 (reprezinta 50% din nota finala)
- Punctaj grila: 9,  ceea ce corespunde notei : 9.38,  (25% din nota finala)
- Problema 1: 10 (12,5% din nota finala) {Comentariu: ok};
- Problema 2: 9 (12,5% din nota finala) {Comentariu: ok, mai era de facut un tabel cu + din care sa putem sa mai aruncam unul din termeni. };
Astfel nota finala cu zecimale este : 9.72 , care ne aduce la nota finala rotunjita anuntata la inceputul mesajului.
Pentru eventuale contestatii ma contactati pe email la adresa andrei.rusu.teach@gmail.com pana duminica, 31.05.2020, orele 9.30 
Cu respect, 
Andrei RUSU</v>
      </c>
      <c r="AB18" s="42" t="s">
        <v>100</v>
      </c>
    </row>
    <row r="19" spans="1:28" ht="15.25" customHeight="1" x14ac:dyDescent="0.3">
      <c r="A19" s="8">
        <v>5</v>
      </c>
      <c r="B19" s="9" t="s">
        <v>46</v>
      </c>
      <c r="C19" s="12" t="s">
        <v>43</v>
      </c>
      <c r="D19" s="28"/>
      <c r="E19" s="28" t="str">
        <f>IF(COUNTA(G19:L19)=0,"",COUNTA(G19:L19))</f>
        <v/>
      </c>
      <c r="F19" s="16">
        <v>1</v>
      </c>
      <c r="G19" s="16"/>
      <c r="H19" s="16"/>
      <c r="I19" s="16"/>
      <c r="J19" s="16"/>
      <c r="K19" s="16"/>
      <c r="L19" s="16"/>
      <c r="M19" s="18">
        <f>IF(E19="",1,E19+5)</f>
        <v>1</v>
      </c>
      <c r="N19" s="16">
        <v>4</v>
      </c>
      <c r="O19" s="17">
        <f>IF(OR(D19="abs",D19="LIPSA"),"abs",ROUND((10-5)*(N19-2)/(10-2)+5,2))</f>
        <v>6.25</v>
      </c>
      <c r="P19" s="16">
        <v>7</v>
      </c>
      <c r="Q19" s="16">
        <v>8</v>
      </c>
      <c r="R19" s="17" t="s">
        <v>176</v>
      </c>
      <c r="S19" s="17" t="s">
        <v>177</v>
      </c>
      <c r="T19" s="17" t="s">
        <v>178</v>
      </c>
      <c r="U19" s="16"/>
      <c r="V19" s="16">
        <f>IF($O19="abs","abs",ROUND(50%*$M19+25%*$O19+25%*($P19+$Q19)/2,2))</f>
        <v>3.94</v>
      </c>
      <c r="W19" s="34">
        <v>5</v>
      </c>
      <c r="X19" s="16" t="str">
        <f>IF(Y19&lt;&gt;"","Da","Nu")</f>
        <v>Da</v>
      </c>
      <c r="Y19" s="19" t="s">
        <v>175</v>
      </c>
      <c r="Z19" s="19"/>
      <c r="AA19" t="str">
        <f>"Buna ziua, "&amp;B19&amp;", "&amp;CHAR(10)&amp;CHAR(10)&amp;"Nota FINALA la disciplina 'Logica matematica si comptationala' este : "&amp;W19&amp;CHAR(10)&amp;CHAR(10)&amp;"care este rezultatul lucrarii de colocviu si a activitatii la orele de laborator si curs. "&amp;CHAR(10)&amp;CHAR(10)&amp;"- Activitatea la laborator : "&amp;M19&amp;" (reprezinta 50% din nota finala)"&amp;CHAR(10)&amp;"- Punctaj grila: "&amp;N19&amp;",  ceea ce corespunde notei : "&amp;O19&amp;",  (25% din nota finala)"&amp;CHAR(10)&amp;"- Problema 1: "&amp;P19&amp;" (12,5% din nota finala) {Comentariu: "&amp;R19&amp;"};"&amp;CHAR(10)&amp;"- Problema 2: "&amp;Q19&amp;" (12,5% din nota finala) {Comentariu: "&amp;S19&amp;"};"&amp;CHAR(10) &amp; CHAR(10) &amp; CHAR(10) &amp; "Astfel nota finala cu zecimale este : " &amp; V19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ANGHEL M. DAVID-MIHAI, 
Nota FINALA la disciplina 'Logica matematica si comptationala' este : 5
care este rezultatul lucrarii de colocviu si a activitatii la orele de laborator si curs. 
- Activitatea la laborator : 1 (reprezinta 50% din nota finala)
- Punctaj grila: 4,  ceea ce corespunde notei : 6.25,  (25% din nota finala)
- Problema 1: 7 (12,5% din nota finala) {Comentariu: Vad ca puteti stabili ca e tautologie, dar eu aveam nevoie de FNC si FND :)};
- Problema 2: 8 (12,5% din nota finala) {Comentariu: Ati facut primii pasi initiali pentru a aplica principiul rezolutiei, dar nu este aplicat principiul rezolutiei. };
Astfel nota finala cu zecimale este : 3.94 , care ne aduce la nota finala rotunjita anuntata la inceputul mesajului.
Pentru eventuale contestatii ma contactati pe email la adresa andrei.rusu.teach@gmail.com pana duminica, 31.05.2020, orele 9.30 
Cu respect, 
Andrei RUSU</v>
      </c>
      <c r="AB19" s="42" t="s">
        <v>100</v>
      </c>
    </row>
    <row r="20" spans="1:28" x14ac:dyDescent="0.3">
      <c r="A20" s="8">
        <v>6</v>
      </c>
      <c r="B20" s="9" t="s">
        <v>47</v>
      </c>
      <c r="C20" s="12" t="s">
        <v>41</v>
      </c>
      <c r="D20" s="28"/>
      <c r="E20" s="28">
        <f>IF(COUNTA(G20:L20)=0,"",COUNTA(G20:L20))</f>
        <v>2</v>
      </c>
      <c r="F20" s="16">
        <v>1</v>
      </c>
      <c r="G20" s="17" t="s">
        <v>100</v>
      </c>
      <c r="H20" s="17" t="s">
        <v>100</v>
      </c>
      <c r="I20" s="16"/>
      <c r="J20" s="16"/>
      <c r="K20" s="16"/>
      <c r="L20" s="16"/>
      <c r="M20" s="18">
        <f>IF(E20="",1,E20+5)</f>
        <v>7</v>
      </c>
      <c r="N20" s="16">
        <v>8</v>
      </c>
      <c r="O20" s="17">
        <f>IF(OR(D20="abs",D20="LIPSA"),"abs",ROUND((10-5)*(N20-2)/(10-2)+5,2))</f>
        <v>8.75</v>
      </c>
      <c r="P20" s="16">
        <v>8</v>
      </c>
      <c r="Q20" s="16">
        <v>7</v>
      </c>
      <c r="R20" s="17" t="s">
        <v>195</v>
      </c>
      <c r="S20" s="17" t="s">
        <v>194</v>
      </c>
      <c r="T20" s="16"/>
      <c r="U20" s="16"/>
      <c r="V20" s="16">
        <f>IF($O20="abs","abs",ROUND(50%*$M20+25%*$O20+25%*($P20+$Q20)/2,2))</f>
        <v>7.56</v>
      </c>
      <c r="W20" s="34">
        <f>IF(V20="abs","abs",ROUND(V20,0))</f>
        <v>8</v>
      </c>
      <c r="X20" s="16" t="str">
        <f>IF(Y20&lt;&gt;"","Da","Nu")</f>
        <v>Da</v>
      </c>
      <c r="Y20" s="19" t="s">
        <v>102</v>
      </c>
      <c r="Z20" s="19"/>
      <c r="AA20" t="str">
        <f>"Buna ziua, "&amp;B20&amp;", "&amp;CHAR(10)&amp;CHAR(10)&amp;"Nota FINALA la disciplina 'Logica matematica si comptationala' este : "&amp;W20&amp;CHAR(10)&amp;CHAR(10)&amp;"care este rezultatul lucrarii de colocviu si a activitatii la orele de laborator si curs. "&amp;CHAR(10)&amp;CHAR(10)&amp;"- Activitatea la laborator : "&amp;M20&amp;" (reprezinta 50% din nota finala)"&amp;CHAR(10)&amp;"- Punctaj grila: "&amp;N20&amp;",  ceea ce corespunde notei : "&amp;O20&amp;",  (25% din nota finala)"&amp;CHAR(10)&amp;"- Problema 1: "&amp;P20&amp;" (12,5% din nota finala) {Comentariu: "&amp;R20&amp;"};"&amp;CHAR(10)&amp;"- Problema 2: "&amp;Q20&amp;" (12,5% din nota finala) {Comentariu: "&amp;S20&amp;"};"&amp;CHAR(10) &amp; CHAR(10) &amp; CHAR(10) &amp; "Astfel nota finala cu zecimale este : " &amp; V20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ANGHEL F.-G. ROXANA-GEORGIANA, 
Nota FINALA la disciplina 'Logica matematica si comptationala' este : 8
care este rezultatul lucrarii de colocviu si a activitatii la orele de laborator si curs. 
- Activitatea la laborator : 7 (reprezinta 50% din nota finala)
- Punctaj grila: 8,  ceea ce corespunde notei : 8.75,  (25% din nota finala)
- Problema 1: 8 (12,5% din nota finala) {Comentariu: Este tautologie, dar nu asta a fost intrebarea, ci care este FNC sau FND al formulei. };
- Problema 2: 7 (12,5% din nota finala) {Comentariu: Aveti niste transformari echivalente, dar unde este aplicarea principiului rezolutiei? };
Astfel nota finala cu zecimale este : 7.56 , care ne aduce la nota finala rotunjita anuntata la inceputul mesajului.
Pentru eventuale contestatii ma contactati pe email la adresa andrei.rusu.teach@gmail.com pana duminica, 31.05.2020, orele 9.30 
Cu respect, 
Andrei RUSU</v>
      </c>
      <c r="AB20" s="42" t="s">
        <v>100</v>
      </c>
    </row>
    <row r="21" spans="1:28" ht="15.25" customHeight="1" x14ac:dyDescent="0.3">
      <c r="A21" s="8">
        <v>7</v>
      </c>
      <c r="B21" s="9" t="s">
        <v>48</v>
      </c>
      <c r="C21" s="12" t="s">
        <v>43</v>
      </c>
      <c r="D21" s="28"/>
      <c r="E21" s="28">
        <f>IF(COUNTA(G21:L21)=0,"",COUNTA(G21:L21))</f>
        <v>1</v>
      </c>
      <c r="F21" s="16">
        <v>1</v>
      </c>
      <c r="G21" s="17" t="s">
        <v>100</v>
      </c>
      <c r="H21" s="16"/>
      <c r="I21" s="16"/>
      <c r="J21" s="16"/>
      <c r="K21" s="16"/>
      <c r="L21" s="16"/>
      <c r="M21" s="18">
        <f>IF(E21="",1,E21+5)</f>
        <v>6</v>
      </c>
      <c r="N21" s="16">
        <v>8</v>
      </c>
      <c r="O21" s="17">
        <f>IF(OR(D21="abs",D21="LIPSA"),"abs",ROUND((10-5)*(N21-2)/(10-2)+5,2))</f>
        <v>8.75</v>
      </c>
      <c r="P21" s="16">
        <v>10</v>
      </c>
      <c r="Q21" s="16">
        <v>7</v>
      </c>
      <c r="R21" s="17" t="s">
        <v>193</v>
      </c>
      <c r="S21" s="17" t="s">
        <v>194</v>
      </c>
      <c r="T21" s="16"/>
      <c r="U21" s="16"/>
      <c r="V21" s="16">
        <f>IF($O21="abs","abs",ROUND(50%*$M21+25%*$O21+25%*($P21+$Q21)/2,2))</f>
        <v>7.31</v>
      </c>
      <c r="W21" s="34">
        <f>IF(V21="abs","abs",ROUND(V21,0))</f>
        <v>7</v>
      </c>
      <c r="X21" s="16" t="str">
        <f>IF(Y21&lt;&gt;"","Da","Nu")</f>
        <v>Da</v>
      </c>
      <c r="Y21" s="19" t="s">
        <v>126</v>
      </c>
      <c r="Z21" s="19" t="s">
        <v>202</v>
      </c>
      <c r="AA21" t="str">
        <f>"Buna ziua, "&amp;B21&amp;", "&amp;CHAR(10)&amp;CHAR(10)&amp;"Nota FINALA la disciplina 'Logica matematica si comptationala' este : "&amp;W21&amp;CHAR(10)&amp;CHAR(10)&amp;"care este rezultatul lucrarii de colocviu si a activitatii la orele de laborator si curs. "&amp;CHAR(10)&amp;CHAR(10)&amp;"- Activitatea la laborator : "&amp;M21&amp;" (reprezinta 50% din nota finala)"&amp;CHAR(10)&amp;"- Punctaj grila: "&amp;N21&amp;",  ceea ce corespunde notei : "&amp;O21&amp;",  (25% din nota finala)"&amp;CHAR(10)&amp;"- Problema 1: "&amp;P21&amp;" (12,5% din nota finala) {Comentariu: "&amp;R21&amp;"};"&amp;CHAR(10)&amp;"- Problema 2: "&amp;Q21&amp;" (12,5% din nota finala) {Comentariu: "&amp;S21&amp;"};"&amp;CHAR(10) &amp; CHAR(10) &amp; CHAR(10) &amp; "Astfel nota finala cu zecimale este : " &amp; V21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ANTONARU G.-C. VLAD-ALEXANDRU, 
Nota FINALA la disciplina 'Logica matematica si comptationala' este : 7
care este rezultatul lucrarii de colocviu si a activitatii la orele de laborator si curs. 
- Activitatea la laborator : 6 (reprezinta 50% din nota finala)
- Punctaj grila: 8,  ceea ce corespunde notei : 8.75,  (25% din nota finala)
- Problema 1: 10 (12,5% din nota finala) {Comentariu: Ok,};
- Problema 2: 7 (12,5% din nota finala) {Comentariu: Aveti niste transformari echivalente, dar unde este aplicarea principiului rezolutiei? };
Astfel nota finala cu zecimale este : 7.31 , care ne aduce la nota finala rotunjita anuntata la inceputul mesajului.
Pentru eventuale contestatii ma contactati pe email la adresa andrei.rusu.teach@gmail.com pana duminica, 31.05.2020, orele 9.30 
Cu respect, 
Andrei RUSU</v>
      </c>
      <c r="AB21" s="42" t="s">
        <v>100</v>
      </c>
    </row>
    <row r="22" spans="1:28" ht="15.65" customHeight="1" x14ac:dyDescent="0.3">
      <c r="A22" s="8">
        <v>8</v>
      </c>
      <c r="B22" s="9" t="s">
        <v>49</v>
      </c>
      <c r="C22" s="12" t="s">
        <v>43</v>
      </c>
      <c r="D22" s="28"/>
      <c r="E22" s="28">
        <f>IF(COUNTA(G22:L22)=0,"",COUNTA(G22:L22))</f>
        <v>2</v>
      </c>
      <c r="F22" s="16">
        <v>1</v>
      </c>
      <c r="G22" s="17" t="s">
        <v>100</v>
      </c>
      <c r="H22" s="17" t="s">
        <v>100</v>
      </c>
      <c r="I22" s="16"/>
      <c r="J22" s="16"/>
      <c r="K22" s="16"/>
      <c r="L22" s="16"/>
      <c r="M22" s="18">
        <f>IF(E22="",1,E22+5)</f>
        <v>7</v>
      </c>
      <c r="N22" s="16">
        <v>8</v>
      </c>
      <c r="O22" s="17">
        <f>IF(OR(D22="abs",D22="LIPSA"),"abs",ROUND((10-5)*(N22-2)/(10-2)+5,2))</f>
        <v>8.75</v>
      </c>
      <c r="P22" s="16">
        <v>10</v>
      </c>
      <c r="Q22" s="16">
        <v>7</v>
      </c>
      <c r="R22" s="17" t="s">
        <v>193</v>
      </c>
      <c r="S22" s="17" t="s">
        <v>194</v>
      </c>
      <c r="T22" s="16"/>
      <c r="U22" s="16"/>
      <c r="V22" s="16">
        <f>IF($O22="abs","abs",ROUND(50%*$M22+25%*$O22+25%*($P22+$Q22)/2,2))</f>
        <v>7.81</v>
      </c>
      <c r="W22" s="34">
        <f>IF(V22="abs","abs",ROUND(V22,0))</f>
        <v>8</v>
      </c>
      <c r="X22" s="16" t="str">
        <f>IF(Y22&lt;&gt;"","Da","Nu")</f>
        <v>Da</v>
      </c>
      <c r="Y22" s="19" t="s">
        <v>192</v>
      </c>
      <c r="Z22" s="19"/>
      <c r="AA22" t="str">
        <f>"Buna ziua, "&amp;B22&amp;", "&amp;CHAR(10)&amp;CHAR(10)&amp;"Nota FINALA la disciplina 'Logica matematica si comptationala' este : "&amp;W22&amp;CHAR(10)&amp;CHAR(10)&amp;"care este rezultatul lucrarii de colocviu si a activitatii la orele de laborator si curs. "&amp;CHAR(10)&amp;CHAR(10)&amp;"- Activitatea la laborator : "&amp;M22&amp;" (reprezinta 50% din nota finala)"&amp;CHAR(10)&amp;"- Punctaj grila: "&amp;N22&amp;",  ceea ce corespunde notei : "&amp;O22&amp;",  (25% din nota finala)"&amp;CHAR(10)&amp;"- Problema 1: "&amp;P22&amp;" (12,5% din nota finala) {Comentariu: "&amp;R22&amp;"};"&amp;CHAR(10)&amp;"- Problema 2: "&amp;Q22&amp;" (12,5% din nota finala) {Comentariu: "&amp;S22&amp;"};"&amp;CHAR(10) &amp; CHAR(10) &amp; CHAR(10) &amp; "Astfel nota finala cu zecimale este : " &amp; V22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ARION I. GABRIEL-ALEXANDRU, 
Nota FINALA la disciplina 'Logica matematica si comptationala' este : 8
care este rezultatul lucrarii de colocviu si a activitatii la orele de laborator si curs. 
- Activitatea la laborator : 7 (reprezinta 50% din nota finala)
- Punctaj grila: 8,  ceea ce corespunde notei : 8.75,  (25% din nota finala)
- Problema 1: 10 (12,5% din nota finala) {Comentariu: Ok,};
- Problema 2: 7 (12,5% din nota finala) {Comentariu: Aveti niste transformari echivalente, dar unde este aplicarea principiului rezolutiei? };
Astfel nota finala cu zecimale este : 7.81 , care ne aduce la nota finala rotunjita anuntata la inceputul mesajului.
Pentru eventuale contestatii ma contactati pe email la adresa andrei.rusu.teach@gmail.com pana duminica, 31.05.2020, orele 9.30 
Cu respect, 
Andrei RUSU</v>
      </c>
      <c r="AB22" s="42" t="s">
        <v>100</v>
      </c>
    </row>
    <row r="23" spans="1:28" ht="15.25" customHeight="1" x14ac:dyDescent="0.3">
      <c r="A23" s="8">
        <v>9</v>
      </c>
      <c r="B23" s="9" t="s">
        <v>50</v>
      </c>
      <c r="C23" s="12" t="s">
        <v>41</v>
      </c>
      <c r="D23" s="28"/>
      <c r="E23" s="28">
        <f>IF(COUNTA(G23:L23)=0,"",COUNTA(G23:L23))</f>
        <v>5</v>
      </c>
      <c r="F23" s="16">
        <v>1</v>
      </c>
      <c r="G23" s="17" t="s">
        <v>100</v>
      </c>
      <c r="H23" s="17" t="s">
        <v>100</v>
      </c>
      <c r="I23" s="17" t="s">
        <v>100</v>
      </c>
      <c r="J23" s="17" t="s">
        <v>100</v>
      </c>
      <c r="K23" s="17" t="s">
        <v>100</v>
      </c>
      <c r="L23" s="16"/>
      <c r="M23" s="18">
        <f>IF(E23="",1,E23+5)</f>
        <v>10</v>
      </c>
      <c r="N23" s="16">
        <v>7</v>
      </c>
      <c r="O23" s="17">
        <f>IF(OR(D23="abs",D23="LIPSA"),"abs",ROUND((10-5)*(N23-2)/(10-2)+5,2))</f>
        <v>8.1300000000000008</v>
      </c>
      <c r="P23" s="16">
        <v>10</v>
      </c>
      <c r="Q23" s="16">
        <v>7</v>
      </c>
      <c r="R23" s="17" t="s">
        <v>186</v>
      </c>
      <c r="S23" s="17" t="s">
        <v>194</v>
      </c>
      <c r="T23" s="16"/>
      <c r="U23" s="16"/>
      <c r="V23" s="16">
        <f>IF($O23="abs","abs",ROUND(50%*$M23+25%*$O23+25%*($P23+$Q23)/2,2))</f>
        <v>9.16</v>
      </c>
      <c r="W23" s="34">
        <f>IF(V23="abs","abs",ROUND(V23,0))</f>
        <v>9</v>
      </c>
      <c r="X23" s="16" t="str">
        <f>IF(Y23&lt;&gt;"","Da","Nu")</f>
        <v>Da</v>
      </c>
      <c r="Y23" s="19" t="s">
        <v>103</v>
      </c>
      <c r="Z23" s="19"/>
      <c r="AA23" t="str">
        <f>"Buna ziua, "&amp;B23&amp;", "&amp;CHAR(10)&amp;CHAR(10)&amp;"Nota FINALA la disciplina 'Logica matematica si comptationala' este : "&amp;W23&amp;CHAR(10)&amp;CHAR(10)&amp;"care este rezultatul lucrarii de colocviu si a activitatii la orele de laborator si curs. "&amp;CHAR(10)&amp;CHAR(10)&amp;"- Activitatea la laborator : "&amp;M23&amp;" (reprezinta 50% din nota finala)"&amp;CHAR(10)&amp;"- Punctaj grila: "&amp;N23&amp;",  ceea ce corespunde notei : "&amp;O23&amp;",  (25% din nota finala)"&amp;CHAR(10)&amp;"- Problema 1: "&amp;P23&amp;" (12,5% din nota finala) {Comentariu: "&amp;R23&amp;"};"&amp;CHAR(10)&amp;"- Problema 2: "&amp;Q23&amp;" (12,5% din nota finala) {Comentariu: "&amp;S23&amp;"};"&amp;CHAR(10) &amp; CHAR(10) &amp; CHAR(10) &amp; "Astfel nota finala cu zecimale este : " &amp; V23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BACIU V. ANDREI SEBASTIAN, 
Nota FINALA la disciplina 'Logica matematica si comptationala' este : 9
care este rezultatul lucrarii de colocviu si a activitatii la orele de laborator si curs. 
- Activitatea la laborator : 10 (reprezinta 50% din nota finala)
- Punctaj grila: 7,  ceea ce corespunde notei : 8.13,  (25% din nota finala)
- Problema 1: 10 (12,5% din nota finala) {Comentariu: Ok.};
- Problema 2: 7 (12,5% din nota finala) {Comentariu: Aveti niste transformari echivalente, dar unde este aplicarea principiului rezolutiei? };
Astfel nota finala cu zecimale este : 9.16 , care ne aduce la nota finala rotunjita anuntata la inceputul mesajului.
Pentru eventuale contestatii ma contactati pe email la adresa andrei.rusu.teach@gmail.com pana duminica, 31.05.2020, orele 9.30 
Cu respect, 
Andrei RUSU</v>
      </c>
      <c r="AB23" s="42" t="s">
        <v>100</v>
      </c>
    </row>
    <row r="24" spans="1:28" ht="15.25" customHeight="1" x14ac:dyDescent="0.3">
      <c r="A24" s="8">
        <v>10</v>
      </c>
      <c r="B24" s="9" t="s">
        <v>51</v>
      </c>
      <c r="C24" s="12" t="s">
        <v>41</v>
      </c>
      <c r="D24" s="28"/>
      <c r="E24" s="28">
        <f>IF(COUNTA(G24:L24)=0,"",COUNTA(G24:L24))</f>
        <v>1</v>
      </c>
      <c r="F24" s="16">
        <v>1</v>
      </c>
      <c r="G24" s="17" t="s">
        <v>100</v>
      </c>
      <c r="H24" s="16"/>
      <c r="I24" s="16"/>
      <c r="J24" s="16"/>
      <c r="K24" s="16"/>
      <c r="L24" s="16"/>
      <c r="M24" s="18">
        <f>IF(E24="",1,E24+5)</f>
        <v>6</v>
      </c>
      <c r="N24" s="16">
        <v>2</v>
      </c>
      <c r="O24" s="17">
        <f>IF(OR(D24="abs",D24="LIPSA"),"abs",ROUND((10-5)*(N24-2)/(10-2)+5,2))</f>
        <v>5</v>
      </c>
      <c r="P24" s="16">
        <v>10</v>
      </c>
      <c r="Q24" s="16">
        <v>5</v>
      </c>
      <c r="R24" s="17" t="s">
        <v>212</v>
      </c>
      <c r="S24" s="16" t="s">
        <v>158</v>
      </c>
      <c r="T24" s="16" t="s">
        <v>159</v>
      </c>
      <c r="U24" s="16"/>
      <c r="V24" s="16">
        <f>IF($O24="abs","abs",ROUND(50%*$M24+25%*$O24+25%*($P24+$Q24)/2,2))</f>
        <v>6.13</v>
      </c>
      <c r="W24" s="34">
        <f>IF(V24="abs","abs",ROUND(V24,0))</f>
        <v>6</v>
      </c>
      <c r="X24" s="16" t="str">
        <f>IF(Y24&lt;&gt;"","Da","Nu")</f>
        <v>Da</v>
      </c>
      <c r="Y24" s="19" t="s">
        <v>138</v>
      </c>
      <c r="Z24" s="19"/>
      <c r="AA24" t="str">
        <f>"Buna ziua, "&amp;B24&amp;", "&amp;CHAR(10)&amp;CHAR(10)&amp;"Nota FINALA la disciplina 'Logica matematica si comptationala' este : "&amp;W24&amp;CHAR(10)&amp;CHAR(10)&amp;"care este rezultatul lucrarii de colocviu si a activitatii la orele de laborator si curs. "&amp;CHAR(10)&amp;CHAR(10)&amp;"- Activitatea la laborator : "&amp;M24&amp;" (reprezinta 50% din nota finala)"&amp;CHAR(10)&amp;"- Punctaj grila: "&amp;N24&amp;",  ceea ce corespunde notei : "&amp;O24&amp;",  (25% din nota finala)"&amp;CHAR(10)&amp;"- Problema 1: "&amp;P24&amp;" (12,5% din nota finala) {Comentariu: "&amp;R24&amp;"};"&amp;CHAR(10)&amp;"- Problema 2: "&amp;Q24&amp;" (12,5% din nota finala) {Comentariu: "&amp;S24&amp;"};"&amp;CHAR(10) &amp; CHAR(10) &amp; CHAR(10) &amp; "Astfel nota finala cu zecimale este : " &amp; V24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BACUIANI P. EDUARD-ŞTEFAN, 
Nota FINALA la disciplina 'Logica matematica si comptationala' este : 6
care este rezultatul lucrarii de colocviu si a activitatii la orele de laborator si curs. 
- Activitatea la laborator : 6 (reprezinta 50% din nota finala)
- Punctaj grila: 2,  ceea ce corespunde notei : 5,  (25% din nota finala)
- Problema 1: 10 (12,5% din nota finala) {Comentariu: Ok. };
- Problema 2: 5 (12,5% din nota finala) {Comentariu: Cand se aplica DeMorgan disjunctia trece in conjunctie si viceversa. };
Astfel nota finala cu zecimale este : 6.13 , care ne aduce la nota finala rotunjita anuntata la inceputul mesajului.
Pentru eventuale contestatii ma contactati pe email la adresa andrei.rusu.teach@gmail.com pana duminica, 31.05.2020, orele 9.30 
Cu respect, 
Andrei RUSU</v>
      </c>
      <c r="AB24" s="42" t="s">
        <v>100</v>
      </c>
    </row>
    <row r="25" spans="1:28" ht="15.25" customHeight="1" x14ac:dyDescent="0.3">
      <c r="A25" s="8">
        <v>11</v>
      </c>
      <c r="B25" s="9" t="s">
        <v>52</v>
      </c>
      <c r="C25" s="12" t="s">
        <v>41</v>
      </c>
      <c r="D25" s="28"/>
      <c r="E25" s="28">
        <f>IF(COUNTA(G25:L25)=0,"",COUNTA(G25:L25))</f>
        <v>1</v>
      </c>
      <c r="F25" s="16">
        <v>1</v>
      </c>
      <c r="G25" s="17" t="s">
        <v>100</v>
      </c>
      <c r="H25" s="16"/>
      <c r="I25" s="16"/>
      <c r="J25" s="16"/>
      <c r="K25" s="16"/>
      <c r="L25" s="16"/>
      <c r="M25" s="18">
        <f>IF(E25="",1,E25+5)</f>
        <v>6</v>
      </c>
      <c r="N25" s="16">
        <v>8</v>
      </c>
      <c r="O25" s="17">
        <f>IF(OR(D25="abs",D25="LIPSA"),"abs",ROUND((10-5)*(N25-2)/(10-2)+5,2))</f>
        <v>8.75</v>
      </c>
      <c r="P25" s="16">
        <v>10</v>
      </c>
      <c r="Q25" s="16">
        <v>6</v>
      </c>
      <c r="R25" s="17" t="s">
        <v>210</v>
      </c>
      <c r="S25" s="17" t="s">
        <v>211</v>
      </c>
      <c r="T25" s="16"/>
      <c r="U25" s="16"/>
      <c r="V25" s="16">
        <f>IF($O25="abs","abs",ROUND(50%*$M25+25%*$O25+25%*($P25+$Q25)/2,2))</f>
        <v>7.19</v>
      </c>
      <c r="W25" s="34">
        <f>IF(V25="abs","abs",ROUND(V25,0))</f>
        <v>7</v>
      </c>
      <c r="X25" s="16" t="str">
        <f>IF(Y25&lt;&gt;"","Da","Nu")</f>
        <v>Da</v>
      </c>
      <c r="Y25" s="19" t="s">
        <v>209</v>
      </c>
      <c r="Z25" s="19" t="s">
        <v>221</v>
      </c>
      <c r="AA25" t="str">
        <f>"Buna ziua, "&amp;B25&amp;", "&amp;CHAR(10)&amp;CHAR(10)&amp;"Nota FINALA la disciplina 'Logica matematica si comptationala' este : "&amp;W25&amp;CHAR(10)&amp;CHAR(10)&amp;"care este rezultatul lucrarii de colocviu si a activitatii la orele de laborator si curs. "&amp;CHAR(10)&amp;CHAR(10)&amp;"- Activitatea la laborator : "&amp;M25&amp;" (reprezinta 50% din nota finala)"&amp;CHAR(10)&amp;"- Punctaj grila: "&amp;N25&amp;",  ceea ce corespunde notei : "&amp;O25&amp;",  (25% din nota finala)"&amp;CHAR(10)&amp;"- Problema 1: "&amp;P25&amp;" (12,5% din nota finala) {Comentariu: "&amp;R25&amp;"};"&amp;CHAR(10)&amp;"- Problema 2: "&amp;Q25&amp;" (12,5% din nota finala) {Comentariu: "&amp;S25&amp;"};"&amp;CHAR(10) &amp; CHAR(10) &amp; CHAR(10) &amp; "Astfel nota finala cu zecimale este : " &amp; V25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BANGHEORGHE S. DUMITRU, 
Nota FINALA la disciplina 'Logica matematica si comptationala' este : 7
care este rezultatul lucrarii de colocviu si a activitatii la orele de laborator si curs. 
- Activitatea la laborator : 6 (reprezinta 50% din nota finala)
- Punctaj grila: 8,  ceea ce corespunde notei : 8.75,  (25% din nota finala)
- Problema 1: 10 (12,5% din nota finala) {Comentariu: Ok, pentru problema (a). };
- Problema 2: 6 (12,5% din nota finala) {Comentariu: Ati gasit ceva pe net, ati scris definitia -si e ok, doar ca asa si nu avem nici o FNC, si deci nici nu este minimala. };
Astfel nota finala cu zecimale este : 7.19 , care ne aduce la nota finala rotunjita anuntata la inceputul mesajului.
Pentru eventuale contestatii ma contactati pe email la adresa andrei.rusu.teach@gmail.com pana duminica, 31.05.2020, orele 9.30 
Cu respect, 
Andrei RUSU</v>
      </c>
      <c r="AB25" s="42" t="s">
        <v>100</v>
      </c>
    </row>
    <row r="26" spans="1:28" ht="15.25" customHeight="1" x14ac:dyDescent="0.3">
      <c r="A26" s="8">
        <v>12</v>
      </c>
      <c r="B26" s="9" t="s">
        <v>53</v>
      </c>
      <c r="C26" s="12" t="s">
        <v>43</v>
      </c>
      <c r="D26" s="28"/>
      <c r="E26" s="28">
        <f>IF(COUNTA(G26:L26)=0,"",COUNTA(G26:L26))</f>
        <v>3</v>
      </c>
      <c r="F26" s="16">
        <v>1</v>
      </c>
      <c r="G26" s="17" t="s">
        <v>100</v>
      </c>
      <c r="H26" s="17" t="s">
        <v>100</v>
      </c>
      <c r="I26" s="16"/>
      <c r="J26" s="17" t="s">
        <v>100</v>
      </c>
      <c r="K26" s="16"/>
      <c r="L26" s="16"/>
      <c r="M26" s="18">
        <f>IF(E26="",1,E26+5)</f>
        <v>8</v>
      </c>
      <c r="N26" s="16">
        <v>8</v>
      </c>
      <c r="O26" s="17">
        <f>IF(OR(D26="abs",D26="LIPSA"),"abs",ROUND((10-5)*(N26-2)/(10-2)+5,2))</f>
        <v>8.75</v>
      </c>
      <c r="P26" s="16">
        <v>10</v>
      </c>
      <c r="Q26" s="16">
        <v>8</v>
      </c>
      <c r="R26" s="17" t="s">
        <v>186</v>
      </c>
      <c r="S26" s="17" t="s">
        <v>194</v>
      </c>
      <c r="T26" s="16"/>
      <c r="U26" s="16"/>
      <c r="V26" s="16">
        <f>IF($O26="abs","abs",ROUND(50%*$M26+25%*$O26+25%*($P26+$Q26)/2,2))</f>
        <v>8.44</v>
      </c>
      <c r="W26" s="34">
        <f>IF(V26="abs","abs",ROUND(V26,0))</f>
        <v>8</v>
      </c>
      <c r="X26" s="16" t="str">
        <f>IF(Y26&lt;&gt;"","Da","Nu")</f>
        <v>Da</v>
      </c>
      <c r="Y26" s="19" t="s">
        <v>130</v>
      </c>
      <c r="Z26" s="19"/>
      <c r="AA26" t="str">
        <f>"Buna ziua, "&amp;B26&amp;", "&amp;CHAR(10)&amp;CHAR(10)&amp;"Nota FINALA la disciplina 'Logica matematica si comptationala' este : "&amp;W26&amp;CHAR(10)&amp;CHAR(10)&amp;"care este rezultatul lucrarii de colocviu si a activitatii la orele de laborator si curs. "&amp;CHAR(10)&amp;CHAR(10)&amp;"- Activitatea la laborator : "&amp;M26&amp;" (reprezinta 50% din nota finala)"&amp;CHAR(10)&amp;"- Punctaj grila: "&amp;N26&amp;",  ceea ce corespunde notei : "&amp;O26&amp;",  (25% din nota finala)"&amp;CHAR(10)&amp;"- Problema 1: "&amp;P26&amp;" (12,5% din nota finala) {Comentariu: "&amp;R26&amp;"};"&amp;CHAR(10)&amp;"- Problema 2: "&amp;Q26&amp;" (12,5% din nota finala) {Comentariu: "&amp;S26&amp;"};"&amp;CHAR(10) &amp; CHAR(10) &amp; CHAR(10) &amp; "Astfel nota finala cu zecimale este : " &amp; V26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BĂDEANU I. RADU VALENTIN, 
Nota FINALA la disciplina 'Logica matematica si comptationala' este : 8
care este rezultatul lucrarii de colocviu si a activitatii la orele de laborator si curs. 
- Activitatea la laborator : 8 (reprezinta 50% din nota finala)
- Punctaj grila: 8,  ceea ce corespunde notei : 8.75,  (25% din nota finala)
- Problema 1: 10 (12,5% din nota finala) {Comentariu: Ok.};
- Problema 2: 8 (12,5% din nota finala) {Comentariu: Aveti niste transformari echivalente, dar unde este aplicarea principiului rezolutiei? };
Astfel nota finala cu zecimale este : 8.44 , care ne aduce la nota finala rotunjita anuntata la inceputul mesajului.
Pentru eventuale contestatii ma contactati pe email la adresa andrei.rusu.teach@gmail.com pana duminica, 31.05.2020, orele 9.30 
Cu respect, 
Andrei RUSU</v>
      </c>
      <c r="AB26" s="42" t="s">
        <v>100</v>
      </c>
    </row>
    <row r="27" spans="1:28" ht="15.25" customHeight="1" x14ac:dyDescent="0.3">
      <c r="A27" s="8">
        <v>13</v>
      </c>
      <c r="B27" s="9" t="s">
        <v>54</v>
      </c>
      <c r="C27" s="12" t="s">
        <v>43</v>
      </c>
      <c r="D27" s="31" t="s">
        <v>151</v>
      </c>
      <c r="E27" s="28" t="str">
        <f>IF(COUNTA(G27:L27)=0,"",COUNTA(G27:L27))</f>
        <v/>
      </c>
      <c r="F27" s="16">
        <v>1</v>
      </c>
      <c r="G27" s="16"/>
      <c r="H27" s="16"/>
      <c r="I27" s="16"/>
      <c r="J27" s="16"/>
      <c r="K27" s="16"/>
      <c r="L27" s="16"/>
      <c r="M27" s="18">
        <f>IF(E27="",1,E27+5)</f>
        <v>1</v>
      </c>
      <c r="N27" s="16" t="str">
        <f>IF($D27="abs","ABS","")</f>
        <v>ABS</v>
      </c>
      <c r="O27" s="17" t="str">
        <f>IF(OR(D27="abs",D27="LIPSA"),"abs",ROUND((10-5)*(N27-2)/(10-2)+5,2))</f>
        <v>abs</v>
      </c>
      <c r="P27" s="16" t="str">
        <f>IF($D27="abs","ABS","")</f>
        <v>ABS</v>
      </c>
      <c r="Q27" s="16" t="str">
        <f>IF($D27="abs","ABS","")</f>
        <v>ABS</v>
      </c>
      <c r="R27" s="16" t="str">
        <f>IF($D27="abs","ABS","")</f>
        <v>ABS</v>
      </c>
      <c r="S27" s="16" t="str">
        <f>IF($D27="abs","ABS","")</f>
        <v>ABS</v>
      </c>
      <c r="T27" s="16"/>
      <c r="U27" s="16"/>
      <c r="V27" s="16" t="str">
        <f>IF($O27="abs","abs",ROUND(50%*$M27+25%*$O27+25%*($P27+$Q27)/2,2))</f>
        <v>abs</v>
      </c>
      <c r="W27" s="34" t="str">
        <f>IF(V27="abs","abs",ROUND(V27,0))</f>
        <v>abs</v>
      </c>
      <c r="X27" s="16" t="str">
        <f>IF(Y27&lt;&gt;"","Da","Nu")</f>
        <v>Nu</v>
      </c>
      <c r="Y27" s="19"/>
      <c r="Z27" s="19"/>
      <c r="AB27" s="42" t="s">
        <v>100</v>
      </c>
    </row>
    <row r="28" spans="1:28" ht="15.25" customHeight="1" x14ac:dyDescent="0.3">
      <c r="A28" s="8">
        <v>14</v>
      </c>
      <c r="B28" s="9" t="s">
        <v>55</v>
      </c>
      <c r="C28" s="12" t="s">
        <v>41</v>
      </c>
      <c r="D28" s="31" t="s">
        <v>151</v>
      </c>
      <c r="E28" s="28" t="str">
        <f>IF(COUNTA(G28:L28)=0,"",COUNTA(G28:L28))</f>
        <v/>
      </c>
      <c r="F28" s="16">
        <v>1</v>
      </c>
      <c r="G28" s="16"/>
      <c r="H28" s="16"/>
      <c r="I28" s="16"/>
      <c r="J28" s="16"/>
      <c r="K28" s="16"/>
      <c r="L28" s="16"/>
      <c r="M28" s="18">
        <f>IF(E28="",1,E28+5)</f>
        <v>1</v>
      </c>
      <c r="N28" s="16" t="str">
        <f>IF($D28="abs","ABS","")</f>
        <v>ABS</v>
      </c>
      <c r="O28" s="17" t="str">
        <f>IF(OR(D28="abs",D28="LIPSA"),"abs",ROUND((10-5)*(N28-2)/(10-2)+5,2))</f>
        <v>abs</v>
      </c>
      <c r="P28" s="16" t="str">
        <f>IF($D28="abs","ABS","")</f>
        <v>ABS</v>
      </c>
      <c r="Q28" s="16" t="str">
        <f>IF($D28="abs","ABS","")</f>
        <v>ABS</v>
      </c>
      <c r="R28" s="16" t="str">
        <f>IF($D28="abs","ABS","")</f>
        <v>ABS</v>
      </c>
      <c r="S28" s="16" t="str">
        <f>IF($D28="abs","ABS","")</f>
        <v>ABS</v>
      </c>
      <c r="T28" s="16"/>
      <c r="U28" s="16"/>
      <c r="V28" s="16" t="str">
        <f>IF($O28="abs","abs",ROUND(50%*$M28+25%*$O28+25%*($P28+$Q28)/2,2))</f>
        <v>abs</v>
      </c>
      <c r="W28" s="34" t="str">
        <f>IF(V28="abs","abs",ROUND(V28,0))</f>
        <v>abs</v>
      </c>
      <c r="X28" s="16" t="str">
        <f>IF(Y28&lt;&gt;"","Da","Nu")</f>
        <v>Nu</v>
      </c>
      <c r="Y28" s="19"/>
      <c r="Z28" s="19"/>
      <c r="AB28" s="42" t="s">
        <v>100</v>
      </c>
    </row>
    <row r="29" spans="1:28" ht="15.25" customHeight="1" x14ac:dyDescent="0.3">
      <c r="A29" s="8">
        <v>15</v>
      </c>
      <c r="B29" s="9" t="s">
        <v>56</v>
      </c>
      <c r="C29" s="12" t="s">
        <v>43</v>
      </c>
      <c r="D29" s="31" t="s">
        <v>151</v>
      </c>
      <c r="E29" s="28" t="str">
        <f>IF(COUNTA(G29:L29)=0,"",COUNTA(G29:L29))</f>
        <v/>
      </c>
      <c r="F29" s="16">
        <v>1</v>
      </c>
      <c r="G29" s="16"/>
      <c r="H29" s="16"/>
      <c r="I29" s="16"/>
      <c r="J29" s="16"/>
      <c r="K29" s="16"/>
      <c r="L29" s="16"/>
      <c r="M29" s="18">
        <f>IF(E29="",1,E29+5)</f>
        <v>1</v>
      </c>
      <c r="N29" s="16" t="str">
        <f>IF($D29="abs","ABS","")</f>
        <v>ABS</v>
      </c>
      <c r="O29" s="17" t="str">
        <f>IF(OR(D29="abs",D29="LIPSA"),"abs",ROUND((10-5)*(N29-2)/(10-2)+5,2))</f>
        <v>abs</v>
      </c>
      <c r="P29" s="16" t="str">
        <f>IF($D29="abs","ABS","")</f>
        <v>ABS</v>
      </c>
      <c r="Q29" s="16" t="str">
        <f>IF($D29="abs","ABS","")</f>
        <v>ABS</v>
      </c>
      <c r="R29" s="16" t="str">
        <f>IF($D29="abs","ABS","")</f>
        <v>ABS</v>
      </c>
      <c r="S29" s="16" t="str">
        <f>IF($D29="abs","ABS","")</f>
        <v>ABS</v>
      </c>
      <c r="T29" s="16"/>
      <c r="U29" s="16"/>
      <c r="V29" s="16" t="str">
        <f>IF($O29="abs","abs",ROUND(50%*$M29+25%*$O29+25%*($P29+$Q29)/2,2))</f>
        <v>abs</v>
      </c>
      <c r="W29" s="34" t="str">
        <f>IF(V29="abs","abs",ROUND(V29,0))</f>
        <v>abs</v>
      </c>
      <c r="X29" s="16" t="str">
        <f>IF(Y29&lt;&gt;"","Da","Nu")</f>
        <v>Nu</v>
      </c>
      <c r="Y29" s="19"/>
      <c r="Z29" s="19"/>
      <c r="AB29" s="42" t="s">
        <v>100</v>
      </c>
    </row>
    <row r="30" spans="1:28" ht="15.25" customHeight="1" x14ac:dyDescent="0.3">
      <c r="A30" s="8">
        <v>16</v>
      </c>
      <c r="B30" s="9" t="s">
        <v>57</v>
      </c>
      <c r="C30" s="12" t="s">
        <v>43</v>
      </c>
      <c r="D30" s="28"/>
      <c r="E30" s="28" t="str">
        <f>IF(COUNTA(G30:L30)=0,"",COUNTA(G30:L30))</f>
        <v/>
      </c>
      <c r="F30" s="16">
        <v>1</v>
      </c>
      <c r="G30" s="16"/>
      <c r="H30" s="16"/>
      <c r="I30" s="16"/>
      <c r="J30" s="16"/>
      <c r="K30" s="16"/>
      <c r="L30" s="16"/>
      <c r="M30" s="18">
        <f>IF(E30="",1,E30+5)</f>
        <v>1</v>
      </c>
      <c r="N30" s="16">
        <v>4</v>
      </c>
      <c r="O30" s="17">
        <f>IF(OR(D30="abs",D30="LIPSA"),"abs",ROUND((10-5)*(N30-2)/(10-2)+5,2))</f>
        <v>6.25</v>
      </c>
      <c r="P30" s="16">
        <v>8</v>
      </c>
      <c r="Q30" s="16">
        <v>1</v>
      </c>
      <c r="R30" s="17" t="s">
        <v>189</v>
      </c>
      <c r="S30" s="17" t="s">
        <v>190</v>
      </c>
      <c r="T30" s="17" t="s">
        <v>191</v>
      </c>
      <c r="U30" s="16"/>
      <c r="V30" s="16">
        <f>IF($O30="abs","abs",ROUND(50%*$M30+25%*$O30+25%*($P30+$Q30)/2,2))</f>
        <v>3.19</v>
      </c>
      <c r="W30" s="34">
        <v>5</v>
      </c>
      <c r="X30" s="16" t="str">
        <f>IF(Y30&lt;&gt;"","Da","Nu")</f>
        <v>Da</v>
      </c>
      <c r="Y30" s="19" t="s">
        <v>188</v>
      </c>
      <c r="Z30" s="19"/>
      <c r="AA30" t="str">
        <f>"Buna ziua, "&amp;B30&amp;", "&amp;CHAR(10)&amp;CHAR(10)&amp;"Nota FINALA la disciplina 'Logica matematica si comptationala' este : "&amp;W30&amp;CHAR(10)&amp;CHAR(10)&amp;"care este rezultatul lucrarii de colocviu si a activitatii la orele de laborator si curs. "&amp;CHAR(10)&amp;CHAR(10)&amp;"- Activitatea la laborator : "&amp;M30&amp;" (reprezinta 50% din nota finala)"&amp;CHAR(10)&amp;"- Punctaj grila: "&amp;N30&amp;",  ceea ce corespunde notei : "&amp;O30&amp;",  (25% din nota finala)"&amp;CHAR(10)&amp;"- Problema 1: "&amp;P30&amp;" (12,5% din nota finala) {Comentariu: "&amp;R30&amp;"};"&amp;CHAR(10)&amp;"- Problema 2: "&amp;Q30&amp;" (12,5% din nota finala) {Comentariu: "&amp;S30&amp;"};"&amp;CHAR(10) &amp; CHAR(10) &amp; CHAR(10) &amp; "Astfel nota finala cu zecimale este : " &amp; V30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BONCOTĂ M. IONUŢ CLAUDIU, 
Nota FINALA la disciplina 'Logica matematica si comptationala' este : 5
care este rezultatul lucrarii de colocviu si a activitatii la orele de laborator si curs. 
- Activitatea la laborator : 1 (reprezinta 50% din nota finala)
- Punctaj grila: 4,  ceea ce corespunde notei : 6.25,  (25% din nota finala)
- Problema 1: 8 (12,5% din nota finala) {Comentariu: Ok, este tautologie, dar nu asta am intrebat la problema :)};
- Problema 2: 1 (12,5% din nota finala) {Comentariu: :(};
Astfel nota finala cu zecimale este : 3.19 , care ne aduce la nota finala rotunjita anuntata la inceputul mesajului.
Pentru eventuale contestatii ma contactati pe email la adresa andrei.rusu.teach@gmail.com pana duminica, 31.05.2020, orele 9.30 
Cu respect, 
Andrei RUSU</v>
      </c>
      <c r="AB30" s="42" t="s">
        <v>100</v>
      </c>
    </row>
    <row r="31" spans="1:28" ht="15.25" customHeight="1" x14ac:dyDescent="0.3">
      <c r="A31" s="8">
        <v>17</v>
      </c>
      <c r="B31" s="9" t="s">
        <v>58</v>
      </c>
      <c r="C31" s="12" t="s">
        <v>41</v>
      </c>
      <c r="D31" s="28"/>
      <c r="E31" s="28">
        <f>IF(COUNTA(G31:L31)=0,"",COUNTA(G31:L31))</f>
        <v>2</v>
      </c>
      <c r="F31" s="16">
        <v>1</v>
      </c>
      <c r="G31" s="17" t="s">
        <v>100</v>
      </c>
      <c r="H31" s="17" t="s">
        <v>100</v>
      </c>
      <c r="I31" s="16"/>
      <c r="J31" s="16"/>
      <c r="K31" s="16"/>
      <c r="L31" s="16"/>
      <c r="M31" s="18">
        <f>IF(E31="",1,E31+5)</f>
        <v>7</v>
      </c>
      <c r="N31" s="16">
        <v>7</v>
      </c>
      <c r="O31" s="17">
        <f>IF(OR(D31="abs",D31="LIPSA"),"abs",ROUND((10-5)*(N31-2)/(10-2)+5,2))</f>
        <v>8.1300000000000008</v>
      </c>
      <c r="P31" s="16">
        <v>10</v>
      </c>
      <c r="Q31" s="16">
        <v>7</v>
      </c>
      <c r="R31" s="17" t="s">
        <v>186</v>
      </c>
      <c r="S31" s="17" t="s">
        <v>194</v>
      </c>
      <c r="T31" s="16"/>
      <c r="U31" s="16"/>
      <c r="V31" s="16">
        <f>IF($O31="abs","abs",ROUND(50%*$M31+25%*$O31+25%*($P31+$Q31)/2,2))</f>
        <v>7.66</v>
      </c>
      <c r="W31" s="34">
        <f>IF(V31="abs","abs",ROUND(V31,0))</f>
        <v>8</v>
      </c>
      <c r="X31" s="16" t="str">
        <f>IF(Y31&lt;&gt;"","Da","Nu")</f>
        <v>Da</v>
      </c>
      <c r="Y31" s="19" t="s">
        <v>199</v>
      </c>
      <c r="Z31" s="19"/>
      <c r="AA31" t="str">
        <f>"Buna ziua, "&amp;B31&amp;", "&amp;CHAR(10)&amp;CHAR(10)&amp;"Nota FINALA la disciplina 'Logica matematica si comptationala' este : "&amp;W31&amp;CHAR(10)&amp;CHAR(10)&amp;"care este rezultatul lucrarii de colocviu si a activitatii la orele de laborator si curs. "&amp;CHAR(10)&amp;CHAR(10)&amp;"- Activitatea la laborator : "&amp;M31&amp;" (reprezinta 50% din nota finala)"&amp;CHAR(10)&amp;"- Punctaj grila: "&amp;N31&amp;",  ceea ce corespunde notei : "&amp;O31&amp;",  (25% din nota finala)"&amp;CHAR(10)&amp;"- Problema 1: "&amp;P31&amp;" (12,5% din nota finala) {Comentariu: "&amp;R31&amp;"};"&amp;CHAR(10)&amp;"- Problema 2: "&amp;Q31&amp;" (12,5% din nota finala) {Comentariu: "&amp;S31&amp;"};"&amp;CHAR(10) &amp; CHAR(10) &amp; CHAR(10) &amp; "Astfel nota finala cu zecimale este : " &amp; V31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BONTAŞ D. ROBERT-ALEXANDRU, 
Nota FINALA la disciplina 'Logica matematica si comptationala' este : 8
care este rezultatul lucrarii de colocviu si a activitatii la orele de laborator si curs. 
- Activitatea la laborator : 7 (reprezinta 50% din nota finala)
- Punctaj grila: 7,  ceea ce corespunde notei : 8.13,  (25% din nota finala)
- Problema 1: 10 (12,5% din nota finala) {Comentariu: Ok.};
- Problema 2: 7 (12,5% din nota finala) {Comentariu: Aveti niste transformari echivalente, dar unde este aplicarea principiului rezolutiei? };
Astfel nota finala cu zecimale este : 7.66 , care ne aduce la nota finala rotunjita anuntata la inceputul mesajului.
Pentru eventuale contestatii ma contactati pe email la adresa andrei.rusu.teach@gmail.com pana duminica, 31.05.2020, orele 9.30 
Cu respect, 
Andrei RUSU</v>
      </c>
      <c r="AB31" s="42" t="s">
        <v>100</v>
      </c>
    </row>
    <row r="32" spans="1:28" ht="15.25" customHeight="1" x14ac:dyDescent="0.3">
      <c r="A32" s="8">
        <v>18</v>
      </c>
      <c r="B32" s="9" t="s">
        <v>59</v>
      </c>
      <c r="C32" s="12" t="s">
        <v>43</v>
      </c>
      <c r="D32" s="28"/>
      <c r="E32" s="28">
        <f>IF(COUNTA(G32:L32)=0,"",COUNTA(G32:L32))</f>
        <v>2</v>
      </c>
      <c r="F32" s="16">
        <v>1</v>
      </c>
      <c r="G32" s="17" t="s">
        <v>100</v>
      </c>
      <c r="H32" s="17" t="s">
        <v>100</v>
      </c>
      <c r="I32" s="16"/>
      <c r="J32" s="16"/>
      <c r="K32" s="16"/>
      <c r="L32" s="16"/>
      <c r="M32" s="18">
        <f>IF(E32="",1,E32+5)</f>
        <v>7</v>
      </c>
      <c r="N32" s="16">
        <v>8</v>
      </c>
      <c r="O32" s="17">
        <f>IF(OR(D32="abs",D32="LIPSA"),"abs",ROUND((10-5)*(N32-2)/(10-2)+5,2))</f>
        <v>8.75</v>
      </c>
      <c r="P32" s="16">
        <v>10</v>
      </c>
      <c r="Q32" s="17">
        <v>8</v>
      </c>
      <c r="R32" s="17" t="s">
        <v>198</v>
      </c>
      <c r="S32" s="17" t="s">
        <v>162</v>
      </c>
      <c r="T32" s="16"/>
      <c r="U32" s="16"/>
      <c r="V32" s="16">
        <f>IF($O32="abs","abs",ROUND(50%*$M32+25%*$O32+25%*($P32+$Q32)/2,2))</f>
        <v>7.94</v>
      </c>
      <c r="W32" s="34">
        <f>IF(V32="abs","abs",ROUND(V32,0))</f>
        <v>8</v>
      </c>
      <c r="X32" s="16" t="str">
        <f>IF(Y32&lt;&gt;"","Da","Nu")</f>
        <v>Da</v>
      </c>
      <c r="Y32" s="19" t="s">
        <v>104</v>
      </c>
      <c r="Z32" s="19" t="s">
        <v>227</v>
      </c>
      <c r="AA32" t="str">
        <f>"Buna ziua, "&amp;B32&amp;", "&amp;CHAR(10)&amp;CHAR(10)&amp;"Nota FINALA la disciplina 'Logica matematica si comptationala' este : "&amp;W32&amp;CHAR(10)&amp;CHAR(10)&amp;"care este rezultatul lucrarii de colocviu si a activitatii la orele de laborator si curs. "&amp;CHAR(10)&amp;CHAR(10)&amp;"- Activitatea la laborator : "&amp;M32&amp;" (reprezinta 50% din nota finala)"&amp;CHAR(10)&amp;"- Punctaj grila: "&amp;N32&amp;",  ceea ce corespunde notei : "&amp;O32&amp;",  (25% din nota finala)"&amp;CHAR(10)&amp;"- Problema 1: "&amp;P32&amp;" (12,5% din nota finala) {Comentariu: "&amp;R32&amp;"};"&amp;CHAR(10)&amp;"- Problema 2: "&amp;Q32&amp;" (12,5% din nota finala) {Comentariu: "&amp;S32&amp;"};"&amp;CHAR(10) &amp; CHAR(10) &amp; CHAR(10) &amp; "Astfel nota finala cu zecimale este : " &amp; V32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BOTEA I.-V. CRISTIAN-IONUŢ, 
Nota FINALA la disciplina 'Logica matematica si comptationala' este : 8
care este rezultatul lucrarii de colocviu si a activitatii la orele de laborator si curs. 
- Activitatea la laborator : 7 (reprezinta 50% din nota finala)
- Punctaj grila: 8,  ceea ce corespunde notei : 8.75,  (25% din nota finala)
- Problema 1: 10 (12,5% din nota finala) {Comentariu: ok.};
- Problema 2: 8 (12,5% din nota finala) {Comentariu: Transformarile echivalente sunt bune in esenta, doar ca nu ati aplicat corect principiul rezolutiei. };
Astfel nota finala cu zecimale este : 7.94 , care ne aduce la nota finala rotunjita anuntata la inceputul mesajului.
Pentru eventuale contestatii ma contactati pe email la adresa andrei.rusu.teach@gmail.com pana duminica, 31.05.2020, orele 9.30 
Cu respect, 
Andrei RUSU</v>
      </c>
      <c r="AB32" s="42" t="s">
        <v>100</v>
      </c>
    </row>
    <row r="33" spans="1:28" x14ac:dyDescent="0.3">
      <c r="A33" s="8">
        <v>19</v>
      </c>
      <c r="B33" s="9" t="s">
        <v>60</v>
      </c>
      <c r="C33" s="12" t="s">
        <v>41</v>
      </c>
      <c r="D33" s="28"/>
      <c r="E33" s="28">
        <f>IF(COUNTA(G33:L33)=0,"",COUNTA(G33:L33))</f>
        <v>5</v>
      </c>
      <c r="F33" s="16">
        <v>1</v>
      </c>
      <c r="G33" s="17" t="s">
        <v>100</v>
      </c>
      <c r="H33" s="17" t="s">
        <v>100</v>
      </c>
      <c r="I33" s="17" t="s">
        <v>100</v>
      </c>
      <c r="J33" s="17" t="s">
        <v>100</v>
      </c>
      <c r="K33" s="17" t="s">
        <v>100</v>
      </c>
      <c r="L33" s="16"/>
      <c r="M33" s="18">
        <f>IF(E33="",1,E33+5)</f>
        <v>10</v>
      </c>
      <c r="N33" s="16">
        <v>6</v>
      </c>
      <c r="O33" s="17">
        <f>IF(OR(D33="abs",D33="LIPSA"),"abs",ROUND((10-5)*(N33-2)/(10-2)+5,2))</f>
        <v>7.5</v>
      </c>
      <c r="P33" s="16">
        <v>10</v>
      </c>
      <c r="Q33" s="16">
        <v>8</v>
      </c>
      <c r="R33" s="17" t="s">
        <v>193</v>
      </c>
      <c r="S33" s="17" t="s">
        <v>237</v>
      </c>
      <c r="T33" s="16"/>
      <c r="U33" s="16"/>
      <c r="V33" s="16">
        <f>IF($O33="abs","abs",ROUND(50%*$M33+25%*$O33+25%*($P33+$Q33)/2,2))</f>
        <v>9.1300000000000008</v>
      </c>
      <c r="W33" s="34">
        <f>IF(V33="abs","abs",ROUND(V33,0))</f>
        <v>9</v>
      </c>
      <c r="X33" s="16" t="str">
        <f>IF(Y33&lt;&gt;"","Da","Nu")</f>
        <v>Da</v>
      </c>
      <c r="Y33" s="19" t="s">
        <v>236</v>
      </c>
      <c r="Z33" s="19"/>
      <c r="AA33" t="str">
        <f>"Buna ziua, "&amp;B33&amp;", "&amp;CHAR(10)&amp;CHAR(10)&amp;"Nota FINALA la disciplina 'Logica matematica si comptationala' este : "&amp;W33&amp;CHAR(10)&amp;CHAR(10)&amp;"care este rezultatul lucrarii de colocviu si a activitatii la orele de laborator si curs. "&amp;CHAR(10)&amp;CHAR(10)&amp;"- Activitatea la laborator : "&amp;M33&amp;" (reprezinta 50% din nota finala)"&amp;CHAR(10)&amp;"- Punctaj grila: "&amp;N33&amp;",  ceea ce corespunde notei : "&amp;O33&amp;",  (25% din nota finala)"&amp;CHAR(10)&amp;"- Problema 1: "&amp;P33&amp;" (12,5% din nota finala) {Comentariu: "&amp;R33&amp;"};"&amp;CHAR(10)&amp;"- Problema 2: "&amp;Q33&amp;" (12,5% din nota finala) {Comentariu: "&amp;S33&amp;"};"&amp;CHAR(10) &amp; CHAR(10) &amp; CHAR(10) &amp; "Astfel nota finala cu zecimale este : " &amp; V33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BOTEZATU N. IOAN-EUGEN, 
Nota FINALA la disciplina 'Logica matematica si comptationala' este : 9
care este rezultatul lucrarii de colocviu si a activitatii la orele de laborator si curs. 
- Activitatea la laborator : 10 (reprezinta 50% din nota finala)
- Punctaj grila: 6,  ceea ce corespunde notei : 7.5,  (25% din nota finala)
- Problema 1: 10 (12,5% din nota finala) {Comentariu: Ok,};
- Problema 2: 8 (12,5% din nota finala) {Comentariu: Aveti transformari echivalente, dar unde ati folosit principiul rezolutiei? };
Astfel nota finala cu zecimale este : 9.13 , care ne aduce la nota finala rotunjita anuntata la inceputul mesajului.
Pentru eventuale contestatii ma contactati pe email la adresa andrei.rusu.teach@gmail.com pana duminica, 31.05.2020, orele 9.30 
Cu respect, 
Andrei RUSU</v>
      </c>
      <c r="AB33" s="42" t="s">
        <v>100</v>
      </c>
    </row>
    <row r="34" spans="1:28" ht="15.65" customHeight="1" x14ac:dyDescent="0.3">
      <c r="A34" s="8">
        <v>20</v>
      </c>
      <c r="B34" s="9" t="s">
        <v>61</v>
      </c>
      <c r="C34" s="12" t="s">
        <v>43</v>
      </c>
      <c r="D34" s="28"/>
      <c r="E34" s="28" t="str">
        <f>IF(COUNTA(G34:L34)=0,"",COUNTA(G34:L34))</f>
        <v/>
      </c>
      <c r="F34" s="16">
        <v>1</v>
      </c>
      <c r="G34" s="16"/>
      <c r="H34" s="16"/>
      <c r="I34" s="16"/>
      <c r="J34" s="16"/>
      <c r="K34" s="16"/>
      <c r="L34" s="16"/>
      <c r="M34" s="18">
        <f>IF(E34="",1,E34+5)</f>
        <v>1</v>
      </c>
      <c r="N34" s="16">
        <v>4</v>
      </c>
      <c r="O34" s="17">
        <f>IF(OR(D34="abs",D34="LIPSA"),"abs",ROUND((10-5)*(N34-2)/(10-2)+5,2))</f>
        <v>6.25</v>
      </c>
      <c r="P34" s="16">
        <v>8</v>
      </c>
      <c r="Q34" s="16">
        <v>7</v>
      </c>
      <c r="R34" s="17" t="s">
        <v>161</v>
      </c>
      <c r="S34" s="17" t="s">
        <v>162</v>
      </c>
      <c r="T34" s="17" t="s">
        <v>163</v>
      </c>
      <c r="U34" s="16"/>
      <c r="V34" s="16">
        <f>IF($O34="abs","abs",ROUND(50%*$M34+25%*$O34+25%*($P34+$Q34)/2,2))</f>
        <v>3.94</v>
      </c>
      <c r="W34" s="34">
        <v>5</v>
      </c>
      <c r="X34" s="16" t="str">
        <f>IF(Y34&lt;&gt;"","Da","Nu")</f>
        <v>Da</v>
      </c>
      <c r="Y34" s="19" t="s">
        <v>160</v>
      </c>
      <c r="Z34" s="19"/>
      <c r="AA34" t="str">
        <f>"Buna ziua, "&amp;B34&amp;", "&amp;CHAR(10)&amp;CHAR(10)&amp;"Nota FINALA la disciplina 'Logica matematica si comptationala' este : "&amp;W34&amp;CHAR(10)&amp;CHAR(10)&amp;"care este rezultatul lucrarii de colocviu si a activitatii la orele de laborator si curs. "&amp;CHAR(10)&amp;CHAR(10)&amp;"- Activitatea la laborator : "&amp;M34&amp;" (reprezinta 50% din nota finala)"&amp;CHAR(10)&amp;"- Punctaj grila: "&amp;N34&amp;",  ceea ce corespunde notei : "&amp;O34&amp;",  (25% din nota finala)"&amp;CHAR(10)&amp;"- Problema 1: "&amp;P34&amp;" (12,5% din nota finala) {Comentariu: "&amp;R34&amp;"};"&amp;CHAR(10)&amp;"- Problema 2: "&amp;Q34&amp;" (12,5% din nota finala) {Comentariu: "&amp;S34&amp;"};"&amp;CHAR(10) &amp; CHAR(10) &amp; CHAR(10) &amp; "Astfel nota finala cu zecimale este : " &amp; V34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BOTICĂ V. VLAD-VALENTIN, 
Nota FINALA la disciplina 'Logica matematica si comptationala' este : 5
care este rezultatul lucrarii de colocviu si a activitatii la orele de laborator si curs. 
- Activitatea la laborator : 1 (reprezinta 50% din nota finala)
- Punctaj grila: 4,  ceea ce corespunde notei : 6.25,  (25% din nota finala)
- Problema 1: 8 (12,5% din nota finala) {Comentariu: Nu ne intereseaza daca este sau nu tautologie, ca care este FNC sau FND. };
- Problema 2: 7 (12,5% din nota finala) {Comentariu: Transformarile echivalente sunt bune in esenta, doar ca nu ati aplicat corect principiul rezolutiei. };
Astfel nota finala cu zecimale este : 3.94 , care ne aduce la nota finala rotunjita anuntata la inceputul mesajului.
Pentru eventuale contestatii ma contactati pe email la adresa andrei.rusu.teach@gmail.com pana duminica, 31.05.2020, orele 9.30 
Cu respect, 
Andrei RUSU</v>
      </c>
      <c r="AB34" s="42" t="s">
        <v>100</v>
      </c>
    </row>
    <row r="35" spans="1:28" ht="15.25" customHeight="1" x14ac:dyDescent="0.3">
      <c r="A35" s="8">
        <v>21</v>
      </c>
      <c r="B35" s="9" t="s">
        <v>62</v>
      </c>
      <c r="C35" s="12" t="s">
        <v>43</v>
      </c>
      <c r="D35" s="31" t="s">
        <v>151</v>
      </c>
      <c r="E35" s="28" t="str">
        <f>IF(COUNTA(G35:L35)=0,"",COUNTA(G35:L35))</f>
        <v/>
      </c>
      <c r="F35" s="16">
        <v>1</v>
      </c>
      <c r="G35" s="16"/>
      <c r="H35" s="16"/>
      <c r="I35" s="16"/>
      <c r="J35" s="16"/>
      <c r="K35" s="16"/>
      <c r="L35" s="16"/>
      <c r="M35" s="18">
        <f>IF(E35="",1,E35+5)</f>
        <v>1</v>
      </c>
      <c r="N35" s="16" t="str">
        <f>IF($D35="abs","ABS","")</f>
        <v>ABS</v>
      </c>
      <c r="O35" s="17" t="str">
        <f>IF(OR(D35="abs",D35="LIPSA"),"abs",ROUND((10-5)*(N35-2)/(10-2)+5,2))</f>
        <v>abs</v>
      </c>
      <c r="P35" s="16" t="str">
        <f>IF($D35="abs","ABS","")</f>
        <v>ABS</v>
      </c>
      <c r="Q35" s="16" t="str">
        <f>IF($D35="abs","ABS","")</f>
        <v>ABS</v>
      </c>
      <c r="R35" s="16" t="str">
        <f>IF($D35="abs","ABS","")</f>
        <v>ABS</v>
      </c>
      <c r="S35" s="16" t="str">
        <f>IF($D35="abs","ABS","")</f>
        <v>ABS</v>
      </c>
      <c r="T35" s="16"/>
      <c r="U35" s="16"/>
      <c r="V35" s="16" t="str">
        <f>IF($O35="abs","abs",ROUND(50%*$M35+25%*$O35+25%*($P35+$Q35)/2,2))</f>
        <v>abs</v>
      </c>
      <c r="W35" s="34" t="str">
        <f>IF(V35="abs","abs",ROUND(V35,0))</f>
        <v>abs</v>
      </c>
      <c r="X35" s="16" t="str">
        <f>IF(Y35&lt;&gt;"","Da","Nu")</f>
        <v>Nu</v>
      </c>
      <c r="Y35" s="19"/>
      <c r="Z35" s="19"/>
      <c r="AB35" s="42" t="s">
        <v>100</v>
      </c>
    </row>
    <row r="36" spans="1:28" ht="15.25" customHeight="1" x14ac:dyDescent="0.3">
      <c r="A36" s="8">
        <v>22</v>
      </c>
      <c r="B36" s="9" t="s">
        <v>63</v>
      </c>
      <c r="C36" s="12" t="s">
        <v>43</v>
      </c>
      <c r="D36" s="31" t="s">
        <v>151</v>
      </c>
      <c r="E36" s="28" t="str">
        <f>IF(COUNTA(G36:L36)=0,"",COUNTA(G36:L36))</f>
        <v/>
      </c>
      <c r="F36" s="16">
        <v>1</v>
      </c>
      <c r="G36" s="16"/>
      <c r="H36" s="16"/>
      <c r="I36" s="16"/>
      <c r="J36" s="16"/>
      <c r="K36" s="16"/>
      <c r="L36" s="16"/>
      <c r="M36" s="18">
        <f>IF(E36="",1,E36+5)</f>
        <v>1</v>
      </c>
      <c r="N36" s="16" t="str">
        <f>IF($D36="abs","ABS","")</f>
        <v>ABS</v>
      </c>
      <c r="O36" s="17" t="str">
        <f>IF(OR(D36="abs",D36="LIPSA"),"abs",ROUND((10-5)*(N36-2)/(10-2)+5,2))</f>
        <v>abs</v>
      </c>
      <c r="P36" s="16" t="str">
        <f>IF($D36="abs","ABS","")</f>
        <v>ABS</v>
      </c>
      <c r="Q36" s="16" t="str">
        <f>IF($D36="abs","ABS","")</f>
        <v>ABS</v>
      </c>
      <c r="R36" s="16" t="str">
        <f>IF($D36="abs","ABS","")</f>
        <v>ABS</v>
      </c>
      <c r="S36" s="16" t="str">
        <f>IF($D36="abs","ABS","")</f>
        <v>ABS</v>
      </c>
      <c r="T36" s="16"/>
      <c r="U36" s="16"/>
      <c r="V36" s="16" t="str">
        <f>IF($O36="abs","abs",ROUND(50%*$M36+25%*$O36+25%*($P36+$Q36)/2,2))</f>
        <v>abs</v>
      </c>
      <c r="W36" s="34" t="str">
        <f>IF(V36="abs","abs",ROUND(V36,0))</f>
        <v>abs</v>
      </c>
      <c r="X36" s="16" t="str">
        <f>IF(Y36&lt;&gt;"","Da","Nu")</f>
        <v>Nu</v>
      </c>
      <c r="Y36" s="19"/>
      <c r="Z36" s="19"/>
      <c r="AB36" s="42" t="s">
        <v>100</v>
      </c>
    </row>
    <row r="37" spans="1:28" ht="15.25" customHeight="1" x14ac:dyDescent="0.3">
      <c r="A37" s="8">
        <v>23</v>
      </c>
      <c r="B37" s="9" t="s">
        <v>64</v>
      </c>
      <c r="C37" s="12" t="s">
        <v>43</v>
      </c>
      <c r="D37" s="28"/>
      <c r="E37" s="28" t="str">
        <f>IF(COUNTA(G37:L37)=0,"",COUNTA(G37:L37))</f>
        <v/>
      </c>
      <c r="F37" s="16">
        <v>1</v>
      </c>
      <c r="G37" s="16"/>
      <c r="H37" s="16"/>
      <c r="I37" s="16"/>
      <c r="J37" s="16"/>
      <c r="K37" s="16"/>
      <c r="L37" s="16"/>
      <c r="M37" s="18">
        <f>IF(E37="",1,E37+5)</f>
        <v>1</v>
      </c>
      <c r="N37" s="16">
        <v>2</v>
      </c>
      <c r="O37" s="17">
        <f>IF(OR(D37="abs",D37="LIPSA"),"abs",ROUND((10-5)*(N37-2)/(10-2)+5,2))</f>
        <v>5</v>
      </c>
      <c r="P37" s="16">
        <v>1</v>
      </c>
      <c r="Q37" s="16">
        <v>1</v>
      </c>
      <c r="R37" s="16" t="str">
        <f>IF($D37="abs","ABS","")</f>
        <v/>
      </c>
      <c r="S37" s="16" t="str">
        <f>IF($D37="abs","ABS","")</f>
        <v/>
      </c>
      <c r="T37" s="17" t="s">
        <v>197</v>
      </c>
      <c r="U37" s="16"/>
      <c r="V37" s="16">
        <f>IF($O37="abs","abs",ROUND(50%*$M37+25%*$O37+25%*($P37+$Q37)/2,2))</f>
        <v>2</v>
      </c>
      <c r="W37" s="34">
        <v>5</v>
      </c>
      <c r="X37" s="16" t="str">
        <f>IF(Y37&lt;&gt;"","Da","Nu")</f>
        <v>Da</v>
      </c>
      <c r="Y37" s="19" t="s">
        <v>196</v>
      </c>
      <c r="Z37" s="19"/>
      <c r="AA37" t="str">
        <f>"Buna ziua, "&amp;B37&amp;", "&amp;CHAR(10)&amp;CHAR(10)&amp;"Nota FINALA la disciplina 'Logica matematica si comptationala' este : "&amp;W37&amp;CHAR(10)&amp;CHAR(10)&amp;"care este rezultatul lucrarii de colocviu si a activitatii la orele de laborator si curs. "&amp;CHAR(10)&amp;CHAR(10)&amp;"- Activitatea la laborator : "&amp;M37&amp;" (reprezinta 50% din nota finala)"&amp;CHAR(10)&amp;"- Punctaj grila: "&amp;N37&amp;",  ceea ce corespunde notei : "&amp;O37&amp;",  (25% din nota finala)"&amp;CHAR(10)&amp;"- Problema 1: "&amp;P37&amp;" (12,5% din nota finala) {Comentariu: "&amp;R37&amp;"};"&amp;CHAR(10)&amp;"- Problema 2: "&amp;Q37&amp;" (12,5% din nota finala) {Comentariu: "&amp;S37&amp;"};"&amp;CHAR(10) &amp; CHAR(10) &amp; CHAR(10) &amp; "Astfel nota finala cu zecimale este : " &amp; V37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BUNEA I. BOGDAN-EDUARD, 
Nota FINALA la disciplina 'Logica matematica si comptationala' este : 5
care este rezultatul lucrarii de colocviu si a activitatii la orele de laborator si curs. 
- Activitatea la laborator : 1 (reprezinta 50% din nota finala)
- Punctaj grila: 2,  ceea ce corespunde notei : 5,  (25% din nota finala)
- Problema 1: 1 (12,5% din nota finala) {Comentariu: };
- Problema 2: 1 (12,5% din nota finala) {Comentariu: };
Astfel nota finala cu zecimale este : 2 , care ne aduce la nota finala rotunjita anuntata la inceputul mesajului.
Pentru eventuale contestatii ma contactati pe email la adresa andrei.rusu.teach@gmail.com pana duminica, 31.05.2020, orele 9.30 
Cu respect, 
Andrei RUSU</v>
      </c>
      <c r="AB37" s="42" t="s">
        <v>100</v>
      </c>
    </row>
    <row r="38" spans="1:28" ht="15.75" customHeight="1" x14ac:dyDescent="0.3">
      <c r="A38" s="8">
        <v>24</v>
      </c>
      <c r="B38" s="9" t="s">
        <v>65</v>
      </c>
      <c r="C38" s="12" t="s">
        <v>41</v>
      </c>
      <c r="D38" s="28"/>
      <c r="E38" s="28">
        <f>IF(COUNTA(G38:L38)=0,"",COUNTA(G38:L38))</f>
        <v>5</v>
      </c>
      <c r="F38" s="16">
        <v>1</v>
      </c>
      <c r="G38" s="17" t="s">
        <v>100</v>
      </c>
      <c r="H38" s="17" t="s">
        <v>100</v>
      </c>
      <c r="I38" s="17" t="s">
        <v>100</v>
      </c>
      <c r="J38" s="17" t="s">
        <v>100</v>
      </c>
      <c r="K38" s="17" t="s">
        <v>100</v>
      </c>
      <c r="L38" s="16"/>
      <c r="M38" s="18">
        <f>IF(E38="",1,E38+5)</f>
        <v>10</v>
      </c>
      <c r="N38" s="16">
        <v>6</v>
      </c>
      <c r="O38" s="17">
        <f>IF(OR(D38="abs",D38="LIPSA"),"abs",ROUND((10-5)*(N38-2)/(10-2)+5,2))</f>
        <v>7.5</v>
      </c>
      <c r="P38" s="16">
        <v>10</v>
      </c>
      <c r="Q38" s="16">
        <v>8</v>
      </c>
      <c r="R38" s="17" t="s">
        <v>186</v>
      </c>
      <c r="S38" s="17" t="s">
        <v>187</v>
      </c>
      <c r="T38" s="16"/>
      <c r="U38" s="16"/>
      <c r="V38" s="16">
        <f>IF($O38="abs","abs",ROUND(50%*$M38+25%*$O38+25%*($P38+$Q38)/2,2))</f>
        <v>9.1300000000000008</v>
      </c>
      <c r="W38" s="34">
        <f>IF(V38="abs","abs",ROUND(V38,0))</f>
        <v>9</v>
      </c>
      <c r="X38" s="16" t="str">
        <f>IF(Y38&lt;&gt;"","Da","Nu")</f>
        <v>Da</v>
      </c>
      <c r="Y38" s="19" t="s">
        <v>185</v>
      </c>
      <c r="Z38" s="19"/>
      <c r="AA38" t="str">
        <f>"Buna ziua, "&amp;B38&amp;", "&amp;CHAR(10)&amp;CHAR(10)&amp;"Nota FINALA la disciplina 'Logica matematica si comptationala' este : "&amp;W38&amp;CHAR(10)&amp;CHAR(10)&amp;"care este rezultatul lucrarii de colocviu si a activitatii la orele de laborator si curs. "&amp;CHAR(10)&amp;CHAR(10)&amp;"- Activitatea la laborator : "&amp;M38&amp;" (reprezinta 50% din nota finala)"&amp;CHAR(10)&amp;"- Punctaj grila: "&amp;N38&amp;",  ceea ce corespunde notei : "&amp;O38&amp;",  (25% din nota finala)"&amp;CHAR(10)&amp;"- Problema 1: "&amp;P38&amp;" (12,5% din nota finala) {Comentariu: "&amp;R38&amp;"};"&amp;CHAR(10)&amp;"- Problema 2: "&amp;Q38&amp;" (12,5% din nota finala) {Comentariu: "&amp;S38&amp;"};"&amp;CHAR(10) &amp; CHAR(10) &amp; CHAR(10) &amp; "Astfel nota finala cu zecimale este : " &amp; V38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BURTOI S. ALIN, 
Nota FINALA la disciplina 'Logica matematica si comptationala' este : 9
care este rezultatul lucrarii de colocviu si a activitatii la orele de laborator si curs. 
- Activitatea la laborator : 10 (reprezinta 50% din nota finala)
- Punctaj grila: 6,  ceea ce corespunde notei : 7.5,  (25% din nota finala)
- Problema 1: 10 (12,5% din nota finala) {Comentariu: Ok.};
- Problema 2: 8 (12,5% din nota finala) {Comentariu: Dar nu vad unde se aplica principiul rezolutiei? };
Astfel nota finala cu zecimale este : 9.13 , care ne aduce la nota finala rotunjita anuntata la inceputul mesajului.
Pentru eventuale contestatii ma contactati pe email la adresa andrei.rusu.teach@gmail.com pana duminica, 31.05.2020, orele 9.30 
Cu respect, 
Andrei RUSU</v>
      </c>
      <c r="AB38" s="42" t="s">
        <v>100</v>
      </c>
    </row>
    <row r="39" spans="1:28" ht="15.25" customHeight="1" x14ac:dyDescent="0.3">
      <c r="A39" s="8">
        <v>25</v>
      </c>
      <c r="B39" s="9" t="s">
        <v>66</v>
      </c>
      <c r="C39" s="12" t="s">
        <v>43</v>
      </c>
      <c r="D39" s="28"/>
      <c r="E39" s="28" t="str">
        <f>IF(COUNTA(G39:L39)=0,"",COUNTA(G39:L39))</f>
        <v/>
      </c>
      <c r="F39" s="16">
        <v>2</v>
      </c>
      <c r="G39" s="16"/>
      <c r="H39" s="16"/>
      <c r="I39" s="16"/>
      <c r="J39" s="16"/>
      <c r="K39" s="16"/>
      <c r="L39" s="16"/>
      <c r="M39" s="18">
        <f>IF(E39="",1,E39+5)</f>
        <v>1</v>
      </c>
      <c r="N39" s="16">
        <v>8</v>
      </c>
      <c r="O39" s="17">
        <f>IF(OR(D39="abs",D39="LIPSA"),"abs",ROUND((10-5)*(N39-2)/(10-2)+5,2))</f>
        <v>8.75</v>
      </c>
      <c r="P39" s="16">
        <v>10</v>
      </c>
      <c r="Q39" s="16">
        <v>8</v>
      </c>
      <c r="R39" s="17" t="s">
        <v>186</v>
      </c>
      <c r="S39" s="17" t="s">
        <v>187</v>
      </c>
      <c r="T39" s="16"/>
      <c r="U39" s="16"/>
      <c r="V39" s="16">
        <f>IF($O39="abs","abs",ROUND(50%*$M39+25%*$O39+25%*($P39+$Q39)/2,2))</f>
        <v>4.9400000000000004</v>
      </c>
      <c r="W39" s="34">
        <f>IF(V39="abs","abs",ROUND(V39,0))</f>
        <v>5</v>
      </c>
      <c r="X39" s="16" t="str">
        <f>IF(Y39&lt;&gt;"","Da","Nu")</f>
        <v>Da</v>
      </c>
      <c r="Y39" s="19" t="s">
        <v>208</v>
      </c>
      <c r="Z39" s="19"/>
      <c r="AA39" t="str">
        <f>"Buna ziua, "&amp;B39&amp;", "&amp;CHAR(10)&amp;CHAR(10)&amp;"Nota FINALA la disciplina 'Logica matematica si comptationala' este : "&amp;W39&amp;CHAR(10)&amp;CHAR(10)&amp;"care este rezultatul lucrarii de colocviu si a activitatii la orele de laborator si curs. "&amp;CHAR(10)&amp;CHAR(10)&amp;"- Activitatea la laborator : "&amp;M39&amp;" (reprezinta 50% din nota finala)"&amp;CHAR(10)&amp;"- Punctaj grila: "&amp;N39&amp;",  ceea ce corespunde notei : "&amp;O39&amp;",  (25% din nota finala)"&amp;CHAR(10)&amp;"- Problema 1: "&amp;P39&amp;" (12,5% din nota finala) {Comentariu: "&amp;R39&amp;"};"&amp;CHAR(10)&amp;"- Problema 2: "&amp;Q39&amp;" (12,5% din nota finala) {Comentariu: "&amp;S39&amp;"};"&amp;CHAR(10) &amp; CHAR(10) &amp; CHAR(10) &amp; "Astfel nota finala cu zecimale este : " &amp; V39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BUZOIANU V. IONUŢ DANIEL, 
Nota FINALA la disciplina 'Logica matematica si comptationala' este : 5
care este rezultatul lucrarii de colocviu si a activitatii la orele de laborator si curs. 
- Activitatea la laborator : 1 (reprezinta 50% din nota finala)
- Punctaj grila: 8,  ceea ce corespunde notei : 8.75,  (25% din nota finala)
- Problema 1: 10 (12,5% din nota finala) {Comentariu: Ok.};
- Problema 2: 8 (12,5% din nota finala) {Comentariu: Dar nu vad unde se aplica principiul rezolutiei? };
Astfel nota finala cu zecimale este : 4.94 , care ne aduce la nota finala rotunjita anuntata la inceputul mesajului.
Pentru eventuale contestatii ma contactati pe email la adresa andrei.rusu.teach@gmail.com pana duminica, 31.05.2020, orele 9.30 
Cu respect, 
Andrei RUSU</v>
      </c>
      <c r="AB39" s="42" t="s">
        <v>100</v>
      </c>
    </row>
    <row r="40" spans="1:28" ht="15.25" customHeight="1" x14ac:dyDescent="0.3">
      <c r="A40" s="8">
        <v>26</v>
      </c>
      <c r="B40" s="9" t="s">
        <v>67</v>
      </c>
      <c r="C40" s="12" t="s">
        <v>41</v>
      </c>
      <c r="D40" s="28"/>
      <c r="E40" s="28">
        <f>IF(COUNTA(G40:L40)=0,"",COUNTA(G40:L40))</f>
        <v>4</v>
      </c>
      <c r="F40" s="16">
        <v>2</v>
      </c>
      <c r="G40" s="17" t="s">
        <v>100</v>
      </c>
      <c r="H40" s="17" t="s">
        <v>100</v>
      </c>
      <c r="I40" s="17" t="s">
        <v>100</v>
      </c>
      <c r="J40" s="17" t="s">
        <v>100</v>
      </c>
      <c r="K40" s="16"/>
      <c r="L40" s="16"/>
      <c r="M40" s="18">
        <f>IF(E40="",1,E40+5)</f>
        <v>9</v>
      </c>
      <c r="N40" s="16">
        <v>8</v>
      </c>
      <c r="O40" s="17">
        <f>IF(OR(D40="abs",D40="LIPSA"),"abs",ROUND((10-5)*(N40-2)/(10-2)+5,2))</f>
        <v>8.75</v>
      </c>
      <c r="P40" s="16">
        <v>8</v>
      </c>
      <c r="Q40" s="16">
        <v>8</v>
      </c>
      <c r="R40" s="17" t="s">
        <v>195</v>
      </c>
      <c r="S40" s="17" t="s">
        <v>187</v>
      </c>
      <c r="T40" s="16"/>
      <c r="U40" s="16"/>
      <c r="V40" s="16">
        <f>IF($O40="abs","abs",ROUND(50%*$M40+25%*$O40+25%*($P40+$Q40)/2,2))</f>
        <v>8.69</v>
      </c>
      <c r="W40" s="34">
        <f>IF(V40="abs","abs",ROUND(V40,0))</f>
        <v>9</v>
      </c>
      <c r="X40" s="16" t="str">
        <f>IF(Y40&lt;&gt;"","Da","Nu")</f>
        <v>Da</v>
      </c>
      <c r="Y40" s="19" t="s">
        <v>122</v>
      </c>
      <c r="Z40" s="19"/>
      <c r="AA40" t="str">
        <f>"Buna ziua, "&amp;B40&amp;", "&amp;CHAR(10)&amp;CHAR(10)&amp;"Nota FINALA la disciplina 'Logica matematica si comptationala' este : "&amp;W40&amp;CHAR(10)&amp;CHAR(10)&amp;"care este rezultatul lucrarii de colocviu si a activitatii la orele de laborator si curs. "&amp;CHAR(10)&amp;CHAR(10)&amp;"- Activitatea la laborator : "&amp;M40&amp;" (reprezinta 50% din nota finala)"&amp;CHAR(10)&amp;"- Punctaj grila: "&amp;N40&amp;",  ceea ce corespunde notei : "&amp;O40&amp;",  (25% din nota finala)"&amp;CHAR(10)&amp;"- Problema 1: "&amp;P40&amp;" (12,5% din nota finala) {Comentariu: "&amp;R40&amp;"};"&amp;CHAR(10)&amp;"- Problema 2: "&amp;Q40&amp;" (12,5% din nota finala) {Comentariu: "&amp;S40&amp;"};"&amp;CHAR(10) &amp; CHAR(10) &amp; CHAR(10) &amp; "Astfel nota finala cu zecimale este : " &amp; V40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CANEŞ R. G. ALIN-GEORGE, 
Nota FINALA la disciplina 'Logica matematica si comptationala' este : 9
care este rezultatul lucrarii de colocviu si a activitatii la orele de laborator si curs. 
- Activitatea la laborator : 9 (reprezinta 50% din nota finala)
- Punctaj grila: 8,  ceea ce corespunde notei : 8.75,  (25% din nota finala)
- Problema 1: 8 (12,5% din nota finala) {Comentariu: Este tautologie, dar nu asta a fost intrebarea, ci care este FNC sau FND al formulei. };
- Problema 2: 8 (12,5% din nota finala) {Comentariu: Dar nu vad unde se aplica principiul rezolutiei? };
Astfel nota finala cu zecimale este : 8.69 , care ne aduce la nota finala rotunjita anuntata la inceputul mesajului.
Pentru eventuale contestatii ma contactati pe email la adresa andrei.rusu.teach@gmail.com pana duminica, 31.05.2020, orele 9.30 
Cu respect, 
Andrei RUSU</v>
      </c>
      <c r="AB40" s="42" t="s">
        <v>100</v>
      </c>
    </row>
    <row r="41" spans="1:28" ht="15.25" customHeight="1" x14ac:dyDescent="0.3">
      <c r="A41" s="8">
        <v>27</v>
      </c>
      <c r="B41" s="9" t="s">
        <v>68</v>
      </c>
      <c r="C41" s="12" t="s">
        <v>41</v>
      </c>
      <c r="D41" s="28"/>
      <c r="E41" s="28">
        <f>IF(COUNTA(G41:L41)=0,"",COUNTA(G41:L41))</f>
        <v>3</v>
      </c>
      <c r="F41" s="16">
        <v>2</v>
      </c>
      <c r="G41" s="17" t="s">
        <v>100</v>
      </c>
      <c r="H41" s="17" t="s">
        <v>100</v>
      </c>
      <c r="I41" s="16"/>
      <c r="J41" s="17" t="s">
        <v>100</v>
      </c>
      <c r="K41" s="16"/>
      <c r="L41" s="16"/>
      <c r="M41" s="18">
        <f>IF(E41="",1,E41+5)</f>
        <v>8</v>
      </c>
      <c r="N41" s="16">
        <v>10</v>
      </c>
      <c r="O41" s="17">
        <f>IF(OR(D41="abs",D41="LIPSA"),"abs",ROUND((10-5)*(N41-2)/(10-2)+5,2))</f>
        <v>10</v>
      </c>
      <c r="P41" s="16">
        <v>10</v>
      </c>
      <c r="Q41" s="16">
        <v>10</v>
      </c>
      <c r="R41" s="17" t="s">
        <v>155</v>
      </c>
      <c r="S41" s="17" t="s">
        <v>155</v>
      </c>
      <c r="T41" s="16"/>
      <c r="U41" s="16"/>
      <c r="V41" s="16">
        <f>IF($O41="abs","abs",ROUND(50%*$M41+25%*$O41+25%*($P41+$Q41)/2,2))</f>
        <v>9</v>
      </c>
      <c r="W41" s="34">
        <f>IF(V41="abs","abs",ROUND(V41,0))</f>
        <v>9</v>
      </c>
      <c r="X41" s="16" t="str">
        <f>IF(Y41&lt;&gt;"","Da","Nu")</f>
        <v>Da</v>
      </c>
      <c r="Y41" s="19" t="s">
        <v>106</v>
      </c>
      <c r="Z41" s="19"/>
      <c r="AA41" t="str">
        <f>"Buna ziua, "&amp;B41&amp;", "&amp;CHAR(10)&amp;CHAR(10)&amp;"Nota FINALA la disciplina 'Logica matematica si comptationala' este : "&amp;W41&amp;CHAR(10)&amp;CHAR(10)&amp;"care este rezultatul lucrarii de colocviu si a activitatii la orele de laborator si curs. "&amp;CHAR(10)&amp;CHAR(10)&amp;"- Activitatea la laborator : "&amp;M41&amp;" (reprezinta 50% din nota finala)"&amp;CHAR(10)&amp;"- Punctaj grila: "&amp;N41&amp;",  ceea ce corespunde notei : "&amp;O41&amp;",  (25% din nota finala)"&amp;CHAR(10)&amp;"- Problema 1: "&amp;P41&amp;" (12,5% din nota finala) {Comentariu: "&amp;R41&amp;"};"&amp;CHAR(10)&amp;"- Problema 2: "&amp;Q41&amp;" (12,5% din nota finala) {Comentariu: "&amp;S41&amp;"};"&amp;CHAR(10) &amp; CHAR(10) &amp; CHAR(10) &amp; "Astfel nota finala cu zecimale este : " &amp; V41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CARAMAN S. VASILIS, 
Nota FINALA la disciplina 'Logica matematica si comptationala' este : 9
care este rezultatul lucrarii de colocviu si a activitatii la orele de laborator si curs. 
- Activitatea la laborator : 8 (reprezinta 50% din nota finala)
- Punctaj grila: 10,  ceea ce corespunde notei : 10,  (25% din nota finala)
- Problema 1: 10 (12,5% din nota finala) {Comentariu: ok};
- Problema 2: 10 (12,5% din nota finala) {Comentariu: ok};
Astfel nota finala cu zecimale este : 9 , care ne aduce la nota finala rotunjita anuntata la inceputul mesajului.
Pentru eventuale contestatii ma contactati pe email la adresa andrei.rusu.teach@gmail.com pana duminica, 31.05.2020, orele 9.30 
Cu respect, 
Andrei RUSU</v>
      </c>
      <c r="AB41" s="42" t="s">
        <v>100</v>
      </c>
    </row>
    <row r="42" spans="1:28" ht="15.25" customHeight="1" x14ac:dyDescent="0.3">
      <c r="A42" s="8">
        <v>28</v>
      </c>
      <c r="B42" s="9" t="s">
        <v>69</v>
      </c>
      <c r="C42" s="12" t="s">
        <v>43</v>
      </c>
      <c r="D42" s="31" t="s">
        <v>151</v>
      </c>
      <c r="E42" s="28" t="str">
        <f>IF(COUNTA(G42:L42)=0,"",COUNTA(G42:L42))</f>
        <v/>
      </c>
      <c r="F42" s="16">
        <v>2</v>
      </c>
      <c r="G42" s="16"/>
      <c r="H42" s="16"/>
      <c r="I42" s="16"/>
      <c r="J42" s="16"/>
      <c r="K42" s="16"/>
      <c r="L42" s="16"/>
      <c r="M42" s="18">
        <f>IF(E42="",1,E42+5)</f>
        <v>1</v>
      </c>
      <c r="N42" s="16" t="str">
        <f>IF($D42="abs","ABS","")</f>
        <v>ABS</v>
      </c>
      <c r="O42" s="17" t="str">
        <f>IF(OR(D42="abs",D42="LIPSA"),"abs",ROUND((10-5)*(N42-2)/(10-2)+5,2))</f>
        <v>abs</v>
      </c>
      <c r="P42" s="16" t="str">
        <f>IF($D42="abs","ABS","")</f>
        <v>ABS</v>
      </c>
      <c r="Q42" s="16" t="str">
        <f>IF($D42="abs","ABS","")</f>
        <v>ABS</v>
      </c>
      <c r="R42" s="16" t="str">
        <f>IF($D42="abs","ABS","")</f>
        <v>ABS</v>
      </c>
      <c r="S42" s="16" t="str">
        <f>IF($D42="abs","ABS","")</f>
        <v>ABS</v>
      </c>
      <c r="T42" s="16"/>
      <c r="U42" s="16"/>
      <c r="V42" s="16" t="str">
        <f>IF($O42="abs","abs",ROUND(50%*$M42+25%*$O42+25%*($P42+$Q42)/2,2))</f>
        <v>abs</v>
      </c>
      <c r="W42" s="34" t="str">
        <f>IF(V42="abs","abs",ROUND(V42,0))</f>
        <v>abs</v>
      </c>
      <c r="X42" s="16" t="str">
        <f>IF(Y42&lt;&gt;"","Da","Nu")</f>
        <v>Nu</v>
      </c>
      <c r="Y42" s="19"/>
      <c r="Z42" s="19"/>
      <c r="AB42" s="42" t="s">
        <v>100</v>
      </c>
    </row>
    <row r="43" spans="1:28" ht="15.25" customHeight="1" x14ac:dyDescent="0.3">
      <c r="A43" s="8">
        <v>29</v>
      </c>
      <c r="B43" s="9" t="s">
        <v>70</v>
      </c>
      <c r="C43" s="12" t="s">
        <v>43</v>
      </c>
      <c r="D43" s="31" t="s">
        <v>151</v>
      </c>
      <c r="E43" s="28" t="str">
        <f>IF(COUNTA(G43:L43)=0,"",COUNTA(G43:L43))</f>
        <v/>
      </c>
      <c r="F43" s="16">
        <v>2</v>
      </c>
      <c r="G43" s="16"/>
      <c r="H43" s="16"/>
      <c r="I43" s="16"/>
      <c r="J43" s="16"/>
      <c r="K43" s="16"/>
      <c r="L43" s="16"/>
      <c r="M43" s="18">
        <f>IF(E43="",1,E43+5)</f>
        <v>1</v>
      </c>
      <c r="N43" s="16" t="str">
        <f>IF($D43="abs","ABS","")</f>
        <v>ABS</v>
      </c>
      <c r="O43" s="17" t="str">
        <f>IF(OR(D43="abs",D43="LIPSA"),"abs",ROUND((10-5)*(N43-2)/(10-2)+5,2))</f>
        <v>abs</v>
      </c>
      <c r="P43" s="16" t="str">
        <f>IF($D43="abs","ABS","")</f>
        <v>ABS</v>
      </c>
      <c r="Q43" s="16" t="str">
        <f>IF($D43="abs","ABS","")</f>
        <v>ABS</v>
      </c>
      <c r="R43" s="16" t="str">
        <f>IF($D43="abs","ABS","")</f>
        <v>ABS</v>
      </c>
      <c r="S43" s="16" t="str">
        <f>IF($D43="abs","ABS","")</f>
        <v>ABS</v>
      </c>
      <c r="T43" s="16"/>
      <c r="U43" s="16"/>
      <c r="V43" s="16" t="str">
        <f>IF($O43="abs","abs",ROUND(50%*$M43+25%*$O43+25%*($P43+$Q43)/2,2))</f>
        <v>abs</v>
      </c>
      <c r="W43" s="34" t="str">
        <f>IF(V43="abs","abs",ROUND(V43,0))</f>
        <v>abs</v>
      </c>
      <c r="X43" s="16" t="str">
        <f>IF(Y43&lt;&gt;"","Da","Nu")</f>
        <v>Nu</v>
      </c>
      <c r="Y43" s="19"/>
      <c r="Z43" s="19"/>
      <c r="AB43" s="42" t="s">
        <v>100</v>
      </c>
    </row>
    <row r="44" spans="1:28" ht="15.25" customHeight="1" x14ac:dyDescent="0.3">
      <c r="A44" s="8">
        <v>30</v>
      </c>
      <c r="B44" s="9" t="s">
        <v>71</v>
      </c>
      <c r="C44" s="12" t="s">
        <v>41</v>
      </c>
      <c r="D44" s="31" t="s">
        <v>254</v>
      </c>
      <c r="E44" s="28" t="str">
        <f>IF(COUNTA(G44:L44)=0,"",COUNTA(G44:L44))</f>
        <v/>
      </c>
      <c r="F44" s="16">
        <v>2</v>
      </c>
      <c r="G44" s="16"/>
      <c r="H44" s="16"/>
      <c r="I44" s="16"/>
      <c r="J44" s="16"/>
      <c r="K44" s="16"/>
      <c r="L44" s="16"/>
      <c r="M44" s="18">
        <f>IF(E44="",1,E44+5)</f>
        <v>1</v>
      </c>
      <c r="N44" s="32" t="s">
        <v>151</v>
      </c>
      <c r="O44" s="17" t="str">
        <f>IF(OR(D44="abs",D44="LIPSA"),"abs",ROUND((10-5)*(N44-2)/(10-2)+5,2))</f>
        <v>abs</v>
      </c>
      <c r="P44" s="16" t="str">
        <f>IF($D44="abs","ABS","")</f>
        <v/>
      </c>
      <c r="Q44" s="16" t="str">
        <f>IF($D44="abs","ABS","")</f>
        <v/>
      </c>
      <c r="R44" s="16" t="str">
        <f>IF($D44="abs","ABS","")</f>
        <v/>
      </c>
      <c r="S44" s="16" t="str">
        <f>IF($D44="abs","ABS","")</f>
        <v/>
      </c>
      <c r="T44" s="16"/>
      <c r="U44" s="16"/>
      <c r="V44" s="16" t="str">
        <f>IF($O44="abs","abs",ROUND(50%*$M44+25%*$O44+25%*($P44+$Q44)/2,2))</f>
        <v>abs</v>
      </c>
      <c r="W44" s="34" t="str">
        <f>IF(V44="abs","abs",ROUND(V44,0))</f>
        <v>abs</v>
      </c>
      <c r="X44" s="16" t="str">
        <f>IF(Y44&lt;&gt;"","Da","Nu")</f>
        <v>Nu</v>
      </c>
      <c r="Y44" s="19"/>
      <c r="Z44" s="19"/>
    </row>
    <row r="45" spans="1:28" ht="15.25" customHeight="1" x14ac:dyDescent="0.3">
      <c r="A45" s="8">
        <v>31</v>
      </c>
      <c r="B45" s="9" t="s">
        <v>72</v>
      </c>
      <c r="C45" s="12" t="s">
        <v>43</v>
      </c>
      <c r="D45" s="28"/>
      <c r="E45" s="28">
        <f>IF(COUNTA(G45:L45)=0,"",COUNTA(G45:L45))</f>
        <v>2</v>
      </c>
      <c r="F45" s="16">
        <v>2</v>
      </c>
      <c r="G45" s="17" t="s">
        <v>100</v>
      </c>
      <c r="H45" s="17" t="s">
        <v>100</v>
      </c>
      <c r="I45" s="16"/>
      <c r="J45" s="16"/>
      <c r="K45" s="16"/>
      <c r="L45" s="16"/>
      <c r="M45" s="18">
        <f>IF(E45="",1,E45+5)</f>
        <v>7</v>
      </c>
      <c r="N45" s="16">
        <v>4</v>
      </c>
      <c r="O45" s="17">
        <f>IF(OR(D45="abs",D45="LIPSA"),"abs",ROUND((10-5)*(N45-2)/(10-2)+5,2))</f>
        <v>6.25</v>
      </c>
      <c r="P45" s="16">
        <v>10</v>
      </c>
      <c r="Q45" s="16">
        <v>8</v>
      </c>
      <c r="R45" s="17" t="s">
        <v>186</v>
      </c>
      <c r="S45" s="17" t="s">
        <v>205</v>
      </c>
      <c r="T45" s="17" t="s">
        <v>206</v>
      </c>
      <c r="U45" s="16"/>
      <c r="V45" s="16">
        <f>IF($O45="abs","abs",ROUND(50%*$M45+25%*$O45+25%*($P45+$Q45)/2,2))</f>
        <v>7.31</v>
      </c>
      <c r="W45" s="34">
        <f>IF(V45="abs","abs",ROUND(V45,0))</f>
        <v>7</v>
      </c>
      <c r="X45" s="16" t="str">
        <f>IF(Y45&lt;&gt;"","Da","Nu")</f>
        <v>Da</v>
      </c>
      <c r="Y45" s="19" t="s">
        <v>125</v>
      </c>
      <c r="Z45" s="19"/>
      <c r="AA45" t="str">
        <f>"Buna ziua, "&amp;B45&amp;", "&amp;CHAR(10)&amp;CHAR(10)&amp;"Nota FINALA la disciplina 'Logica matematica si comptationala' este : "&amp;W45&amp;CHAR(10)&amp;CHAR(10)&amp;"care este rezultatul lucrarii de colocviu si a activitatii la orele de laborator si curs. "&amp;CHAR(10)&amp;CHAR(10)&amp;"- Activitatea la laborator : "&amp;M45&amp;" (reprezinta 50% din nota finala)"&amp;CHAR(10)&amp;"- Punctaj grila: "&amp;N45&amp;",  ceea ce corespunde notei : "&amp;O45&amp;",  (25% din nota finala)"&amp;CHAR(10)&amp;"- Problema 1: "&amp;P45&amp;" (12,5% din nota finala) {Comentariu: "&amp;R45&amp;"};"&amp;CHAR(10)&amp;"- Problema 2: "&amp;Q45&amp;" (12,5% din nota finala) {Comentariu: "&amp;S45&amp;"};"&amp;CHAR(10) &amp; CHAR(10) &amp; CHAR(10) &amp; "Astfel nota finala cu zecimale este : " &amp; V45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CHETRAN L.-M. ALIN-ADRIAN, 
Nota FINALA la disciplina 'Logica matematica si comptationala' este : 7
care este rezultatul lucrarii de colocviu si a activitatii la orele de laborator si curs. 
- Activitatea la laborator : 7 (reprezinta 50% din nota finala)
- Punctaj grila: 4,  ceea ce corespunde notei : 6.25,  (25% din nota finala)
- Problema 1: 10 (12,5% din nota finala) {Comentariu: Ok.};
- Problema 2: 8 (12,5% din nota finala) {Comentariu: Si forma minimala? };
Astfel nota finala cu zecimale este : 7.31 , care ne aduce la nota finala rotunjita anuntata la inceputul mesajului.
Pentru eventuale contestatii ma contactati pe email la adresa andrei.rusu.teach@gmail.com pana duminica, 31.05.2020, orele 9.30 
Cu respect, 
Andrei RUSU</v>
      </c>
      <c r="AB45" s="42" t="s">
        <v>100</v>
      </c>
    </row>
    <row r="46" spans="1:28" ht="15.65" customHeight="1" x14ac:dyDescent="0.3">
      <c r="A46" s="8">
        <v>32</v>
      </c>
      <c r="B46" s="9" t="s">
        <v>73</v>
      </c>
      <c r="C46" s="12" t="s">
        <v>41</v>
      </c>
      <c r="D46" s="31" t="s">
        <v>151</v>
      </c>
      <c r="E46" s="28" t="str">
        <f>IF(COUNTA(G46:L46)=0,"",COUNTA(G46:L46))</f>
        <v/>
      </c>
      <c r="F46" s="16">
        <v>2</v>
      </c>
      <c r="G46" s="16"/>
      <c r="H46" s="16"/>
      <c r="I46" s="16"/>
      <c r="J46" s="16"/>
      <c r="K46" s="16"/>
      <c r="L46" s="16"/>
      <c r="M46" s="18">
        <f>IF(E46="",1,E46+5)</f>
        <v>1</v>
      </c>
      <c r="N46" s="16" t="str">
        <f>IF($D46="abs","ABS","")</f>
        <v>ABS</v>
      </c>
      <c r="O46" s="17" t="str">
        <f>IF(OR(D46="abs",D46="LIPSA"),"abs",ROUND((10-5)*(N46-2)/(10-2)+5,2))</f>
        <v>abs</v>
      </c>
      <c r="P46" s="16" t="str">
        <f>IF($D46="abs","ABS","")</f>
        <v>ABS</v>
      </c>
      <c r="Q46" s="16" t="str">
        <f>IF($D46="abs","ABS","")</f>
        <v>ABS</v>
      </c>
      <c r="R46" s="16" t="str">
        <f>IF($D46="abs","ABS","")</f>
        <v>ABS</v>
      </c>
      <c r="S46" s="16" t="str">
        <f>IF($D46="abs","ABS","")</f>
        <v>ABS</v>
      </c>
      <c r="T46" s="16"/>
      <c r="U46" s="16"/>
      <c r="V46" s="16" t="str">
        <f>IF($O46="abs","abs",ROUND(50%*$M46+25%*$O46+25%*($P46+$Q46)/2,2))</f>
        <v>abs</v>
      </c>
      <c r="W46" s="34" t="str">
        <f>IF(V46="abs","abs",ROUND(V46,0))</f>
        <v>abs</v>
      </c>
      <c r="X46" s="16" t="str">
        <f>IF(Y46&lt;&gt;"","Da","Nu")</f>
        <v>Nu</v>
      </c>
      <c r="Y46" s="19"/>
      <c r="Z46" s="19"/>
      <c r="AB46" s="42" t="s">
        <v>100</v>
      </c>
    </row>
    <row r="47" spans="1:28" ht="15.25" customHeight="1" x14ac:dyDescent="0.3">
      <c r="A47" s="8">
        <v>33</v>
      </c>
      <c r="B47" s="9" t="s">
        <v>74</v>
      </c>
      <c r="C47" s="12" t="s">
        <v>43</v>
      </c>
      <c r="D47" s="28"/>
      <c r="E47" s="28">
        <f>IF(COUNTA(G47:L47)=0,"",COUNTA(G47:L47))</f>
        <v>1</v>
      </c>
      <c r="F47" s="16">
        <v>2</v>
      </c>
      <c r="G47" s="17" t="s">
        <v>100</v>
      </c>
      <c r="H47" s="16"/>
      <c r="I47" s="16"/>
      <c r="J47" s="16"/>
      <c r="K47" s="16"/>
      <c r="L47" s="16"/>
      <c r="M47" s="18">
        <f>IF(E47="",1,E47+5)</f>
        <v>6</v>
      </c>
      <c r="N47" s="16">
        <v>8</v>
      </c>
      <c r="O47" s="17">
        <f>IF(OR(D47="abs",D47="LIPSA"),"abs",ROUND((10-5)*(N47-2)/(10-2)+5,2))</f>
        <v>8.75</v>
      </c>
      <c r="P47" s="16">
        <v>10</v>
      </c>
      <c r="Q47" s="16">
        <v>8</v>
      </c>
      <c r="R47" s="17" t="s">
        <v>186</v>
      </c>
      <c r="S47" s="17" t="s">
        <v>225</v>
      </c>
      <c r="T47" s="16"/>
      <c r="U47" s="16"/>
      <c r="V47" s="16">
        <f>IF($O47="abs","abs",ROUND(50%*$M47+25%*$O47+25%*($P47+$Q47)/2,2))</f>
        <v>7.44</v>
      </c>
      <c r="W47" s="34">
        <v>7</v>
      </c>
      <c r="X47" s="16" t="str">
        <f>IF(Y47&lt;&gt;"","Da","Nu")</f>
        <v>Da</v>
      </c>
      <c r="Y47" s="19" t="s">
        <v>141</v>
      </c>
      <c r="Z47" s="19" t="s">
        <v>224</v>
      </c>
      <c r="AA47" t="str">
        <f>"Buna ziua, "&amp;B47&amp;", "&amp;CHAR(10)&amp;CHAR(10)&amp;"Nota FINALA la disciplina 'Logica matematica si comptationala' este : "&amp;W47&amp;CHAR(10)&amp;CHAR(10)&amp;"care este rezultatul lucrarii de colocviu si a activitatii la orele de laborator si curs. "&amp;CHAR(10)&amp;CHAR(10)&amp;"- Activitatea la laborator : "&amp;M47&amp;" (reprezinta 50% din nota finala)"&amp;CHAR(10)&amp;"- Punctaj grila: "&amp;N47&amp;",  ceea ce corespunde notei : "&amp;O47&amp;",  (25% din nota finala)"&amp;CHAR(10)&amp;"- Problema 1: "&amp;P47&amp;" (12,5% din nota finala) {Comentariu: "&amp;R47&amp;"};"&amp;CHAR(10)&amp;"- Problema 2: "&amp;Q47&amp;" (12,5% din nota finala) {Comentariu: "&amp;S47&amp;"};"&amp;CHAR(10) &amp; CHAR(10) &amp; CHAR(10) &amp; "Astfel nota finala cu zecimale este : " &amp; V47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CHIPER GH. M. TATIANA, 
Nota FINALA la disciplina 'Logica matematica si comptationala' este : 7
care este rezultatul lucrarii de colocviu si a activitatii la orele de laborator si curs. 
- Activitatea la laborator : 6 (reprezinta 50% din nota finala)
- Punctaj grila: 8,  ceea ce corespunde notei : 8.75,  (25% din nota finala)
- Problema 1: 10 (12,5% din nota finala) {Comentariu: Ok.};
- Problema 2: 8 (12,5% din nota finala) {Comentariu: Dar unde este aplicati principiul rezolutiei? };
Astfel nota finala cu zecimale este : 7.44 , care ne aduce la nota finala rotunjita anuntata la inceputul mesajului.
Pentru eventuale contestatii ma contactati pe email la adresa andrei.rusu.teach@gmail.com pana duminica, 31.05.2020, orele 9.30 
Cu respect, 
Andrei RUSU</v>
      </c>
      <c r="AB47" s="42" t="s">
        <v>100</v>
      </c>
    </row>
    <row r="48" spans="1:28" ht="15.25" customHeight="1" x14ac:dyDescent="0.3">
      <c r="A48" s="8">
        <v>34</v>
      </c>
      <c r="B48" s="9" t="s">
        <v>75</v>
      </c>
      <c r="C48" s="12" t="s">
        <v>43</v>
      </c>
      <c r="D48" s="28"/>
      <c r="E48" s="28">
        <f>IF(COUNTA(G48:L48)=0,"",COUNTA(G48:L48))</f>
        <v>2</v>
      </c>
      <c r="F48" s="16">
        <v>2</v>
      </c>
      <c r="G48" s="17" t="s">
        <v>100</v>
      </c>
      <c r="H48" s="17" t="s">
        <v>100</v>
      </c>
      <c r="I48" s="16"/>
      <c r="J48" s="16"/>
      <c r="K48" s="16"/>
      <c r="L48" s="16"/>
      <c r="M48" s="18">
        <f>IF(E48="",1,E48+5)</f>
        <v>7</v>
      </c>
      <c r="N48" s="16">
        <v>8</v>
      </c>
      <c r="O48" s="17">
        <f>IF(OR(D48="abs",D48="LIPSA"),"abs",ROUND((10-5)*(N48-2)/(10-2)+5,2))</f>
        <v>8.75</v>
      </c>
      <c r="P48" s="16">
        <v>10</v>
      </c>
      <c r="Q48" s="16">
        <v>8</v>
      </c>
      <c r="R48" s="17" t="s">
        <v>186</v>
      </c>
      <c r="S48" s="17" t="s">
        <v>207</v>
      </c>
      <c r="T48" s="16"/>
      <c r="U48" s="16"/>
      <c r="V48" s="16">
        <f>IF($O48="abs","abs",ROUND(50%*$M48+25%*$O48+25%*($P48+$Q48)/2,2))</f>
        <v>7.94</v>
      </c>
      <c r="W48" s="34">
        <f>IF(V48="abs","abs",ROUND(V48,0))</f>
        <v>8</v>
      </c>
      <c r="X48" s="16" t="str">
        <f>IF(Y48&lt;&gt;"","Da","Nu")</f>
        <v>Da</v>
      </c>
      <c r="Y48" s="19" t="s">
        <v>120</v>
      </c>
      <c r="Z48" s="19"/>
      <c r="AA48" t="str">
        <f>"Buna ziua, "&amp;B48&amp;", "&amp;CHAR(10)&amp;CHAR(10)&amp;"Nota FINALA la disciplina 'Logica matematica si comptationala' este : "&amp;W48&amp;CHAR(10)&amp;CHAR(10)&amp;"care este rezultatul lucrarii de colocviu si a activitatii la orele de laborator si curs. "&amp;CHAR(10)&amp;CHAR(10)&amp;"- Activitatea la laborator : "&amp;M48&amp;" (reprezinta 50% din nota finala)"&amp;CHAR(10)&amp;"- Punctaj grila: "&amp;N48&amp;",  ceea ce corespunde notei : "&amp;O48&amp;",  (25% din nota finala)"&amp;CHAR(10)&amp;"- Problema 1: "&amp;P48&amp;" (12,5% din nota finala) {Comentariu: "&amp;R48&amp;"};"&amp;CHAR(10)&amp;"- Problema 2: "&amp;Q48&amp;" (12,5% din nota finala) {Comentariu: "&amp;S48&amp;"};"&amp;CHAR(10) &amp; CHAR(10) &amp; CHAR(10) &amp; "Astfel nota finala cu zecimale este : " &amp; V48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CHIRIACESCU I. ALEXANDRU, 
Nota FINALA la disciplina 'Logica matematica si comptationala' este : 8
care este rezultatul lucrarii de colocviu si a activitatii la orele de laborator si curs. 
- Activitatea la laborator : 7 (reprezinta 50% din nota finala)
- Punctaj grila: 8,  ceea ce corespunde notei : 8.75,  (25% din nota finala)
- Problema 1: 10 (12,5% din nota finala) {Comentariu: Ok.};
- Problema 2: 8 (12,5% din nota finala) {Comentariu: Si unde este aplicarea principiului rezolutiei? };
Astfel nota finala cu zecimale este : 7.94 , care ne aduce la nota finala rotunjita anuntata la inceputul mesajului.
Pentru eventuale contestatii ma contactati pe email la adresa andrei.rusu.teach@gmail.com pana duminica, 31.05.2020, orele 9.30 
Cu respect, 
Andrei RUSU</v>
      </c>
      <c r="AB48" s="42" t="s">
        <v>100</v>
      </c>
    </row>
    <row r="49" spans="1:29" ht="15.25" customHeight="1" x14ac:dyDescent="0.3">
      <c r="A49" s="8">
        <v>35</v>
      </c>
      <c r="B49" s="9" t="s">
        <v>76</v>
      </c>
      <c r="C49" s="12" t="s">
        <v>41</v>
      </c>
      <c r="D49" s="28"/>
      <c r="E49" s="28">
        <f>IF(COUNTA(G49:L49)=0,"",COUNTA(G49:L49))</f>
        <v>5</v>
      </c>
      <c r="F49" s="16">
        <v>3</v>
      </c>
      <c r="G49" s="17" t="s">
        <v>100</v>
      </c>
      <c r="H49" s="17" t="s">
        <v>100</v>
      </c>
      <c r="I49" s="17" t="s">
        <v>100</v>
      </c>
      <c r="J49" s="17" t="s">
        <v>100</v>
      </c>
      <c r="K49" s="17" t="s">
        <v>100</v>
      </c>
      <c r="L49" s="16"/>
      <c r="M49" s="18">
        <f>IF(E49="",1,E49+5)</f>
        <v>10</v>
      </c>
      <c r="N49" s="16">
        <v>9</v>
      </c>
      <c r="O49" s="17">
        <f>IF(OR(D49="abs",D49="LIPSA"),"abs",ROUND((10-5)*(N49-2)/(10-2)+5,2))</f>
        <v>9.3800000000000008</v>
      </c>
      <c r="P49" s="16">
        <v>10</v>
      </c>
      <c r="Q49" s="16">
        <v>10</v>
      </c>
      <c r="R49" s="17" t="s">
        <v>186</v>
      </c>
      <c r="S49" s="17" t="s">
        <v>218</v>
      </c>
      <c r="T49" s="16"/>
      <c r="U49" s="16"/>
      <c r="V49" s="16">
        <f>IF($O49="abs","abs",ROUND(50%*$M49+25%*$O49+25%*($P49+$Q49)/2,2))</f>
        <v>9.85</v>
      </c>
      <c r="W49" s="34">
        <f>IF(V49="abs","abs",ROUND(V49,0))</f>
        <v>10</v>
      </c>
      <c r="X49" s="16" t="str">
        <f>IF(Y49&lt;&gt;"","Da","Nu")</f>
        <v>Da</v>
      </c>
      <c r="Y49" s="19" t="s">
        <v>107</v>
      </c>
      <c r="Z49" s="19"/>
      <c r="AA49" t="str">
        <f>"Buna ziua, "&amp;B49&amp;", "&amp;CHAR(10)&amp;CHAR(10)&amp;"Nota FINALA la disciplina 'Logica matematica si comptationala' este : "&amp;W49&amp;CHAR(10)&amp;CHAR(10)&amp;"care este rezultatul lucrarii de colocviu si a activitatii la orele de laborator si curs. "&amp;CHAR(10)&amp;CHAR(10)&amp;"- Activitatea la laborator : "&amp;M49&amp;" (reprezinta 50% din nota finala)"&amp;CHAR(10)&amp;"- Punctaj grila: "&amp;N49&amp;",  ceea ce corespunde notei : "&amp;O49&amp;",  (25% din nota finala)"&amp;CHAR(10)&amp;"- Problema 1: "&amp;P49&amp;" (12,5% din nota finala) {Comentariu: "&amp;R49&amp;"};"&amp;CHAR(10)&amp;"- Problema 2: "&amp;Q49&amp;" (12,5% din nota finala) {Comentariu: "&amp;S49&amp;"};"&amp;CHAR(10) &amp; CHAR(10) &amp; CHAR(10) &amp; "Astfel nota finala cu zecimale este : " &amp; V49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CHITA A. CĂTĂLIN-ADRIAN, 
Nota FINALA la disciplina 'Logica matematica si comptationala' este : 10
care este rezultatul lucrarii de colocviu si a activitatii la orele de laborator si curs. 
- Activitatea la laborator : 10 (reprezinta 50% din nota finala)
- Punctaj grila: 9,  ceea ce corespunde notei : 9.38,  (25% din nota finala)
- Problema 1: 10 (12,5% din nota finala) {Comentariu: Ok.};
- Problema 2: 10 (12,5% din nota finala) {Comentariu: Dar se putea si mai minimala de obtinut};
Astfel nota finala cu zecimale este : 9.85 , care ne aduce la nota finala rotunjita anuntata la inceputul mesajului.
Pentru eventuale contestatii ma contactati pe email la adresa andrei.rusu.teach@gmail.com pana duminica, 31.05.2020, orele 9.30 
Cu respect, 
Andrei RUSU</v>
      </c>
      <c r="AB49" s="42" t="s">
        <v>100</v>
      </c>
    </row>
    <row r="50" spans="1:29" ht="15.25" customHeight="1" x14ac:dyDescent="0.3">
      <c r="A50" s="8">
        <v>36</v>
      </c>
      <c r="B50" s="9" t="s">
        <v>77</v>
      </c>
      <c r="C50" s="12" t="s">
        <v>43</v>
      </c>
      <c r="D50" s="31" t="s">
        <v>254</v>
      </c>
      <c r="E50" s="28" t="str">
        <f>IF(COUNTA(G50:L50)=0,"",COUNTA(G50:L50))</f>
        <v/>
      </c>
      <c r="F50" s="16">
        <v>2</v>
      </c>
      <c r="G50" s="16"/>
      <c r="H50" s="16"/>
      <c r="I50" s="16"/>
      <c r="J50" s="16"/>
      <c r="K50" s="16"/>
      <c r="L50" s="16"/>
      <c r="M50" s="18">
        <f>IF(E50="",1,E50+5)</f>
        <v>1</v>
      </c>
      <c r="N50" s="16" t="str">
        <f>IF($D50="abs","ABS","")</f>
        <v/>
      </c>
      <c r="O50" s="17" t="str">
        <f>IF(OR(D50="abs",D50="LIPSA"),"abs",ROUND((10-5)*(N50-2)/(10-2)+5,2))</f>
        <v>abs</v>
      </c>
      <c r="P50" s="16" t="str">
        <f>IF($D50="abs","ABS","")</f>
        <v/>
      </c>
      <c r="Q50" s="16" t="str">
        <f>IF($D50="abs","ABS","")</f>
        <v/>
      </c>
      <c r="R50" s="16" t="str">
        <f>IF($D50="abs","ABS","")</f>
        <v/>
      </c>
      <c r="S50" s="16" t="str">
        <f>IF($D50="abs","ABS","")</f>
        <v/>
      </c>
      <c r="T50" s="16"/>
      <c r="U50" s="16"/>
      <c r="V50" s="16" t="str">
        <f>IF($O50="abs","abs",ROUND(50%*$M50+25%*$O50+25%*($P50+$Q50)/2,2))</f>
        <v>abs</v>
      </c>
      <c r="W50" s="34" t="str">
        <f>IF(V50="abs","abs",ROUND(V50,0))</f>
        <v>abs</v>
      </c>
      <c r="X50" s="16" t="str">
        <f>IF(Y50&lt;&gt;"","Da","Nu")</f>
        <v>Nu</v>
      </c>
      <c r="Y50" s="19"/>
      <c r="Z50" s="19"/>
    </row>
    <row r="51" spans="1:29" ht="15.25" customHeight="1" x14ac:dyDescent="0.3">
      <c r="A51" s="8">
        <v>37</v>
      </c>
      <c r="B51" s="9" t="s">
        <v>78</v>
      </c>
      <c r="C51" s="12" t="s">
        <v>43</v>
      </c>
      <c r="D51" s="28"/>
      <c r="E51" s="28">
        <f>IF(COUNTA(G51:L51)=0,"",COUNTA(G51:L51))</f>
        <v>3</v>
      </c>
      <c r="F51" s="16">
        <v>2</v>
      </c>
      <c r="G51" s="17" t="s">
        <v>100</v>
      </c>
      <c r="H51" s="16"/>
      <c r="I51" s="16"/>
      <c r="J51" s="17" t="s">
        <v>100</v>
      </c>
      <c r="K51" s="17" t="s">
        <v>100</v>
      </c>
      <c r="L51" s="16"/>
      <c r="M51" s="18">
        <f>IF(E51="",1,E51+5)</f>
        <v>8</v>
      </c>
      <c r="N51" s="16">
        <v>8</v>
      </c>
      <c r="O51" s="17">
        <f>IF(OR(D51="abs",D51="LIPSA"),"abs",ROUND((10-5)*(N51-2)/(10-2)+5,2))</f>
        <v>8.75</v>
      </c>
      <c r="P51" s="16">
        <v>9</v>
      </c>
      <c r="Q51" s="16">
        <v>10</v>
      </c>
      <c r="R51" s="17" t="s">
        <v>216</v>
      </c>
      <c r="S51" s="17" t="s">
        <v>215</v>
      </c>
      <c r="T51" s="16"/>
      <c r="U51" s="16"/>
      <c r="V51" s="16">
        <f>IF($O51="abs","abs",ROUND(50%*$M51+25%*$O51+25%*($P51+$Q51)/2,2))</f>
        <v>8.56</v>
      </c>
      <c r="W51" s="34">
        <f>IF(V51="abs","abs",ROUND(V51,0))</f>
        <v>9</v>
      </c>
      <c r="X51" s="16" t="str">
        <f>IF(Y51&lt;&gt;"","Da","Nu")</f>
        <v>Da</v>
      </c>
      <c r="Y51" s="19" t="s">
        <v>214</v>
      </c>
      <c r="Z51" s="19"/>
      <c r="AA51" t="str">
        <f>"Buna ziua, "&amp;B51&amp;", "&amp;CHAR(10)&amp;CHAR(10)&amp;"Nota FINALA la disciplina 'Logica matematica si comptationala' este : "&amp;W51&amp;CHAR(10)&amp;CHAR(10)&amp;"care este rezultatul lucrarii de colocviu si a activitatii la orele de laborator si curs. "&amp;CHAR(10)&amp;CHAR(10)&amp;"- Activitatea la laborator : "&amp;M51&amp;" (reprezinta 50% din nota finala)"&amp;CHAR(10)&amp;"- Punctaj grila: "&amp;N51&amp;",  ceea ce corespunde notei : "&amp;O51&amp;",  (25% din nota finala)"&amp;CHAR(10)&amp;"- Problema 1: "&amp;P51&amp;" (12,5% din nota finala) {Comentariu: "&amp;R51&amp;"};"&amp;CHAR(10)&amp;"- Problema 2: "&amp;Q51&amp;" (12,5% din nota finala) {Comentariu: "&amp;S51&amp;"};"&amp;CHAR(10) &amp; CHAR(10) &amp; CHAR(10) &amp; "Astfel nota finala cu zecimale este : " &amp; V51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CIUCAȘU M. CATALIN GABRIEL, 
Nota FINALA la disciplina 'Logica matematica si comptationala' este : 9
care este rezultatul lucrarii de colocviu si a activitatii la orele de laborator si curs. 
- Activitatea la laborator : 8 (reprezinta 50% din nota finala)
- Punctaj grila: 8,  ceea ce corespunde notei : 8.75,  (25% din nota finala)
- Problema 1: 9 (12,5% din nota finala) {Comentariu: Trebuie 2 probleme, nu 3. Daca e tautologie, de ce nu continuati cu concluziile? Daca trebuie aplicat principiul rezolutiei, unde l-ati aplicat? };
- Problema 2: 10 (12,5% din nota finala) {Comentariu: Excelent. Cu explicatii. Succint. };
Astfel nota finala cu zecimale este : 8.56 , care ne aduce la nota finala rotunjita anuntata la inceputul mesajului.
Pentru eventuale contestatii ma contactati pe email la adresa andrei.rusu.teach@gmail.com pana duminica, 31.05.2020, orele 9.30 
Cu respect, 
Andrei RUSU</v>
      </c>
      <c r="AB51" s="42" t="s">
        <v>100</v>
      </c>
    </row>
    <row r="52" spans="1:29" ht="15.25" customHeight="1" x14ac:dyDescent="0.3">
      <c r="A52" s="8">
        <v>38</v>
      </c>
      <c r="B52" s="9" t="s">
        <v>79</v>
      </c>
      <c r="C52" s="12" t="s">
        <v>43</v>
      </c>
      <c r="D52" s="31" t="s">
        <v>254</v>
      </c>
      <c r="E52" s="28" t="str">
        <f>IF(COUNTA(G52:L52)=0,"",COUNTA(G52:L52))</f>
        <v/>
      </c>
      <c r="F52" s="16">
        <v>2</v>
      </c>
      <c r="G52" s="16"/>
      <c r="H52" s="16"/>
      <c r="I52" s="16"/>
      <c r="J52" s="16"/>
      <c r="K52" s="16"/>
      <c r="L52" s="16"/>
      <c r="M52" s="18">
        <f>IF(E52="",1,E52+5)</f>
        <v>1</v>
      </c>
      <c r="N52" s="16" t="str">
        <f>IF($D52="abs","ABS","")</f>
        <v/>
      </c>
      <c r="O52" s="17" t="str">
        <f>IF(OR(D52="abs",D52="LIPSA"),"abs",ROUND((10-5)*(N52-2)/(10-2)+5,2))</f>
        <v>abs</v>
      </c>
      <c r="P52" s="16" t="str">
        <f>IF($D52="abs","ABS","")</f>
        <v/>
      </c>
      <c r="Q52" s="16" t="str">
        <f>IF($D52="abs","ABS","")</f>
        <v/>
      </c>
      <c r="R52" s="16" t="str">
        <f>IF($D52="abs","ABS","")</f>
        <v/>
      </c>
      <c r="S52" s="16" t="str">
        <f>IF($D52="abs","ABS","")</f>
        <v/>
      </c>
      <c r="T52" s="16"/>
      <c r="U52" s="16"/>
      <c r="V52" s="16" t="str">
        <f>IF($O52="abs","abs",ROUND(50%*$M52+25%*$O52+25%*($P52+$Q52)/2,2))</f>
        <v>abs</v>
      </c>
      <c r="W52" s="34" t="str">
        <f>IF(V52="abs","abs",ROUND(V52,0))</f>
        <v>abs</v>
      </c>
      <c r="X52" s="16" t="str">
        <f>IF(Y52&lt;&gt;"","Da","Nu")</f>
        <v>Nu</v>
      </c>
      <c r="Y52" s="19"/>
      <c r="Z52" s="19"/>
    </row>
    <row r="53" spans="1:29" ht="15.25" customHeight="1" x14ac:dyDescent="0.3">
      <c r="A53" s="8">
        <v>39</v>
      </c>
      <c r="B53" s="9" t="s">
        <v>80</v>
      </c>
      <c r="C53" s="12" t="s">
        <v>43</v>
      </c>
      <c r="D53" s="31" t="s">
        <v>151</v>
      </c>
      <c r="E53" s="28" t="str">
        <f>IF(COUNTA(G53:L53)=0,"",COUNTA(G53:L53))</f>
        <v/>
      </c>
      <c r="F53" s="16">
        <v>2</v>
      </c>
      <c r="G53" s="16"/>
      <c r="H53" s="16"/>
      <c r="I53" s="16"/>
      <c r="J53" s="16"/>
      <c r="K53" s="16"/>
      <c r="L53" s="16"/>
      <c r="M53" s="18">
        <f>IF(E53="",1,E53+5)</f>
        <v>1</v>
      </c>
      <c r="N53" s="16" t="str">
        <f>IF($D53="abs","ABS","")</f>
        <v>ABS</v>
      </c>
      <c r="O53" s="17" t="str">
        <f>IF(OR(D53="abs",D53="LIPSA"),"abs",ROUND((10-5)*(N53-2)/(10-2)+5,2))</f>
        <v>abs</v>
      </c>
      <c r="P53" s="16" t="str">
        <f>IF($D53="abs","ABS","")</f>
        <v>ABS</v>
      </c>
      <c r="Q53" s="16" t="str">
        <f>IF($D53="abs","ABS","")</f>
        <v>ABS</v>
      </c>
      <c r="R53" s="16" t="str">
        <f>IF($D53="abs","ABS","")</f>
        <v>ABS</v>
      </c>
      <c r="S53" s="16" t="str">
        <f>IF($D53="abs","ABS","")</f>
        <v>ABS</v>
      </c>
      <c r="T53" s="16"/>
      <c r="U53" s="16"/>
      <c r="V53" s="16" t="str">
        <f>IF($O53="abs","abs",ROUND(50%*$M53+25%*$O53+25%*($P53+$Q53)/2,2))</f>
        <v>abs</v>
      </c>
      <c r="W53" s="34" t="str">
        <f>IF(V53="abs","abs",ROUND(V53,0))</f>
        <v>abs</v>
      </c>
      <c r="X53" s="16" t="str">
        <f>IF(Y53&lt;&gt;"","Da","Nu")</f>
        <v>Nu</v>
      </c>
      <c r="Y53" s="19"/>
      <c r="Z53" s="19"/>
      <c r="AB53" s="42" t="s">
        <v>100</v>
      </c>
    </row>
    <row r="54" spans="1:29" ht="15.25" customHeight="1" x14ac:dyDescent="0.3">
      <c r="A54" s="8">
        <v>40</v>
      </c>
      <c r="B54" s="9" t="s">
        <v>81</v>
      </c>
      <c r="C54" s="12" t="s">
        <v>43</v>
      </c>
      <c r="D54" s="28"/>
      <c r="E54" s="28">
        <f>IF(COUNTA(G54:L54)=0,"",COUNTA(G54:L54))</f>
        <v>1</v>
      </c>
      <c r="F54" s="16">
        <v>2</v>
      </c>
      <c r="G54" s="17" t="s">
        <v>100</v>
      </c>
      <c r="H54" s="16"/>
      <c r="I54" s="16"/>
      <c r="J54" s="16"/>
      <c r="K54" s="16"/>
      <c r="L54" s="16"/>
      <c r="M54" s="18">
        <f>IF(E54="",1,E54+5)</f>
        <v>6</v>
      </c>
      <c r="N54" s="16">
        <v>7</v>
      </c>
      <c r="O54" s="17">
        <f>IF(OR(D54="abs",D54="LIPSA"),"abs",ROUND((10-5)*(N54-2)/(10-2)+5,2))</f>
        <v>8.1300000000000008</v>
      </c>
      <c r="P54" s="16">
        <v>10</v>
      </c>
      <c r="Q54" s="16">
        <v>8</v>
      </c>
      <c r="R54" s="17" t="s">
        <v>186</v>
      </c>
      <c r="S54" s="17" t="s">
        <v>187</v>
      </c>
      <c r="T54" s="16"/>
      <c r="U54" s="16"/>
      <c r="V54" s="16">
        <f>IF($O54="abs","abs",ROUND(50%*$M54+25%*$O54+25%*($P54+$Q54)/2,2))</f>
        <v>7.28</v>
      </c>
      <c r="W54" s="34">
        <f>IF(V54="abs","abs",ROUND(V54,0))</f>
        <v>7</v>
      </c>
      <c r="X54" s="16" t="str">
        <f>IF(Y54&lt;&gt;"","Da","Nu")</f>
        <v>Da</v>
      </c>
      <c r="Y54" s="19" t="s">
        <v>136</v>
      </c>
      <c r="Z54" s="19"/>
      <c r="AA54" t="str">
        <f>"Buna ziua, "&amp;B54&amp;", "&amp;CHAR(10)&amp;CHAR(10)&amp;"Nota FINALA la disciplina 'Logica matematica si comptationala' este : "&amp;W54&amp;CHAR(10)&amp;CHAR(10)&amp;"care este rezultatul lucrarii de colocviu si a activitatii la orele de laborator si curs. "&amp;CHAR(10)&amp;CHAR(10)&amp;"- Activitatea la laborator : "&amp;M54&amp;" (reprezinta 50% din nota finala)"&amp;CHAR(10)&amp;"- Punctaj grila: "&amp;N54&amp;",  ceea ce corespunde notei : "&amp;O54&amp;",  (25% din nota finala)"&amp;CHAR(10)&amp;"- Problema 1: "&amp;P54&amp;" (12,5% din nota finala) {Comentariu: "&amp;R54&amp;"};"&amp;CHAR(10)&amp;"- Problema 2: "&amp;Q54&amp;" (12,5% din nota finala) {Comentariu: "&amp;S54&amp;"};"&amp;CHAR(10) &amp; CHAR(10) &amp; CHAR(10) &amp; "Astfel nota finala cu zecimale este : " &amp; V54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COJOCARU GH. ANDREI, 
Nota FINALA la disciplina 'Logica matematica si comptationala' este : 7
care este rezultatul lucrarii de colocviu si a activitatii la orele de laborator si curs. 
- Activitatea la laborator : 6 (reprezinta 50% din nota finala)
- Punctaj grila: 7,  ceea ce corespunde notei : 8.13,  (25% din nota finala)
- Problema 1: 10 (12,5% din nota finala) {Comentariu: Ok.};
- Problema 2: 8 (12,5% din nota finala) {Comentariu: Dar nu vad unde se aplica principiul rezolutiei? };
Astfel nota finala cu zecimale este : 7.28 , care ne aduce la nota finala rotunjita anuntata la inceputul mesajului.
Pentru eventuale contestatii ma contactati pe email la adresa andrei.rusu.teach@gmail.com pana duminica, 31.05.2020, orele 9.30 
Cu respect, 
Andrei RUSU</v>
      </c>
      <c r="AB54" s="42" t="s">
        <v>100</v>
      </c>
      <c r="AC54" s="3"/>
    </row>
    <row r="55" spans="1:29" ht="15.25" customHeight="1" x14ac:dyDescent="0.3">
      <c r="A55" s="8">
        <v>41</v>
      </c>
      <c r="B55" s="9" t="s">
        <v>82</v>
      </c>
      <c r="C55" s="12" t="s">
        <v>41</v>
      </c>
      <c r="D55" s="28"/>
      <c r="E55" s="28">
        <f>IF(COUNTA(G55:L55)=0,"",COUNTA(G55:L55))</f>
        <v>5</v>
      </c>
      <c r="F55" s="16">
        <v>2</v>
      </c>
      <c r="G55" s="17" t="s">
        <v>100</v>
      </c>
      <c r="H55" s="17" t="s">
        <v>100</v>
      </c>
      <c r="I55" s="17" t="s">
        <v>100</v>
      </c>
      <c r="J55" s="17" t="s">
        <v>100</v>
      </c>
      <c r="K55" s="17" t="s">
        <v>100</v>
      </c>
      <c r="L55" s="16"/>
      <c r="M55" s="18">
        <f>IF(E55="",1,E55+5)</f>
        <v>10</v>
      </c>
      <c r="N55" s="16">
        <v>10</v>
      </c>
      <c r="O55" s="17">
        <f>IF(OR(D55="abs",D55="LIPSA"),"abs",ROUND((10-5)*(N55-2)/(10-2)+5,2))</f>
        <v>10</v>
      </c>
      <c r="P55" s="16">
        <v>10</v>
      </c>
      <c r="Q55" s="16">
        <v>10</v>
      </c>
      <c r="R55" s="16" t="str">
        <f>IF($D55="abs","ABS","")</f>
        <v/>
      </c>
      <c r="S55" s="16" t="str">
        <f>IF($D55="abs","ABS","")</f>
        <v/>
      </c>
      <c r="T55" s="17" t="s">
        <v>153</v>
      </c>
      <c r="U55" s="16"/>
      <c r="V55" s="16">
        <f>IF($O55="abs","abs",ROUND(50%*$M55+25%*$O55+25%*($P55+$Q55)/2,2))</f>
        <v>10</v>
      </c>
      <c r="W55" s="34">
        <f>IF(V55="abs","abs",ROUND(V55,0))</f>
        <v>10</v>
      </c>
      <c r="X55" s="16" t="str">
        <f>IF(Y55&lt;&gt;"","Da","Nu")</f>
        <v>Da</v>
      </c>
      <c r="Y55" s="19" t="s">
        <v>99</v>
      </c>
      <c r="Z55" s="19"/>
      <c r="AA55" t="str">
        <f>"Buna ziua, "&amp;B55&amp;", "&amp;CHAR(10)&amp;CHAR(10)&amp;"Nota FINALA la disciplina 'Logica matematica si comptationala' este : "&amp;W55&amp;CHAR(10)&amp;CHAR(10)&amp;"care este rezultatul lucrarii de colocviu si a activitatii la orele de laborator si curs. "&amp;CHAR(10)&amp;CHAR(10)&amp;"- Activitatea la laborator : "&amp;M55&amp;" (reprezinta 50% din nota finala)"&amp;CHAR(10)&amp;"- Punctaj grila: "&amp;N55&amp;",  ceea ce corespunde notei : "&amp;O55&amp;",  (25% din nota finala)"&amp;CHAR(10)&amp;"- Problema 1: "&amp;P55&amp;" (12,5% din nota finala) {Comentariu: "&amp;R55&amp;"};"&amp;CHAR(10)&amp;"- Problema 2: "&amp;Q55&amp;" (12,5% din nota finala) {Comentariu: "&amp;S55&amp;"};"&amp;CHAR(10) &amp; CHAR(10) &amp; CHAR(10) &amp; "Astfel nota finala cu zecimale este : " &amp; V55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COMŞA E. N. RADU, 
Nota FINALA la disciplina 'Logica matematica si comptationala' este : 10
care este rezultatul lucrarii de colocviu si a activitatii la orele de laborator si curs. 
- Activitatea la laborator : 10 (reprezinta 50% din nota finala)
- Punctaj grila: 10,  ceea ce corespunde notei : 10,  (25% din nota finala)
- Problema 1: 10 (12,5% din nota finala) {Comentariu: };
- Problema 2: 10 (12,5% din nota finala) {Comentariu: };
Astfel nota finala cu zecimale este : 10 , care ne aduce la nota finala rotunjita anuntata la inceputul mesajului.
Pentru eventuale contestatii ma contactati pe email la adresa andrei.rusu.teach@gmail.com pana duminica, 31.05.2020, orele 9.30 
Cu respect, 
Andrei RUSU</v>
      </c>
      <c r="AB55" s="42" t="s">
        <v>100</v>
      </c>
      <c r="AC55" s="3"/>
    </row>
    <row r="56" spans="1:29" ht="15.25" customHeight="1" x14ac:dyDescent="0.3">
      <c r="A56" s="8">
        <v>42</v>
      </c>
      <c r="B56" s="9" t="s">
        <v>83</v>
      </c>
      <c r="C56" s="12" t="s">
        <v>41</v>
      </c>
      <c r="D56" s="31" t="s">
        <v>151</v>
      </c>
      <c r="E56" s="28" t="str">
        <f>IF(COUNTA(G56:L56)=0,"",COUNTA(G56:L56))</f>
        <v/>
      </c>
      <c r="F56" s="16">
        <v>2</v>
      </c>
      <c r="G56" s="16"/>
      <c r="H56" s="16"/>
      <c r="I56" s="16"/>
      <c r="J56" s="16"/>
      <c r="K56" s="16"/>
      <c r="L56" s="16"/>
      <c r="M56" s="18">
        <f>IF(E56="",1,E56+5)</f>
        <v>1</v>
      </c>
      <c r="N56" s="16" t="str">
        <f>IF($D56="abs","ABS","")</f>
        <v>ABS</v>
      </c>
      <c r="O56" s="17" t="str">
        <f>IF(OR(D56="abs",D56="LIPSA"),"abs",ROUND((10-5)*(N56-2)/(10-2)+5,2))</f>
        <v>abs</v>
      </c>
      <c r="P56" s="16" t="str">
        <f>IF($D56="abs","ABS","")</f>
        <v>ABS</v>
      </c>
      <c r="Q56" s="16" t="str">
        <f>IF($D56="abs","ABS","")</f>
        <v>ABS</v>
      </c>
      <c r="R56" s="16" t="str">
        <f>IF($D56="abs","ABS","")</f>
        <v>ABS</v>
      </c>
      <c r="S56" s="16" t="str">
        <f>IF($D56="abs","ABS","")</f>
        <v>ABS</v>
      </c>
      <c r="T56" s="16"/>
      <c r="U56" s="16"/>
      <c r="V56" s="16" t="str">
        <f>IF($O56="abs","abs",ROUND(50%*$M56+25%*$O56+25%*($P56+$Q56)/2,2))</f>
        <v>abs</v>
      </c>
      <c r="W56" s="34" t="str">
        <f>IF(V56="abs","abs",ROUND(V56,0))</f>
        <v>abs</v>
      </c>
      <c r="X56" s="16" t="str">
        <f>IF(Y56&lt;&gt;"","Da","Nu")</f>
        <v>Nu</v>
      </c>
      <c r="Y56" s="19"/>
      <c r="Z56" s="19"/>
      <c r="AB56" s="42" t="s">
        <v>100</v>
      </c>
      <c r="AC56" s="3"/>
    </row>
    <row r="57" spans="1:29" ht="15.25" customHeight="1" x14ac:dyDescent="0.3">
      <c r="A57" s="8">
        <v>43</v>
      </c>
      <c r="B57" s="9" t="s">
        <v>84</v>
      </c>
      <c r="C57" s="12" t="s">
        <v>41</v>
      </c>
      <c r="D57" s="28"/>
      <c r="E57" s="28">
        <f>IF(COUNTA(G57:L57)=0,"",COUNTA(G57:L57))</f>
        <v>4</v>
      </c>
      <c r="F57" s="16">
        <v>2</v>
      </c>
      <c r="G57" s="17" t="s">
        <v>100</v>
      </c>
      <c r="H57" s="16"/>
      <c r="I57" s="17" t="s">
        <v>100</v>
      </c>
      <c r="J57" s="17" t="s">
        <v>100</v>
      </c>
      <c r="K57" s="17" t="s">
        <v>100</v>
      </c>
      <c r="L57" s="16"/>
      <c r="M57" s="18">
        <f>IF(E57="",1,E57+5)</f>
        <v>9</v>
      </c>
      <c r="N57" s="16">
        <v>8</v>
      </c>
      <c r="O57" s="17">
        <f>IF(OR(D57="abs",D57="LIPSA"),"abs",ROUND((10-5)*(N57-2)/(10-2)+5,2))</f>
        <v>8.75</v>
      </c>
      <c r="P57" s="16">
        <v>10</v>
      </c>
      <c r="Q57" s="16">
        <v>8</v>
      </c>
      <c r="R57" s="17" t="s">
        <v>186</v>
      </c>
      <c r="S57" s="17" t="s">
        <v>187</v>
      </c>
      <c r="T57" s="16"/>
      <c r="U57" s="16"/>
      <c r="V57" s="16">
        <f>IF($O57="abs","abs",ROUND(50%*$M57+25%*$O57+25%*($P57+$Q57)/2,2))</f>
        <v>8.94</v>
      </c>
      <c r="W57" s="34">
        <f>IF(V57="abs","abs",ROUND(V57,0))</f>
        <v>9</v>
      </c>
      <c r="X57" s="16" t="str">
        <f>IF(Y57&lt;&gt;"","Da","Nu")</f>
        <v>Da</v>
      </c>
      <c r="Y57" s="19" t="s">
        <v>110</v>
      </c>
      <c r="Z57" s="19"/>
      <c r="AA57" t="str">
        <f>"Buna ziua, "&amp;B57&amp;", "&amp;CHAR(10)&amp;CHAR(10)&amp;"Nota FINALA la disciplina 'Logica matematica si comptationala' este : "&amp;W57&amp;CHAR(10)&amp;CHAR(10)&amp;"care este rezultatul lucrarii de colocviu si a activitatii la orele de laborator si curs. "&amp;CHAR(10)&amp;CHAR(10)&amp;"- Activitatea la laborator : "&amp;M57&amp;" (reprezinta 50% din nota finala)"&amp;CHAR(10)&amp;"- Punctaj grila: "&amp;N57&amp;",  ceea ce corespunde notei : "&amp;O57&amp;",  (25% din nota finala)"&amp;CHAR(10)&amp;"- Problema 1: "&amp;P57&amp;" (12,5% din nota finala) {Comentariu: "&amp;R57&amp;"};"&amp;CHAR(10)&amp;"- Problema 2: "&amp;Q57&amp;" (12,5% din nota finala) {Comentariu: "&amp;S57&amp;"};"&amp;CHAR(10) &amp; CHAR(10) &amp; CHAR(10) &amp; "Astfel nota finala cu zecimale este : " &amp; V57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COTOBIȚĂ C. GEORGE, 
Nota FINALA la disciplina 'Logica matematica si comptationala' este : 9
care este rezultatul lucrarii de colocviu si a activitatii la orele de laborator si curs. 
- Activitatea la laborator : 9 (reprezinta 50% din nota finala)
- Punctaj grila: 8,  ceea ce corespunde notei : 8.75,  (25% din nota finala)
- Problema 1: 10 (12,5% din nota finala) {Comentariu: Ok.};
- Problema 2: 8 (12,5% din nota finala) {Comentariu: Dar nu vad unde se aplica principiul rezolutiei? };
Astfel nota finala cu zecimale este : 8.94 , care ne aduce la nota finala rotunjita anuntata la inceputul mesajului.
Pentru eventuale contestatii ma contactati pe email la adresa andrei.rusu.teach@gmail.com pana duminica, 31.05.2020, orele 9.30 
Cu respect, 
Andrei RUSU</v>
      </c>
      <c r="AB57" s="42" t="s">
        <v>100</v>
      </c>
      <c r="AC57" s="3"/>
    </row>
    <row r="58" spans="1:29" ht="15.65" customHeight="1" x14ac:dyDescent="0.3">
      <c r="A58" s="8">
        <v>44</v>
      </c>
      <c r="B58" s="9" t="s">
        <v>85</v>
      </c>
      <c r="C58" s="12" t="s">
        <v>43</v>
      </c>
      <c r="D58" s="28"/>
      <c r="E58" s="28">
        <f>IF(COUNTA(G58:L58)=0,"",COUNTA(G58:L58))</f>
        <v>2</v>
      </c>
      <c r="F58" s="16">
        <v>2</v>
      </c>
      <c r="G58" s="17" t="s">
        <v>100</v>
      </c>
      <c r="H58" s="17" t="s">
        <v>100</v>
      </c>
      <c r="I58" s="16"/>
      <c r="J58" s="16"/>
      <c r="K58" s="16"/>
      <c r="L58" s="16"/>
      <c r="M58" s="18">
        <f>IF(E58="",1,E58+5)</f>
        <v>7</v>
      </c>
      <c r="N58" s="16">
        <v>8</v>
      </c>
      <c r="O58" s="17">
        <f>IF(OR(D58="abs",D58="LIPSA"),"abs",ROUND((10-5)*(N58-2)/(10-2)+5,2))</f>
        <v>8.75</v>
      </c>
      <c r="P58" s="16">
        <v>10</v>
      </c>
      <c r="Q58" s="16">
        <v>8</v>
      </c>
      <c r="R58" s="17" t="s">
        <v>212</v>
      </c>
      <c r="S58" s="17" t="s">
        <v>213</v>
      </c>
      <c r="T58" s="16"/>
      <c r="U58" s="16"/>
      <c r="V58" s="16">
        <f>IF($O58="abs","abs",ROUND(50%*$M58+25%*$O58+25%*($P58+$Q58)/2,2))</f>
        <v>7.94</v>
      </c>
      <c r="W58" s="34">
        <f>IF(V58="abs","abs",ROUND(V58,0))</f>
        <v>8</v>
      </c>
      <c r="X58" s="16" t="str">
        <f>IF(Y58&lt;&gt;"","Da","Nu")</f>
        <v>Da</v>
      </c>
      <c r="Y58" s="19" t="s">
        <v>108</v>
      </c>
      <c r="Z58" s="19"/>
      <c r="AA58" t="str">
        <f>"Buna ziua, "&amp;B58&amp;", "&amp;CHAR(10)&amp;CHAR(10)&amp;"Nota FINALA la disciplina 'Logica matematica si comptationala' este : "&amp;W58&amp;CHAR(10)&amp;CHAR(10)&amp;"care este rezultatul lucrarii de colocviu si a activitatii la orele de laborator si curs. "&amp;CHAR(10)&amp;CHAR(10)&amp;"- Activitatea la laborator : "&amp;M58&amp;" (reprezinta 50% din nota finala)"&amp;CHAR(10)&amp;"- Punctaj grila: "&amp;N58&amp;",  ceea ce corespunde notei : "&amp;O58&amp;",  (25% din nota finala)"&amp;CHAR(10)&amp;"- Problema 1: "&amp;P58&amp;" (12,5% din nota finala) {Comentariu: "&amp;R58&amp;"};"&amp;CHAR(10)&amp;"- Problema 2: "&amp;Q58&amp;" (12,5% din nota finala) {Comentariu: "&amp;S58&amp;"};"&amp;CHAR(10) &amp; CHAR(10) &amp; CHAR(10) &amp; "Astfel nota finala cu zecimale este : " &amp; V58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COTUNĂ P. DUMITRU-SORIN, 
Nota FINALA la disciplina 'Logica matematica si comptationala' este : 8
care este rezultatul lucrarii de colocviu si a activitatii la orele de laborator si curs. 
- Activitatea la laborator : 7 (reprezinta 50% din nota finala)
- Punctaj grila: 8,  ceea ce corespunde notei : 8.75,  (25% din nota finala)
- Problema 1: 10 (12,5% din nota finala) {Comentariu: Ok. };
- Problema 2: 8 (12,5% din nota finala) {Comentariu: Avem transformari echivalente, dar unde este aplicatprincipiul rezolutiei? };
Astfel nota finala cu zecimale este : 7.94 , care ne aduce la nota finala rotunjita anuntata la inceputul mesajului.
Pentru eventuale contestatii ma contactati pe email la adresa andrei.rusu.teach@gmail.com pana duminica, 31.05.2020, orele 9.30 
Cu respect, 
Andrei RUSU</v>
      </c>
      <c r="AB58" s="42" t="s">
        <v>100</v>
      </c>
      <c r="AC58" s="3"/>
    </row>
    <row r="59" spans="1:29" ht="15.25" customHeight="1" x14ac:dyDescent="0.3">
      <c r="A59" s="8">
        <v>45</v>
      </c>
      <c r="B59" s="9" t="s">
        <v>86</v>
      </c>
      <c r="C59" s="12" t="s">
        <v>43</v>
      </c>
      <c r="D59" s="31" t="s">
        <v>151</v>
      </c>
      <c r="E59" s="28" t="str">
        <f>IF(COUNTA(G59:L59)=0,"",COUNTA(G59:L59))</f>
        <v/>
      </c>
      <c r="F59" s="16">
        <v>2</v>
      </c>
      <c r="G59" s="16"/>
      <c r="H59" s="16"/>
      <c r="I59" s="16"/>
      <c r="J59" s="16"/>
      <c r="K59" s="16"/>
      <c r="L59" s="16"/>
      <c r="M59" s="18">
        <f>IF(E59="",1,E59+5)</f>
        <v>1</v>
      </c>
      <c r="N59" s="16" t="str">
        <f>IF($D59="abs","ABS","")</f>
        <v>ABS</v>
      </c>
      <c r="O59" s="17" t="str">
        <f>IF(OR(D59="abs",D59="LIPSA"),"abs",ROUND((10-5)*(N59-2)/(10-2)+5,2))</f>
        <v>abs</v>
      </c>
      <c r="P59" s="16" t="str">
        <f>IF($D59="abs","ABS","")</f>
        <v>ABS</v>
      </c>
      <c r="Q59" s="16" t="str">
        <f>IF($D59="abs","ABS","")</f>
        <v>ABS</v>
      </c>
      <c r="R59" s="16" t="str">
        <f>IF($D59="abs","ABS","")</f>
        <v>ABS</v>
      </c>
      <c r="S59" s="16" t="str">
        <f>IF($D59="abs","ABS","")</f>
        <v>ABS</v>
      </c>
      <c r="T59" s="16"/>
      <c r="U59" s="16"/>
      <c r="V59" s="16" t="str">
        <f>IF($O59="abs","abs",ROUND(50%*$M59+25%*$O59+25%*($P59+$Q59)/2,2))</f>
        <v>abs</v>
      </c>
      <c r="W59" s="34" t="str">
        <f>IF(V59="abs","abs",ROUND(V59,0))</f>
        <v>abs</v>
      </c>
      <c r="X59" s="16" t="str">
        <f>IF(Y59&lt;&gt;"","Da","Nu")</f>
        <v>Nu</v>
      </c>
      <c r="Y59" s="19"/>
      <c r="Z59" s="19"/>
      <c r="AB59" s="42" t="s">
        <v>100</v>
      </c>
      <c r="AC59" s="3"/>
    </row>
    <row r="60" spans="1:29" ht="15.25" customHeight="1" x14ac:dyDescent="0.3">
      <c r="A60" s="8">
        <v>46</v>
      </c>
      <c r="B60" s="9" t="s">
        <v>87</v>
      </c>
      <c r="C60" s="12" t="s">
        <v>41</v>
      </c>
      <c r="D60" s="28"/>
      <c r="E60" s="28">
        <f>IF(COUNTA(G60:L60)=0,"",COUNTA(G60:L60))</f>
        <v>5</v>
      </c>
      <c r="F60" s="16">
        <v>2</v>
      </c>
      <c r="G60" s="17" t="s">
        <v>100</v>
      </c>
      <c r="H60" s="17" t="s">
        <v>100</v>
      </c>
      <c r="I60" s="17" t="s">
        <v>100</v>
      </c>
      <c r="J60" s="17" t="s">
        <v>100</v>
      </c>
      <c r="K60" s="17" t="s">
        <v>100</v>
      </c>
      <c r="L60" s="16"/>
      <c r="M60" s="18">
        <f>IF(E60="",1,E60+5)</f>
        <v>10</v>
      </c>
      <c r="N60" s="16">
        <v>8</v>
      </c>
      <c r="O60" s="17">
        <f>IF(OR(D60="abs",D60="LIPSA"),"abs",ROUND((10-5)*(N60-2)/(10-2)+5,2))</f>
        <v>8.75</v>
      </c>
      <c r="P60" s="16">
        <v>9</v>
      </c>
      <c r="Q60" s="16">
        <v>10</v>
      </c>
      <c r="R60" s="17" t="s">
        <v>220</v>
      </c>
      <c r="S60" s="17" t="s">
        <v>219</v>
      </c>
      <c r="T60" s="16"/>
      <c r="U60" s="16"/>
      <c r="V60" s="16">
        <f>IF($O60="abs","abs",ROUND(50%*$M60+25%*$O60+25%*($P60+$Q60)/2,2))</f>
        <v>9.56</v>
      </c>
      <c r="W60" s="34">
        <f>IF(V60="abs","abs",ROUND(V60,0))</f>
        <v>10</v>
      </c>
      <c r="X60" s="16" t="str">
        <f>IF(Y60&lt;&gt;"","Da","Nu")</f>
        <v>Da</v>
      </c>
      <c r="Y60" s="19" t="s">
        <v>132</v>
      </c>
      <c r="Z60" s="19"/>
      <c r="AA60" t="str">
        <f>"Buna ziua, "&amp;B60&amp;", "&amp;CHAR(10)&amp;CHAR(10)&amp;"Nota FINALA la disciplina 'Logica matematica si comptationala' este : "&amp;W60&amp;CHAR(10)&amp;CHAR(10)&amp;"care este rezultatul lucrarii de colocviu si a activitatii la orele de laborator si curs. "&amp;CHAR(10)&amp;CHAR(10)&amp;"- Activitatea la laborator : "&amp;M60&amp;" (reprezinta 50% din nota finala)"&amp;CHAR(10)&amp;"- Punctaj grila: "&amp;N60&amp;",  ceea ce corespunde notei : "&amp;O60&amp;",  (25% din nota finala)"&amp;CHAR(10)&amp;"- Problema 1: "&amp;P60&amp;" (12,5% din nota finala) {Comentariu: "&amp;R60&amp;"};"&amp;CHAR(10)&amp;"- Problema 2: "&amp;Q60&amp;" (12,5% din nota finala) {Comentariu: "&amp;S60&amp;"};"&amp;CHAR(10) &amp; CHAR(10) &amp; CHAR(10) &amp; "Astfel nota finala cu zecimale este : " &amp; V60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HONDREA P. EDUARD-ANDREI, 
Nota FINALA la disciplina 'Logica matematica si comptationala' este : 10
care este rezultatul lucrarii de colocviu si a activitatii la orele de laborator si curs. 
- Activitatea la laborator : 10 (reprezinta 50% din nota finala)
- Punctaj grila: 8,  ceea ce corespunde notei : 8.75,  (25% din nota finala)
- Problema 1: 9 (12,5% din nota finala) {Comentariu: Ati facut 3 probleme in loc de 2, si in 2 probleme nu este argumentat raspunsul final in mod explicit. };
- Problema 2: 10 (12,5% din nota finala) {Comentariu: Ok, cu minimala. };
Astfel nota finala cu zecimale este : 9.56 , care ne aduce la nota finala rotunjita anuntata la inceputul mesajului.
Pentru eventuale contestatii ma contactati pe email la adresa andrei.rusu.teach@gmail.com pana duminica, 31.05.2020, orele 9.30 
Cu respect, 
Andrei RUSU</v>
      </c>
      <c r="AB60" s="42" t="s">
        <v>100</v>
      </c>
      <c r="AC60" s="3"/>
    </row>
    <row r="61" spans="1:29" ht="15.25" customHeight="1" x14ac:dyDescent="0.3">
      <c r="A61" s="8">
        <v>47</v>
      </c>
      <c r="B61" s="9" t="s">
        <v>88</v>
      </c>
      <c r="C61" s="12" t="s">
        <v>41</v>
      </c>
      <c r="D61" s="28"/>
      <c r="E61" s="28">
        <f>IF(COUNTA(G61:L61)=0,"",COUNTA(G61:L61))</f>
        <v>5</v>
      </c>
      <c r="F61" s="16">
        <v>2</v>
      </c>
      <c r="G61" s="17" t="s">
        <v>100</v>
      </c>
      <c r="H61" s="17" t="s">
        <v>100</v>
      </c>
      <c r="I61" s="17" t="s">
        <v>100</v>
      </c>
      <c r="J61" s="17" t="s">
        <v>100</v>
      </c>
      <c r="K61" s="17" t="s">
        <v>100</v>
      </c>
      <c r="L61" s="16"/>
      <c r="M61" s="18">
        <f>IF(E61="",1,E61+5)</f>
        <v>10</v>
      </c>
      <c r="N61" s="16">
        <v>10</v>
      </c>
      <c r="O61" s="17">
        <f>IF(OR(D61="abs",D61="LIPSA"),"abs",ROUND((10-5)*(N61-2)/(10-2)+5,2))</f>
        <v>10</v>
      </c>
      <c r="P61" s="16">
        <v>10</v>
      </c>
      <c r="Q61" s="16">
        <v>8</v>
      </c>
      <c r="R61" s="16" t="s">
        <v>155</v>
      </c>
      <c r="S61" s="16" t="s">
        <v>156</v>
      </c>
      <c r="T61" s="16" t="s">
        <v>157</v>
      </c>
      <c r="U61" s="16"/>
      <c r="V61" s="16">
        <f>IF($O61="abs","abs",ROUND(50%*$M61+25%*$O61+25%*($P61+$Q61)/2,2))</f>
        <v>9.75</v>
      </c>
      <c r="W61" s="34">
        <f>IF(V61="abs","abs",ROUND(V61,0))</f>
        <v>10</v>
      </c>
      <c r="X61" s="16" t="str">
        <f>IF(Y61&lt;&gt;"","Da","Nu")</f>
        <v>Da</v>
      </c>
      <c r="Y61" s="19" t="s">
        <v>115</v>
      </c>
      <c r="Z61" s="19" t="s">
        <v>251</v>
      </c>
      <c r="AA61" t="str">
        <f>"Buna ziua, "&amp;B61&amp;", "&amp;CHAR(10)&amp;CHAR(10)&amp;"Nota FINALA la disciplina 'Logica matematica si comptationala' este : "&amp;W61&amp;CHAR(10)&amp;CHAR(10)&amp;"care este rezultatul lucrarii de colocviu si a activitatii la orele de laborator si curs. "&amp;CHAR(10)&amp;CHAR(10)&amp;"- Activitatea la laborator : "&amp;M61&amp;" (reprezinta 50% din nota finala)"&amp;CHAR(10)&amp;"- Punctaj grila: "&amp;N61&amp;",  ceea ce corespunde notei : "&amp;O61&amp;",  (25% din nota finala)"&amp;CHAR(10)&amp;"- Problema 1: "&amp;P61&amp;" (12,5% din nota finala) {Comentariu: "&amp;R61&amp;"};"&amp;CHAR(10)&amp;"- Problema 2: "&amp;Q61&amp;" (12,5% din nota finala) {Comentariu: "&amp;S61&amp;"};"&amp;CHAR(10) &amp; CHAR(10) &amp; CHAR(10) &amp; "Astfel nota finala cu zecimale este : " &amp; V61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RĂDUCAN D. ADRIAN-SEBASTIAN, 
Nota FINALA la disciplina 'Logica matematica si comptationala' este : 10
care este rezultatul lucrarii de colocviu si a activitatii la orele de laborator si curs. 
- Activitatea la laborator : 10 (reprezinta 50% din nota finala)
- Punctaj grila: 10,  ceea ce corespunde notei : 10,  (25% din nota finala)
- Problema 1: 10 (12,5% din nota finala) {Comentariu: ok};
- Problema 2: 8 (12,5% din nota finala) {Comentariu: Paranteza 1 se combina si cu paranteza 3. Asa ca rezulta 3 termeni. };
Astfel nota finala cu zecimale este : 9.75 , care ne aduce la nota finala rotunjita anuntata la inceputul mesajului.
Pentru eventuale contestatii ma contactati pe email la adresa andrei.rusu.teach@gmail.com pana duminica, 31.05.2020, orele 9.30 
Cu respect, 
Andrei RUSU</v>
      </c>
      <c r="AB61" s="42" t="s">
        <v>100</v>
      </c>
      <c r="AC61" s="3"/>
    </row>
    <row r="62" spans="1:29" ht="15.65" customHeight="1" x14ac:dyDescent="0.3">
      <c r="A62" s="8">
        <v>48</v>
      </c>
      <c r="B62" s="9" t="s">
        <v>89</v>
      </c>
      <c r="C62" s="12" t="s">
        <v>43</v>
      </c>
      <c r="D62" s="28"/>
      <c r="E62" s="28">
        <f>IF(COUNTA(G62:L62)=0,"",COUNTA(G62:L62))</f>
        <v>4</v>
      </c>
      <c r="F62" s="16">
        <v>2</v>
      </c>
      <c r="G62" s="17" t="s">
        <v>100</v>
      </c>
      <c r="H62" s="17" t="s">
        <v>100</v>
      </c>
      <c r="I62" s="17" t="s">
        <v>100</v>
      </c>
      <c r="J62" s="17" t="s">
        <v>100</v>
      </c>
      <c r="K62" s="16"/>
      <c r="L62" s="16"/>
      <c r="M62" s="18">
        <f>IF(E62="",1,E62+5)</f>
        <v>9</v>
      </c>
      <c r="N62" s="16">
        <v>8</v>
      </c>
      <c r="O62" s="17">
        <f>IF(OR(D62="abs",D62="LIPSA"),"abs",ROUND((10-5)*(N62-2)/(10-2)+5,2))</f>
        <v>8.75</v>
      </c>
      <c r="P62" s="16">
        <v>10</v>
      </c>
      <c r="Q62" s="16">
        <v>8</v>
      </c>
      <c r="R62" s="17" t="s">
        <v>186</v>
      </c>
      <c r="S62" s="17" t="s">
        <v>226</v>
      </c>
      <c r="T62" s="16"/>
      <c r="U62" s="16"/>
      <c r="V62" s="16">
        <f>IF($O62="abs","abs",ROUND(50%*$M62+25%*$O62+25%*($P62+$Q62)/2,2))</f>
        <v>8.94</v>
      </c>
      <c r="W62" s="34">
        <f>IF(V62="abs","abs",ROUND(V62,0))</f>
        <v>9</v>
      </c>
      <c r="X62" s="16" t="str">
        <f>IF(Y62&lt;&gt;"","Da","Nu")</f>
        <v>Da</v>
      </c>
      <c r="Y62" s="19" t="s">
        <v>116</v>
      </c>
      <c r="Z62" s="19"/>
      <c r="AA62" t="str">
        <f>"Buna ziua, "&amp;B62&amp;", "&amp;CHAR(10)&amp;CHAR(10)&amp;"Nota FINALA la disciplina 'Logica matematica si comptationala' este : "&amp;W62&amp;CHAR(10)&amp;CHAR(10)&amp;"care este rezultatul lucrarii de colocviu si a activitatii la orele de laborator si curs. "&amp;CHAR(10)&amp;CHAR(10)&amp;"- Activitatea la laborator : "&amp;M62&amp;" (reprezinta 50% din nota finala)"&amp;CHAR(10)&amp;"- Punctaj grila: "&amp;N62&amp;",  ceea ce corespunde notei : "&amp;O62&amp;",  (25% din nota finala)"&amp;CHAR(10)&amp;"- Problema 1: "&amp;P62&amp;" (12,5% din nota finala) {Comentariu: "&amp;R62&amp;"};"&amp;CHAR(10)&amp;"- Problema 2: "&amp;Q62&amp;" (12,5% din nota finala) {Comentariu: "&amp;S62&amp;"};"&amp;CHAR(10) &amp; CHAR(10) &amp; CHAR(10) &amp; "Astfel nota finala cu zecimale este : " &amp; V62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VÎLCU C. IUSTIN ALEXANDRU, 
Nota FINALA la disciplina 'Logica matematica si comptationala' este : 9
care este rezultatul lucrarii de colocviu si a activitatii la orele de laborator si curs. 
- Activitatea la laborator : 9 (reprezinta 50% din nota finala)
- Punctaj grila: 8,  ceea ce corespunde notei : 8.75,  (25% din nota finala)
- Problema 1: 10 (12,5% din nota finala) {Comentariu: Ok.};
- Problema 2: 8 (12,5% din nota finala) {Comentariu: Unde este aplicat principiul rezolutiei? };
Astfel nota finala cu zecimale este : 8.94 , care ne aduce la nota finala rotunjita anuntata la inceputul mesajului.
Pentru eventuale contestatii ma contactati pe email la adresa andrei.rusu.teach@gmail.com pana duminica, 31.05.2020, orele 9.30 
Cu respect, 
Andrei RUSU</v>
      </c>
      <c r="AB62" s="42" t="s">
        <v>100</v>
      </c>
      <c r="AC62" s="3"/>
    </row>
    <row r="63" spans="1:29" ht="15.25" customHeight="1" x14ac:dyDescent="0.3">
      <c r="A63" s="8">
        <v>49</v>
      </c>
      <c r="B63" s="1" t="s">
        <v>2</v>
      </c>
      <c r="C63" s="13" t="s">
        <v>3</v>
      </c>
      <c r="D63" s="31"/>
      <c r="E63" s="28">
        <f>IF(COUNTA(G63:L63)=0,"",COUNTA(G63:L63))</f>
        <v>5</v>
      </c>
      <c r="F63" s="16">
        <v>3</v>
      </c>
      <c r="G63" s="17" t="s">
        <v>100</v>
      </c>
      <c r="H63" s="17" t="s">
        <v>100</v>
      </c>
      <c r="I63" s="17" t="s">
        <v>100</v>
      </c>
      <c r="J63" s="17" t="s">
        <v>100</v>
      </c>
      <c r="K63" s="17" t="s">
        <v>100</v>
      </c>
      <c r="L63" s="16"/>
      <c r="M63" s="18">
        <f>IF(E63="",1,E63+5)</f>
        <v>10</v>
      </c>
      <c r="N63" s="16">
        <v>10</v>
      </c>
      <c r="O63" s="17">
        <f>IF(OR(D63="abs",D63="LIPSA"),"abs",ROUND((10-5)*(N63-2)/(10-2)+5,2))</f>
        <v>10</v>
      </c>
      <c r="P63" s="16">
        <v>10</v>
      </c>
      <c r="Q63" s="16">
        <v>10</v>
      </c>
      <c r="R63" s="17" t="s">
        <v>222</v>
      </c>
      <c r="S63" s="17" t="s">
        <v>200</v>
      </c>
      <c r="T63" s="16"/>
      <c r="U63" s="16"/>
      <c r="V63" s="16">
        <f>IF($O63="abs","abs",ROUND(50%*$M63+25%*$O63+25%*($P63+$Q63)/2,2))</f>
        <v>10</v>
      </c>
      <c r="W63" s="34">
        <f>IF(V63="abs","abs",ROUND(V63,0))</f>
        <v>10</v>
      </c>
      <c r="X63" s="16" t="str">
        <f>IF(Y63&lt;&gt;"","Da","Nu")</f>
        <v>Da</v>
      </c>
      <c r="Y63" s="19" t="s">
        <v>117</v>
      </c>
      <c r="Z63" s="19"/>
      <c r="AA63" t="str">
        <f>"Buna ziua, "&amp;B63&amp;", "&amp;CHAR(10)&amp;CHAR(10)&amp;"Nota FINALA la disciplina 'Logica matematica si comptationala' este : "&amp;W63&amp;CHAR(10)&amp;CHAR(10)&amp;"care este rezultatul lucrarii de colocviu si a activitatii la orele de laborator si curs. "&amp;CHAR(10)&amp;CHAR(10)&amp;"- Activitatea la laborator : "&amp;M63&amp;" (reprezinta 50% din nota finala)"&amp;CHAR(10)&amp;"- Punctaj grila: "&amp;N63&amp;",  ceea ce corespunde notei : "&amp;O63&amp;",  (25% din nota finala)"&amp;CHAR(10)&amp;"- Problema 1: "&amp;P63&amp;" (12,5% din nota finala) {Comentariu: "&amp;R63&amp;"};"&amp;CHAR(10)&amp;"- Problema 2: "&amp;Q63&amp;" (12,5% din nota finala) {Comentariu: "&amp;S63&amp;"};"&amp;CHAR(10) &amp; CHAR(10) &amp; CHAR(10) &amp; "Astfel nota finala cu zecimale este : " &amp; V63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DĂIANU D. DANIEL-CRISTIAN, 
Nota FINALA la disciplina 'Logica matematica si comptationala' este : 10
care este rezultatul lucrarii de colocviu si a activitatii la orele de laborator si curs. 
- Activitatea la laborator : 10 (reprezinta 50% din nota finala)
- Punctaj grila: 10,  ceea ce corespunde notei : 10,  (25% din nota finala)
- Problema 1: 10 (12,5% din nota finala) {Comentariu: OK};
- Problema 2: 10 (12,5% din nota finala) {Comentariu: Ok};
Astfel nota finala cu zecimale este : 10 , care ne aduce la nota finala rotunjita anuntata la inceputul mesajului.
Pentru eventuale contestatii ma contactati pe email la adresa andrei.rusu.teach@gmail.com pana duminica, 31.05.2020, orele 9.30 
Cu respect, 
Andrei RUSU</v>
      </c>
      <c r="AB63" s="42" t="s">
        <v>100</v>
      </c>
    </row>
    <row r="64" spans="1:29" ht="15.25" customHeight="1" x14ac:dyDescent="0.3">
      <c r="A64" s="8">
        <v>50</v>
      </c>
      <c r="B64" s="1" t="s">
        <v>4</v>
      </c>
      <c r="C64" s="13" t="s">
        <v>3</v>
      </c>
      <c r="D64" s="31"/>
      <c r="E64" s="28" t="str">
        <f>IF(COUNTA(G64:L64)=0,"",COUNTA(G64:L64))</f>
        <v/>
      </c>
      <c r="F64" s="16">
        <v>3</v>
      </c>
      <c r="G64" s="16"/>
      <c r="H64" s="16"/>
      <c r="I64" s="16"/>
      <c r="J64" s="16"/>
      <c r="K64" s="16"/>
      <c r="L64" s="16"/>
      <c r="M64" s="18">
        <f>IF(E64="",1,E64+5)</f>
        <v>1</v>
      </c>
      <c r="N64" s="16">
        <v>4</v>
      </c>
      <c r="O64" s="17">
        <f>IF(OR(D64="abs",D64="LIPSA"),"abs",ROUND((10-5)*(N64-2)/(10-2)+5,2))</f>
        <v>6.25</v>
      </c>
      <c r="P64" s="16">
        <v>7</v>
      </c>
      <c r="Q64" s="16">
        <v>1</v>
      </c>
      <c r="R64" s="17" t="s">
        <v>252</v>
      </c>
      <c r="S64" s="17" t="s">
        <v>253</v>
      </c>
      <c r="T64" s="16"/>
      <c r="U64" s="16"/>
      <c r="V64" s="16">
        <f>IF($O64="abs","abs",ROUND(50%*$M64+25%*$O64+25%*($P64+$Q64)/2,2))</f>
        <v>3.06</v>
      </c>
      <c r="W64" s="34">
        <v>5</v>
      </c>
      <c r="X64" s="16" t="str">
        <f>IF(Y64&lt;&gt;"","Da","Nu")</f>
        <v>Da</v>
      </c>
      <c r="Y64" s="19" t="s">
        <v>250</v>
      </c>
      <c r="Z64" s="19"/>
      <c r="AA64" t="str">
        <f>"Buna ziua, "&amp;B64&amp;", "&amp;CHAR(10)&amp;CHAR(10)&amp;"Nota FINALA la disciplina 'Logica matematica si comptationala' este : "&amp;W64&amp;CHAR(10)&amp;CHAR(10)&amp;"care este rezultatul lucrarii de colocviu si a activitatii la orele de laborator si curs. "&amp;CHAR(10)&amp;CHAR(10)&amp;"- Activitatea la laborator : "&amp;M64&amp;" (reprezinta 50% din nota finala)"&amp;CHAR(10)&amp;"- Punctaj grila: "&amp;N64&amp;",  ceea ce corespunde notei : "&amp;O64&amp;",  (25% din nota finala)"&amp;CHAR(10)&amp;"- Problema 1: "&amp;P64&amp;" (12,5% din nota finala) {Comentariu: "&amp;R64&amp;"};"&amp;CHAR(10)&amp;"- Problema 2: "&amp;Q64&amp;" (12,5% din nota finala) {Comentariu: "&amp;S64&amp;"};"&amp;CHAR(10) &amp; CHAR(10) &amp; CHAR(10) &amp; "Astfel nota finala cu zecimale este : " &amp; V64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DIACU I. CRISTIAN-IONEL, 
Nota FINALA la disciplina 'Logica matematica si comptationala' este : 5
care este rezultatul lucrarii de colocviu si a activitatii la orele de laborator si curs. 
- Activitatea la laborator : 1 (reprezinta 50% din nota finala)
- Punctaj grila: 4,  ceea ce corespunde notei : 6.25,  (25% din nota finala)
- Problema 1: 7 (12,5% din nota finala) {Comentariu: Ati incercat, stiti cam ce aveti de facut, dar nu ati ajuns la rezultat. };
- Problema 2: 1 (12,5% din nota finala) {Comentariu: Imi pare rau…};
Astfel nota finala cu zecimale este : 3.06 , care ne aduce la nota finala rotunjita anuntata la inceputul mesajului.
Pentru eventuale contestatii ma contactati pe email la adresa andrei.rusu.teach@gmail.com pana duminica, 31.05.2020, orele 9.30 
Cu respect, 
Andrei RUSU</v>
      </c>
      <c r="AB64" s="42" t="s">
        <v>100</v>
      </c>
    </row>
    <row r="65" spans="1:29" ht="15.25" customHeight="1" x14ac:dyDescent="0.3">
      <c r="A65" s="8">
        <v>51</v>
      </c>
      <c r="B65" s="1" t="s">
        <v>5</v>
      </c>
      <c r="C65" s="13" t="s">
        <v>6</v>
      </c>
      <c r="D65" s="31"/>
      <c r="E65" s="28">
        <f>IF(COUNTA(G65:L65)=0,"",COUNTA(G65:L65))</f>
        <v>1</v>
      </c>
      <c r="F65" s="16">
        <v>3</v>
      </c>
      <c r="G65" s="17" t="s">
        <v>100</v>
      </c>
      <c r="H65" s="16"/>
      <c r="I65" s="16"/>
      <c r="J65" s="16"/>
      <c r="K65" s="16"/>
      <c r="L65" s="16"/>
      <c r="M65" s="18">
        <f>IF(E65="",1,E65+5)</f>
        <v>6</v>
      </c>
      <c r="N65" s="16">
        <v>3</v>
      </c>
      <c r="O65" s="17">
        <f>IF(OR(D65="abs",D65="LIPSA"),"abs",ROUND((10-5)*(N65-2)/(10-2)+5,2))</f>
        <v>5.63</v>
      </c>
      <c r="P65" s="16">
        <v>6</v>
      </c>
      <c r="Q65" s="16">
        <v>7</v>
      </c>
      <c r="R65" s="17" t="s">
        <v>182</v>
      </c>
      <c r="S65" s="17" t="s">
        <v>183</v>
      </c>
      <c r="T65" s="17" t="s">
        <v>184</v>
      </c>
      <c r="U65" s="16"/>
      <c r="V65" s="16">
        <f>IF($O65="abs","abs",ROUND(50%*$M65+25%*$O65+25%*($P65+$Q65)/2,2))</f>
        <v>6.03</v>
      </c>
      <c r="W65" s="34">
        <f>IF(V65="abs","abs",ROUND(V65,0))</f>
        <v>6</v>
      </c>
      <c r="X65" s="16" t="str">
        <f>IF(Y65&lt;&gt;"","Da","Nu")</f>
        <v>Da</v>
      </c>
      <c r="Y65" s="19" t="s">
        <v>181</v>
      </c>
      <c r="Z65" s="19"/>
      <c r="AA65" t="str">
        <f>"Buna ziua, "&amp;B65&amp;", "&amp;CHAR(10)&amp;CHAR(10)&amp;"Nota FINALA la disciplina 'Logica matematica si comptationala' este : "&amp;W65&amp;CHAR(10)&amp;CHAR(10)&amp;"care este rezultatul lucrarii de colocviu si a activitatii la orele de laborator si curs. "&amp;CHAR(10)&amp;CHAR(10)&amp;"- Activitatea la laborator : "&amp;M65&amp;" (reprezinta 50% din nota finala)"&amp;CHAR(10)&amp;"- Punctaj grila: "&amp;N65&amp;",  ceea ce corespunde notei : "&amp;O65&amp;",  (25% din nota finala)"&amp;CHAR(10)&amp;"- Problema 1: "&amp;P65&amp;" (12,5% din nota finala) {Comentariu: "&amp;R65&amp;"};"&amp;CHAR(10)&amp;"- Problema 2: "&amp;Q65&amp;" (12,5% din nota finala) {Comentariu: "&amp;S65&amp;"};"&amp;CHAR(10) &amp; CHAR(10) &amp; CHAR(10) &amp; "Astfel nota finala cu zecimale este : " &amp; V65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DINCĂ A. C. RĂZVAN, 
Nota FINALA la disciplina 'Logica matematica si comptationala' este : 6
care este rezultatul lucrarii de colocviu si a activitatii la orele de laborator si curs. 
- Activitatea la laborator : 6 (reprezinta 50% din nota finala)
- Punctaj grila: 3,  ceea ce corespunde notei : 5.63,  (25% din nota finala)
- Problema 1: 6 (12,5% din nota finala) {Comentariu: Ati efectuat niste transformari, dar nu ati terminat. };
- Problema 2: 7 (12,5% din nota finala) {Comentariu: Ati determinat FNC, dar ati gresit cautand FNC minimala. };
Astfel nota finala cu zecimale este : 6.03 , care ne aduce la nota finala rotunjita anuntata la inceputul mesajului.
Pentru eventuale contestatii ma contactati pe email la adresa andrei.rusu.teach@gmail.com pana duminica, 31.05.2020, orele 9.30 
Cu respect, 
Andrei RUSU</v>
      </c>
      <c r="AB65" s="42" t="s">
        <v>100</v>
      </c>
    </row>
    <row r="66" spans="1:29" ht="15.25" customHeight="1" x14ac:dyDescent="0.3">
      <c r="A66" s="8">
        <v>52</v>
      </c>
      <c r="B66" s="1" t="s">
        <v>7</v>
      </c>
      <c r="C66" s="13" t="s">
        <v>6</v>
      </c>
      <c r="D66" s="31"/>
      <c r="E66" s="28">
        <f>IF(COUNTA(G66:L66)=0,"",COUNTA(G66:L66))</f>
        <v>1</v>
      </c>
      <c r="F66" s="16">
        <v>1</v>
      </c>
      <c r="G66" s="17" t="s">
        <v>100</v>
      </c>
      <c r="H66" s="16"/>
      <c r="I66" s="16"/>
      <c r="J66" s="16"/>
      <c r="K66" s="16"/>
      <c r="L66" s="16"/>
      <c r="M66" s="18">
        <f>IF(E66="",1,E66+5)</f>
        <v>6</v>
      </c>
      <c r="N66" s="16">
        <v>5</v>
      </c>
      <c r="O66" s="17">
        <f>IF(OR(D66="abs",D66="LIPSA"),"abs",ROUND((10-5)*(N66-2)/(10-2)+5,2))</f>
        <v>6.88</v>
      </c>
      <c r="P66" s="16">
        <v>8</v>
      </c>
      <c r="Q66" s="16">
        <v>7</v>
      </c>
      <c r="R66" s="17" t="s">
        <v>164</v>
      </c>
      <c r="S66" s="17" t="s">
        <v>162</v>
      </c>
      <c r="T66" s="16"/>
      <c r="U66" s="16"/>
      <c r="V66" s="16">
        <f>IF($O66="abs","abs",ROUND(50%*$M66+25%*$O66+25%*($P66+$Q66)/2,2))</f>
        <v>6.6</v>
      </c>
      <c r="W66" s="34">
        <f>IF(V66="abs","abs",ROUND(V66,0))</f>
        <v>7</v>
      </c>
      <c r="X66" s="16" t="str">
        <f>IF(Y66&lt;&gt;"","Da","Nu")</f>
        <v>Da</v>
      </c>
      <c r="Y66" s="19" t="s">
        <v>139</v>
      </c>
      <c r="Z66" s="19"/>
      <c r="AA66" t="str">
        <f>"Buna ziua, "&amp;B66&amp;", "&amp;CHAR(10)&amp;CHAR(10)&amp;"Nota FINALA la disciplina 'Logica matematica si comptationala' este : "&amp;W66&amp;CHAR(10)&amp;CHAR(10)&amp;"care este rezultatul lucrarii de colocviu si a activitatii la orele de laborator si curs. "&amp;CHAR(10)&amp;CHAR(10)&amp;"- Activitatea la laborator : "&amp;M66&amp;" (reprezinta 50% din nota finala)"&amp;CHAR(10)&amp;"- Punctaj grila: "&amp;N66&amp;",  ceea ce corespunde notei : "&amp;O66&amp;",  (25% din nota finala)"&amp;CHAR(10)&amp;"- Problema 1: "&amp;P66&amp;" (12,5% din nota finala) {Comentariu: "&amp;R66&amp;"};"&amp;CHAR(10)&amp;"- Problema 2: "&amp;Q66&amp;" (12,5% din nota finala) {Comentariu: "&amp;S66&amp;"};"&amp;CHAR(10) &amp; CHAR(10) &amp; CHAR(10) &amp; "Astfel nota finala cu zecimale este : " &amp; V66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DOGARU S. ANDREEA, 
Nota FINALA la disciplina 'Logica matematica si comptationala' este : 7
care este rezultatul lucrarii de colocviu si a activitatii la orele de laborator si curs. 
- Activitatea la laborator : 6 (reprezinta 50% din nota finala)
- Punctaj grila: 5,  ceea ce corespunde notei : 6.88,  (25% din nota finala)
- Problema 1: 8 (12,5% din nota finala) {Comentariu: Nu ne intereseaza daca este sau nu tautologie, ci care este FNC sau FND. };
- Problema 2: 7 (12,5% din nota finala) {Comentariu: Transformarile echivalente sunt bune in esenta, doar ca nu ati aplicat corect principiul rezolutiei. };
Astfel nota finala cu zecimale este : 6.6 , care ne aduce la nota finala rotunjita anuntata la inceputul mesajului.
Pentru eventuale contestatii ma contactati pe email la adresa andrei.rusu.teach@gmail.com pana duminica, 31.05.2020, orele 9.30 
Cu respect, 
Andrei RUSU</v>
      </c>
      <c r="AB66" s="42" t="s">
        <v>100</v>
      </c>
    </row>
    <row r="67" spans="1:29" ht="15.25" customHeight="1" x14ac:dyDescent="0.3">
      <c r="A67" s="8">
        <v>53</v>
      </c>
      <c r="B67" s="1" t="s">
        <v>8</v>
      </c>
      <c r="C67" s="13" t="s">
        <v>3</v>
      </c>
      <c r="D67" s="31"/>
      <c r="E67" s="28">
        <f>IF(COUNTA(G67:L67)=0,"",COUNTA(G67:L67))</f>
        <v>3</v>
      </c>
      <c r="F67" s="16">
        <v>3</v>
      </c>
      <c r="G67" s="17" t="s">
        <v>100</v>
      </c>
      <c r="H67" s="17" t="s">
        <v>100</v>
      </c>
      <c r="I67" s="17" t="s">
        <v>100</v>
      </c>
      <c r="J67" s="16"/>
      <c r="K67" s="16"/>
      <c r="L67" s="16"/>
      <c r="M67" s="18">
        <f>IF(E67="",1,E67+5)</f>
        <v>8</v>
      </c>
      <c r="N67" s="16">
        <v>5</v>
      </c>
      <c r="O67" s="17">
        <f>IF(OR(D67="abs",D67="LIPSA"),"abs",ROUND((10-5)*(N67-2)/(10-2)+5,2))</f>
        <v>6.88</v>
      </c>
      <c r="P67" s="16">
        <v>8</v>
      </c>
      <c r="Q67" s="16">
        <v>8</v>
      </c>
      <c r="R67" s="16" t="str">
        <f>IF($D67="abs","ABS","")</f>
        <v/>
      </c>
      <c r="S67" s="16" t="str">
        <f>IF($D67="abs","ABS","")</f>
        <v/>
      </c>
      <c r="T67" s="16"/>
      <c r="U67" s="16"/>
      <c r="V67" s="16">
        <f>IF($O67="abs","abs",ROUND(50%*$M67+25%*$O67+25%*($P67+$Q67)/2,2))</f>
        <v>7.72</v>
      </c>
      <c r="W67" s="34">
        <f>IF(V67="abs","abs",ROUND(V67,0))</f>
        <v>8</v>
      </c>
      <c r="X67" s="16" t="str">
        <f>IF(Y67&lt;&gt;"","Da","Nu")</f>
        <v>Da</v>
      </c>
      <c r="Y67" s="19" t="s">
        <v>129</v>
      </c>
      <c r="Z67" s="19"/>
      <c r="AA67" t="str">
        <f>"Buna ziua, "&amp;B67&amp;", "&amp;CHAR(10)&amp;CHAR(10)&amp;"Nota FINALA la disciplina 'Logica matematica si comptationala' este : "&amp;W67&amp;CHAR(10)&amp;CHAR(10)&amp;"care este rezultatul lucrarii de colocviu si a activitatii la orele de laborator si curs. "&amp;CHAR(10)&amp;CHAR(10)&amp;"- Activitatea la laborator : "&amp;M67&amp;" (reprezinta 50% din nota finala)"&amp;CHAR(10)&amp;"- Punctaj grila: "&amp;N67&amp;",  ceea ce corespunde notei : "&amp;O67&amp;",  (25% din nota finala)"&amp;CHAR(10)&amp;"- Problema 1: "&amp;P67&amp;" (12,5% din nota finala) {Comentariu: "&amp;R67&amp;"};"&amp;CHAR(10)&amp;"- Problema 2: "&amp;Q67&amp;" (12,5% din nota finala) {Comentariu: "&amp;S67&amp;"};"&amp;CHAR(10) &amp; CHAR(10) &amp; CHAR(10) &amp; "Astfel nota finala cu zecimale este : " &amp; V67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DRĂGAN C.-C. CLAUDIU-ANDREI, 
Nota FINALA la disciplina 'Logica matematica si comptationala' este : 8
care este rezultatul lucrarii de colocviu si a activitatii la orele de laborator si curs. 
- Activitatea la laborator : 8 (reprezinta 50% din nota finala)
- Punctaj grila: 5,  ceea ce corespunde notei : 6.88,  (25% din nota finala)
- Problema 1: 8 (12,5% din nota finala) {Comentariu: };
- Problema 2: 8 (12,5% din nota finala) {Comentariu: };
Astfel nota finala cu zecimale este : 7.72 , care ne aduce la nota finala rotunjita anuntata la inceputul mesajului.
Pentru eventuale contestatii ma contactati pe email la adresa andrei.rusu.teach@gmail.com pana duminica, 31.05.2020, orele 9.30 
Cu respect, 
Andrei RUSU</v>
      </c>
      <c r="AB67" s="42" t="s">
        <v>100</v>
      </c>
    </row>
    <row r="68" spans="1:29" ht="15.25" customHeight="1" x14ac:dyDescent="0.3">
      <c r="A68" s="8">
        <v>54</v>
      </c>
      <c r="B68" s="1" t="s">
        <v>9</v>
      </c>
      <c r="C68" s="13" t="s">
        <v>6</v>
      </c>
      <c r="D68" s="31"/>
      <c r="E68" s="28">
        <f>IF(COUNTA(G68:L68)=0,"",COUNTA(G68:L68))</f>
        <v>3</v>
      </c>
      <c r="F68" s="16">
        <v>3</v>
      </c>
      <c r="G68" s="17" t="s">
        <v>100</v>
      </c>
      <c r="H68" s="17" t="s">
        <v>100</v>
      </c>
      <c r="I68" s="17" t="s">
        <v>100</v>
      </c>
      <c r="J68" s="16"/>
      <c r="K68" s="16"/>
      <c r="L68" s="16"/>
      <c r="M68" s="18">
        <f>IF(E68="",1,E68+5)</f>
        <v>8</v>
      </c>
      <c r="N68" s="16">
        <v>4</v>
      </c>
      <c r="O68" s="17">
        <f>IF(OR(D68="abs",D68="LIPSA"),"abs",ROUND((10-5)*(N68-2)/(10-2)+5,2))</f>
        <v>6.25</v>
      </c>
      <c r="P68" s="16">
        <v>8</v>
      </c>
      <c r="Q68" s="16">
        <v>8</v>
      </c>
      <c r="R68" s="17" t="s">
        <v>217</v>
      </c>
      <c r="S68" s="16" t="s">
        <v>217</v>
      </c>
      <c r="T68" s="16"/>
      <c r="U68" s="16"/>
      <c r="V68" s="16">
        <f>IF($O68="abs","abs",ROUND(50%*$M68+25%*$O68+25%*($P68+$Q68)/2,2))</f>
        <v>7.56</v>
      </c>
      <c r="W68" s="34">
        <f>IF(V68="abs","abs",ROUND(V68,0))</f>
        <v>8</v>
      </c>
      <c r="X68" s="16" t="str">
        <f>IF(Y68&lt;&gt;"","Da","Nu")</f>
        <v>Da</v>
      </c>
      <c r="Y68" s="19" t="s">
        <v>121</v>
      </c>
      <c r="Z68" s="19" t="s">
        <v>231</v>
      </c>
      <c r="AA68" t="str">
        <f>"Buna ziua, "&amp;B68&amp;", "&amp;CHAR(10)&amp;CHAR(10)&amp;"Nota FINALA la disciplina 'Logica matematica si comptationala' este : "&amp;W68&amp;CHAR(10)&amp;CHAR(10)&amp;"care este rezultatul lucrarii de colocviu si a activitatii la orele de laborator si curs. "&amp;CHAR(10)&amp;CHAR(10)&amp;"- Activitatea la laborator : "&amp;M68&amp;" (reprezinta 50% din nota finala)"&amp;CHAR(10)&amp;"- Punctaj grila: "&amp;N68&amp;",  ceea ce corespunde notei : "&amp;O68&amp;",  (25% din nota finala)"&amp;CHAR(10)&amp;"- Problema 1: "&amp;P68&amp;" (12,5% din nota finala) {Comentariu: "&amp;R68&amp;"};"&amp;CHAR(10)&amp;"- Problema 2: "&amp;Q68&amp;" (12,5% din nota finala) {Comentariu: "&amp;S68&amp;"};"&amp;CHAR(10) &amp; CHAR(10) &amp; CHAR(10) &amp; "Astfel nota finala cu zecimale este : " &amp; V68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ENCIU AL. GEORGIAN, 
Nota FINALA la disciplina 'Logica matematica si comptationala' este : 8
care este rezultatul lucrarii de colocviu si a activitatii la orele de laborator si curs. 
- Activitatea la laborator : 8 (reprezinta 50% din nota finala)
- Punctaj grila: 4,  ceea ce corespunde notei : 6.25,  (25% din nota finala)
- Problema 1: 8 (12,5% din nota finala) {Comentariu: Ati facut cate ceva prin toate cele 4 probleme :) };
- Problema 2: 8 (12,5% din nota finala) {Comentariu: Ati facut cate ceva prin toate cele 4 probleme :) };
Astfel nota finala cu zecimale este : 7.56 , care ne aduce la nota finala rotunjita anuntata la inceputul mesajului.
Pentru eventuale contestatii ma contactati pe email la adresa andrei.rusu.teach@gmail.com pana duminica, 31.05.2020, orele 9.30 
Cu respect, 
Andrei RUSU</v>
      </c>
      <c r="AB68" s="42" t="s">
        <v>100</v>
      </c>
    </row>
    <row r="69" spans="1:29" ht="15.25" customHeight="1" x14ac:dyDescent="0.3">
      <c r="A69" s="8">
        <v>55</v>
      </c>
      <c r="B69" s="1" t="s">
        <v>10</v>
      </c>
      <c r="C69" s="13" t="s">
        <v>3</v>
      </c>
      <c r="D69" s="31"/>
      <c r="E69" s="28">
        <f>IF(COUNTA(G69:L69)=0,"",COUNTA(G69:L69))</f>
        <v>3</v>
      </c>
      <c r="F69" s="16">
        <v>2</v>
      </c>
      <c r="G69" s="17" t="s">
        <v>100</v>
      </c>
      <c r="H69" s="17" t="s">
        <v>100</v>
      </c>
      <c r="I69" s="17" t="s">
        <v>100</v>
      </c>
      <c r="J69" s="16"/>
      <c r="K69" s="16"/>
      <c r="L69" s="16"/>
      <c r="M69" s="18">
        <f>IF(E69="",1,E69+5)</f>
        <v>8</v>
      </c>
      <c r="N69" s="16">
        <v>8</v>
      </c>
      <c r="O69" s="17">
        <f>IF(OR(D69="abs",D69="LIPSA"),"abs",ROUND((10-5)*(N69-2)/(10-2)+5,2))</f>
        <v>8.75</v>
      </c>
      <c r="P69" s="16">
        <v>10</v>
      </c>
      <c r="Q69" s="16">
        <v>10</v>
      </c>
      <c r="R69" s="17" t="s">
        <v>222</v>
      </c>
      <c r="S69" s="17" t="s">
        <v>223</v>
      </c>
      <c r="T69" s="16"/>
      <c r="U69" s="16"/>
      <c r="V69" s="16">
        <f>IF($O69="abs","abs",ROUND(50%*$M69+25%*$O69+25%*($P69+$Q69)/2,2))</f>
        <v>8.69</v>
      </c>
      <c r="W69" s="34">
        <f>IF(V69="abs","abs",ROUND(V69,0))</f>
        <v>9</v>
      </c>
      <c r="X69" s="16" t="str">
        <f>IF(Y69&lt;&gt;"","Da","Nu")</f>
        <v>Da</v>
      </c>
      <c r="Y69" s="19" t="s">
        <v>131</v>
      </c>
      <c r="Z69" s="19"/>
      <c r="AA69" t="str">
        <f>"Buna ziua, "&amp;B69&amp;", "&amp;CHAR(10)&amp;CHAR(10)&amp;"Nota FINALA la disciplina 'Logica matematica si comptationala' este : "&amp;W69&amp;CHAR(10)&amp;CHAR(10)&amp;"care este rezultatul lucrarii de colocviu si a activitatii la orele de laborator si curs. "&amp;CHAR(10)&amp;CHAR(10)&amp;"- Activitatea la laborator : "&amp;M69&amp;" (reprezinta 50% din nota finala)"&amp;CHAR(10)&amp;"- Punctaj grila: "&amp;N69&amp;",  ceea ce corespunde notei : "&amp;O69&amp;",  (25% din nota finala)"&amp;CHAR(10)&amp;"- Problema 1: "&amp;P69&amp;" (12,5% din nota finala) {Comentariu: "&amp;R69&amp;"};"&amp;CHAR(10)&amp;"- Problema 2: "&amp;Q69&amp;" (12,5% din nota finala) {Comentariu: "&amp;S69&amp;"};"&amp;CHAR(10) &amp; CHAR(10) &amp; CHAR(10) &amp; "Astfel nota finala cu zecimale este : " &amp; V69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EVGHENIE I. ANDREEA FLORENTINA, 
Nota FINALA la disciplina 'Logica matematica si comptationala' este : 9
care este rezultatul lucrarii de colocviu si a activitatii la orele de laborator si curs. 
- Activitatea la laborator : 8 (reprezinta 50% din nota finala)
- Punctaj grila: 8,  ceea ce corespunde notei : 8.75,  (25% din nota finala)
- Problema 1: 10 (12,5% din nota finala) {Comentariu: OK};
- Problema 2: 10 (12,5% din nota finala) {Comentariu: Ok, mai aveam intrebari, dar minime. };
Astfel nota finala cu zecimale este : 8.69 , care ne aduce la nota finala rotunjita anuntata la inceputul mesajului.
Pentru eventuale contestatii ma contactati pe email la adresa andrei.rusu.teach@gmail.com pana duminica, 31.05.2020, orele 9.30 
Cu respect, 
Andrei RUSU</v>
      </c>
      <c r="AB69" s="42" t="s">
        <v>100</v>
      </c>
      <c r="AC69" s="3"/>
    </row>
    <row r="70" spans="1:29" ht="15.65" customHeight="1" x14ac:dyDescent="0.3">
      <c r="A70" s="8">
        <v>56</v>
      </c>
      <c r="B70" s="1" t="s">
        <v>11</v>
      </c>
      <c r="C70" s="13" t="s">
        <v>6</v>
      </c>
      <c r="D70" s="31" t="s">
        <v>151</v>
      </c>
      <c r="E70" s="28" t="str">
        <f>IF(COUNTA(G70:L70)=0,"",COUNTA(G70:L70))</f>
        <v/>
      </c>
      <c r="F70" s="16">
        <v>3</v>
      </c>
      <c r="G70" s="16"/>
      <c r="H70" s="16"/>
      <c r="I70" s="16"/>
      <c r="J70" s="16"/>
      <c r="K70" s="16"/>
      <c r="L70" s="16"/>
      <c r="M70" s="18">
        <f>IF(E70="",1,E70+5)</f>
        <v>1</v>
      </c>
      <c r="N70" s="16" t="str">
        <f>IF($D70="abs","ABS","")</f>
        <v>ABS</v>
      </c>
      <c r="O70" s="17" t="str">
        <f>IF(OR(D70="abs",D70="LIPSA"),"abs",ROUND((10-5)*(N70-2)/(10-2)+5,2))</f>
        <v>abs</v>
      </c>
      <c r="P70" s="16" t="str">
        <f>IF($D70="abs","ABS","")</f>
        <v>ABS</v>
      </c>
      <c r="Q70" s="16" t="str">
        <f>IF($D70="abs","ABS","")</f>
        <v>ABS</v>
      </c>
      <c r="R70" s="16" t="str">
        <f>IF($D70="abs","ABS","")</f>
        <v>ABS</v>
      </c>
      <c r="S70" s="16" t="str">
        <f>IF($D70="abs","ABS","")</f>
        <v>ABS</v>
      </c>
      <c r="T70" s="16"/>
      <c r="U70" s="16"/>
      <c r="V70" s="16" t="str">
        <f>IF($O70="abs","abs",ROUND(50%*$M70+25%*$O70+25%*($P70+$Q70)/2,2))</f>
        <v>abs</v>
      </c>
      <c r="W70" s="34" t="str">
        <f>IF(V70="abs","abs",ROUND(V70,0))</f>
        <v>abs</v>
      </c>
      <c r="X70" s="16" t="str">
        <f>IF(Y70&lt;&gt;"","Da","Nu")</f>
        <v>Nu</v>
      </c>
      <c r="Y70" s="19"/>
      <c r="Z70" s="19"/>
      <c r="AB70" s="42" t="s">
        <v>100</v>
      </c>
    </row>
    <row r="71" spans="1:29" ht="15.25" customHeight="1" x14ac:dyDescent="0.3">
      <c r="A71" s="8">
        <v>57</v>
      </c>
      <c r="B71" s="1" t="s">
        <v>12</v>
      </c>
      <c r="C71" s="13" t="s">
        <v>3</v>
      </c>
      <c r="D71" s="31"/>
      <c r="E71" s="28">
        <f>IF(COUNTA(G71:L71)=0,"",COUNTA(G71:L71))</f>
        <v>4</v>
      </c>
      <c r="F71" s="16">
        <v>3</v>
      </c>
      <c r="G71" s="17" t="s">
        <v>100</v>
      </c>
      <c r="H71" s="17" t="s">
        <v>100</v>
      </c>
      <c r="I71" s="17" t="s">
        <v>100</v>
      </c>
      <c r="J71" s="16"/>
      <c r="K71" s="17" t="s">
        <v>100</v>
      </c>
      <c r="L71" s="16"/>
      <c r="M71" s="18">
        <f>IF(E71="",1,E71+5)</f>
        <v>9</v>
      </c>
      <c r="N71" s="16">
        <v>6</v>
      </c>
      <c r="O71" s="17">
        <f>IF(OR(D71="abs",D71="LIPSA"),"abs",ROUND((10-5)*(N71-2)/(10-2)+5,2))</f>
        <v>7.5</v>
      </c>
      <c r="P71" s="16">
        <v>8</v>
      </c>
      <c r="Q71" s="16">
        <v>8</v>
      </c>
      <c r="R71" s="17" t="s">
        <v>232</v>
      </c>
      <c r="S71" s="17" t="s">
        <v>233</v>
      </c>
      <c r="T71" s="16"/>
      <c r="U71" s="16"/>
      <c r="V71" s="16">
        <f>IF($O71="abs","abs",ROUND(50%*$M71+25%*$O71+25%*($P71+$Q71)/2,2))</f>
        <v>8.3800000000000008</v>
      </c>
      <c r="W71" s="34">
        <f>IF(V71="abs","abs",ROUND(V71,0))</f>
        <v>8</v>
      </c>
      <c r="X71" s="16" t="str">
        <f>IF(Y71&lt;&gt;"","Da","Nu")</f>
        <v>Da</v>
      </c>
      <c r="Y71" s="19" t="s">
        <v>109</v>
      </c>
      <c r="Z71" s="19"/>
      <c r="AA71" t="str">
        <f>"Buna ziua, "&amp;B71&amp;", "&amp;CHAR(10)&amp;CHAR(10)&amp;"Nota FINALA la disciplina 'Logica matematica si comptationala' este : "&amp;W71&amp;CHAR(10)&amp;CHAR(10)&amp;"care este rezultatul lucrarii de colocviu si a activitatii la orele de laborator si curs. "&amp;CHAR(10)&amp;CHAR(10)&amp;"- Activitatea la laborator : "&amp;M71&amp;" (reprezinta 50% din nota finala)"&amp;CHAR(10)&amp;"- Punctaj grila: "&amp;N71&amp;",  ceea ce corespunde notei : "&amp;O71&amp;",  (25% din nota finala)"&amp;CHAR(10)&amp;"- Problema 1: "&amp;P71&amp;" (12,5% din nota finala) {Comentariu: "&amp;R71&amp;"};"&amp;CHAR(10)&amp;"- Problema 2: "&amp;Q71&amp;" (12,5% din nota finala) {Comentariu: "&amp;S71&amp;"};"&amp;CHAR(10) &amp; CHAR(10) &amp; CHAR(10) &amp; "Astfel nota finala cu zecimale este : " &amp; V71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FILIPOV F. ANDREI- RĂZVAN, 
Nota FINALA la disciplina 'Logica matematica si comptationala' este : 8
care este rezultatul lucrarii de colocviu si a activitatii la orele de laborator si curs. 
- Activitatea la laborator : 9 (reprezinta 50% din nota finala)
- Punctaj grila: 6,  ceea ce corespunde notei : 7.5,  (25% din nota finala)
- Problema 1: 8 (12,5% din nota finala) {Comentariu: Ati obtinut FNC, dar nu minimala. };
- Problema 2: 8 (12,5% din nota finala) {Comentariu: Aveti transformari echivalente (eliminarea implicatiei), dar nu ati ajuns la FNC. };
Astfel nota finala cu zecimale este : 8.38 , care ne aduce la nota finala rotunjita anuntata la inceputul mesajului.
Pentru eventuale contestatii ma contactati pe email la adresa andrei.rusu.teach@gmail.com pana duminica, 31.05.2020, orele 9.30 
Cu respect, 
Andrei RUSU</v>
      </c>
      <c r="AB71" s="42" t="s">
        <v>100</v>
      </c>
    </row>
    <row r="72" spans="1:29" ht="15.25" customHeight="1" x14ac:dyDescent="0.3">
      <c r="A72" s="8">
        <v>58</v>
      </c>
      <c r="B72" s="1" t="s">
        <v>13</v>
      </c>
      <c r="C72" s="13" t="s">
        <v>6</v>
      </c>
      <c r="D72" s="31" t="s">
        <v>254</v>
      </c>
      <c r="E72" s="28" t="str">
        <f>IF(COUNTA(G72:L72)=0,"",COUNTA(G72:L72))</f>
        <v/>
      </c>
      <c r="F72" s="16">
        <v>3</v>
      </c>
      <c r="G72" s="16"/>
      <c r="H72" s="16"/>
      <c r="I72" s="16"/>
      <c r="J72" s="16"/>
      <c r="K72" s="16"/>
      <c r="L72" s="16"/>
      <c r="M72" s="18">
        <f>IF(E72="",1,E72+5)</f>
        <v>1</v>
      </c>
      <c r="N72" s="16" t="str">
        <f>IF($D72="abs","ABS","")</f>
        <v/>
      </c>
      <c r="O72" s="17" t="str">
        <f>IF(OR(D72="abs",D72="LIPSA"),"abs",ROUND((10-5)*(N72-2)/(10-2)+5,2))</f>
        <v>abs</v>
      </c>
      <c r="P72" s="16" t="str">
        <f>IF($D72="abs","ABS","")</f>
        <v/>
      </c>
      <c r="Q72" s="16" t="str">
        <f>IF($D72="abs","ABS","")</f>
        <v/>
      </c>
      <c r="R72" s="16" t="str">
        <f>IF($D72="abs","ABS","")</f>
        <v/>
      </c>
      <c r="S72" s="16" t="str">
        <f>IF($D72="abs","ABS","")</f>
        <v/>
      </c>
      <c r="T72" s="16"/>
      <c r="U72" s="16"/>
      <c r="V72" s="16" t="str">
        <f>IF($O72="abs","abs",ROUND(50%*$M72+25%*$O72+25%*($P72+$Q72)/2,2))</f>
        <v>abs</v>
      </c>
      <c r="W72" s="34" t="str">
        <f>IF(V72="abs","abs",ROUND(V72,0))</f>
        <v>abs</v>
      </c>
      <c r="X72" s="16" t="str">
        <f>IF(Y72&lt;&gt;"","Da","Nu")</f>
        <v>Nu</v>
      </c>
      <c r="Y72" s="19"/>
      <c r="Z72" s="19"/>
    </row>
    <row r="73" spans="1:29" ht="15.25" customHeight="1" x14ac:dyDescent="0.3">
      <c r="A73" s="8">
        <v>59</v>
      </c>
      <c r="B73" s="1" t="s">
        <v>14</v>
      </c>
      <c r="C73" s="13" t="s">
        <v>3</v>
      </c>
      <c r="D73" s="31" t="s">
        <v>254</v>
      </c>
      <c r="E73" s="28" t="str">
        <f>IF(COUNTA(G73:L73)=0,"",COUNTA(G73:L73))</f>
        <v/>
      </c>
      <c r="F73" s="16">
        <v>3</v>
      </c>
      <c r="G73" s="16"/>
      <c r="H73" s="16"/>
      <c r="I73" s="16"/>
      <c r="J73" s="16"/>
      <c r="K73" s="16"/>
      <c r="L73" s="16"/>
      <c r="M73" s="18">
        <f>IF(E73="",1,E73+5)</f>
        <v>1</v>
      </c>
      <c r="N73" s="16" t="str">
        <f>IF($D73="abs","ABS","")</f>
        <v/>
      </c>
      <c r="O73" s="17" t="str">
        <f>IF(OR(D73="abs",D73="LIPSA"),"abs",ROUND((10-5)*(N73-2)/(10-2)+5,2))</f>
        <v>abs</v>
      </c>
      <c r="P73" s="16" t="str">
        <f>IF($D73="abs","ABS","")</f>
        <v/>
      </c>
      <c r="Q73" s="16" t="str">
        <f>IF($D73="abs","ABS","")</f>
        <v/>
      </c>
      <c r="R73" s="16" t="str">
        <f>IF($D73="abs","ABS","")</f>
        <v/>
      </c>
      <c r="S73" s="16" t="str">
        <f>IF($D73="abs","ABS","")</f>
        <v/>
      </c>
      <c r="T73" s="16"/>
      <c r="U73" s="16"/>
      <c r="V73" s="16" t="str">
        <f>IF($O73="abs","abs",ROUND(50%*$M73+25%*$O73+25%*($P73+$Q73)/2,2))</f>
        <v>abs</v>
      </c>
      <c r="W73" s="34" t="str">
        <f>IF(V73="abs","abs",ROUND(V73,0))</f>
        <v>abs</v>
      </c>
      <c r="X73" s="16" t="str">
        <f>IF(Y73&lt;&gt;"","Da","Nu")</f>
        <v>Nu</v>
      </c>
      <c r="Y73" s="19"/>
      <c r="Z73" s="19"/>
    </row>
    <row r="74" spans="1:29" ht="15.25" customHeight="1" x14ac:dyDescent="0.3">
      <c r="A74" s="8">
        <v>60</v>
      </c>
      <c r="B74" s="1" t="s">
        <v>15</v>
      </c>
      <c r="C74" s="13" t="s">
        <v>6</v>
      </c>
      <c r="D74" s="31" t="s">
        <v>151</v>
      </c>
      <c r="E74" s="28" t="str">
        <f>IF(COUNTA(G74:L74)=0,"",COUNTA(G74:L74))</f>
        <v/>
      </c>
      <c r="F74" s="16">
        <v>3</v>
      </c>
      <c r="G74" s="16"/>
      <c r="H74" s="16"/>
      <c r="I74" s="16"/>
      <c r="J74" s="16"/>
      <c r="K74" s="16"/>
      <c r="L74" s="16"/>
      <c r="M74" s="18">
        <f>IF(E74="",1,E74+5)</f>
        <v>1</v>
      </c>
      <c r="N74" s="16" t="str">
        <f>IF($D74="abs","ABS","")</f>
        <v>ABS</v>
      </c>
      <c r="O74" s="17" t="str">
        <f>IF(OR(D74="abs",D74="LIPSA"),"abs",ROUND((10-5)*(N74-2)/(10-2)+5,2))</f>
        <v>abs</v>
      </c>
      <c r="P74" s="16" t="str">
        <f>IF($D74="abs","ABS","")</f>
        <v>ABS</v>
      </c>
      <c r="Q74" s="16" t="str">
        <f>IF($D74="abs","ABS","")</f>
        <v>ABS</v>
      </c>
      <c r="R74" s="16" t="str">
        <f>IF($D74="abs","ABS","")</f>
        <v>ABS</v>
      </c>
      <c r="S74" s="16" t="str">
        <f>IF($D74="abs","ABS","")</f>
        <v>ABS</v>
      </c>
      <c r="T74" s="16"/>
      <c r="U74" s="16"/>
      <c r="V74" s="16" t="str">
        <f>IF($O74="abs","abs",ROUND(50%*$M74+25%*$O74+25%*($P74+$Q74)/2,2))</f>
        <v>abs</v>
      </c>
      <c r="W74" s="34" t="str">
        <f>IF(V74="abs","abs",ROUND(V74,0))</f>
        <v>abs</v>
      </c>
      <c r="X74" s="16" t="str">
        <f>IF(Y74&lt;&gt;"","Da","Nu")</f>
        <v>Nu</v>
      </c>
      <c r="Y74" s="19"/>
      <c r="Z74" s="19"/>
      <c r="AB74" s="42" t="s">
        <v>100</v>
      </c>
    </row>
    <row r="75" spans="1:29" ht="15.25" customHeight="1" x14ac:dyDescent="0.3">
      <c r="A75" s="8">
        <v>61</v>
      </c>
      <c r="B75" s="1" t="s">
        <v>16</v>
      </c>
      <c r="C75" s="13" t="s">
        <v>6</v>
      </c>
      <c r="D75" s="31"/>
      <c r="E75" s="28">
        <f>IF(COUNTA(G75:L75)=0,"",COUNTA(G75:L75))</f>
        <v>4</v>
      </c>
      <c r="F75" s="16">
        <v>3</v>
      </c>
      <c r="G75" s="17" t="s">
        <v>100</v>
      </c>
      <c r="H75" s="17" t="s">
        <v>100</v>
      </c>
      <c r="I75" s="17" t="s">
        <v>100</v>
      </c>
      <c r="J75" s="16"/>
      <c r="K75" s="17" t="s">
        <v>100</v>
      </c>
      <c r="L75" s="16"/>
      <c r="M75" s="18">
        <f>IF(E75="",1,E75+5)</f>
        <v>9</v>
      </c>
      <c r="N75" s="16">
        <v>6</v>
      </c>
      <c r="O75" s="17">
        <f>IF(OR(D75="abs",D75="LIPSA"),"abs",ROUND((10-5)*(N75-2)/(10-2)+5,2))</f>
        <v>7.5</v>
      </c>
      <c r="P75" s="16">
        <v>7</v>
      </c>
      <c r="Q75" s="16">
        <v>8</v>
      </c>
      <c r="R75" s="17" t="s">
        <v>235</v>
      </c>
      <c r="S75" s="17" t="s">
        <v>230</v>
      </c>
      <c r="T75" s="16"/>
      <c r="U75" s="16"/>
      <c r="V75" s="16">
        <f>IF($O75="abs","abs",ROUND(50%*$M75+25%*$O75+25%*($P75+$Q75)/2,2))</f>
        <v>8.25</v>
      </c>
      <c r="W75" s="34">
        <f>IF(V75="abs","abs",ROUND(V75,0))</f>
        <v>8</v>
      </c>
      <c r="X75" s="16" t="str">
        <f>IF(Y75&lt;&gt;"","Da","Nu")</f>
        <v>Da</v>
      </c>
      <c r="Y75" s="19" t="s">
        <v>111</v>
      </c>
      <c r="Z75" s="19"/>
      <c r="AA75" t="str">
        <f>"Buna ziua, "&amp;B75&amp;", "&amp;CHAR(10)&amp;CHAR(10)&amp;"Nota FINALA la disciplina 'Logica matematica si comptationala' este : "&amp;W75&amp;CHAR(10)&amp;CHAR(10)&amp;"care este rezultatul lucrarii de colocviu si a activitatii la orele de laborator si curs. "&amp;CHAR(10)&amp;CHAR(10)&amp;"- Activitatea la laborator : "&amp;M75&amp;" (reprezinta 50% din nota finala)"&amp;CHAR(10)&amp;"- Punctaj grila: "&amp;N75&amp;",  ceea ce corespunde notei : "&amp;O75&amp;",  (25% din nota finala)"&amp;CHAR(10)&amp;"- Problema 1: "&amp;P75&amp;" (12,5% din nota finala) {Comentariu: "&amp;R75&amp;"};"&amp;CHAR(10)&amp;"- Problema 2: "&amp;Q75&amp;" (12,5% din nota finala) {Comentariu: "&amp;S75&amp;"};"&amp;CHAR(10) &amp; CHAR(10) &amp; CHAR(10) &amp; "Astfel nota finala cu zecimale este : " &amp; V75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GHEORGHE S. DUMITRU-BOGDĂNEL, 
Nota FINALA la disciplina 'Logica matematica si comptationala' este : 8
care este rezultatul lucrarii de colocviu si a activitatii la orele de laborator si curs. 
- Activitatea la laborator : 9 (reprezinta 50% din nota finala)
- Punctaj grila: 6,  ceea ce corespunde notei : 7.5,  (25% din nota finala)
- Problema 1: 7 (12,5% din nota finala) {Comentariu: Ati aplicat niste transformari echivalente, dar nu ati ajuns la nici o forma normala. };
- Problema 2: 8 (12,5% din nota finala) {Comentariu: FNC nu este cea minimala, dar este o FNC. };
Astfel nota finala cu zecimale este : 8.25 , care ne aduce la nota finala rotunjita anuntata la inceputul mesajului.
Pentru eventuale contestatii ma contactati pe email la adresa andrei.rusu.teach@gmail.com pana duminica, 31.05.2020, orele 9.30 
Cu respect, 
Andrei RUSU</v>
      </c>
      <c r="AB75" s="42" t="s">
        <v>100</v>
      </c>
    </row>
    <row r="76" spans="1:29" ht="15.25" customHeight="1" x14ac:dyDescent="0.3">
      <c r="A76" s="8">
        <v>62</v>
      </c>
      <c r="B76" s="1" t="s">
        <v>17</v>
      </c>
      <c r="C76" s="13" t="s">
        <v>3</v>
      </c>
      <c r="D76" s="31"/>
      <c r="E76" s="28" t="str">
        <f>IF(COUNTA(G76:L76)=0,"",COUNTA(G76:L76))</f>
        <v/>
      </c>
      <c r="F76" s="16">
        <v>3</v>
      </c>
      <c r="G76" s="16"/>
      <c r="H76" s="16"/>
      <c r="I76" s="16"/>
      <c r="J76" s="16"/>
      <c r="K76" s="16"/>
      <c r="L76" s="16"/>
      <c r="M76" s="18">
        <f>IF(E76="",1,E76+5)</f>
        <v>1</v>
      </c>
      <c r="N76" s="16">
        <v>5</v>
      </c>
      <c r="O76" s="17">
        <f>IF(OR(D76="abs",D76="LIPSA"),"abs",ROUND((10-5)*(N76-2)/(10-2)+5,2))</f>
        <v>6.88</v>
      </c>
      <c r="P76" s="16">
        <v>7</v>
      </c>
      <c r="Q76" s="16">
        <v>8</v>
      </c>
      <c r="R76" s="17" t="s">
        <v>169</v>
      </c>
      <c r="S76" s="17" t="s">
        <v>170</v>
      </c>
      <c r="T76" s="17" t="s">
        <v>171</v>
      </c>
      <c r="U76" s="16"/>
      <c r="V76" s="16">
        <f>IF($O76="abs","abs",ROUND(50%*$M76+25%*$O76+25%*($P76+$Q76)/2,2))</f>
        <v>4.0999999999999996</v>
      </c>
      <c r="W76" s="34">
        <v>5</v>
      </c>
      <c r="X76" s="16" t="str">
        <f>IF(Y76&lt;&gt;"","Da","Nu")</f>
        <v>Da</v>
      </c>
      <c r="Y76" s="19" t="s">
        <v>168</v>
      </c>
      <c r="Z76" s="19"/>
      <c r="AA76" t="str">
        <f>"Buna ziua, "&amp;B76&amp;", "&amp;CHAR(10)&amp;CHAR(10)&amp;"Nota FINALA la disciplina 'Logica matematica si comptationala' este : "&amp;W76&amp;CHAR(10)&amp;CHAR(10)&amp;"care este rezultatul lucrarii de colocviu si a activitatii la orele de laborator si curs. "&amp;CHAR(10)&amp;CHAR(10)&amp;"- Activitatea la laborator : "&amp;M76&amp;" (reprezinta 50% din nota finala)"&amp;CHAR(10)&amp;"- Punctaj grila: "&amp;N76&amp;",  ceea ce corespunde notei : "&amp;O76&amp;",  (25% din nota finala)"&amp;CHAR(10)&amp;"- Problema 1: "&amp;P76&amp;" (12,5% din nota finala) {Comentariu: "&amp;R76&amp;"};"&amp;CHAR(10)&amp;"- Problema 2: "&amp;Q76&amp;" (12,5% din nota finala) {Comentariu: "&amp;S76&amp;"};"&amp;CHAR(10) &amp; CHAR(10) &amp; CHAR(10) &amp; "Astfel nota finala cu zecimale este : " &amp; V76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GORGOVAN C. VLAD, 
Nota FINALA la disciplina 'Logica matematica si comptationala' este : 5
care este rezultatul lucrarii de colocviu si a activitatii la orele de laborator si curs. 
- Activitatea la laborator : 1 (reprezinta 50% din nota finala)
- Punctaj grila: 5,  ceea ce corespunde notei : 6.88,  (25% din nota finala)
- Problema 1: 7 (12,5% din nota finala) {Comentariu: Ati gresit facand transformarile echivalente. De aia am construit FNC si FND in baza tabelului de adevar ca sa nu gresim :)};
- Problema 2: 8 (12,5% din nota finala) {Comentariu: Ati construit corect FNC, doar ca nu e minimala :)};
Astfel nota finala cu zecimale este : 4.1 , care ne aduce la nota finala rotunjita anuntata la inceputul mesajului.
Pentru eventuale contestatii ma contactati pe email la adresa andrei.rusu.teach@gmail.com pana duminica, 31.05.2020, orele 9.30 
Cu respect, 
Andrei RUSU</v>
      </c>
      <c r="AB76" s="42" t="s">
        <v>100</v>
      </c>
    </row>
    <row r="77" spans="1:29" ht="15.25" customHeight="1" x14ac:dyDescent="0.3">
      <c r="A77" s="8">
        <v>63</v>
      </c>
      <c r="B77" s="1" t="s">
        <v>18</v>
      </c>
      <c r="C77" s="13" t="s">
        <v>6</v>
      </c>
      <c r="D77" s="31"/>
      <c r="E77" s="28">
        <f>IF(COUNTA(G77:L77)=0,"",COUNTA(G77:L77))</f>
        <v>4</v>
      </c>
      <c r="F77" s="16">
        <v>3</v>
      </c>
      <c r="G77" s="17" t="s">
        <v>100</v>
      </c>
      <c r="H77" s="17" t="s">
        <v>100</v>
      </c>
      <c r="I77" s="16"/>
      <c r="J77" s="17" t="s">
        <v>100</v>
      </c>
      <c r="K77" s="17" t="s">
        <v>100</v>
      </c>
      <c r="L77" s="16"/>
      <c r="M77" s="18">
        <f>IF(E77="",1,E77+5)</f>
        <v>9</v>
      </c>
      <c r="N77" s="16">
        <v>5</v>
      </c>
      <c r="O77" s="17">
        <f>IF(OR(D77="abs",D77="LIPSA"),"abs",ROUND((10-5)*(N77-2)/(10-2)+5,2))</f>
        <v>6.88</v>
      </c>
      <c r="P77" s="16">
        <v>8</v>
      </c>
      <c r="Q77" s="16">
        <v>8</v>
      </c>
      <c r="R77" s="17" t="s">
        <v>229</v>
      </c>
      <c r="S77" s="17" t="s">
        <v>230</v>
      </c>
      <c r="T77" s="16"/>
      <c r="U77" s="16"/>
      <c r="V77" s="16">
        <f>IF($O77="abs","abs",ROUND(50%*$M77+25%*$O77+25%*($P77+$Q77)/2,2))</f>
        <v>8.2200000000000006</v>
      </c>
      <c r="W77" s="34">
        <f>IF(V77="abs","abs",ROUND(V77,0))</f>
        <v>8</v>
      </c>
      <c r="X77" s="16" t="str">
        <f>IF(Y77&lt;&gt;"","Da","Nu")</f>
        <v>Da</v>
      </c>
      <c r="Y77" s="19" t="s">
        <v>228</v>
      </c>
      <c r="Z77" s="19"/>
      <c r="AA77" t="str">
        <f>"Buna ziua, "&amp;B77&amp;", "&amp;CHAR(10)&amp;CHAR(10)&amp;"Nota FINALA la disciplina 'Logica matematica si comptationala' este : "&amp;W77&amp;CHAR(10)&amp;CHAR(10)&amp;"care este rezultatul lucrarii de colocviu si a activitatii la orele de laborator si curs. "&amp;CHAR(10)&amp;CHAR(10)&amp;"- Activitatea la laborator : "&amp;M77&amp;" (reprezinta 50% din nota finala)"&amp;CHAR(10)&amp;"- Punctaj grila: "&amp;N77&amp;",  ceea ce corespunde notei : "&amp;O77&amp;",  (25% din nota finala)"&amp;CHAR(10)&amp;"- Problema 1: "&amp;P77&amp;" (12,5% din nota finala) {Comentariu: "&amp;R77&amp;"};"&amp;CHAR(10)&amp;"- Problema 2: "&amp;Q77&amp;" (12,5% din nota finala) {Comentariu: "&amp;S77&amp;"};"&amp;CHAR(10) &amp; CHAR(10) &amp; CHAR(10) &amp; "Astfel nota finala cu zecimale este : " &amp; V77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GRIJUC M. FLORIANA - ANDREEA, 
Nota FINALA la disciplina 'Logica matematica si comptationala' este : 8
care este rezultatul lucrarii de colocviu si a activitatii la orele de laborator si curs. 
- Activitatea la laborator : 9 (reprezinta 50% din nota finala)
- Punctaj grila: 5,  ceea ce corespunde notei : 6.88,  (25% din nota finala)
- Problema 1: 8 (12,5% din nota finala) {Comentariu: Aveti transformari echivalente, dar nu ati ajuns la FNC, nici la FND};
- Problema 2: 8 (12,5% din nota finala) {Comentariu: FNC nu este cea minimala, dar este o FNC. };
Astfel nota finala cu zecimale este : 8.22 , care ne aduce la nota finala rotunjita anuntata la inceputul mesajului.
Pentru eventuale contestatii ma contactati pe email la adresa andrei.rusu.teach@gmail.com pana duminica, 31.05.2020, orele 9.30 
Cu respect, 
Andrei RUSU</v>
      </c>
      <c r="AB77" s="42" t="s">
        <v>100</v>
      </c>
    </row>
    <row r="78" spans="1:29" ht="15.25" customHeight="1" x14ac:dyDescent="0.3">
      <c r="A78" s="8">
        <v>64</v>
      </c>
      <c r="B78" s="1" t="s">
        <v>19</v>
      </c>
      <c r="C78" s="13" t="s">
        <v>3</v>
      </c>
      <c r="D78" s="31"/>
      <c r="E78" s="28">
        <f>IF(COUNTA(G78:L78)=0,"",COUNTA(G78:L78))</f>
        <v>3</v>
      </c>
      <c r="F78" s="16">
        <v>3</v>
      </c>
      <c r="G78" s="17" t="s">
        <v>100</v>
      </c>
      <c r="H78" s="17" t="s">
        <v>100</v>
      </c>
      <c r="I78" s="17" t="s">
        <v>100</v>
      </c>
      <c r="J78" s="16"/>
      <c r="K78" s="16"/>
      <c r="L78" s="16"/>
      <c r="M78" s="18">
        <f>IF(E78="",1,E78+5)</f>
        <v>8</v>
      </c>
      <c r="N78" s="16">
        <v>8</v>
      </c>
      <c r="O78" s="17">
        <f>IF(OR(D78="abs",D78="LIPSA"),"abs",ROUND((10-5)*(N78-2)/(10-2)+5,2))</f>
        <v>8.75</v>
      </c>
      <c r="P78" s="16">
        <v>10</v>
      </c>
      <c r="Q78" s="16">
        <v>10</v>
      </c>
      <c r="R78" s="17" t="s">
        <v>200</v>
      </c>
      <c r="S78" s="17" t="s">
        <v>200</v>
      </c>
      <c r="T78" s="16"/>
      <c r="U78" s="16"/>
      <c r="V78" s="16">
        <f>IF($O78="abs","abs",ROUND(50%*$M78+25%*$O78+25%*($P78+$Q78)/2,2))</f>
        <v>8.69</v>
      </c>
      <c r="W78" s="34">
        <f>IF(V78="abs","abs",ROUND(V78,0))</f>
        <v>9</v>
      </c>
      <c r="X78" s="16" t="str">
        <f>IF(Y78&lt;&gt;"","Da","Nu")</f>
        <v>Da</v>
      </c>
      <c r="Y78" s="19" t="s">
        <v>112</v>
      </c>
      <c r="Z78" s="19"/>
      <c r="AA78" t="str">
        <f>"Buna ziua, "&amp;B78&amp;", "&amp;CHAR(10)&amp;CHAR(10)&amp;"Nota FINALA la disciplina 'Logica matematica si comptationala' este : "&amp;W78&amp;CHAR(10)&amp;CHAR(10)&amp;"care este rezultatul lucrarii de colocviu si a activitatii la orele de laborator si curs. "&amp;CHAR(10)&amp;CHAR(10)&amp;"- Activitatea la laborator : "&amp;M78&amp;" (reprezinta 50% din nota finala)"&amp;CHAR(10)&amp;"- Punctaj grila: "&amp;N78&amp;",  ceea ce corespunde notei : "&amp;O78&amp;",  (25% din nota finala)"&amp;CHAR(10)&amp;"- Problema 1: "&amp;P78&amp;" (12,5% din nota finala) {Comentariu: "&amp;R78&amp;"};"&amp;CHAR(10)&amp;"- Problema 2: "&amp;Q78&amp;" (12,5% din nota finala) {Comentariu: "&amp;S78&amp;"};"&amp;CHAR(10) &amp; CHAR(10) &amp; CHAR(10) &amp; "Astfel nota finala cu zecimale este : " &amp; V78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HOROVEI ŞT. GABRIEL, 
Nota FINALA la disciplina 'Logica matematica si comptationala' este : 9
care este rezultatul lucrarii de colocviu si a activitatii la orele de laborator si curs. 
- Activitatea la laborator : 8 (reprezinta 50% din nota finala)
- Punctaj grila: 8,  ceea ce corespunde notei : 8.75,  (25% din nota finala)
- Problema 1: 10 (12,5% din nota finala) {Comentariu: Ok};
- Problema 2: 10 (12,5% din nota finala) {Comentariu: Ok};
Astfel nota finala cu zecimale este : 8.69 , care ne aduce la nota finala rotunjita anuntata la inceputul mesajului.
Pentru eventuale contestatii ma contactati pe email la adresa andrei.rusu.teach@gmail.com pana duminica, 31.05.2020, orele 9.30 
Cu respect, 
Andrei RUSU</v>
      </c>
      <c r="AB78" s="42" t="s">
        <v>100</v>
      </c>
    </row>
    <row r="79" spans="1:29" ht="15.25" customHeight="1" x14ac:dyDescent="0.3">
      <c r="A79" s="8">
        <v>65</v>
      </c>
      <c r="B79" s="1" t="s">
        <v>20</v>
      </c>
      <c r="C79" s="13" t="s">
        <v>6</v>
      </c>
      <c r="D79" s="31"/>
      <c r="E79" s="28" t="str">
        <f>IF(COUNTA(G79:L79)=0,"",COUNTA(G79:L79))</f>
        <v/>
      </c>
      <c r="F79" s="16">
        <v>3</v>
      </c>
      <c r="G79" s="16"/>
      <c r="H79" s="16"/>
      <c r="I79" s="16"/>
      <c r="J79" s="16"/>
      <c r="K79" s="16"/>
      <c r="L79" s="16"/>
      <c r="M79" s="18">
        <f>IF(E79="",1,E79+5)</f>
        <v>1</v>
      </c>
      <c r="N79" s="16">
        <v>4</v>
      </c>
      <c r="O79" s="17">
        <f>IF(OR(D79="abs",D79="LIPSA"),"abs",ROUND((10-5)*(N79-2)/(10-2)+5,2))</f>
        <v>6.25</v>
      </c>
      <c r="P79" s="16">
        <v>5</v>
      </c>
      <c r="Q79" s="16">
        <v>5</v>
      </c>
      <c r="R79" s="16" t="str">
        <f>IF($D79="abs","ABS","")</f>
        <v/>
      </c>
      <c r="S79" s="16" t="str">
        <f>IF($D79="abs","ABS","")</f>
        <v/>
      </c>
      <c r="T79" s="16"/>
      <c r="U79" s="16"/>
      <c r="V79" s="16">
        <f>IF($O79="abs","abs",ROUND(50%*$M79+25%*$O79+25%*($P79+$Q79)/2,2))</f>
        <v>3.31</v>
      </c>
      <c r="W79" s="34">
        <v>5</v>
      </c>
      <c r="X79" s="16" t="str">
        <f>IF(Y79&lt;&gt;"","Da","Nu")</f>
        <v>Da</v>
      </c>
      <c r="Y79" s="19" t="s">
        <v>154</v>
      </c>
      <c r="Z79" s="19"/>
      <c r="AA79" t="str">
        <f>"Buna ziua, "&amp;B79&amp;", "&amp;CHAR(10)&amp;CHAR(10)&amp;"Nota FINALA la disciplina 'Logica matematica si comptationala' este : "&amp;W79&amp;CHAR(10)&amp;CHAR(10)&amp;"care este rezultatul lucrarii de colocviu si a activitatii la orele de laborator si curs. "&amp;CHAR(10)&amp;CHAR(10)&amp;"- Activitatea la laborator : "&amp;M79&amp;" (reprezinta 50% din nota finala)"&amp;CHAR(10)&amp;"- Punctaj grila: "&amp;N79&amp;",  ceea ce corespunde notei : "&amp;O79&amp;",  (25% din nota finala)"&amp;CHAR(10)&amp;"- Problema 1: "&amp;P79&amp;" (12,5% din nota finala) {Comentariu: "&amp;R79&amp;"};"&amp;CHAR(10)&amp;"- Problema 2: "&amp;Q79&amp;" (12,5% din nota finala) {Comentariu: "&amp;S79&amp;"};"&amp;CHAR(10) &amp; CHAR(10) &amp; CHAR(10) &amp; "Astfel nota finala cu zecimale este : " &amp; V79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ION O. ANDREI COSMIN, 
Nota FINALA la disciplina 'Logica matematica si comptationala' este : 5
care este rezultatul lucrarii de colocviu si a activitatii la orele de laborator si curs. 
- Activitatea la laborator : 1 (reprezinta 50% din nota finala)
- Punctaj grila: 4,  ceea ce corespunde notei : 6.25,  (25% din nota finala)
- Problema 1: 5 (12,5% din nota finala) {Comentariu: };
- Problema 2: 5 (12,5% din nota finala) {Comentariu: };
Astfel nota finala cu zecimale este : 3.31 , care ne aduce la nota finala rotunjita anuntata la inceputul mesajului.
Pentru eventuale contestatii ma contactati pe email la adresa andrei.rusu.teach@gmail.com pana duminica, 31.05.2020, orele 9.30 
Cu respect, 
Andrei RUSU</v>
      </c>
      <c r="AB79" s="42" t="s">
        <v>100</v>
      </c>
    </row>
    <row r="80" spans="1:29" ht="15.25" customHeight="1" x14ac:dyDescent="0.3">
      <c r="A80" s="8">
        <v>66</v>
      </c>
      <c r="B80" s="1" t="s">
        <v>21</v>
      </c>
      <c r="C80" s="13" t="s">
        <v>6</v>
      </c>
      <c r="D80" s="31"/>
      <c r="E80" s="28">
        <f>IF(COUNTA(G80:L80)=0,"",COUNTA(G80:L80))</f>
        <v>5</v>
      </c>
      <c r="F80" s="16">
        <v>3</v>
      </c>
      <c r="G80" s="17" t="s">
        <v>100</v>
      </c>
      <c r="H80" s="17" t="s">
        <v>100</v>
      </c>
      <c r="I80" s="17" t="s">
        <v>100</v>
      </c>
      <c r="J80" s="17" t="s">
        <v>100</v>
      </c>
      <c r="K80" s="17" t="s">
        <v>100</v>
      </c>
      <c r="L80" s="16"/>
      <c r="M80" s="18">
        <f>IF(E80="",1,E80+5)</f>
        <v>10</v>
      </c>
      <c r="N80" s="16">
        <v>6</v>
      </c>
      <c r="O80" s="17">
        <f>IF(OR(D80="abs",D80="LIPSA"),"abs",ROUND((10-5)*(N80-2)/(10-2)+5,2))</f>
        <v>7.5</v>
      </c>
      <c r="P80" s="16">
        <v>10</v>
      </c>
      <c r="Q80" s="16">
        <v>10</v>
      </c>
      <c r="R80" s="17" t="s">
        <v>165</v>
      </c>
      <c r="S80" s="17" t="s">
        <v>166</v>
      </c>
      <c r="T80" s="17" t="s">
        <v>167</v>
      </c>
      <c r="U80" s="16"/>
      <c r="V80" s="16">
        <f>IF($O80="abs","abs",ROUND(50%*$M80+25%*$O80+25%*($P80+$Q80)/2,2))</f>
        <v>9.3800000000000008</v>
      </c>
      <c r="W80" s="34">
        <f>IF(V80="abs","abs",ROUND(V80,0))</f>
        <v>9</v>
      </c>
      <c r="X80" s="16" t="str">
        <f>IF(Y80&lt;&gt;"","Da","Nu")</f>
        <v>Da</v>
      </c>
      <c r="Y80" s="19" t="s">
        <v>124</v>
      </c>
      <c r="Z80" s="19"/>
      <c r="AA80" t="str">
        <f>"Buna ziua, "&amp;B80&amp;", "&amp;CHAR(10)&amp;CHAR(10)&amp;"Nota FINALA la disciplina 'Logica matematica si comptationala' este : "&amp;W80&amp;CHAR(10)&amp;CHAR(10)&amp;"care este rezultatul lucrarii de colocviu si a activitatii la orele de laborator si curs. "&amp;CHAR(10)&amp;CHAR(10)&amp;"- Activitatea la laborator : "&amp;M80&amp;" (reprezinta 50% din nota finala)"&amp;CHAR(10)&amp;"- Punctaj grila: "&amp;N80&amp;",  ceea ce corespunde notei : "&amp;O80&amp;",  (25% din nota finala)"&amp;CHAR(10)&amp;"- Problema 1: "&amp;P80&amp;" (12,5% din nota finala) {Comentariu: "&amp;R80&amp;"};"&amp;CHAR(10)&amp;"- Problema 2: "&amp;Q80&amp;" (12,5% din nota finala) {Comentariu: "&amp;S80&amp;"};"&amp;CHAR(10) &amp; CHAR(10) &amp; CHAR(10) &amp; "Astfel nota finala cu zecimale este : " &amp; V80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ISPIR O.-F. VALENTIN-VLAD, 
Nota FINALA la disciplina 'Logica matematica si comptationala' este : 9
care este rezultatul lucrarii de colocviu si a activitatii la orele de laborator si curs. 
- Activitatea la laborator : 10 (reprezinta 50% din nota finala)
- Punctaj grila: 6,  ceea ce corespunde notei : 7.5,  (25% din nota finala)
- Problema 1: 10 (12,5% din nota finala) {Comentariu: Foarte bine.};
- Problema 2: 10 (12,5% din nota finala) {Comentariu: Excelent. };
Astfel nota finala cu zecimale este : 9.38 , care ne aduce la nota finala rotunjita anuntata la inceputul mesajului.
Pentru eventuale contestatii ma contactati pe email la adresa andrei.rusu.teach@gmail.com pana duminica, 31.05.2020, orele 9.30 
Cu respect, 
Andrei RUSU</v>
      </c>
      <c r="AB80" s="42" t="s">
        <v>100</v>
      </c>
    </row>
    <row r="81" spans="1:28" ht="15.25" customHeight="1" x14ac:dyDescent="0.3">
      <c r="A81" s="8">
        <v>67</v>
      </c>
      <c r="B81" s="1" t="s">
        <v>22</v>
      </c>
      <c r="C81" s="13" t="s">
        <v>6</v>
      </c>
      <c r="D81" s="31"/>
      <c r="E81" s="28">
        <f>IF(COUNTA(G81:L81)=0,"",COUNTA(G81:L81))</f>
        <v>1</v>
      </c>
      <c r="F81" s="16">
        <v>3</v>
      </c>
      <c r="G81" s="17" t="s">
        <v>100</v>
      </c>
      <c r="H81" s="16"/>
      <c r="I81" s="16"/>
      <c r="J81" s="16"/>
      <c r="K81" s="16"/>
      <c r="L81" s="16"/>
      <c r="M81" s="18">
        <f>IF(E81="",1,E81+5)</f>
        <v>6</v>
      </c>
      <c r="N81" s="16">
        <v>6</v>
      </c>
      <c r="O81" s="17">
        <f>IF(OR(D81="abs",D81="LIPSA"),"abs",ROUND((10-5)*(N81-2)/(10-2)+5,2))</f>
        <v>7.5</v>
      </c>
      <c r="P81" s="16">
        <v>7</v>
      </c>
      <c r="Q81" s="16">
        <v>7</v>
      </c>
      <c r="R81" s="17" t="s">
        <v>247</v>
      </c>
      <c r="S81" s="17" t="s">
        <v>246</v>
      </c>
      <c r="T81" s="16"/>
      <c r="U81" s="16"/>
      <c r="V81" s="16">
        <f>IF($O81="abs","abs",ROUND(50%*$M81+25%*$O81+25%*($P81+$Q81)/2,2))</f>
        <v>6.63</v>
      </c>
      <c r="W81" s="34">
        <f>IF(V81="abs","abs",ROUND(V81,0))</f>
        <v>7</v>
      </c>
      <c r="X81" s="16" t="str">
        <f>IF(Y81&lt;&gt;"","Da","Nu")</f>
        <v>Da</v>
      </c>
      <c r="Y81" s="19" t="s">
        <v>137</v>
      </c>
      <c r="Z81" s="19"/>
      <c r="AA81" t="str">
        <f>"Buna ziua, "&amp;B81&amp;", "&amp;CHAR(10)&amp;CHAR(10)&amp;"Nota FINALA la disciplina 'Logica matematica si comptationala' este : "&amp;W81&amp;CHAR(10)&amp;CHAR(10)&amp;"care este rezultatul lucrarii de colocviu si a activitatii la orele de laborator si curs. "&amp;CHAR(10)&amp;CHAR(10)&amp;"- Activitatea la laborator : "&amp;M81&amp;" (reprezinta 50% din nota finala)"&amp;CHAR(10)&amp;"- Punctaj grila: "&amp;N81&amp;",  ceea ce corespunde notei : "&amp;O81&amp;",  (25% din nota finala)"&amp;CHAR(10)&amp;"- Problema 1: "&amp;P81&amp;" (12,5% din nota finala) {Comentariu: "&amp;R81&amp;"};"&amp;CHAR(10)&amp;"- Problema 2: "&amp;Q81&amp;" (12,5% din nota finala) {Comentariu: "&amp;S81&amp;"};"&amp;CHAR(10) &amp; CHAR(10) &amp; CHAR(10) &amp; "Astfel nota finala cu zecimale este : " &amp; V81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JIANU D. VLĂDUŢ-NICOLAE, 
Nota FINALA la disciplina 'Logica matematica si comptationala' este : 7
care este rezultatul lucrarii de colocviu si a activitatii la orele de laborator si curs. 
- Activitatea la laborator : 6 (reprezinta 50% din nota finala)
- Punctaj grila: 6,  ceea ce corespunde notei : 7.5,  (25% din nota finala)
- Problema 1: 7 (12,5% din nota finala) {Comentariu: Aveti careva transformari echivalente, se vede ca cunoasteti subiectul, dar nu suficient de bine ca sa ajungeti la rezultat. };
- Problema 2: 7 (12,5% din nota finala) {Comentariu: Seamana cu o FNC, dar sigur nu este minimala. };
Astfel nota finala cu zecimale este : 6.63 , care ne aduce la nota finala rotunjita anuntata la inceputul mesajului.
Pentru eventuale contestatii ma contactati pe email la adresa andrei.rusu.teach@gmail.com pana duminica, 31.05.2020, orele 9.30 
Cu respect, 
Andrei RUSU</v>
      </c>
      <c r="AB81" s="42" t="s">
        <v>100</v>
      </c>
    </row>
    <row r="82" spans="1:28" ht="15.65" customHeight="1" x14ac:dyDescent="0.3">
      <c r="A82" s="8">
        <v>68</v>
      </c>
      <c r="B82" s="1" t="s">
        <v>23</v>
      </c>
      <c r="C82" s="13" t="s">
        <v>3</v>
      </c>
      <c r="D82" s="31"/>
      <c r="E82" s="28" t="str">
        <f>IF(COUNTA(G82:L82)=0,"",COUNTA(G82:L82))</f>
        <v/>
      </c>
      <c r="F82" s="16">
        <v>3</v>
      </c>
      <c r="G82" s="16"/>
      <c r="H82" s="16"/>
      <c r="I82" s="16"/>
      <c r="J82" s="16"/>
      <c r="K82" s="16"/>
      <c r="L82" s="16"/>
      <c r="M82" s="18">
        <f>IF(E82="",1,E82+5)</f>
        <v>1</v>
      </c>
      <c r="N82" s="16">
        <v>6</v>
      </c>
      <c r="O82" s="17">
        <f>IF(OR(D82="abs",D82="LIPSA"),"abs",ROUND((10-5)*(N82-2)/(10-2)+5,2))</f>
        <v>7.5</v>
      </c>
      <c r="P82" s="16">
        <v>7</v>
      </c>
      <c r="Q82" s="16">
        <v>7</v>
      </c>
      <c r="R82" s="17" t="s">
        <v>247</v>
      </c>
      <c r="S82" s="17" t="s">
        <v>246</v>
      </c>
      <c r="T82" s="16"/>
      <c r="U82" s="16"/>
      <c r="V82" s="16">
        <f>IF($O82="abs","abs",ROUND(50%*$M82+25%*$O82+25%*($P82+$Q82)/2,2))</f>
        <v>4.13</v>
      </c>
      <c r="W82" s="34">
        <v>5</v>
      </c>
      <c r="X82" s="16" t="str">
        <f>IF(Y82&lt;&gt;"","Da","Nu")</f>
        <v>Da</v>
      </c>
      <c r="Y82" s="19" t="s">
        <v>245</v>
      </c>
      <c r="Z82" s="19"/>
      <c r="AA82" t="str">
        <f>"Buna ziua, "&amp;B82&amp;", "&amp;CHAR(10)&amp;CHAR(10)&amp;"Nota FINALA la disciplina 'Logica matematica si comptationala' este : "&amp;W82&amp;CHAR(10)&amp;CHAR(10)&amp;"care este rezultatul lucrarii de colocviu si a activitatii la orele de laborator si curs. "&amp;CHAR(10)&amp;CHAR(10)&amp;"- Activitatea la laborator : "&amp;M82&amp;" (reprezinta 50% din nota finala)"&amp;CHAR(10)&amp;"- Punctaj grila: "&amp;N82&amp;",  ceea ce corespunde notei : "&amp;O82&amp;",  (25% din nota finala)"&amp;CHAR(10)&amp;"- Problema 1: "&amp;P82&amp;" (12,5% din nota finala) {Comentariu: "&amp;R82&amp;"};"&amp;CHAR(10)&amp;"- Problema 2: "&amp;Q82&amp;" (12,5% din nota finala) {Comentariu: "&amp;S82&amp;"};"&amp;CHAR(10) &amp; CHAR(10) &amp; CHAR(10) &amp; "Astfel nota finala cu zecimale este : " &amp; V82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JICA I. ANDREI ŞTEFAN, 
Nota FINALA la disciplina 'Logica matematica si comptationala' este : 5
care este rezultatul lucrarii de colocviu si a activitatii la orele de laborator si curs. 
- Activitatea la laborator : 1 (reprezinta 50% din nota finala)
- Punctaj grila: 6,  ceea ce corespunde notei : 7.5,  (25% din nota finala)
- Problema 1: 7 (12,5% din nota finala) {Comentariu: Aveti careva transformari echivalente, se vede ca cunoasteti subiectul, dar nu suficient de bine ca sa ajungeti la rezultat. };
- Problema 2: 7 (12,5% din nota finala) {Comentariu: Seamana cu o FNC, dar sigur nu este minimala. };
Astfel nota finala cu zecimale este : 4.13 , care ne aduce la nota finala rotunjita anuntata la inceputul mesajului.
Pentru eventuale contestatii ma contactati pe email la adresa andrei.rusu.teach@gmail.com pana duminica, 31.05.2020, orele 9.30 
Cu respect, 
Andrei RUSU</v>
      </c>
      <c r="AB82" s="42" t="s">
        <v>100</v>
      </c>
    </row>
    <row r="83" spans="1:28" ht="15.25" customHeight="1" x14ac:dyDescent="0.3">
      <c r="A83" s="8">
        <v>69</v>
      </c>
      <c r="B83" s="1" t="s">
        <v>24</v>
      </c>
      <c r="C83" s="13" t="s">
        <v>3</v>
      </c>
      <c r="D83" s="31"/>
      <c r="E83" s="28">
        <f>IF(COUNTA(G83:L83)=0,"",COUNTA(G83:L83))</f>
        <v>3</v>
      </c>
      <c r="F83" s="16">
        <v>3</v>
      </c>
      <c r="G83" s="17" t="s">
        <v>100</v>
      </c>
      <c r="H83" s="17" t="s">
        <v>100</v>
      </c>
      <c r="I83" s="17" t="s">
        <v>100</v>
      </c>
      <c r="J83" s="16"/>
      <c r="K83" s="16"/>
      <c r="L83" s="16"/>
      <c r="M83" s="18">
        <f>IF(E83="",1,E83+5)</f>
        <v>8</v>
      </c>
      <c r="N83" s="16">
        <v>5</v>
      </c>
      <c r="O83" s="17">
        <f>IF(OR(D83="abs",D83="LIPSA"),"abs",ROUND((10-5)*(N83-2)/(10-2)+5,2))</f>
        <v>6.88</v>
      </c>
      <c r="P83" s="16">
        <v>10</v>
      </c>
      <c r="Q83" s="16">
        <v>10</v>
      </c>
      <c r="R83" s="17" t="s">
        <v>186</v>
      </c>
      <c r="S83" s="17" t="s">
        <v>203</v>
      </c>
      <c r="T83" s="17" t="s">
        <v>204</v>
      </c>
      <c r="U83" s="16"/>
      <c r="V83" s="16">
        <f>IF($O83="abs","abs",ROUND(50%*$M83+25%*$O83+25%*($P83+$Q83)/2,2))</f>
        <v>8.2200000000000006</v>
      </c>
      <c r="W83" s="34">
        <f>IF(V83="abs","abs",ROUND(V83,0))</f>
        <v>8</v>
      </c>
      <c r="X83" s="16" t="str">
        <f>IF(Y83&lt;&gt;"","Da","Nu")</f>
        <v>Da</v>
      </c>
      <c r="Y83" s="19" t="s">
        <v>123</v>
      </c>
      <c r="Z83" s="19"/>
      <c r="AA83" t="str">
        <f>"Buna ziua, "&amp;B83&amp;", "&amp;CHAR(10)&amp;CHAR(10)&amp;"Nota FINALA la disciplina 'Logica matematica si comptationala' este : "&amp;W83&amp;CHAR(10)&amp;CHAR(10)&amp;"care este rezultatul lucrarii de colocviu si a activitatii la orele de laborator si curs. "&amp;CHAR(10)&amp;CHAR(10)&amp;"- Activitatea la laborator : "&amp;M83&amp;" (reprezinta 50% din nota finala)"&amp;CHAR(10)&amp;"- Punctaj grila: "&amp;N83&amp;",  ceea ce corespunde notei : "&amp;O83&amp;",  (25% din nota finala)"&amp;CHAR(10)&amp;"- Problema 1: "&amp;P83&amp;" (12,5% din nota finala) {Comentariu: "&amp;R83&amp;"};"&amp;CHAR(10)&amp;"- Problema 2: "&amp;Q83&amp;" (12,5% din nota finala) {Comentariu: "&amp;S83&amp;"};"&amp;CHAR(10) &amp; CHAR(10) &amp; CHAR(10) &amp; "Astfel nota finala cu zecimale este : " &amp; V83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LEPĂDATU C.C. ANDREI, 
Nota FINALA la disciplina 'Logica matematica si comptationala' este : 8
care este rezultatul lucrarii de colocviu si a activitatii la orele de laborator si curs. 
- Activitatea la laborator : 8 (reprezinta 50% din nota finala)
- Punctaj grila: 5,  ceea ce corespunde notei : 6.88,  (25% din nota finala)
- Problema 1: 10 (12,5% din nota finala) {Comentariu: Ok.};
- Problema 2: 10 (12,5% din nota finala) {Comentariu: Printre putinii la care am vazut tabelul. };
Astfel nota finala cu zecimale este : 8.22 , care ne aduce la nota finala rotunjita anuntata la inceputul mesajului.
Pentru eventuale contestatii ma contactati pe email la adresa andrei.rusu.teach@gmail.com pana duminica, 31.05.2020, orele 9.30 
Cu respect, 
Andrei RUSU</v>
      </c>
      <c r="AB83" s="42" t="s">
        <v>100</v>
      </c>
    </row>
    <row r="84" spans="1:28" ht="15.25" customHeight="1" x14ac:dyDescent="0.3">
      <c r="A84" s="8">
        <v>70</v>
      </c>
      <c r="B84" s="1" t="s">
        <v>25</v>
      </c>
      <c r="C84" s="13" t="s">
        <v>6</v>
      </c>
      <c r="D84" s="31"/>
      <c r="E84" s="28" t="str">
        <f>IF(COUNTA(G84:L84)=0,"",COUNTA(G84:L84))</f>
        <v/>
      </c>
      <c r="F84" s="16">
        <v>3</v>
      </c>
      <c r="G84" s="16"/>
      <c r="H84" s="16"/>
      <c r="I84" s="16"/>
      <c r="J84" s="16"/>
      <c r="K84" s="16"/>
      <c r="L84" s="16"/>
      <c r="M84" s="18">
        <f>IF(E84="",1,E84+5)</f>
        <v>1</v>
      </c>
      <c r="N84" s="16">
        <v>6</v>
      </c>
      <c r="O84" s="17">
        <f>IF(OR(D84="abs",D84="LIPSA"),"abs",ROUND((10-5)*(N84-2)/(10-2)+5,2))</f>
        <v>7.5</v>
      </c>
      <c r="P84" s="16">
        <v>7</v>
      </c>
      <c r="Q84" s="16">
        <v>8</v>
      </c>
      <c r="R84" s="17" t="s">
        <v>243</v>
      </c>
      <c r="S84" s="17" t="s">
        <v>244</v>
      </c>
      <c r="T84" s="16"/>
      <c r="U84" s="16"/>
      <c r="V84" s="16">
        <f>IF($O84="abs","abs",ROUND(50%*$M84+25%*$O84+25%*($P84+$Q84)/2,2))</f>
        <v>4.25</v>
      </c>
      <c r="W84" s="34">
        <v>5</v>
      </c>
      <c r="X84" s="16" t="str">
        <f>IF(Y84&lt;&gt;"","Da","Nu")</f>
        <v>Da</v>
      </c>
      <c r="Y84" s="19" t="s">
        <v>242</v>
      </c>
      <c r="Z84" s="19"/>
      <c r="AA84" t="str">
        <f>"Buna ziua, "&amp;B84&amp;", "&amp;CHAR(10)&amp;CHAR(10)&amp;"Nota FINALA la disciplina 'Logica matematica si comptationala' este : "&amp;W84&amp;CHAR(10)&amp;CHAR(10)&amp;"care este rezultatul lucrarii de colocviu si a activitatii la orele de laborator si curs. "&amp;CHAR(10)&amp;CHAR(10)&amp;"- Activitatea la laborator : "&amp;M84&amp;" (reprezinta 50% din nota finala)"&amp;CHAR(10)&amp;"- Punctaj grila: "&amp;N84&amp;",  ceea ce corespunde notei : "&amp;O84&amp;",  (25% din nota finala)"&amp;CHAR(10)&amp;"- Problema 1: "&amp;P84&amp;" (12,5% din nota finala) {Comentariu: "&amp;R84&amp;"};"&amp;CHAR(10)&amp;"- Problema 2: "&amp;Q84&amp;" (12,5% din nota finala) {Comentariu: "&amp;S84&amp;"};"&amp;CHAR(10) &amp; CHAR(10) &amp; CHAR(10) &amp; "Astfel nota finala cu zecimale este : " &amp; V84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LEUŢ C. MIHAI-CRISTIAN, 
Nota FINALA la disciplina 'Logica matematica si comptationala' este : 5
care este rezultatul lucrarii de colocviu si a activitatii la orele de laborator si curs. 
- Activitatea la laborator : 1 (reprezinta 50% din nota finala)
- Punctaj grila: 6,  ceea ce corespunde notei : 7.5,  (25% din nota finala)
- Problema 1: 7 (12,5% din nota finala) {Comentariu: Aveti transformari, dar nu sunteti pelanga rezultat. };
- Problema 2: 8 (12,5% din nota finala) {Comentariu: Ati scris FNC, dar nu ati gasit-o pe cea minimala. };
Astfel nota finala cu zecimale este : 4.25 , care ne aduce la nota finala rotunjita anuntata la inceputul mesajului.
Pentru eventuale contestatii ma contactati pe email la adresa andrei.rusu.teach@gmail.com pana duminica, 31.05.2020, orele 9.30 
Cu respect, 
Andrei RUSU</v>
      </c>
      <c r="AB84" s="42" t="s">
        <v>100</v>
      </c>
    </row>
    <row r="85" spans="1:28" ht="15.25" customHeight="1" x14ac:dyDescent="0.3">
      <c r="A85" s="8">
        <v>71</v>
      </c>
      <c r="B85" s="1" t="s">
        <v>26</v>
      </c>
      <c r="C85" s="13" t="s">
        <v>6</v>
      </c>
      <c r="D85" s="31"/>
      <c r="E85" s="28">
        <f>IF(COUNTA(G85:L85)=0,"",COUNTA(G85:L85))</f>
        <v>5</v>
      </c>
      <c r="F85" s="16">
        <v>3</v>
      </c>
      <c r="G85" s="17" t="s">
        <v>100</v>
      </c>
      <c r="H85" s="17" t="s">
        <v>100</v>
      </c>
      <c r="I85" s="17" t="s">
        <v>100</v>
      </c>
      <c r="J85" s="17" t="s">
        <v>100</v>
      </c>
      <c r="K85" s="17" t="s">
        <v>100</v>
      </c>
      <c r="L85" s="16"/>
      <c r="M85" s="18">
        <f>IF(E85="",1,E85+5)</f>
        <v>10</v>
      </c>
      <c r="N85" s="16">
        <v>6</v>
      </c>
      <c r="O85" s="17">
        <f>IF(OR(D85="abs",D85="LIPSA"),"abs",ROUND((10-5)*(N85-2)/(10-2)+5,2))</f>
        <v>7.5</v>
      </c>
      <c r="P85" s="16">
        <v>8</v>
      </c>
      <c r="Q85" s="16">
        <v>8</v>
      </c>
      <c r="R85" s="17" t="s">
        <v>229</v>
      </c>
      <c r="S85" s="17" t="s">
        <v>234</v>
      </c>
      <c r="T85" s="16"/>
      <c r="U85" s="16"/>
      <c r="V85" s="16">
        <f>IF($O85="abs","abs",ROUND(50%*$M85+25%*$O85+25%*($P85+$Q85)/2,2))</f>
        <v>8.8800000000000008</v>
      </c>
      <c r="W85" s="34">
        <f>IF(V85="abs","abs",ROUND(V85,0))</f>
        <v>9</v>
      </c>
      <c r="X85" s="16" t="str">
        <f>IF(Y85&lt;&gt;"","Da","Nu")</f>
        <v>Da</v>
      </c>
      <c r="Y85" s="19" t="s">
        <v>113</v>
      </c>
      <c r="Z85" s="19"/>
      <c r="AA85" t="str">
        <f>"Buna ziua, "&amp;B85&amp;", "&amp;CHAR(10)&amp;CHAR(10)&amp;"Nota FINALA la disciplina 'Logica matematica si comptationala' este : "&amp;W85&amp;CHAR(10)&amp;CHAR(10)&amp;"care este rezultatul lucrarii de colocviu si a activitatii la orele de laborator si curs. "&amp;CHAR(10)&amp;CHAR(10)&amp;"- Activitatea la laborator : "&amp;M85&amp;" (reprezinta 50% din nota finala)"&amp;CHAR(10)&amp;"- Punctaj grila: "&amp;N85&amp;",  ceea ce corespunde notei : "&amp;O85&amp;",  (25% din nota finala)"&amp;CHAR(10)&amp;"- Problema 1: "&amp;P85&amp;" (12,5% din nota finala) {Comentariu: "&amp;R85&amp;"};"&amp;CHAR(10)&amp;"- Problema 2: "&amp;Q85&amp;" (12,5% din nota finala) {Comentariu: "&amp;S85&amp;"};"&amp;CHAR(10) &amp; CHAR(10) &amp; CHAR(10) &amp; "Astfel nota finala cu zecimale este : " &amp; V85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MANEA J. ALIN-LAURENŢIU, 
Nota FINALA la disciplina 'Logica matematica si comptationala' este : 9
care este rezultatul lucrarii de colocviu si a activitatii la orele de laborator si curs. 
- Activitatea la laborator : 10 (reprezinta 50% din nota finala)
- Punctaj grila: 6,  ceea ce corespunde notei : 7.5,  (25% din nota finala)
- Problema 1: 8 (12,5% din nota finala) {Comentariu: Aveti transformari echivalente, dar nu ati ajuns la FNC, nici la FND};
- Problema 2: 8 (12,5% din nota finala) {Comentariu: Ati incercat sa ajungeti la FNC minimala, dar nu ati reusit. };
Astfel nota finala cu zecimale este : 8.88 , care ne aduce la nota finala rotunjita anuntata la inceputul mesajului.
Pentru eventuale contestatii ma contactati pe email la adresa andrei.rusu.teach@gmail.com pana duminica, 31.05.2020, orele 9.30 
Cu respect, 
Andrei RUSU</v>
      </c>
      <c r="AB85" s="42" t="s">
        <v>100</v>
      </c>
    </row>
    <row r="86" spans="1:28" ht="15.65" customHeight="1" x14ac:dyDescent="0.3">
      <c r="A86" s="8">
        <v>72</v>
      </c>
      <c r="B86" s="1" t="s">
        <v>27</v>
      </c>
      <c r="C86" s="13" t="s">
        <v>6</v>
      </c>
      <c r="D86" s="31"/>
      <c r="E86" s="28">
        <f>IF(COUNTA(G86:L86)=0,"",COUNTA(G86:L86))</f>
        <v>1</v>
      </c>
      <c r="F86" s="16">
        <v>3</v>
      </c>
      <c r="G86" s="17" t="s">
        <v>100</v>
      </c>
      <c r="H86" s="16"/>
      <c r="I86" s="16"/>
      <c r="J86" s="16"/>
      <c r="K86" s="16"/>
      <c r="L86" s="16"/>
      <c r="M86" s="18">
        <f>IF(E86="",1,E86+5)</f>
        <v>6</v>
      </c>
      <c r="N86" s="16">
        <v>6</v>
      </c>
      <c r="O86" s="17">
        <f>IF(OR(D86="abs",D86="LIPSA"),"abs",ROUND((10-5)*(N86-2)/(10-2)+5,2))</f>
        <v>7.5</v>
      </c>
      <c r="P86" s="16">
        <v>7</v>
      </c>
      <c r="Q86" s="16">
        <v>1</v>
      </c>
      <c r="R86" s="17" t="s">
        <v>239</v>
      </c>
      <c r="S86" s="17" t="s">
        <v>240</v>
      </c>
      <c r="T86" s="16"/>
      <c r="U86" s="16"/>
      <c r="V86" s="16">
        <f>IF($O86="abs","abs",ROUND(50%*$M86+25%*$O86+25%*($P86+$Q86)/2,2))</f>
        <v>5.88</v>
      </c>
      <c r="W86" s="34">
        <f>IF(V86="abs","abs",ROUND(V86,0))</f>
        <v>6</v>
      </c>
      <c r="X86" s="16" t="str">
        <f>IF(Y86&lt;&gt;"","Da","Nu")</f>
        <v>Da</v>
      </c>
      <c r="Y86" s="19" t="s">
        <v>238</v>
      </c>
      <c r="Z86" s="19"/>
      <c r="AA86" t="str">
        <f>"Buna ziua, "&amp;B86&amp;", "&amp;CHAR(10)&amp;CHAR(10)&amp;"Nota FINALA la disciplina 'Logica matematica si comptationala' este : "&amp;W86&amp;CHAR(10)&amp;CHAR(10)&amp;"care este rezultatul lucrarii de colocviu si a activitatii la orele de laborator si curs. "&amp;CHAR(10)&amp;CHAR(10)&amp;"- Activitatea la laborator : "&amp;M86&amp;" (reprezinta 50% din nota finala)"&amp;CHAR(10)&amp;"- Punctaj grila: "&amp;N86&amp;",  ceea ce corespunde notei : "&amp;O86&amp;",  (25% din nota finala)"&amp;CHAR(10)&amp;"- Problema 1: "&amp;P86&amp;" (12,5% din nota finala) {Comentariu: "&amp;R86&amp;"};"&amp;CHAR(10)&amp;"- Problema 2: "&amp;Q86&amp;" (12,5% din nota finala) {Comentariu: "&amp;S86&amp;"};"&amp;CHAR(10) &amp; CHAR(10) &amp; CHAR(10) &amp; "Astfel nota finala cu zecimale este : " &amp; V86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MANOLE F. ANDREI-DUMITRU, 
Nota FINALA la disciplina 'Logica matematica si comptationala' este : 6
care este rezultatul lucrarii de colocviu si a activitatii la orele de laborator si curs. 
- Activitatea la laborator : 6 (reprezinta 50% din nota finala)
- Punctaj grila: 6,  ceea ce corespunde notei : 7.5,  (25% din nota finala)
- Problema 1: 7 (12,5% din nota finala) {Comentariu: Ati facut ceva, dar nu ati ajuns la rezultat. };
- Problema 2: 1 (12,5% din nota finala) {Comentariu: ???};
Astfel nota finala cu zecimale este : 5.88 , care ne aduce la nota finala rotunjita anuntata la inceputul mesajului.
Pentru eventuale contestatii ma contactati pe email la adresa andrei.rusu.teach@gmail.com pana duminica, 31.05.2020, orele 9.30 
Cu respect, 
Andrei RUSU</v>
      </c>
      <c r="AB86" s="42" t="s">
        <v>100</v>
      </c>
    </row>
    <row r="87" spans="1:28" ht="15.65" customHeight="1" x14ac:dyDescent="0.3">
      <c r="A87" s="36">
        <v>73</v>
      </c>
      <c r="B87" s="38" t="s">
        <v>114</v>
      </c>
      <c r="C87" s="40" t="s">
        <v>105</v>
      </c>
      <c r="D87" s="28"/>
      <c r="E87" s="28">
        <f>IF(COUNTA(G87:L87)=0,"",COUNTA(G87:L87))</f>
        <v>2</v>
      </c>
      <c r="F87" s="23">
        <v>3</v>
      </c>
      <c r="G87" s="23" t="s">
        <v>100</v>
      </c>
      <c r="H87" s="23" t="s">
        <v>100</v>
      </c>
      <c r="I87" s="41"/>
      <c r="J87" s="41"/>
      <c r="K87" s="41"/>
      <c r="L87" s="41"/>
      <c r="M87" s="33">
        <f>IF(E87="",1,E87+5)</f>
        <v>7</v>
      </c>
      <c r="N87" s="16">
        <v>5</v>
      </c>
      <c r="O87" s="17">
        <f>IF(OR(D87="abs",D87="LIPSA"),"abs",ROUND((10-5)*(N87-2)/(10-2)+5,2))</f>
        <v>6.88</v>
      </c>
      <c r="P87" s="16">
        <v>5</v>
      </c>
      <c r="Q87" s="16">
        <v>8</v>
      </c>
      <c r="R87" s="17" t="s">
        <v>174</v>
      </c>
      <c r="S87" s="17" t="s">
        <v>173</v>
      </c>
      <c r="T87" s="16"/>
      <c r="U87" s="16"/>
      <c r="V87" s="16">
        <f>IF($O87="abs","abs",ROUND(50%*$M87+25%*$O87+25%*($P87+$Q87)/2,2))</f>
        <v>6.85</v>
      </c>
      <c r="W87" s="34">
        <f>IF(V87="abs","abs",ROUND(V87,0))</f>
        <v>7</v>
      </c>
      <c r="X87" s="16" t="str">
        <f>IF(Y87&lt;&gt;"","Da","Nu")</f>
        <v>Da</v>
      </c>
      <c r="Y87" s="19" t="s">
        <v>172</v>
      </c>
      <c r="Z87" s="19"/>
      <c r="AA87" t="str">
        <f>"Buna ziua, "&amp;B87&amp;", "&amp;CHAR(10)&amp;CHAR(10)&amp;"Nota FINALA la disciplina 'Logica matematica si comptationala' este : "&amp;W87&amp;CHAR(10)&amp;CHAR(10)&amp;"care este rezultatul lucrarii de colocviu si a activitatii la orele de laborator si curs. "&amp;CHAR(10)&amp;CHAR(10)&amp;"- Activitatea la laborator : "&amp;M87&amp;" (reprezinta 50% din nota finala)"&amp;CHAR(10)&amp;"- Punctaj grila: "&amp;N87&amp;",  ceea ce corespunde notei : "&amp;O87&amp;",  (25% din nota finala)"&amp;CHAR(10)&amp;"- Problema 1: "&amp;P87&amp;" (12,5% din nota finala) {Comentariu: "&amp;R87&amp;"};"&amp;CHAR(10)&amp;"- Problema 2: "&amp;Q87&amp;" (12,5% din nota finala) {Comentariu: "&amp;S87&amp;"};"&amp;CHAR(10) &amp; CHAR(10) &amp; CHAR(10) &amp; "Astfel nota finala cu zecimale este : " &amp; V87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PRICEPUTU CRISTIANA, 
Nota FINALA la disciplina 'Logica matematica si comptationala' este : 7
care este rezultatul lucrarii de colocviu si a activitatii la orele de laborator si curs. 
- Activitatea la laborator : 7 (reprezinta 50% din nota finala)
- Punctaj grila: 5,  ceea ce corespunde notei : 6.88,  (25% din nota finala)
- Problema 1: 5 (12,5% din nota finala) {Comentariu: Totul are un inceput, doar ca e doar un inceput. };
- Problema 2: 8 (12,5% din nota finala) {Comentariu: Ati gasit FNC, dar nu este corecta FNC minimala. };
Astfel nota finala cu zecimale este : 6.85 , care ne aduce la nota finala rotunjita anuntata la inceputul mesajului.
Pentru eventuale contestatii ma contactati pe email la adresa andrei.rusu.teach@gmail.com pana duminica, 31.05.2020, orele 9.30 
Cu respect, 
Andrei RUSU</v>
      </c>
      <c r="AB87" s="42" t="s">
        <v>100</v>
      </c>
    </row>
    <row r="88" spans="1:28" x14ac:dyDescent="0.3">
      <c r="A88" s="19">
        <v>74</v>
      </c>
      <c r="B88" s="37" t="s">
        <v>127</v>
      </c>
      <c r="C88" s="39"/>
      <c r="D88" s="19"/>
      <c r="E88" s="28">
        <f>IF(COUNTA(G88:L88)=0,"",COUNTA(G88:L88))</f>
        <v>1</v>
      </c>
      <c r="F88" s="17">
        <v>3</v>
      </c>
      <c r="G88" s="37" t="s">
        <v>100</v>
      </c>
      <c r="H88" s="19"/>
      <c r="I88" s="19"/>
      <c r="J88" s="19"/>
      <c r="K88" s="19"/>
      <c r="L88" s="19"/>
      <c r="M88" s="18">
        <f>IF(E88="",1,E88+5)</f>
        <v>6</v>
      </c>
      <c r="N88" s="16">
        <v>5</v>
      </c>
      <c r="O88" s="17">
        <f>IF(OR(D88="abs",D88="LIPSA"),"abs",ROUND((10-5)*(N88-2)/(10-2)+5,2))</f>
        <v>6.88</v>
      </c>
      <c r="P88" s="16">
        <v>5</v>
      </c>
      <c r="Q88" s="16">
        <v>8</v>
      </c>
      <c r="R88" s="17" t="s">
        <v>179</v>
      </c>
      <c r="S88" s="17" t="s">
        <v>180</v>
      </c>
      <c r="T88" s="16"/>
      <c r="U88" s="16"/>
      <c r="V88" s="16">
        <f>IF($O88="abs","abs",ROUND(50%*$M88+25%*$O88+25%*($P88+$Q88)/2,2))</f>
        <v>6.35</v>
      </c>
      <c r="W88" s="34">
        <f>IF(V88="abs","abs",ROUND(V88,0))</f>
        <v>6</v>
      </c>
      <c r="X88" s="16" t="str">
        <f>IF(Y88&lt;&gt;"","Da","Nu")</f>
        <v>Da</v>
      </c>
      <c r="Y88" s="19" t="s">
        <v>128</v>
      </c>
      <c r="Z88" s="19"/>
      <c r="AA88" t="str">
        <f>"Buna ziua, "&amp;B88&amp;", "&amp;CHAR(10)&amp;CHAR(10)&amp;"Nota FINALA la disciplina 'Logica matematica si comptationala' este : "&amp;W88&amp;CHAR(10)&amp;CHAR(10)&amp;"care este rezultatul lucrarii de colocviu si a activitatii la orele de laborator si curs. "&amp;CHAR(10)&amp;CHAR(10)&amp;"- Activitatea la laborator : "&amp;M88&amp;" (reprezinta 50% din nota finala)"&amp;CHAR(10)&amp;"- Punctaj grila: "&amp;N88&amp;",  ceea ce corespunde notei : "&amp;O88&amp;",  (25% din nota finala)"&amp;CHAR(10)&amp;"- Problema 1: "&amp;P88&amp;" (12,5% din nota finala) {Comentariu: "&amp;R88&amp;"};"&amp;CHAR(10)&amp;"- Problema 2: "&amp;Q88&amp;" (12,5% din nota finala) {Comentariu: "&amp;S88&amp;"};"&amp;CHAR(10) &amp; CHAR(10) &amp; CHAR(10) &amp; "Astfel nota finala cu zecimale este : " &amp; V88 &amp; " , care ne aduce la nota finala rotunjita anuntata la inceputul mesajului." &amp; CHAR(10) &amp;CHAR(10) &amp; "Pentru eventuale contestatii ma contactati pe email la adresa andrei.rusu.teach@gmail.com pana duminica, 31.05.2020, orele 9.30 " &amp; CHAR(10) &amp;CHAR(10)&amp;"Cu respect, " &amp;CHAR(10)&amp;"Andrei RUSU"</f>
        <v>Buna ziua, Sandu Vasile Bogdan, 
Nota FINALA la disciplina 'Logica matematica si comptationala' este : 6
care este rezultatul lucrarii de colocviu si a activitatii la orele de laborator si curs. 
- Activitatea la laborator : 6 (reprezinta 50% din nota finala)
- Punctaj grila: 5,  ceea ce corespunde notei : 6.88,  (25% din nota finala)
- Problema 1: 5 (12,5% din nota finala) {Comentariu: Ati facut transformari echivalente, dar aveti erori la transformari si in rezultat nu aveti raspunsul corect. };
- Problema 2: 8 (12,5% din nota finala) {Comentariu: Aici ati gasit o FNC, dar nu si forma minimala.};
Astfel nota finala cu zecimale este : 6.35 , care ne aduce la nota finala rotunjita anuntata la inceputul mesajului.
Pentru eventuale contestatii ma contactati pe email la adresa andrei.rusu.teach@gmail.com pana duminica, 31.05.2020, orele 9.30 
Cu respect, 
Andrei RUSU</v>
      </c>
      <c r="AB88" s="42" t="s">
        <v>100</v>
      </c>
    </row>
    <row r="90" spans="1:28" x14ac:dyDescent="0.3">
      <c r="F90" s="4">
        <f t="shared" ref="F90:W90" si="0">SUBTOTAL(103,F$15:F$88)</f>
        <v>74</v>
      </c>
      <c r="G90" s="4">
        <f t="shared" si="0"/>
        <v>44</v>
      </c>
      <c r="H90" s="4">
        <f t="shared" si="0"/>
        <v>31</v>
      </c>
      <c r="I90" s="4">
        <f t="shared" si="0"/>
        <v>22</v>
      </c>
      <c r="J90" s="4">
        <f t="shared" si="0"/>
        <v>18</v>
      </c>
      <c r="K90" s="4">
        <f t="shared" si="0"/>
        <v>16</v>
      </c>
      <c r="L90" s="4">
        <f t="shared" si="0"/>
        <v>0</v>
      </c>
      <c r="M90" s="4">
        <f t="shared" si="0"/>
        <v>74</v>
      </c>
      <c r="N90" s="4">
        <f t="shared" si="0"/>
        <v>74</v>
      </c>
      <c r="O90" s="4">
        <f t="shared" si="0"/>
        <v>74</v>
      </c>
      <c r="P90" s="4">
        <f t="shared" si="0"/>
        <v>74</v>
      </c>
      <c r="Q90" s="4">
        <f t="shared" si="0"/>
        <v>74</v>
      </c>
      <c r="R90" s="4">
        <f t="shared" si="0"/>
        <v>74</v>
      </c>
      <c r="S90" s="4">
        <f t="shared" si="0"/>
        <v>74</v>
      </c>
      <c r="T90" s="4">
        <f t="shared" si="0"/>
        <v>12</v>
      </c>
      <c r="U90" s="4">
        <f t="shared" si="0"/>
        <v>2</v>
      </c>
      <c r="V90" s="4">
        <f t="shared" si="0"/>
        <v>74</v>
      </c>
      <c r="W90" s="4">
        <f t="shared" si="0"/>
        <v>74</v>
      </c>
      <c r="X90">
        <v>13</v>
      </c>
      <c r="AB90" s="4">
        <f>SUBTOTAL(103,AB$15:AB$88)</f>
        <v>69</v>
      </c>
    </row>
    <row r="91" spans="1:28" x14ac:dyDescent="0.3">
      <c r="L91">
        <v>9</v>
      </c>
      <c r="M91" s="2">
        <f t="shared" ref="M91:M100" si="1">COUNTIF(M$15:M$88,L91)</f>
        <v>6</v>
      </c>
      <c r="N91">
        <f t="shared" ref="N91:N100" si="2">COUNTIF(N$15:N$88,L91)</f>
        <v>2</v>
      </c>
      <c r="X91">
        <v>14</v>
      </c>
    </row>
    <row r="92" spans="1:28" x14ac:dyDescent="0.3">
      <c r="B92" s="3" t="s">
        <v>119</v>
      </c>
      <c r="L92">
        <v>8</v>
      </c>
      <c r="M92" s="2">
        <f t="shared" si="1"/>
        <v>8</v>
      </c>
      <c r="N92">
        <f t="shared" si="2"/>
        <v>18</v>
      </c>
      <c r="V92">
        <v>10</v>
      </c>
      <c r="W92">
        <f>COUNTIF(W$15:W$88,L90)</f>
        <v>0</v>
      </c>
    </row>
    <row r="93" spans="1:28" x14ac:dyDescent="0.3">
      <c r="L93">
        <v>7</v>
      </c>
      <c r="M93" s="2">
        <f t="shared" si="1"/>
        <v>9</v>
      </c>
      <c r="N93">
        <f t="shared" si="2"/>
        <v>3</v>
      </c>
      <c r="V93">
        <v>9</v>
      </c>
      <c r="W93">
        <f>COUNTIF(W$15:W$88,L91)</f>
        <v>12</v>
      </c>
    </row>
    <row r="94" spans="1:28" x14ac:dyDescent="0.3">
      <c r="L94">
        <v>6</v>
      </c>
      <c r="M94" s="2">
        <f t="shared" si="1"/>
        <v>10</v>
      </c>
      <c r="N94">
        <f t="shared" si="2"/>
        <v>10</v>
      </c>
      <c r="V94">
        <v>8</v>
      </c>
      <c r="W94">
        <f>COUNTIF(W$15:W$88,L92)</f>
        <v>13</v>
      </c>
    </row>
    <row r="95" spans="1:28" x14ac:dyDescent="0.3">
      <c r="L95">
        <v>5</v>
      </c>
      <c r="M95" s="2">
        <f t="shared" si="1"/>
        <v>0</v>
      </c>
      <c r="N95">
        <f t="shared" si="2"/>
        <v>7</v>
      </c>
      <c r="V95">
        <v>7</v>
      </c>
      <c r="W95">
        <f>COUNTIF(W$15:W$88,L93)</f>
        <v>9</v>
      </c>
    </row>
    <row r="96" spans="1:28" x14ac:dyDescent="0.3">
      <c r="L96">
        <v>4</v>
      </c>
      <c r="M96" s="2">
        <f t="shared" si="1"/>
        <v>0</v>
      </c>
      <c r="N96">
        <f t="shared" si="2"/>
        <v>7</v>
      </c>
      <c r="V96">
        <v>6</v>
      </c>
      <c r="W96">
        <f>COUNTIF(W$15:W$88,L94)</f>
        <v>4</v>
      </c>
      <c r="X96">
        <f>SUM(W98:W101)</f>
        <v>0</v>
      </c>
    </row>
    <row r="97" spans="12:23" x14ac:dyDescent="0.3">
      <c r="L97">
        <v>3</v>
      </c>
      <c r="M97" s="2">
        <f t="shared" si="1"/>
        <v>0</v>
      </c>
      <c r="N97">
        <f t="shared" si="2"/>
        <v>2</v>
      </c>
      <c r="V97">
        <v>5</v>
      </c>
      <c r="W97">
        <f>COUNTIF(W$15:W$88,L95)</f>
        <v>11</v>
      </c>
    </row>
    <row r="98" spans="12:23" x14ac:dyDescent="0.3">
      <c r="L98">
        <v>2</v>
      </c>
      <c r="M98" s="2">
        <f t="shared" si="1"/>
        <v>0</v>
      </c>
      <c r="N98">
        <f t="shared" si="2"/>
        <v>2</v>
      </c>
      <c r="V98">
        <v>4</v>
      </c>
      <c r="W98">
        <f>COUNTIF(W$15:W$88,L96)</f>
        <v>0</v>
      </c>
    </row>
    <row r="99" spans="12:23" x14ac:dyDescent="0.3">
      <c r="L99">
        <v>1</v>
      </c>
      <c r="M99" s="2">
        <f t="shared" si="1"/>
        <v>30</v>
      </c>
      <c r="N99">
        <f t="shared" si="2"/>
        <v>0</v>
      </c>
      <c r="V99">
        <v>3</v>
      </c>
      <c r="W99">
        <f>COUNTIF(W$15:W$88,L97)</f>
        <v>0</v>
      </c>
    </row>
    <row r="100" spans="12:23" x14ac:dyDescent="0.3">
      <c r="L100" s="3" t="s">
        <v>151</v>
      </c>
      <c r="M100" s="2">
        <f t="shared" si="1"/>
        <v>0</v>
      </c>
      <c r="N100">
        <f t="shared" si="2"/>
        <v>15</v>
      </c>
      <c r="V100">
        <v>2</v>
      </c>
      <c r="W100">
        <f>COUNTIF(W$15:W$88,L98)</f>
        <v>0</v>
      </c>
    </row>
    <row r="101" spans="12:23" x14ac:dyDescent="0.3">
      <c r="V101">
        <v>1</v>
      </c>
      <c r="W101">
        <f>COUNTIF(W$15:W$88,L99)</f>
        <v>0</v>
      </c>
    </row>
    <row r="102" spans="12:23" x14ac:dyDescent="0.3">
      <c r="V102" s="3" t="s">
        <v>151</v>
      </c>
      <c r="W102">
        <f>COUNTIF(W$15:W$88,L100)</f>
        <v>19</v>
      </c>
    </row>
    <row r="103" spans="12:23" x14ac:dyDescent="0.3">
      <c r="W103">
        <f>SUM(W92:W102)</f>
        <v>68</v>
      </c>
    </row>
  </sheetData>
  <conditionalFormatting sqref="N15:N88">
    <cfRule type="cellIs" dxfId="1" priority="1" operator="equal">
      <formula>$N$50</formula>
    </cfRule>
    <cfRule type="cellIs" dxfId="0" priority="2" operator="equal">
      <formula>""""""</formula>
    </cfRule>
  </conditionalFormatting>
  <hyperlinks>
    <hyperlink ref="Y24" r:id="rId1" xr:uid="{7585A996-E4D0-4D32-A009-88C4FFEF6B7E}"/>
    <hyperlink ref="Y79" r:id="rId2" xr:uid="{4CF44BBB-7FC8-4610-BBDD-D14FA7961DB4}"/>
    <hyperlink ref="Y76" r:id="rId3" xr:uid="{C1DC992E-971F-4A9C-97B5-9EF306027D11}"/>
    <hyperlink ref="Y87" r:id="rId4" display="mailto:priceputucristiana@yahoo.com" xr:uid="{156FE7F4-4C68-4D55-83DD-AFF8F2520CA3}"/>
    <hyperlink ref="Y19" r:id="rId5" display="mailto:betterthanyoubro100@gmail.com" xr:uid="{719447A6-826E-46D3-8915-1D7AF3F8CCD2}"/>
    <hyperlink ref="Y65" r:id="rId6" xr:uid="{C1E2E234-ED35-428C-B340-65C00694F98C}"/>
    <hyperlink ref="Y38" r:id="rId7" xr:uid="{282DD3E4-A5D6-4C19-8624-64B5804AC4D4}"/>
    <hyperlink ref="Y30" r:id="rId8" xr:uid="{E8F289B2-0050-432C-A0BB-857B99F0C9F9}"/>
    <hyperlink ref="Y31" r:id="rId9" xr:uid="{382294F1-6E46-45A0-AD32-AD7ABED1DBE7}"/>
    <hyperlink ref="Y15" r:id="rId10" xr:uid="{6444F5A9-9191-4212-909F-D1D424CEE5FE}"/>
    <hyperlink ref="Z21" r:id="rId11" display="mailto:ant.alex97@yahoo.com" xr:uid="{E98FEFFD-DDC8-4D98-80F2-B83086623DE6}"/>
    <hyperlink ref="Y39" r:id="rId12" xr:uid="{EEB12E1F-3D4D-4884-BF23-80E0E41FD319}"/>
    <hyperlink ref="Y51" r:id="rId13" xr:uid="{276577CB-1BCA-47AE-8571-7A493F26CB5F}"/>
    <hyperlink ref="Y77" r:id="rId14" xr:uid="{2A65DA8F-5A09-4D96-8747-FC0AA7A3C933}"/>
    <hyperlink ref="Z68" r:id="rId15" xr:uid="{EFFBD8D0-BC52-43CF-806F-744DC05B6199}"/>
    <hyperlink ref="Y84" r:id="rId16" xr:uid="{22452DD8-D57B-461F-88EC-E96587511735}"/>
    <hyperlink ref="Y82" r:id="rId17" xr:uid="{E7B9D9E1-97B2-40FB-BA17-9EEF43977A2F}"/>
    <hyperlink ref="Y64" r:id="rId18" xr:uid="{C525D31C-987E-489E-9BA0-50F25B85751E}"/>
    <hyperlink ref="Z61" r:id="rId19" xr:uid="{464A305E-C623-45C1-8A77-E48EE8A12B10}"/>
  </hyperlinks>
  <pageMargins left="0.7" right="0.7" top="0.75" bottom="0.75" header="0.3" footer="0.3"/>
  <pageSetup paperSize="9"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F9FE-2309-49A3-B814-EEC54FF36BA4}">
  <dimension ref="A1"/>
  <sheetViews>
    <sheetView workbookViewId="0"/>
  </sheetViews>
  <sheetFormatPr defaultRowHeight="13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RezTipar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mgciuca</dc:creator>
  <cp:lastModifiedBy>axa</cp:lastModifiedBy>
  <cp:lastPrinted>2020-05-30T19:07:04Z</cp:lastPrinted>
  <dcterms:created xsi:type="dcterms:W3CDTF">2020-05-25T10:25:48Z</dcterms:created>
  <dcterms:modified xsi:type="dcterms:W3CDTF">2020-05-31T03:26:04Z</dcterms:modified>
</cp:coreProperties>
</file>