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Orion-NG\fpga\"/>
    </mc:Choice>
  </mc:AlternateContent>
  <xr:revisionPtr revIDLastSave="0" documentId="13_ncr:1_{63689954-11E3-4788-B907-D93D82949AA8}" xr6:coauthVersionLast="47" xr6:coauthVersionMax="47" xr10:uidLastSave="{00000000-0000-0000-0000-000000000000}"/>
  <bookViews>
    <workbookView xWindow="33195" yWindow="5145" windowWidth="18450" windowHeight="10755" activeTab="1" xr2:uid="{00000000-000D-0000-FFFF-FFFF00000000}"/>
  </bookViews>
  <sheets>
    <sheet name="1920x1080@60Hz" sheetId="1" r:id="rId1"/>
    <sheet name="VRA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F13" i="1"/>
  <c r="H2" i="1"/>
  <c r="H3" i="1" s="1"/>
  <c r="H4" i="1" s="1"/>
  <c r="H5" i="1" s="1"/>
  <c r="H6" i="1" s="1"/>
  <c r="H7" i="1" s="1"/>
  <c r="H8" i="1" s="1"/>
  <c r="H9" i="1" s="1"/>
  <c r="D14" i="1"/>
  <c r="H14" i="1" s="1"/>
  <c r="C13" i="1"/>
  <c r="C14" i="1" s="1"/>
  <c r="B13" i="1"/>
  <c r="B14" i="1" s="1"/>
  <c r="E9" i="1"/>
  <c r="F9" i="1"/>
  <c r="F8" i="1"/>
  <c r="E8" i="1"/>
  <c r="C6" i="1"/>
  <c r="B6" i="1"/>
  <c r="F14" i="1" l="1"/>
  <c r="B15" i="1"/>
  <c r="G14" i="1"/>
  <c r="C15" i="1"/>
  <c r="G13" i="1"/>
  <c r="D15" i="1"/>
  <c r="H15" i="1" l="1"/>
  <c r="D16" i="1"/>
  <c r="C16" i="1"/>
  <c r="G15" i="1"/>
  <c r="B16" i="1"/>
  <c r="F15" i="1"/>
  <c r="F16" i="1" l="1"/>
  <c r="B17" i="1"/>
  <c r="C17" i="1"/>
  <c r="G16" i="1"/>
  <c r="H16" i="1"/>
  <c r="D17" i="1"/>
  <c r="D18" i="1" l="1"/>
  <c r="H18" i="1" s="1"/>
  <c r="H17" i="1"/>
  <c r="C18" i="1"/>
  <c r="G18" i="1" s="1"/>
  <c r="G17" i="1"/>
  <c r="B18" i="1"/>
  <c r="F18" i="1" s="1"/>
  <c r="F17" i="1"/>
</calcChain>
</file>

<file path=xl/sharedStrings.xml><?xml version="1.0" encoding="utf-8"?>
<sst xmlns="http://schemas.openxmlformats.org/spreadsheetml/2006/main" count="96" uniqueCount="77">
  <si>
    <t>Visible area</t>
  </si>
  <si>
    <t>Horisontal</t>
  </si>
  <si>
    <t>Vertical</t>
  </si>
  <si>
    <t>Front Porch</t>
  </si>
  <si>
    <t>Sync</t>
  </si>
  <si>
    <t>Back Porch</t>
  </si>
  <si>
    <t>Screen 0</t>
  </si>
  <si>
    <t>Screen 1</t>
  </si>
  <si>
    <t>Start</t>
  </si>
  <si>
    <t>H0</t>
  </si>
  <si>
    <t>H1</t>
  </si>
  <si>
    <t>V</t>
  </si>
  <si>
    <t>Start visible</t>
  </si>
  <si>
    <t>End visible</t>
  </si>
  <si>
    <t>Start Sync</t>
  </si>
  <si>
    <t>End Sync</t>
  </si>
  <si>
    <t>Reset</t>
  </si>
  <si>
    <t>End line</t>
  </si>
  <si>
    <t>Pxl clock:</t>
  </si>
  <si>
    <t>148,5+-0,5%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</si>
  <si>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</si>
  <si>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</si>
  <si>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</si>
  <si>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</si>
  <si>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</si>
  <si>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</si>
  <si>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</si>
  <si>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</si>
  <si>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</si>
  <si>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</si>
  <si>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</si>
  <si>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</si>
  <si>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</si>
  <si>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</si>
  <si>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</si>
  <si>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</si>
  <si>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</si>
  <si>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</si>
  <si>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</si>
  <si>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</si>
  <si>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</si>
  <si>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y0</t>
  </si>
  <si>
    <t>y1</t>
  </si>
  <si>
    <t>y7</t>
  </si>
  <si>
    <t>y6</t>
  </si>
  <si>
    <t>y5</t>
  </si>
  <si>
    <t>y4</t>
  </si>
  <si>
    <t>y3</t>
  </si>
  <si>
    <t>y2</t>
  </si>
  <si>
    <t>x0</t>
  </si>
  <si>
    <t>x1</t>
  </si>
  <si>
    <t>x5</t>
  </si>
  <si>
    <t>x4</t>
  </si>
  <si>
    <t>x3</t>
  </si>
  <si>
    <t>x2</t>
  </si>
  <si>
    <t>c1</t>
  </si>
  <si>
    <t>c0</t>
  </si>
  <si>
    <t>-</t>
  </si>
  <si>
    <t>c0/0/1</t>
  </si>
  <si>
    <t>vdata</t>
  </si>
  <si>
    <t>a0</t>
  </si>
  <si>
    <t>a1</t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</si>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</sst>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B17" sqref="B17"/>
    </sheetView>
  </sheetViews>
  <sheetFormatPr defaultRowHeight="15" x14ac:dyDescent="0.25"/>
  <cols>
    <col min="1" max="1" width="14.85546875" customWidth="1"/>
    <col min="2" max="2" width="10.85546875" customWidth="1"/>
  </cols>
  <sheetData>
    <row r="1" spans="1:8" x14ac:dyDescent="0.25">
      <c r="B1" t="s">
        <v>1</v>
      </c>
      <c r="C1" t="s">
        <v>2</v>
      </c>
      <c r="E1" t="s">
        <v>18</v>
      </c>
      <c r="F1" t="s">
        <v>19</v>
      </c>
      <c r="H1">
        <v>148.5</v>
      </c>
    </row>
    <row r="2" spans="1:8" x14ac:dyDescent="0.25">
      <c r="A2" t="s">
        <v>0</v>
      </c>
      <c r="B2">
        <v>1920</v>
      </c>
      <c r="C2">
        <v>1080</v>
      </c>
      <c r="H2">
        <f>H1/2</f>
        <v>74.25</v>
      </c>
    </row>
    <row r="3" spans="1:8" x14ac:dyDescent="0.25">
      <c r="A3" t="s">
        <v>3</v>
      </c>
      <c r="B3">
        <v>88</v>
      </c>
      <c r="C3">
        <v>4</v>
      </c>
      <c r="H3">
        <f t="shared" ref="H3:H8" si="0">H2/2</f>
        <v>37.125</v>
      </c>
    </row>
    <row r="4" spans="1:8" x14ac:dyDescent="0.25">
      <c r="A4" t="s">
        <v>4</v>
      </c>
      <c r="B4">
        <v>44</v>
      </c>
      <c r="C4">
        <v>5</v>
      </c>
      <c r="H4">
        <f t="shared" si="0"/>
        <v>18.5625</v>
      </c>
    </row>
    <row r="5" spans="1:8" x14ac:dyDescent="0.25">
      <c r="A5" t="s">
        <v>5</v>
      </c>
      <c r="B5">
        <v>148</v>
      </c>
      <c r="C5">
        <v>36</v>
      </c>
      <c r="H5">
        <f t="shared" si="0"/>
        <v>9.28125</v>
      </c>
    </row>
    <row r="6" spans="1:8" x14ac:dyDescent="0.25">
      <c r="B6">
        <f>SUM(B2:B5)</f>
        <v>2200</v>
      </c>
      <c r="C6">
        <f>SUM(C2:C5)</f>
        <v>1125</v>
      </c>
      <c r="H6">
        <f t="shared" si="0"/>
        <v>4.640625</v>
      </c>
    </row>
    <row r="7" spans="1:8" x14ac:dyDescent="0.25">
      <c r="H7">
        <f t="shared" si="0"/>
        <v>2.3203125</v>
      </c>
    </row>
    <row r="8" spans="1:8" x14ac:dyDescent="0.25">
      <c r="A8" t="s">
        <v>6</v>
      </c>
      <c r="B8">
        <v>384</v>
      </c>
      <c r="C8">
        <v>256</v>
      </c>
      <c r="E8">
        <f>B8*2</f>
        <v>768</v>
      </c>
      <c r="F8">
        <f>C8*2</f>
        <v>512</v>
      </c>
      <c r="H8">
        <f t="shared" si="0"/>
        <v>1.16015625</v>
      </c>
    </row>
    <row r="9" spans="1:8" x14ac:dyDescent="0.25">
      <c r="A9" t="s">
        <v>7</v>
      </c>
      <c r="B9">
        <v>512</v>
      </c>
      <c r="C9">
        <v>256</v>
      </c>
      <c r="E9">
        <f>B9*2</f>
        <v>1024</v>
      </c>
      <c r="F9">
        <f>C9*2</f>
        <v>512</v>
      </c>
      <c r="H9">
        <f>H8/2</f>
        <v>0.580078125</v>
      </c>
    </row>
    <row r="11" spans="1:8" x14ac:dyDescent="0.25">
      <c r="B11" t="s">
        <v>9</v>
      </c>
      <c r="C11" t="s">
        <v>10</v>
      </c>
      <c r="D11" t="s">
        <v>11</v>
      </c>
    </row>
    <row r="12" spans="1:8" x14ac:dyDescent="0.25">
      <c r="A12" t="s">
        <v>8</v>
      </c>
      <c r="B12">
        <v>0</v>
      </c>
      <c r="C12">
        <v>0</v>
      </c>
      <c r="D12">
        <v>0</v>
      </c>
    </row>
    <row r="13" spans="1:8" x14ac:dyDescent="0.25">
      <c r="A13" t="s">
        <v>12</v>
      </c>
      <c r="B13">
        <f>B12+8</f>
        <v>8</v>
      </c>
      <c r="C13">
        <f>C12+8</f>
        <v>8</v>
      </c>
      <c r="D13">
        <v>0</v>
      </c>
      <c r="F13">
        <f>B13/2</f>
        <v>4</v>
      </c>
      <c r="G13">
        <f t="shared" ref="G13:H13" si="1">C13/2</f>
        <v>4</v>
      </c>
      <c r="H13">
        <f t="shared" si="1"/>
        <v>0</v>
      </c>
    </row>
    <row r="14" spans="1:8" x14ac:dyDescent="0.25">
      <c r="A14" t="s">
        <v>13</v>
      </c>
      <c r="B14">
        <f>B13+E8</f>
        <v>776</v>
      </c>
      <c r="C14">
        <f>C13+E9</f>
        <v>1032</v>
      </c>
      <c r="D14">
        <f>D13+F8</f>
        <v>512</v>
      </c>
      <c r="F14">
        <f t="shared" ref="F14:F18" si="2">B14/2</f>
        <v>388</v>
      </c>
      <c r="G14">
        <f t="shared" ref="G14:G18" si="3">C14/2</f>
        <v>516</v>
      </c>
      <c r="H14">
        <f t="shared" ref="H14:H18" si="4">D14/2</f>
        <v>256</v>
      </c>
    </row>
    <row r="15" spans="1:8" x14ac:dyDescent="0.25">
      <c r="A15" t="s">
        <v>14</v>
      </c>
      <c r="B15">
        <f>B14+(($B$2-$E$8)/2)+$B$3</f>
        <v>1440</v>
      </c>
      <c r="C15">
        <f>C14+(($B$2-$E$9)/2)+$B$3</f>
        <v>1568</v>
      </c>
      <c r="D15">
        <f>D14+((C2-F9)/2)+C3</f>
        <v>800</v>
      </c>
      <c r="F15">
        <f t="shared" si="2"/>
        <v>720</v>
      </c>
      <c r="G15">
        <f t="shared" si="3"/>
        <v>784</v>
      </c>
      <c r="H15">
        <f t="shared" si="4"/>
        <v>400</v>
      </c>
    </row>
    <row r="16" spans="1:8" x14ac:dyDescent="0.25">
      <c r="A16" t="s">
        <v>15</v>
      </c>
      <c r="B16">
        <f>B15+$B$4</f>
        <v>1484</v>
      </c>
      <c r="C16">
        <f>C15+$B$4</f>
        <v>1612</v>
      </c>
      <c r="D16">
        <f>D15+C4</f>
        <v>805</v>
      </c>
      <c r="F16">
        <f t="shared" si="2"/>
        <v>742</v>
      </c>
      <c r="G16">
        <f t="shared" si="3"/>
        <v>806</v>
      </c>
      <c r="H16">
        <f t="shared" si="4"/>
        <v>402.5</v>
      </c>
    </row>
    <row r="17" spans="1:8" x14ac:dyDescent="0.25">
      <c r="A17" t="s">
        <v>17</v>
      </c>
      <c r="B17">
        <f>B16+B5</f>
        <v>1632</v>
      </c>
      <c r="C17">
        <f>C16+B5</f>
        <v>1760</v>
      </c>
      <c r="D17">
        <f>D16+C5</f>
        <v>841</v>
      </c>
      <c r="F17">
        <f t="shared" si="2"/>
        <v>816</v>
      </c>
      <c r="G17">
        <f t="shared" si="3"/>
        <v>880</v>
      </c>
      <c r="H17">
        <f t="shared" si="4"/>
        <v>420.5</v>
      </c>
    </row>
    <row r="18" spans="1:8" x14ac:dyDescent="0.25">
      <c r="A18" t="s">
        <v>16</v>
      </c>
      <c r="B18">
        <f>B17+((B2-E8)/2)-B13</f>
        <v>2200</v>
      </c>
      <c r="C18">
        <f>C17+((B2-E9)/2)-8</f>
        <v>2200</v>
      </c>
      <c r="D18">
        <f>D17+((C2-F8)/2)</f>
        <v>1125</v>
      </c>
      <c r="F18">
        <f t="shared" si="2"/>
        <v>1100</v>
      </c>
      <c r="G18">
        <f t="shared" si="3"/>
        <v>1100</v>
      </c>
      <c r="H18">
        <f t="shared" si="4"/>
        <v>562.5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12E4-D5A5-47D9-B57F-41732C7B3264}">
  <dimension ref="A1:Z9"/>
  <sheetViews>
    <sheetView tabSelected="1" workbookViewId="0">
      <selection activeCell="C10" sqref="C10"/>
    </sheetView>
  </sheetViews>
  <sheetFormatPr defaultRowHeight="15" x14ac:dyDescent="0.25"/>
  <cols>
    <col min="1" max="6" width="4.7109375" customWidth="1"/>
    <col min="7" max="7" width="7.5703125" customWidth="1"/>
    <col min="8" max="26" width="4.7109375" customWidth="1"/>
  </cols>
  <sheetData>
    <row r="1" spans="1:26" x14ac:dyDescent="0.25">
      <c r="A1" t="s">
        <v>40</v>
      </c>
      <c r="B1" t="s">
        <v>39</v>
      </c>
      <c r="C1" t="s">
        <v>38</v>
      </c>
      <c r="D1" t="s">
        <v>37</v>
      </c>
      <c r="E1" t="s">
        <v>36</v>
      </c>
      <c r="F1" t="s">
        <v>35</v>
      </c>
      <c r="G1" t="s">
        <v>34</v>
      </c>
      <c r="H1" t="s">
        <v>33</v>
      </c>
      <c r="I1" t="s">
        <v>32</v>
      </c>
      <c r="J1" t="s">
        <v>31</v>
      </c>
      <c r="K1" t="s">
        <v>30</v>
      </c>
      <c r="L1" t="s">
        <v>29</v>
      </c>
      <c r="M1" t="s">
        <v>28</v>
      </c>
      <c r="N1" t="s">
        <v>27</v>
      </c>
      <c r="O1" t="s">
        <v>26</v>
      </c>
      <c r="P1" t="s">
        <v>25</v>
      </c>
      <c r="Q1" t="s">
        <v>24</v>
      </c>
      <c r="R1" t="s">
        <v>23</v>
      </c>
      <c r="S1" t="s">
        <v>22</v>
      </c>
      <c r="T1" t="s">
        <v>21</v>
      </c>
      <c r="U1" t="s">
        <v>20</v>
      </c>
    </row>
    <row r="2" spans="1:26" x14ac:dyDescent="0.25">
      <c r="A2" t="s">
        <v>57</v>
      </c>
      <c r="B2" t="s">
        <v>57</v>
      </c>
      <c r="C2" t="s">
        <v>57</v>
      </c>
      <c r="D2" t="s">
        <v>57</v>
      </c>
      <c r="E2" t="s">
        <v>57</v>
      </c>
      <c r="F2" t="s">
        <v>55</v>
      </c>
      <c r="G2" t="s">
        <v>58</v>
      </c>
      <c r="H2" t="s">
        <v>51</v>
      </c>
      <c r="I2" t="s">
        <v>52</v>
      </c>
      <c r="J2" t="s">
        <v>53</v>
      </c>
      <c r="K2" t="s">
        <v>54</v>
      </c>
      <c r="L2" t="s">
        <v>50</v>
      </c>
      <c r="M2" t="s">
        <v>49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42</v>
      </c>
      <c r="U2" t="s">
        <v>41</v>
      </c>
    </row>
    <row r="6" spans="1:26" x14ac:dyDescent="0.25">
      <c r="F6" t="s">
        <v>55</v>
      </c>
      <c r="G6" t="s">
        <v>43</v>
      </c>
      <c r="H6" t="s">
        <v>44</v>
      </c>
      <c r="I6" t="s">
        <v>45</v>
      </c>
      <c r="J6" t="s">
        <v>46</v>
      </c>
      <c r="K6" t="s">
        <v>47</v>
      </c>
      <c r="L6" t="s">
        <v>48</v>
      </c>
      <c r="M6" t="s">
        <v>42</v>
      </c>
      <c r="N6" t="s">
        <v>41</v>
      </c>
      <c r="O6" t="s">
        <v>51</v>
      </c>
      <c r="P6" t="s">
        <v>52</v>
      </c>
      <c r="Q6" t="s">
        <v>53</v>
      </c>
      <c r="R6" t="s">
        <v>54</v>
      </c>
      <c r="S6" t="s">
        <v>50</v>
      </c>
      <c r="T6" t="s">
        <v>49</v>
      </c>
      <c r="U6" t="s">
        <v>56</v>
      </c>
    </row>
    <row r="8" spans="1:26" x14ac:dyDescent="0.25">
      <c r="A8">
        <v>25</v>
      </c>
      <c r="B8">
        <v>24</v>
      </c>
      <c r="C8">
        <v>23</v>
      </c>
      <c r="D8">
        <v>22</v>
      </c>
      <c r="E8">
        <v>21</v>
      </c>
      <c r="F8">
        <v>20</v>
      </c>
      <c r="G8">
        <v>19</v>
      </c>
      <c r="H8">
        <v>18</v>
      </c>
      <c r="I8">
        <v>17</v>
      </c>
      <c r="J8">
        <v>16</v>
      </c>
      <c r="K8">
        <v>15</v>
      </c>
      <c r="L8">
        <v>14</v>
      </c>
      <c r="M8">
        <v>13</v>
      </c>
      <c r="N8">
        <v>12</v>
      </c>
      <c r="O8">
        <v>11</v>
      </c>
      <c r="P8">
        <v>10</v>
      </c>
      <c r="Q8">
        <v>9</v>
      </c>
      <c r="R8">
        <v>8</v>
      </c>
      <c r="S8">
        <v>7</v>
      </c>
      <c r="T8">
        <v>6</v>
      </c>
      <c r="U8">
        <v>5</v>
      </c>
      <c r="V8">
        <v>4</v>
      </c>
      <c r="W8">
        <v>3</v>
      </c>
      <c r="X8">
        <v>2</v>
      </c>
      <c r="Y8">
        <v>1</v>
      </c>
      <c r="Z8">
        <v>0</v>
      </c>
    </row>
    <row r="9" spans="1:26" x14ac:dyDescent="0.25">
      <c r="B9" t="s">
        <v>62</v>
      </c>
      <c r="C9" t="s">
        <v>63</v>
      </c>
      <c r="D9" t="s">
        <v>64</v>
      </c>
      <c r="E9" t="s">
        <v>65</v>
      </c>
      <c r="F9" t="s">
        <v>66</v>
      </c>
      <c r="G9" t="s">
        <v>67</v>
      </c>
      <c r="H9" t="s">
        <v>68</v>
      </c>
      <c r="I9" t="s">
        <v>69</v>
      </c>
      <c r="J9" t="s">
        <v>70</v>
      </c>
      <c r="K9" t="s">
        <v>71</v>
      </c>
      <c r="L9" t="s">
        <v>72</v>
      </c>
      <c r="M9" t="s">
        <v>73</v>
      </c>
      <c r="N9" t="s">
        <v>74</v>
      </c>
      <c r="O9" t="s">
        <v>75</v>
      </c>
      <c r="P9" t="s">
        <v>76</v>
      </c>
      <c r="Q9" t="s">
        <v>61</v>
      </c>
      <c r="R9" t="s">
        <v>60</v>
      </c>
      <c r="S9" s="1" t="s">
        <v>59</v>
      </c>
      <c r="T9" s="1"/>
      <c r="U9" s="1"/>
      <c r="V9" s="1"/>
      <c r="W9" s="1"/>
      <c r="X9" s="1"/>
      <c r="Y9" s="1"/>
      <c r="Z9" s="1"/>
    </row>
  </sheetData>
  <mergeCells count="1">
    <mergeCell ref="S9:Z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1920x1080@60Hz</vt:lpstr>
      <vt:lpstr>VRAM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andreil</dc:creator>
  <cp:lastModifiedBy>andreil</cp:lastModifiedBy>
  <dcterms:created xsi:type="dcterms:W3CDTF">2019-02-12T12:35:56Z</dcterms:created>
  <dcterms:modified xsi:type="dcterms:W3CDTF">2021-08-05T16:20:47Z</dcterms:modified>
</cp:coreProperties>
</file>