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310\Dropbox\PRECEDE project X\misc WP1 things\vote choice model with populism\"/>
    </mc:Choice>
  </mc:AlternateContent>
  <xr:revisionPtr revIDLastSave="0" documentId="13_ncr:1_{FF865C12-4371-446C-AD26-B45A3BC5392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n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H52" i="1"/>
  <c r="G52" i="1"/>
  <c r="F52" i="1"/>
  <c r="H113" i="1"/>
  <c r="G113" i="1"/>
  <c r="F113" i="1"/>
  <c r="H114" i="1"/>
  <c r="G114" i="1"/>
  <c r="F114" i="1"/>
  <c r="H100" i="1"/>
  <c r="G100" i="1"/>
  <c r="F100" i="1"/>
  <c r="H73" i="1"/>
  <c r="G73" i="1"/>
  <c r="F73" i="1"/>
  <c r="H80" i="1"/>
  <c r="G80" i="1"/>
  <c r="F80" i="1"/>
  <c r="H78" i="1"/>
  <c r="G78" i="1"/>
  <c r="F78" i="1"/>
  <c r="H63" i="1"/>
  <c r="G63" i="1"/>
  <c r="F63" i="1"/>
  <c r="H65" i="1"/>
  <c r="G65" i="1"/>
  <c r="F65" i="1"/>
  <c r="H59" i="1"/>
  <c r="G59" i="1"/>
  <c r="F59" i="1"/>
  <c r="H57" i="1"/>
  <c r="G57" i="1"/>
  <c r="F57" i="1"/>
  <c r="H23" i="1"/>
  <c r="G23" i="1"/>
  <c r="F23" i="1"/>
  <c r="H34" i="1"/>
  <c r="G34" i="1"/>
  <c r="F34" i="1"/>
  <c r="H42" i="1"/>
  <c r="G42" i="1"/>
  <c r="F42" i="1"/>
  <c r="H36" i="1"/>
  <c r="G36" i="1"/>
  <c r="F36" i="1"/>
  <c r="H46" i="1"/>
  <c r="G46" i="1"/>
  <c r="F46" i="1"/>
  <c r="H10" i="1"/>
  <c r="G10" i="1"/>
  <c r="F10" i="1"/>
  <c r="H5" i="1"/>
  <c r="G5" i="1"/>
  <c r="F5" i="1"/>
</calcChain>
</file>

<file path=xl/sharedStrings.xml><?xml version="1.0" encoding="utf-8"?>
<sst xmlns="http://schemas.openxmlformats.org/spreadsheetml/2006/main" count="430" uniqueCount="164">
  <si>
    <t>cntry</t>
  </si>
  <si>
    <t>party</t>
  </si>
  <si>
    <t>CZ</t>
  </si>
  <si>
    <t>ANO</t>
  </si>
  <si>
    <t>CSSD</t>
  </si>
  <si>
    <t>KSCM</t>
  </si>
  <si>
    <t>PirSTAN</t>
  </si>
  <si>
    <t>Prisaha</t>
  </si>
  <si>
    <t>SPD</t>
  </si>
  <si>
    <t>Spolu</t>
  </si>
  <si>
    <t>Trikolora</t>
  </si>
  <si>
    <t>Zeleni</t>
  </si>
  <si>
    <t>DE</t>
  </si>
  <si>
    <t>AfD</t>
  </si>
  <si>
    <t>B90/Gru</t>
  </si>
  <si>
    <t>CDU/CSU</t>
  </si>
  <si>
    <t>FDP</t>
  </si>
  <si>
    <t>Free Voters</t>
  </si>
  <si>
    <t>Linke</t>
  </si>
  <si>
    <t>FR</t>
  </si>
  <si>
    <t>DLF</t>
  </si>
  <si>
    <t>EELV</t>
  </si>
  <si>
    <t>LFI</t>
  </si>
  <si>
    <t>LR</t>
  </si>
  <si>
    <t>LREM</t>
  </si>
  <si>
    <t>MoDem</t>
  </si>
  <si>
    <t>NPA</t>
  </si>
  <si>
    <t>PCF</t>
  </si>
  <si>
    <t>PS</t>
  </si>
  <si>
    <t>UDI</t>
  </si>
  <si>
    <t>GB</t>
  </si>
  <si>
    <t>Con</t>
  </si>
  <si>
    <t>GPEW</t>
  </si>
  <si>
    <t>Lab</t>
  </si>
  <si>
    <t>LD</t>
  </si>
  <si>
    <t>RUK</t>
  </si>
  <si>
    <t>HU</t>
  </si>
  <si>
    <t>DK</t>
  </si>
  <si>
    <t>Egyutt</t>
  </si>
  <si>
    <t>Fidesz-KDNP</t>
  </si>
  <si>
    <t>JOBBIK</t>
  </si>
  <si>
    <t>LMP</t>
  </si>
  <si>
    <t>MKKP</t>
  </si>
  <si>
    <t>Momentum</t>
  </si>
  <si>
    <t>MSZP</t>
  </si>
  <si>
    <t>PM</t>
  </si>
  <si>
    <t>IT</t>
  </si>
  <si>
    <t>FdI</t>
  </si>
  <si>
    <t>FI</t>
  </si>
  <si>
    <t>Lega</t>
  </si>
  <si>
    <t>LeU</t>
  </si>
  <si>
    <t>M5S</t>
  </si>
  <si>
    <t>PD</t>
  </si>
  <si>
    <t>PlusEuropa</t>
  </si>
  <si>
    <t>NL</t>
  </si>
  <si>
    <t>50Plus</t>
  </si>
  <si>
    <t>CDA</t>
  </si>
  <si>
    <t>CU</t>
  </si>
  <si>
    <t>D66</t>
  </si>
  <si>
    <t>FvD</t>
  </si>
  <si>
    <t>GL</t>
  </si>
  <si>
    <t>JA21</t>
  </si>
  <si>
    <t>PvdA</t>
  </si>
  <si>
    <t>PvdD</t>
  </si>
  <si>
    <t>PVV</t>
  </si>
  <si>
    <t>SGP</t>
  </si>
  <si>
    <t>SP</t>
  </si>
  <si>
    <t>VVD</t>
  </si>
  <si>
    <t>RO</t>
  </si>
  <si>
    <t>AUR</t>
  </si>
  <si>
    <t>PMP</t>
  </si>
  <si>
    <t>PNL</t>
  </si>
  <si>
    <t>PSD</t>
  </si>
  <si>
    <t>UDMR</t>
  </si>
  <si>
    <t>USRPlus</t>
  </si>
  <si>
    <t>SE</t>
  </si>
  <si>
    <t>C</t>
  </si>
  <si>
    <t>KD</t>
  </si>
  <si>
    <t>L</t>
  </si>
  <si>
    <t>M</t>
  </si>
  <si>
    <t>MP</t>
  </si>
  <si>
    <t>SAP</t>
  </si>
  <si>
    <t>SD</t>
  </si>
  <si>
    <t>V</t>
  </si>
  <si>
    <t>party_name_english</t>
  </si>
  <si>
    <t>type</t>
  </si>
  <si>
    <t>Action of Dissatisfied Citizens</t>
  </si>
  <si>
    <t>PC</t>
  </si>
  <si>
    <t>Communist Party of Bohemia and Moravia</t>
  </si>
  <si>
    <t>PR</t>
  </si>
  <si>
    <t>Freedom and Direct Democracy â€“ Tomio Okamura</t>
  </si>
  <si>
    <t>Republic Arise | France Arise</t>
  </si>
  <si>
    <t>National Front / Rally</t>
  </si>
  <si>
    <t>France Unbowed</t>
  </si>
  <si>
    <t>PL</t>
  </si>
  <si>
    <t>French Communist Party / Left Front</t>
  </si>
  <si>
    <t>Alternative for Germany</t>
  </si>
  <si>
    <t>The Left (Germany)</t>
  </si>
  <si>
    <t>Fidesz -- Hungarian Civic Party / Christian Democratic People's Party</t>
  </si>
  <si>
    <t>Jobbik, the Movement for a Better Hungary</t>
  </si>
  <si>
    <t>Hungarian Justice and Life Party</t>
  </si>
  <si>
    <t>Hungarian Workers' Party</t>
  </si>
  <si>
    <t>MMP</t>
  </si>
  <si>
    <t>The People of Freedom / Forza Italia (FI)</t>
  </si>
  <si>
    <t>Brothers of Italy</t>
  </si>
  <si>
    <t>(Northern) League</t>
  </si>
  <si>
    <t>Five Star Movement</t>
  </si>
  <si>
    <t>50PLUS</t>
  </si>
  <si>
    <t>Forum for Democracy</t>
  </si>
  <si>
    <t>Party for the Animals</t>
  </si>
  <si>
    <t>Party for Freedom</t>
  </si>
  <si>
    <t>Socialist Party (Netherlands)</t>
  </si>
  <si>
    <t>Political Reform Party</t>
  </si>
  <si>
    <t>Sweden Democrats</t>
  </si>
  <si>
    <t>Left Party</t>
  </si>
  <si>
    <t>Conservatives</t>
  </si>
  <si>
    <t>RN</t>
  </si>
  <si>
    <t>MIEP</t>
  </si>
  <si>
    <t>timbro_party</t>
  </si>
  <si>
    <t>timbro_class</t>
  </si>
  <si>
    <t>timbro_type</t>
  </si>
  <si>
    <t>OTH</t>
  </si>
  <si>
    <t>timbro_name</t>
  </si>
  <si>
    <t>Pirati</t>
  </si>
  <si>
    <t>STAN</t>
  </si>
  <si>
    <t>ODS</t>
  </si>
  <si>
    <t>TOP09</t>
  </si>
  <si>
    <t>KDU-CSL</t>
  </si>
  <si>
    <t>EM</t>
  </si>
  <si>
    <t>A1</t>
  </si>
  <si>
    <t>Sinistra</t>
  </si>
  <si>
    <t>CSU</t>
  </si>
  <si>
    <t>Familie</t>
  </si>
  <si>
    <t>OEDP</t>
  </si>
  <si>
    <t>Partei</t>
  </si>
  <si>
    <t>Piraten</t>
  </si>
  <si>
    <t>TSP</t>
  </si>
  <si>
    <t>Volt</t>
  </si>
  <si>
    <t>LO</t>
  </si>
  <si>
    <t>PRG</t>
  </si>
  <si>
    <t>UKIP</t>
  </si>
  <si>
    <t>ISZOMM</t>
  </si>
  <si>
    <t>MEMO</t>
  </si>
  <si>
    <t>Mi Hazank</t>
  </si>
  <si>
    <t>NEP</t>
  </si>
  <si>
    <t>Azione</t>
  </si>
  <si>
    <t>Impegno Civico</t>
  </si>
  <si>
    <t>Italexit</t>
  </si>
  <si>
    <t>Italia Viva</t>
  </si>
  <si>
    <t>Verdi</t>
  </si>
  <si>
    <t>DENK</t>
  </si>
  <si>
    <t>PRO</t>
  </si>
  <si>
    <t>Reconquete</t>
  </si>
  <si>
    <t>Normális Élet Pártja</t>
  </si>
  <si>
    <t>Megoldás Mozgalom</t>
  </si>
  <si>
    <t>Dialogue - The Greens' Party</t>
  </si>
  <si>
    <t>Yes Solidarity for Hungary Movement</t>
  </si>
  <si>
    <t>Azione+Italia Viva</t>
  </si>
  <si>
    <t>Verdi+Sinistra</t>
  </si>
  <si>
    <t>ES</t>
  </si>
  <si>
    <t>PP</t>
  </si>
  <si>
    <t>PSOE</t>
  </si>
  <si>
    <t>SMR</t>
  </si>
  <si>
    <t>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</si>
</sst>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A70" workbookViewId="0">
      <selection activeCell="G74" sqref="G74"/>
    </sheetView>
  </sheetViews>
  <sheetFormatPr defaultRowHeight="14.5" x14ac:dyDescent="0.35"/>
  <cols>
    <col min="1" max="1" width="5.1796875" bestFit="1" customWidth="1"/>
    <col min="2" max="2" width="11.7265625" bestFit="1" customWidth="1"/>
    <col min="3" max="3" width="59.26953125" bestFit="1" customWidth="1"/>
    <col min="5" max="5" width="11.453125" bestFit="1" customWidth="1"/>
    <col min="6" max="6" width="11.7265625" bestFit="1" customWidth="1"/>
  </cols>
  <sheetData>
    <row r="1" spans="1:8" x14ac:dyDescent="0.35">
      <c r="A1" t="s">
        <v>0</v>
      </c>
      <c r="B1" t="s">
        <v>1</v>
      </c>
      <c r="C1" t="s">
        <v>84</v>
      </c>
      <c r="D1" t="s">
        <v>85</v>
      </c>
      <c r="E1" t="s">
        <v>120</v>
      </c>
      <c r="F1" t="s">
        <v>118</v>
      </c>
      <c r="G1" t="s">
        <v>122</v>
      </c>
      <c r="H1" t="s">
        <v>119</v>
      </c>
    </row>
    <row r="2" spans="1:8" x14ac:dyDescent="0.35">
      <c r="A2" t="s">
        <v>2</v>
      </c>
      <c r="B2" t="s">
        <v>3</v>
      </c>
      <c r="C2" t="s">
        <v>86</v>
      </c>
      <c r="D2" t="s">
        <v>87</v>
      </c>
      <c r="F2" t="s">
        <v>3</v>
      </c>
    </row>
    <row r="3" spans="1:8" x14ac:dyDescent="0.35">
      <c r="A3" t="s">
        <v>2</v>
      </c>
      <c r="B3" t="s">
        <v>4</v>
      </c>
      <c r="D3" t="s">
        <v>121</v>
      </c>
      <c r="F3" t="s">
        <v>4</v>
      </c>
    </row>
    <row r="4" spans="1:8" x14ac:dyDescent="0.35">
      <c r="A4" t="s">
        <v>2</v>
      </c>
      <c r="B4" t="s">
        <v>127</v>
      </c>
      <c r="D4" t="s">
        <v>121</v>
      </c>
    </row>
    <row r="5" spans="1:8" x14ac:dyDescent="0.35">
      <c r="A5" t="s">
        <v>2</v>
      </c>
      <c r="B5" t="s">
        <v>5</v>
      </c>
      <c r="C5" t="s">
        <v>88</v>
      </c>
      <c r="D5" t="s">
        <v>121</v>
      </c>
      <c r="F5" s="2" t="str">
        <f ca="1">IFERROR(__xludf.DUMMYFUNCTION("""COMPUTED_VALUE"""),"KSCM")</f>
        <v>KSCM</v>
      </c>
      <c r="G5" s="2" t="str">
        <f ca="1">IFERROR(__xludf.DUMMYFUNCTION("""COMPUTED_VALUE"""),"Komunistická Strana Čech a Moravy")</f>
        <v>Komunistická Strana Čech a Moravy</v>
      </c>
      <c r="H5" s="2" t="str">
        <f ca="1">IFERROR(__xludf.DUMMYFUNCTION("""COMPUTED_VALUE"""),"left-wing extremism")</f>
        <v>left-wing extremism</v>
      </c>
    </row>
    <row r="6" spans="1:8" x14ac:dyDescent="0.35">
      <c r="A6" t="s">
        <v>2</v>
      </c>
      <c r="B6" t="s">
        <v>125</v>
      </c>
      <c r="D6" t="s">
        <v>121</v>
      </c>
    </row>
    <row r="7" spans="1:8" x14ac:dyDescent="0.35">
      <c r="A7" t="s">
        <v>2</v>
      </c>
      <c r="B7" t="s">
        <v>123</v>
      </c>
      <c r="D7" t="s">
        <v>121</v>
      </c>
    </row>
    <row r="8" spans="1:8" x14ac:dyDescent="0.35">
      <c r="A8" t="s">
        <v>2</v>
      </c>
      <c r="B8" t="s">
        <v>6</v>
      </c>
      <c r="D8" t="s">
        <v>121</v>
      </c>
      <c r="F8" t="s">
        <v>6</v>
      </c>
    </row>
    <row r="9" spans="1:8" x14ac:dyDescent="0.35">
      <c r="A9" t="s">
        <v>2</v>
      </c>
      <c r="B9" t="s">
        <v>7</v>
      </c>
      <c r="D9" t="s">
        <v>89</v>
      </c>
      <c r="F9" t="s">
        <v>7</v>
      </c>
    </row>
    <row r="10" spans="1:8" x14ac:dyDescent="0.35">
      <c r="A10" t="s">
        <v>2</v>
      </c>
      <c r="B10" t="s">
        <v>8</v>
      </c>
      <c r="C10" t="s">
        <v>90</v>
      </c>
      <c r="D10" t="s">
        <v>89</v>
      </c>
      <c r="E10" t="s">
        <v>89</v>
      </c>
      <c r="F10" s="2" t="str">
        <f ca="1">IFERROR(__xludf.DUMMYFUNCTION("""COMPUTED_VALUE"""),"SPD")</f>
        <v>SPD</v>
      </c>
      <c r="G10" s="2" t="str">
        <f ca="1">IFERROR(__xludf.DUMMYFUNCTION("""COMPUTED_VALUE"""),"Svoboda a Prímá Demokracie")</f>
        <v>Svoboda a Prímá Demokracie</v>
      </c>
      <c r="H10" s="2" t="str">
        <f ca="1">IFERROR(__xludf.DUMMYFUNCTION("""COMPUTED_VALUE"""),"right-wing populism")</f>
        <v>right-wing populism</v>
      </c>
    </row>
    <row r="11" spans="1:8" x14ac:dyDescent="0.35">
      <c r="A11" t="s">
        <v>2</v>
      </c>
      <c r="B11" t="s">
        <v>9</v>
      </c>
      <c r="D11" t="s">
        <v>121</v>
      </c>
      <c r="F11" t="s">
        <v>9</v>
      </c>
    </row>
    <row r="12" spans="1:8" x14ac:dyDescent="0.35">
      <c r="A12" t="s">
        <v>2</v>
      </c>
      <c r="B12" t="s">
        <v>124</v>
      </c>
      <c r="D12" t="s">
        <v>121</v>
      </c>
    </row>
    <row r="13" spans="1:8" x14ac:dyDescent="0.35">
      <c r="A13" t="s">
        <v>2</v>
      </c>
      <c r="B13" t="s">
        <v>126</v>
      </c>
      <c r="D13" t="s">
        <v>121</v>
      </c>
    </row>
    <row r="14" spans="1:8" x14ac:dyDescent="0.35">
      <c r="A14" t="s">
        <v>2</v>
      </c>
      <c r="B14" t="s">
        <v>10</v>
      </c>
      <c r="F14" t="s">
        <v>10</v>
      </c>
    </row>
    <row r="15" spans="1:8" x14ac:dyDescent="0.35">
      <c r="A15" t="s">
        <v>2</v>
      </c>
      <c r="B15" t="s">
        <v>11</v>
      </c>
      <c r="D15" t="s">
        <v>121</v>
      </c>
      <c r="F15" t="s">
        <v>11</v>
      </c>
    </row>
    <row r="16" spans="1:8" x14ac:dyDescent="0.35">
      <c r="A16" t="s">
        <v>12</v>
      </c>
      <c r="B16" t="s">
        <v>13</v>
      </c>
      <c r="C16" t="s">
        <v>96</v>
      </c>
      <c r="D16" t="s">
        <v>89</v>
      </c>
      <c r="E16" t="s">
        <v>89</v>
      </c>
      <c r="F16" s="2" t="str">
        <f ca="1">IFERROR(__xludf.DUMMYFUNCTION("""COMPUTED_VALUE"""),"AfD")</f>
        <v>AfD</v>
      </c>
      <c r="G16" s="2" t="str">
        <f ca="1">IFERROR(__xludf.DUMMYFUNCTION("""COMPUTED_VALUE"""),"Alternative für Deutschland")</f>
        <v>Alternative für Deutschland</v>
      </c>
      <c r="H16" s="2" t="str">
        <f ca="1">IFERROR(__xludf.DUMMYFUNCTION("""COMPUTED_VALUE"""),"right-wing populism")</f>
        <v>right-wing populism</v>
      </c>
    </row>
    <row r="17" spans="1:8" x14ac:dyDescent="0.35">
      <c r="A17" t="s">
        <v>12</v>
      </c>
      <c r="B17" t="s">
        <v>14</v>
      </c>
      <c r="D17" t="s">
        <v>121</v>
      </c>
      <c r="F17" t="s">
        <v>14</v>
      </c>
    </row>
    <row r="18" spans="1:8" x14ac:dyDescent="0.35">
      <c r="A18" t="s">
        <v>12</v>
      </c>
      <c r="B18" t="s">
        <v>15</v>
      </c>
      <c r="D18" t="s">
        <v>121</v>
      </c>
      <c r="F18" t="s">
        <v>15</v>
      </c>
    </row>
    <row r="19" spans="1:8" x14ac:dyDescent="0.35">
      <c r="A19" t="s">
        <v>12</v>
      </c>
      <c r="B19" t="s">
        <v>131</v>
      </c>
      <c r="D19" t="s">
        <v>121</v>
      </c>
    </row>
    <row r="20" spans="1:8" x14ac:dyDescent="0.35">
      <c r="A20" t="s">
        <v>12</v>
      </c>
      <c r="B20" t="s">
        <v>132</v>
      </c>
    </row>
    <row r="21" spans="1:8" x14ac:dyDescent="0.35">
      <c r="A21" t="s">
        <v>12</v>
      </c>
      <c r="B21" t="s">
        <v>16</v>
      </c>
      <c r="D21" t="s">
        <v>121</v>
      </c>
      <c r="F21" t="s">
        <v>16</v>
      </c>
    </row>
    <row r="22" spans="1:8" x14ac:dyDescent="0.35">
      <c r="A22" t="s">
        <v>12</v>
      </c>
      <c r="B22" t="s">
        <v>17</v>
      </c>
      <c r="F22" t="s">
        <v>17</v>
      </c>
    </row>
    <row r="23" spans="1:8" x14ac:dyDescent="0.35">
      <c r="A23" t="s">
        <v>12</v>
      </c>
      <c r="B23" t="s">
        <v>18</v>
      </c>
      <c r="C23" t="s">
        <v>97</v>
      </c>
      <c r="D23" t="s">
        <v>94</v>
      </c>
      <c r="E23" t="s">
        <v>94</v>
      </c>
      <c r="F23" s="2" t="str">
        <f ca="1">IFERROR(__xludf.DUMMYFUNCTION("""COMPUTED_VALUE"""),"PDS/Linke")</f>
        <v>PDS/Linke</v>
      </c>
      <c r="G23" s="2" t="str">
        <f ca="1">IFERROR(__xludf.DUMMYFUNCTION("""COMPUTED_VALUE"""),"Die Linke")</f>
        <v>Die Linke</v>
      </c>
      <c r="H23" s="2" t="str">
        <f ca="1">IFERROR(__xludf.DUMMYFUNCTION("""COMPUTED_VALUE"""),"left-wing populism")</f>
        <v>left-wing populism</v>
      </c>
    </row>
    <row r="24" spans="1:8" x14ac:dyDescent="0.35">
      <c r="A24" t="s">
        <v>12</v>
      </c>
      <c r="B24" t="s">
        <v>133</v>
      </c>
    </row>
    <row r="25" spans="1:8" x14ac:dyDescent="0.35">
      <c r="A25" t="s">
        <v>12</v>
      </c>
      <c r="B25" t="s">
        <v>134</v>
      </c>
    </row>
    <row r="26" spans="1:8" x14ac:dyDescent="0.35">
      <c r="A26" t="s">
        <v>12</v>
      </c>
      <c r="B26" t="s">
        <v>135</v>
      </c>
    </row>
    <row r="27" spans="1:8" x14ac:dyDescent="0.35">
      <c r="A27" t="s">
        <v>12</v>
      </c>
      <c r="B27" t="s">
        <v>8</v>
      </c>
      <c r="D27" t="s">
        <v>121</v>
      </c>
      <c r="F27" t="s">
        <v>8</v>
      </c>
    </row>
    <row r="28" spans="1:8" x14ac:dyDescent="0.35">
      <c r="A28" t="s">
        <v>12</v>
      </c>
      <c r="B28" t="s">
        <v>136</v>
      </c>
    </row>
    <row r="29" spans="1:8" x14ac:dyDescent="0.35">
      <c r="A29" t="s">
        <v>12</v>
      </c>
      <c r="B29" t="s">
        <v>137</v>
      </c>
    </row>
    <row r="30" spans="1:8" x14ac:dyDescent="0.35">
      <c r="A30" t="s">
        <v>159</v>
      </c>
      <c r="B30" t="s">
        <v>160</v>
      </c>
      <c r="D30" t="s">
        <v>121</v>
      </c>
    </row>
    <row r="31" spans="1:8" x14ac:dyDescent="0.35">
      <c r="A31" t="s">
        <v>159</v>
      </c>
      <c r="B31" t="s">
        <v>161</v>
      </c>
      <c r="D31" t="s">
        <v>121</v>
      </c>
    </row>
    <row r="32" spans="1:8" x14ac:dyDescent="0.35">
      <c r="A32" t="s">
        <v>159</v>
      </c>
      <c r="B32" t="s">
        <v>162</v>
      </c>
    </row>
    <row r="33" spans="1:8" x14ac:dyDescent="0.35">
      <c r="A33" t="s">
        <v>159</v>
      </c>
      <c r="B33" t="s">
        <v>163</v>
      </c>
      <c r="D33" t="s">
        <v>89</v>
      </c>
    </row>
    <row r="34" spans="1:8" x14ac:dyDescent="0.35">
      <c r="A34" t="s">
        <v>19</v>
      </c>
      <c r="B34" t="s">
        <v>20</v>
      </c>
      <c r="C34" t="s">
        <v>91</v>
      </c>
      <c r="D34" t="s">
        <v>89</v>
      </c>
      <c r="F34" s="2" t="str">
        <f ca="1">IFERROR(__xludf.DUMMYFUNCTION("""COMPUTED_VALUE"""),"DLF")</f>
        <v>DLF</v>
      </c>
      <c r="G34" s="2" t="str">
        <f ca="1">IFERROR(__xludf.DUMMYFUNCTION("""COMPUTED_VALUE"""),"Debout La France")</f>
        <v>Debout La France</v>
      </c>
      <c r="H34" s="2" t="str">
        <f ca="1">IFERROR(__xludf.DUMMYFUNCTION("""COMPUTED_VALUE"""),"national conservatism")</f>
        <v>national conservatism</v>
      </c>
    </row>
    <row r="35" spans="1:8" x14ac:dyDescent="0.35">
      <c r="A35" t="s">
        <v>19</v>
      </c>
      <c r="B35" t="s">
        <v>21</v>
      </c>
      <c r="D35" t="s">
        <v>121</v>
      </c>
      <c r="F35" t="s">
        <v>21</v>
      </c>
    </row>
    <row r="36" spans="1:8" x14ac:dyDescent="0.35">
      <c r="A36" t="s">
        <v>19</v>
      </c>
      <c r="B36" t="s">
        <v>22</v>
      </c>
      <c r="C36" t="s">
        <v>93</v>
      </c>
      <c r="D36" t="s">
        <v>94</v>
      </c>
      <c r="E36" t="s">
        <v>94</v>
      </c>
      <c r="F36" s="2" t="str">
        <f ca="1">IFERROR(__xludf.DUMMYFUNCTION("""COMPUTED_VALUE"""),"FI")</f>
        <v>FI</v>
      </c>
      <c r="G36" s="2" t="str">
        <f ca="1">IFERROR(__xludf.DUMMYFUNCTION("""COMPUTED_VALUE"""),"Le France Insoumise")</f>
        <v>Le France Insoumise</v>
      </c>
      <c r="H36" s="2" t="str">
        <f ca="1">IFERROR(__xludf.DUMMYFUNCTION("""COMPUTED_VALUE"""),"left-wing populism")</f>
        <v>left-wing populism</v>
      </c>
    </row>
    <row r="37" spans="1:8" x14ac:dyDescent="0.35">
      <c r="A37" t="s">
        <v>19</v>
      </c>
      <c r="B37" t="s">
        <v>138</v>
      </c>
      <c r="D37" t="s">
        <v>121</v>
      </c>
    </row>
    <row r="38" spans="1:8" x14ac:dyDescent="0.35">
      <c r="A38" t="s">
        <v>19</v>
      </c>
      <c r="B38" t="s">
        <v>23</v>
      </c>
      <c r="D38" t="s">
        <v>121</v>
      </c>
      <c r="F38" t="s">
        <v>23</v>
      </c>
    </row>
    <row r="39" spans="1:8" x14ac:dyDescent="0.35">
      <c r="A39" t="s">
        <v>19</v>
      </c>
      <c r="B39" t="s">
        <v>24</v>
      </c>
      <c r="D39" t="s">
        <v>121</v>
      </c>
      <c r="F39" t="s">
        <v>24</v>
      </c>
    </row>
    <row r="40" spans="1:8" x14ac:dyDescent="0.35">
      <c r="A40" t="s">
        <v>19</v>
      </c>
      <c r="B40" t="s">
        <v>25</v>
      </c>
      <c r="D40" t="s">
        <v>121</v>
      </c>
      <c r="F40" t="s">
        <v>25</v>
      </c>
    </row>
    <row r="41" spans="1:8" x14ac:dyDescent="0.35">
      <c r="A41" t="s">
        <v>19</v>
      </c>
      <c r="B41" t="s">
        <v>26</v>
      </c>
      <c r="F41" t="s">
        <v>26</v>
      </c>
    </row>
    <row r="42" spans="1:8" x14ac:dyDescent="0.35">
      <c r="A42" t="s">
        <v>19</v>
      </c>
      <c r="B42" t="s">
        <v>27</v>
      </c>
      <c r="C42" t="s">
        <v>95</v>
      </c>
      <c r="D42" t="s">
        <v>121</v>
      </c>
      <c r="F42" s="2" t="str">
        <f ca="1">IFERROR(__xludf.DUMMYFUNCTION("""COMPUTED_VALUE"""),"PCF")</f>
        <v>PCF</v>
      </c>
      <c r="G42" s="2" t="str">
        <f ca="1">IFERROR(__xludf.DUMMYFUNCTION("""COMPUTED_VALUE"""),"Parti Communiste Francais")</f>
        <v>Parti Communiste Francais</v>
      </c>
      <c r="H42" s="2" t="str">
        <f ca="1">IFERROR(__xludf.DUMMYFUNCTION("""COMPUTED_VALUE"""),"left-wing extremism")</f>
        <v>left-wing extremism</v>
      </c>
    </row>
    <row r="43" spans="1:8" x14ac:dyDescent="0.35">
      <c r="A43" t="s">
        <v>19</v>
      </c>
      <c r="B43" t="s">
        <v>139</v>
      </c>
      <c r="D43" t="s">
        <v>121</v>
      </c>
    </row>
    <row r="44" spans="1:8" x14ac:dyDescent="0.35">
      <c r="A44" t="s">
        <v>19</v>
      </c>
      <c r="B44" t="s">
        <v>28</v>
      </c>
      <c r="D44" t="s">
        <v>121</v>
      </c>
      <c r="F44" t="s">
        <v>28</v>
      </c>
    </row>
    <row r="45" spans="1:8" x14ac:dyDescent="0.35">
      <c r="A45" t="s">
        <v>19</v>
      </c>
      <c r="B45" t="s">
        <v>152</v>
      </c>
      <c r="D45" t="s">
        <v>89</v>
      </c>
    </row>
    <row r="46" spans="1:8" x14ac:dyDescent="0.35">
      <c r="A46" t="s">
        <v>19</v>
      </c>
      <c r="B46" t="s">
        <v>116</v>
      </c>
      <c r="C46" t="s">
        <v>92</v>
      </c>
      <c r="D46" t="s">
        <v>89</v>
      </c>
      <c r="E46" t="s">
        <v>89</v>
      </c>
      <c r="F46" s="2" t="str">
        <f ca="1">IFERROR(__xludf.DUMMYFUNCTION("""COMPUTED_VALUE"""),"FN")</f>
        <v>FN</v>
      </c>
      <c r="G46" s="2" t="str">
        <f ca="1">IFERROR(__xludf.DUMMYFUNCTION("""COMPUTED_VALUE"""),"Front National")</f>
        <v>Front National</v>
      </c>
      <c r="H46" s="2" t="str">
        <f ca="1">IFERROR(__xludf.DUMMYFUNCTION("""COMPUTED_VALUE"""),"right-wing populism")</f>
        <v>right-wing populism</v>
      </c>
    </row>
    <row r="47" spans="1:8" x14ac:dyDescent="0.35">
      <c r="A47" t="s">
        <v>19</v>
      </c>
      <c r="B47" t="s">
        <v>29</v>
      </c>
      <c r="D47" t="s">
        <v>121</v>
      </c>
      <c r="F47" t="s">
        <v>29</v>
      </c>
    </row>
    <row r="48" spans="1:8" x14ac:dyDescent="0.35">
      <c r="A48" t="s">
        <v>30</v>
      </c>
      <c r="B48" t="s">
        <v>31</v>
      </c>
      <c r="C48" t="s">
        <v>115</v>
      </c>
      <c r="D48" t="s">
        <v>121</v>
      </c>
      <c r="F48" t="s">
        <v>31</v>
      </c>
    </row>
    <row r="49" spans="1:8" x14ac:dyDescent="0.35">
      <c r="A49" t="s">
        <v>30</v>
      </c>
      <c r="B49" t="s">
        <v>32</v>
      </c>
      <c r="D49" t="s">
        <v>121</v>
      </c>
      <c r="F49" t="s">
        <v>32</v>
      </c>
    </row>
    <row r="50" spans="1:8" x14ac:dyDescent="0.35">
      <c r="A50" t="s">
        <v>30</v>
      </c>
      <c r="B50" t="s">
        <v>33</v>
      </c>
      <c r="D50" t="s">
        <v>121</v>
      </c>
      <c r="F50" t="s">
        <v>33</v>
      </c>
    </row>
    <row r="51" spans="1:8" x14ac:dyDescent="0.35">
      <c r="A51" t="s">
        <v>30</v>
      </c>
      <c r="B51" t="s">
        <v>34</v>
      </c>
      <c r="D51" t="s">
        <v>121</v>
      </c>
      <c r="F51" t="s">
        <v>34</v>
      </c>
    </row>
    <row r="52" spans="1:8" x14ac:dyDescent="0.35">
      <c r="A52" t="s">
        <v>30</v>
      </c>
      <c r="B52" t="s">
        <v>35</v>
      </c>
      <c r="D52" t="s">
        <v>89</v>
      </c>
      <c r="E52" t="s">
        <v>89</v>
      </c>
      <c r="F52" s="2" t="str">
        <f ca="1">IFERROR(__xludf.DUMMYFUNCTION("""COMPUTED_VALUE"""),"BREXIT")</f>
        <v>BREXIT</v>
      </c>
      <c r="G52" s="2" t="str">
        <f ca="1">IFERROR(__xludf.DUMMYFUNCTION("""COMPUTED_VALUE"""),"Brexit Party")</f>
        <v>Brexit Party</v>
      </c>
      <c r="H52" s="2" t="str">
        <f ca="1">IFERROR(__xludf.DUMMYFUNCTION("""COMPUTED_VALUE"""),"right-wing populism")</f>
        <v>right-wing populism</v>
      </c>
    </row>
    <row r="53" spans="1:8" x14ac:dyDescent="0.35">
      <c r="A53" t="s">
        <v>30</v>
      </c>
      <c r="B53" t="s">
        <v>140</v>
      </c>
      <c r="D53" t="s">
        <v>89</v>
      </c>
    </row>
    <row r="54" spans="1:8" x14ac:dyDescent="0.35">
      <c r="A54" t="s">
        <v>36</v>
      </c>
      <c r="B54" t="s">
        <v>37</v>
      </c>
      <c r="D54" t="s">
        <v>121</v>
      </c>
      <c r="F54" t="s">
        <v>37</v>
      </c>
    </row>
    <row r="55" spans="1:8" x14ac:dyDescent="0.35">
      <c r="A55" t="s">
        <v>36</v>
      </c>
      <c r="B55" t="s">
        <v>38</v>
      </c>
      <c r="D55" t="s">
        <v>121</v>
      </c>
      <c r="F55" t="s">
        <v>38</v>
      </c>
    </row>
    <row r="56" spans="1:8" x14ac:dyDescent="0.35">
      <c r="A56" t="s">
        <v>36</v>
      </c>
      <c r="B56" t="s">
        <v>128</v>
      </c>
      <c r="D56" t="s">
        <v>121</v>
      </c>
    </row>
    <row r="57" spans="1:8" x14ac:dyDescent="0.35">
      <c r="A57" t="s">
        <v>36</v>
      </c>
      <c r="B57" t="s">
        <v>39</v>
      </c>
      <c r="C57" t="s">
        <v>98</v>
      </c>
      <c r="D57" t="s">
        <v>89</v>
      </c>
      <c r="F57" s="2" t="str">
        <f ca="1">IFERROR(__xludf.DUMMYFUNCTION("""COMPUTED_VALUE"""),"FIDESZ")</f>
        <v>FIDESZ</v>
      </c>
      <c r="G57" s="2" t="str">
        <f ca="1">IFERROR(__xludf.DUMMYFUNCTION("""COMPUTED_VALUE"""),"Fidesz - Magyar Polgäri Szövetség")</f>
        <v>Fidesz - Magyar Polgäri Szövetség</v>
      </c>
      <c r="H57" s="2" t="str">
        <f ca="1">IFERROR(__xludf.DUMMYFUNCTION("""COMPUTED_VALUE"""),"national conservatism")</f>
        <v>national conservatism</v>
      </c>
    </row>
    <row r="58" spans="1:8" x14ac:dyDescent="0.35">
      <c r="A58" t="s">
        <v>36</v>
      </c>
      <c r="B58" t="s">
        <v>141</v>
      </c>
      <c r="C58" t="s">
        <v>156</v>
      </c>
    </row>
    <row r="59" spans="1:8" x14ac:dyDescent="0.35">
      <c r="A59" t="s">
        <v>36</v>
      </c>
      <c r="B59" t="s">
        <v>40</v>
      </c>
      <c r="C59" t="s">
        <v>99</v>
      </c>
      <c r="D59" t="s">
        <v>89</v>
      </c>
      <c r="F59" s="2" t="str">
        <f ca="1">IFERROR(__xludf.DUMMYFUNCTION("""COMPUTED_VALUE"""),"JOBBIK")</f>
        <v>JOBBIK</v>
      </c>
      <c r="G59" s="2" t="str">
        <f ca="1">IFERROR(__xludf.DUMMYFUNCTION("""COMPUTED_VALUE"""),"Jobbik Magyarországért Moszgalom")</f>
        <v>Jobbik Magyarországért Moszgalom</v>
      </c>
      <c r="H59" s="2" t="str">
        <f ca="1">IFERROR(__xludf.DUMMYFUNCTION("""COMPUTED_VALUE"""),"right-wing extremism")</f>
        <v>right-wing extremism</v>
      </c>
    </row>
    <row r="60" spans="1:8" x14ac:dyDescent="0.35">
      <c r="A60" t="s">
        <v>36</v>
      </c>
      <c r="B60" t="s">
        <v>41</v>
      </c>
      <c r="D60" t="s">
        <v>121</v>
      </c>
      <c r="F60" t="s">
        <v>41</v>
      </c>
    </row>
    <row r="61" spans="1:8" x14ac:dyDescent="0.35">
      <c r="A61" t="s">
        <v>36</v>
      </c>
      <c r="B61" t="s">
        <v>142</v>
      </c>
      <c r="C61" t="s">
        <v>154</v>
      </c>
    </row>
    <row r="62" spans="1:8" x14ac:dyDescent="0.35">
      <c r="A62" t="s">
        <v>36</v>
      </c>
      <c r="B62" t="s">
        <v>143</v>
      </c>
      <c r="D62" t="s">
        <v>89</v>
      </c>
    </row>
    <row r="63" spans="1:8" x14ac:dyDescent="0.35">
      <c r="A63" t="s">
        <v>36</v>
      </c>
      <c r="B63" t="s">
        <v>117</v>
      </c>
      <c r="C63" t="s">
        <v>100</v>
      </c>
      <c r="D63" t="s">
        <v>89</v>
      </c>
      <c r="F63" s="2" t="str">
        <f ca="1">IFERROR(__xludf.DUMMYFUNCTION("""COMPUTED_VALUE"""),"MIEP")</f>
        <v>MIEP</v>
      </c>
      <c r="G63" s="2" t="str">
        <f ca="1">IFERROR(__xludf.DUMMYFUNCTION("""COMPUTED_VALUE"""),"Magyar Igazság és Élet Pártja")</f>
        <v>Magyar Igazság és Élet Pártja</v>
      </c>
      <c r="H63" s="2" t="str">
        <f ca="1">IFERROR(__xludf.DUMMYFUNCTION("""COMPUTED_VALUE"""),"right-wing extremism")</f>
        <v>right-wing extremism</v>
      </c>
    </row>
    <row r="64" spans="1:8" x14ac:dyDescent="0.35">
      <c r="A64" t="s">
        <v>36</v>
      </c>
      <c r="B64" t="s">
        <v>42</v>
      </c>
      <c r="F64" t="s">
        <v>42</v>
      </c>
    </row>
    <row r="65" spans="1:8" x14ac:dyDescent="0.35">
      <c r="A65" t="s">
        <v>36</v>
      </c>
      <c r="B65" t="s">
        <v>102</v>
      </c>
      <c r="C65" t="s">
        <v>101</v>
      </c>
      <c r="D65" t="s">
        <v>121</v>
      </c>
      <c r="F65" s="2" t="str">
        <f ca="1">IFERROR(__xludf.DUMMYFUNCTION("""COMPUTED_VALUE"""),"MM")</f>
        <v>MM</v>
      </c>
      <c r="G65" s="2" t="str">
        <f ca="1">IFERROR(__xludf.DUMMYFUNCTION("""COMPUTED_VALUE"""),"Magyar Munkáspárt")</f>
        <v>Magyar Munkáspárt</v>
      </c>
      <c r="H65" s="2" t="str">
        <f ca="1">IFERROR(__xludf.DUMMYFUNCTION("""COMPUTED_VALUE"""),"left-wing extremism")</f>
        <v>left-wing extremism</v>
      </c>
    </row>
    <row r="66" spans="1:8" x14ac:dyDescent="0.35">
      <c r="A66" t="s">
        <v>36</v>
      </c>
      <c r="B66" t="s">
        <v>43</v>
      </c>
      <c r="F66" t="s">
        <v>43</v>
      </c>
    </row>
    <row r="67" spans="1:8" x14ac:dyDescent="0.35">
      <c r="A67" t="s">
        <v>36</v>
      </c>
      <c r="B67" t="s">
        <v>44</v>
      </c>
      <c r="D67" t="s">
        <v>121</v>
      </c>
      <c r="F67" t="s">
        <v>44</v>
      </c>
    </row>
    <row r="68" spans="1:8" x14ac:dyDescent="0.35">
      <c r="A68" t="s">
        <v>36</v>
      </c>
      <c r="B68" t="s">
        <v>144</v>
      </c>
      <c r="C68" t="s">
        <v>153</v>
      </c>
    </row>
    <row r="69" spans="1:8" x14ac:dyDescent="0.35">
      <c r="A69" t="s">
        <v>36</v>
      </c>
      <c r="B69" t="s">
        <v>45</v>
      </c>
      <c r="C69" t="s">
        <v>155</v>
      </c>
      <c r="D69" t="s">
        <v>121</v>
      </c>
      <c r="F69" t="s">
        <v>45</v>
      </c>
    </row>
    <row r="70" spans="1:8" x14ac:dyDescent="0.35">
      <c r="A70" t="s">
        <v>46</v>
      </c>
      <c r="B70" t="s">
        <v>129</v>
      </c>
      <c r="D70" t="s">
        <v>121</v>
      </c>
    </row>
    <row r="71" spans="1:8" x14ac:dyDescent="0.35">
      <c r="A71" t="s">
        <v>46</v>
      </c>
      <c r="B71" t="s">
        <v>145</v>
      </c>
    </row>
    <row r="72" spans="1:8" x14ac:dyDescent="0.35">
      <c r="A72" t="s">
        <v>46</v>
      </c>
      <c r="B72" t="s">
        <v>157</v>
      </c>
      <c r="D72" t="s">
        <v>121</v>
      </c>
    </row>
    <row r="73" spans="1:8" x14ac:dyDescent="0.35">
      <c r="A73" t="s">
        <v>46</v>
      </c>
      <c r="B73" t="s">
        <v>47</v>
      </c>
      <c r="C73" t="s">
        <v>104</v>
      </c>
      <c r="D73" t="s">
        <v>89</v>
      </c>
      <c r="E73" t="s">
        <v>89</v>
      </c>
      <c r="F73" s="2" t="str">
        <f ca="1">IFERROR(__xludf.DUMMYFUNCTION("""COMPUTED_VALUE"""),"FDI")</f>
        <v>FDI</v>
      </c>
      <c r="G73" s="2" t="str">
        <f ca="1">IFERROR(__xludf.DUMMYFUNCTION("""COMPUTED_VALUE"""),"Fratelli d'Italia - Alleanza Nationale")</f>
        <v>Fratelli d'Italia - Alleanza Nationale</v>
      </c>
      <c r="H73" s="2" t="str">
        <f ca="1">IFERROR(__xludf.DUMMYFUNCTION("""COMPUTED_VALUE"""),"right-wing populism")</f>
        <v>right-wing populism</v>
      </c>
    </row>
    <row r="74" spans="1:8" x14ac:dyDescent="0.35">
      <c r="A74" t="s">
        <v>46</v>
      </c>
      <c r="B74" t="s">
        <v>48</v>
      </c>
      <c r="C74" t="s">
        <v>103</v>
      </c>
      <c r="D74" t="s">
        <v>87</v>
      </c>
      <c r="F74" t="s">
        <v>48</v>
      </c>
    </row>
    <row r="75" spans="1:8" x14ac:dyDescent="0.35">
      <c r="A75" t="s">
        <v>46</v>
      </c>
      <c r="B75" t="s">
        <v>146</v>
      </c>
    </row>
    <row r="76" spans="1:8" x14ac:dyDescent="0.35">
      <c r="A76" t="s">
        <v>46</v>
      </c>
      <c r="B76" t="s">
        <v>147</v>
      </c>
    </row>
    <row r="77" spans="1:8" x14ac:dyDescent="0.35">
      <c r="A77" t="s">
        <v>46</v>
      </c>
      <c r="B77" t="s">
        <v>148</v>
      </c>
      <c r="D77" t="s">
        <v>121</v>
      </c>
    </row>
    <row r="78" spans="1:8" x14ac:dyDescent="0.35">
      <c r="A78" t="s">
        <v>46</v>
      </c>
      <c r="B78" t="s">
        <v>49</v>
      </c>
      <c r="C78" t="s">
        <v>105</v>
      </c>
      <c r="D78" t="s">
        <v>89</v>
      </c>
      <c r="E78" t="s">
        <v>89</v>
      </c>
      <c r="F78" s="2" t="str">
        <f ca="1">IFERROR(__xludf.DUMMYFUNCTION("""COMPUTED_VALUE"""),"LN")</f>
        <v>LN</v>
      </c>
      <c r="G78" s="2" t="str">
        <f ca="1">IFERROR(__xludf.DUMMYFUNCTION("""COMPUTED_VALUE"""),"Lega (Lega Nord)")</f>
        <v>Lega (Lega Nord)</v>
      </c>
      <c r="H78" s="2" t="str">
        <f ca="1">IFERROR(__xludf.DUMMYFUNCTION("""COMPUTED_VALUE"""),"right-wing populism")</f>
        <v>right-wing populism</v>
      </c>
    </row>
    <row r="79" spans="1:8" x14ac:dyDescent="0.35">
      <c r="A79" t="s">
        <v>46</v>
      </c>
      <c r="B79" t="s">
        <v>50</v>
      </c>
      <c r="D79" t="s">
        <v>121</v>
      </c>
      <c r="F79" t="s">
        <v>50</v>
      </c>
    </row>
    <row r="80" spans="1:8" x14ac:dyDescent="0.35">
      <c r="A80" t="s">
        <v>46</v>
      </c>
      <c r="B80" t="s">
        <v>51</v>
      </c>
      <c r="C80" t="s">
        <v>106</v>
      </c>
      <c r="D80" t="s">
        <v>87</v>
      </c>
      <c r="E80" t="s">
        <v>23</v>
      </c>
      <c r="F80" s="2" t="str">
        <f ca="1">IFERROR(__xludf.DUMMYFUNCTION("""COMPUTED_VALUE"""),"M5S")</f>
        <v>M5S</v>
      </c>
      <c r="G80" s="2" t="str">
        <f ca="1">IFERROR(__xludf.DUMMYFUNCTION("""COMPUTED_VALUE"""),"Movimento Cinque Stelle")</f>
        <v>Movimento Cinque Stelle</v>
      </c>
      <c r="H80" s="2" t="str">
        <f ca="1">IFERROR(__xludf.DUMMYFUNCTION("""COMPUTED_VALUE"""),"left-wing populism")</f>
        <v>left-wing populism</v>
      </c>
    </row>
    <row r="81" spans="1:6" x14ac:dyDescent="0.35">
      <c r="A81" t="s">
        <v>46</v>
      </c>
      <c r="B81" t="s">
        <v>52</v>
      </c>
      <c r="D81" t="s">
        <v>121</v>
      </c>
      <c r="F81" t="s">
        <v>52</v>
      </c>
    </row>
    <row r="82" spans="1:6" x14ac:dyDescent="0.35">
      <c r="A82" t="s">
        <v>46</v>
      </c>
      <c r="B82" t="s">
        <v>53</v>
      </c>
      <c r="D82" t="s">
        <v>121</v>
      </c>
      <c r="F82" t="s">
        <v>53</v>
      </c>
    </row>
    <row r="83" spans="1:6" x14ac:dyDescent="0.35">
      <c r="A83" t="s">
        <v>46</v>
      </c>
      <c r="B83" t="s">
        <v>130</v>
      </c>
      <c r="D83" t="s">
        <v>121</v>
      </c>
    </row>
    <row r="84" spans="1:6" x14ac:dyDescent="0.35">
      <c r="A84" t="s">
        <v>46</v>
      </c>
      <c r="B84" t="s">
        <v>149</v>
      </c>
      <c r="D84" t="s">
        <v>121</v>
      </c>
    </row>
    <row r="85" spans="1:6" x14ac:dyDescent="0.35">
      <c r="A85" t="s">
        <v>46</v>
      </c>
      <c r="B85" t="s">
        <v>158</v>
      </c>
      <c r="D85" t="s">
        <v>121</v>
      </c>
    </row>
    <row r="86" spans="1:6" x14ac:dyDescent="0.35">
      <c r="A86" t="s">
        <v>54</v>
      </c>
      <c r="B86" t="s">
        <v>55</v>
      </c>
      <c r="C86" t="s">
        <v>107</v>
      </c>
      <c r="D86" t="s">
        <v>121</v>
      </c>
      <c r="F86" t="s">
        <v>55</v>
      </c>
    </row>
    <row r="87" spans="1:6" x14ac:dyDescent="0.35">
      <c r="A87" t="s">
        <v>54</v>
      </c>
      <c r="B87" t="s">
        <v>56</v>
      </c>
      <c r="D87" t="s">
        <v>121</v>
      </c>
      <c r="F87" t="s">
        <v>56</v>
      </c>
    </row>
    <row r="88" spans="1:6" x14ac:dyDescent="0.35">
      <c r="A88" t="s">
        <v>54</v>
      </c>
      <c r="B88" t="s">
        <v>57</v>
      </c>
      <c r="D88" t="s">
        <v>121</v>
      </c>
      <c r="F88" t="s">
        <v>57</v>
      </c>
    </row>
    <row r="89" spans="1:6" x14ac:dyDescent="0.35">
      <c r="A89" t="s">
        <v>54</v>
      </c>
      <c r="B89" t="s">
        <v>58</v>
      </c>
      <c r="D89" t="s">
        <v>121</v>
      </c>
      <c r="F89" t="s">
        <v>58</v>
      </c>
    </row>
    <row r="90" spans="1:6" x14ac:dyDescent="0.35">
      <c r="A90" t="s">
        <v>54</v>
      </c>
      <c r="B90" t="s">
        <v>150</v>
      </c>
      <c r="D90" t="s">
        <v>121</v>
      </c>
    </row>
    <row r="91" spans="1:6" x14ac:dyDescent="0.35">
      <c r="A91" t="s">
        <v>54</v>
      </c>
      <c r="B91" t="s">
        <v>59</v>
      </c>
      <c r="C91" t="s">
        <v>108</v>
      </c>
      <c r="D91" t="s">
        <v>89</v>
      </c>
      <c r="F91" t="s">
        <v>59</v>
      </c>
    </row>
    <row r="92" spans="1:6" x14ac:dyDescent="0.35">
      <c r="A92" t="s">
        <v>54</v>
      </c>
      <c r="B92" t="s">
        <v>60</v>
      </c>
      <c r="D92" t="s">
        <v>121</v>
      </c>
      <c r="F92" t="s">
        <v>60</v>
      </c>
    </row>
    <row r="93" spans="1:6" x14ac:dyDescent="0.35">
      <c r="A93" t="s">
        <v>54</v>
      </c>
      <c r="B93" t="s">
        <v>61</v>
      </c>
      <c r="D93" t="s">
        <v>89</v>
      </c>
      <c r="E93" t="s">
        <v>89</v>
      </c>
      <c r="F93" t="s">
        <v>61</v>
      </c>
    </row>
    <row r="94" spans="1:6" x14ac:dyDescent="0.35">
      <c r="A94" t="s">
        <v>54</v>
      </c>
      <c r="B94" t="s">
        <v>62</v>
      </c>
      <c r="D94" t="s">
        <v>121</v>
      </c>
      <c r="F94" t="s">
        <v>62</v>
      </c>
    </row>
    <row r="95" spans="1:6" x14ac:dyDescent="0.35">
      <c r="A95" t="s">
        <v>54</v>
      </c>
      <c r="B95" t="s">
        <v>63</v>
      </c>
      <c r="C95" t="s">
        <v>109</v>
      </c>
      <c r="D95" t="s">
        <v>121</v>
      </c>
      <c r="F95" t="s">
        <v>63</v>
      </c>
    </row>
    <row r="96" spans="1:6" x14ac:dyDescent="0.35">
      <c r="A96" t="s">
        <v>54</v>
      </c>
      <c r="B96" t="s">
        <v>64</v>
      </c>
      <c r="C96" t="s">
        <v>110</v>
      </c>
      <c r="D96" t="s">
        <v>89</v>
      </c>
      <c r="F96" t="s">
        <v>64</v>
      </c>
    </row>
    <row r="97" spans="1:8" x14ac:dyDescent="0.35">
      <c r="A97" t="s">
        <v>54</v>
      </c>
      <c r="B97" t="s">
        <v>65</v>
      </c>
      <c r="C97" t="s">
        <v>112</v>
      </c>
      <c r="D97" t="s">
        <v>121</v>
      </c>
      <c r="F97" t="s">
        <v>65</v>
      </c>
    </row>
    <row r="98" spans="1:8" x14ac:dyDescent="0.35">
      <c r="A98" t="s">
        <v>54</v>
      </c>
      <c r="B98" t="s">
        <v>66</v>
      </c>
      <c r="C98" t="s">
        <v>111</v>
      </c>
      <c r="D98" t="s">
        <v>94</v>
      </c>
      <c r="F98" t="s">
        <v>66</v>
      </c>
    </row>
    <row r="99" spans="1:8" s="1" customFormat="1" x14ac:dyDescent="0.35">
      <c r="A99" t="s">
        <v>54</v>
      </c>
      <c r="B99" t="s">
        <v>67</v>
      </c>
      <c r="C99"/>
      <c r="D99" t="s">
        <v>121</v>
      </c>
      <c r="E99"/>
      <c r="F99" t="s">
        <v>67</v>
      </c>
      <c r="G99"/>
      <c r="H99"/>
    </row>
    <row r="100" spans="1:8" s="1" customFormat="1" x14ac:dyDescent="0.35">
      <c r="A100" t="s">
        <v>68</v>
      </c>
      <c r="B100" t="s">
        <v>69</v>
      </c>
      <c r="C100"/>
      <c r="D100" t="s">
        <v>89</v>
      </c>
      <c r="E100" t="s">
        <v>89</v>
      </c>
      <c r="F100" s="2" t="str">
        <f ca="1">IFERROR(__xludf.DUMMYFUNCTION("""COMPUTED_VALUE"""),"AUR")</f>
        <v>AUR</v>
      </c>
      <c r="G100" s="2" t="str">
        <f ca="1">IFERROR(__xludf.DUMMYFUNCTION("""COMPUTED_VALUE"""),"Alianța pentru Unirea Românilor")</f>
        <v>Alianța pentru Unirea Românilor</v>
      </c>
      <c r="H100" s="2" t="str">
        <f ca="1">IFERROR(__xludf.DUMMYFUNCTION("""COMPUTED_VALUE"""),"right-wing populism")</f>
        <v>right-wing populism</v>
      </c>
    </row>
    <row r="101" spans="1:8" s="1" customFormat="1" x14ac:dyDescent="0.35">
      <c r="A101" t="s">
        <v>68</v>
      </c>
      <c r="B101" t="s">
        <v>70</v>
      </c>
      <c r="C101"/>
      <c r="D101" t="s">
        <v>121</v>
      </c>
      <c r="E101"/>
      <c r="F101" t="s">
        <v>70</v>
      </c>
      <c r="G101"/>
      <c r="H101"/>
    </row>
    <row r="102" spans="1:8" s="1" customFormat="1" x14ac:dyDescent="0.35">
      <c r="A102" t="s">
        <v>68</v>
      </c>
      <c r="B102" t="s">
        <v>71</v>
      </c>
      <c r="C102"/>
      <c r="D102" t="s">
        <v>121</v>
      </c>
      <c r="E102"/>
      <c r="F102" t="s">
        <v>71</v>
      </c>
      <c r="G102"/>
      <c r="H102"/>
    </row>
    <row r="103" spans="1:8" s="1" customFormat="1" x14ac:dyDescent="0.35">
      <c r="A103" t="s">
        <v>68</v>
      </c>
      <c r="B103" t="s">
        <v>151</v>
      </c>
      <c r="C103"/>
      <c r="D103" t="s">
        <v>121</v>
      </c>
      <c r="E103"/>
      <c r="F103"/>
      <c r="G103"/>
      <c r="H103"/>
    </row>
    <row r="104" spans="1:8" s="1" customFormat="1" x14ac:dyDescent="0.35">
      <c r="A104" t="s">
        <v>68</v>
      </c>
      <c r="B104" t="s">
        <v>72</v>
      </c>
      <c r="C104"/>
      <c r="D104" t="s">
        <v>121</v>
      </c>
      <c r="E104"/>
      <c r="F104" t="s">
        <v>72</v>
      </c>
      <c r="G104"/>
      <c r="H104"/>
    </row>
    <row r="105" spans="1:8" s="1" customFormat="1" x14ac:dyDescent="0.35">
      <c r="A105" t="s">
        <v>68</v>
      </c>
      <c r="B105" t="s">
        <v>73</v>
      </c>
      <c r="C105"/>
      <c r="D105" t="s">
        <v>121</v>
      </c>
      <c r="E105"/>
      <c r="F105" t="s">
        <v>73</v>
      </c>
      <c r="G105"/>
      <c r="H105"/>
    </row>
    <row r="106" spans="1:8" s="1" customFormat="1" x14ac:dyDescent="0.35">
      <c r="A106" t="s">
        <v>68</v>
      </c>
      <c r="B106" t="s">
        <v>74</v>
      </c>
      <c r="C106"/>
      <c r="D106" t="s">
        <v>121</v>
      </c>
      <c r="E106"/>
      <c r="F106" t="s">
        <v>74</v>
      </c>
      <c r="G106"/>
      <c r="H106"/>
    </row>
    <row r="107" spans="1:8" s="1" customFormat="1" x14ac:dyDescent="0.35">
      <c r="A107" t="s">
        <v>75</v>
      </c>
      <c r="B107" t="s">
        <v>76</v>
      </c>
      <c r="C107"/>
      <c r="D107" t="s">
        <v>121</v>
      </c>
      <c r="E107"/>
      <c r="F107" t="s">
        <v>76</v>
      </c>
      <c r="G107"/>
      <c r="H107"/>
    </row>
    <row r="108" spans="1:8" s="1" customFormat="1" x14ac:dyDescent="0.35">
      <c r="A108" t="s">
        <v>75</v>
      </c>
      <c r="B108" t="s">
        <v>77</v>
      </c>
      <c r="C108"/>
      <c r="D108" t="s">
        <v>121</v>
      </c>
      <c r="E108"/>
      <c r="F108" t="s">
        <v>77</v>
      </c>
      <c r="G108"/>
      <c r="H108"/>
    </row>
    <row r="109" spans="1:8" s="1" customFormat="1" x14ac:dyDescent="0.35">
      <c r="A109" t="s">
        <v>75</v>
      </c>
      <c r="B109" t="s">
        <v>78</v>
      </c>
      <c r="C109"/>
      <c r="D109" t="s">
        <v>121</v>
      </c>
      <c r="E109"/>
      <c r="F109" t="s">
        <v>78</v>
      </c>
      <c r="G109"/>
      <c r="H109"/>
    </row>
    <row r="110" spans="1:8" s="1" customFormat="1" x14ac:dyDescent="0.35">
      <c r="A110" t="s">
        <v>75</v>
      </c>
      <c r="B110" t="s">
        <v>79</v>
      </c>
      <c r="C110"/>
      <c r="D110" t="s">
        <v>121</v>
      </c>
      <c r="E110"/>
      <c r="F110" t="s">
        <v>79</v>
      </c>
      <c r="G110"/>
      <c r="H110"/>
    </row>
    <row r="111" spans="1:8" s="1" customFormat="1" x14ac:dyDescent="0.35">
      <c r="A111" t="s">
        <v>75</v>
      </c>
      <c r="B111" t="s">
        <v>80</v>
      </c>
      <c r="C111"/>
      <c r="D111" t="s">
        <v>121</v>
      </c>
      <c r="E111"/>
      <c r="F111" t="s">
        <v>80</v>
      </c>
      <c r="G111"/>
      <c r="H111"/>
    </row>
    <row r="112" spans="1:8" s="1" customFormat="1" x14ac:dyDescent="0.35">
      <c r="A112" t="s">
        <v>75</v>
      </c>
      <c r="B112" t="s">
        <v>81</v>
      </c>
      <c r="C112"/>
      <c r="D112" t="s">
        <v>121</v>
      </c>
      <c r="E112"/>
      <c r="F112" t="s">
        <v>81</v>
      </c>
      <c r="G112"/>
      <c r="H112"/>
    </row>
    <row r="113" spans="1:8" s="1" customFormat="1" x14ac:dyDescent="0.35">
      <c r="A113" t="s">
        <v>75</v>
      </c>
      <c r="B113" t="s">
        <v>82</v>
      </c>
      <c r="C113" t="s">
        <v>113</v>
      </c>
      <c r="D113" t="s">
        <v>89</v>
      </c>
      <c r="E113" t="s">
        <v>89</v>
      </c>
      <c r="F113" s="2" t="str">
        <f ca="1">IFERROR(__xludf.DUMMYFUNCTION("""COMPUTED_VALUE"""),"SD")</f>
        <v>SD</v>
      </c>
      <c r="G113" s="2" t="str">
        <f ca="1">IFERROR(__xludf.DUMMYFUNCTION("""COMPUTED_VALUE"""),"Sverigedemokraterna")</f>
        <v>Sverigedemokraterna</v>
      </c>
      <c r="H113" s="2" t="str">
        <f ca="1">IFERROR(__xludf.DUMMYFUNCTION("""COMPUTED_VALUE"""),"right-wing populism")</f>
        <v>right-wing populism</v>
      </c>
    </row>
    <row r="114" spans="1:8" s="1" customFormat="1" x14ac:dyDescent="0.35">
      <c r="A114" t="s">
        <v>75</v>
      </c>
      <c r="B114" t="s">
        <v>83</v>
      </c>
      <c r="C114" t="s">
        <v>114</v>
      </c>
      <c r="D114" t="s">
        <v>121</v>
      </c>
      <c r="E114" t="s">
        <v>23</v>
      </c>
      <c r="F114" s="2" t="str">
        <f ca="1">IFERROR(__xludf.DUMMYFUNCTION("""COMPUTED_VALUE"""),"V (VPK)")</f>
        <v>V (VPK)</v>
      </c>
      <c r="G114" s="2" t="str">
        <f ca="1">IFERROR(__xludf.DUMMYFUNCTION("""COMPUTED_VALUE"""),"Vänsterpartiet (previously Vänsterpartiet Kommunisterna)")</f>
        <v>Vänsterpartiet (previously Vänsterpartiet Kommunisterna)</v>
      </c>
      <c r="H114" s="2" t="str">
        <f ca="1">IFERROR(__xludf.DUMMYFUNCTION("""COMPUTED_VALUE"""),"left-wing populism")</f>
        <v>left-wing populism</v>
      </c>
    </row>
  </sheetData>
  <sortState xmlns:xlrd2="http://schemas.microsoft.com/office/spreadsheetml/2017/richdata2" ref="A2:H114">
    <sortCondition ref="A2:A114"/>
    <sortCondition ref="B2:B1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Zhirnov, Andrei</cp:lastModifiedBy>
  <dcterms:created xsi:type="dcterms:W3CDTF">2023-04-12T17:15:36Z</dcterms:created>
  <dcterms:modified xsi:type="dcterms:W3CDTF">2024-06-04T16:55:02Z</dcterms:modified>
</cp:coreProperties>
</file>