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5095" windowHeight="12720" tabRatio="991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<sst xmlns="http://schemas.openxmlformats.org/spreadsheetml/2006/main" count="54">
  <si>
    <t>Type</t>
  </si>
  <si>
    <t>Name</t>
  </si>
  <si>
    <t>SBP</t>
  </si>
  <si>
    <t>TrefCoef</t>
  </si>
  <si>
    <t>Tref (kPa)</t>
  </si>
  <si>
    <t>Ta (kPa)</t>
  </si>
  <si>
    <t>ED (mL)</t>
  </si>
  <si>
    <t>ES (mL)</t>
  </si>
  <si>
    <t>EF (%)</t>
  </si>
  <si>
    <t>myocardial mass (g)</t>
  </si>
  <si>
    <t>Ta/Tref</t>
  </si>
  <si>
    <t>Ta/SBP</t>
  </si>
  <si>
    <t>Age</t>
  </si>
  <si>
    <t>average ES</t>
  </si>
  <si>
    <t xml:space="preserve"> fibre stress(kPa)</t>
  </si>
  <si>
    <t>HV-24</t>
  </si>
  <si>
    <t>HV-25</t>
  </si>
  <si>
    <t>HV-31</t>
  </si>
  <si>
    <t>HV-32</t>
  </si>
  <si>
    <t>HV-48</t>
  </si>
  <si>
    <t>HV-67</t>
  </si>
  <si>
    <t>HV-74</t>
  </si>
  <si>
    <t>HV-45</t>
  </si>
  <si>
    <t>HV-82</t>
  </si>
  <si>
    <t>HV-00</t>
  </si>
  <si>
    <t>HV4</t>
  </si>
  <si>
    <t>HV7</t>
  </si>
  <si>
    <t>HV16</t>
  </si>
  <si>
    <t>HV44</t>
  </si>
  <si>
    <t>HV46</t>
  </si>
  <si>
    <t>HV21</t>
  </si>
  <si>
    <t>HV39</t>
  </si>
  <si>
    <t>HV51</t>
  </si>
  <si>
    <t>HV57</t>
  </si>
  <si>
    <t>HV5</t>
  </si>
  <si>
    <t>HV01(ES:42.4)</t>
  </si>
  <si>
    <t>HV06</t>
  </si>
  <si>
    <t>HV34</t>
  </si>
  <si>
    <t>HV68</t>
  </si>
  <si>
    <t>HV02</t>
  </si>
  <si>
    <t>HV63</t>
  </si>
  <si>
    <t>HV41</t>
  </si>
  <si>
    <t>MR-IMR 29</t>
  </si>
  <si>
    <t>NULL</t>
  </si>
  <si>
    <t>MI-IMR68</t>
  </si>
  <si>
    <t>MI-IMR105</t>
  </si>
  <si>
    <t>MR-IMR 167</t>
  </si>
  <si>
    <t>MR-IMR 194</t>
  </si>
  <si>
    <t>MR_IMR293</t>
  </si>
  <si>
    <t>MR_IMR265</t>
  </si>
  <si>
    <t>MR_IMR183</t>
  </si>
  <si>
    <t>MR_IMR220</t>
  </si>
  <si>
    <t>MR_IMR241</t>
  </si>
  <si>
    <t>MR_IMR316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</si>
</sst>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4">
    <font>
      <sz val="10"/>
      <name val="Arial"/>
      <charset val="134"/>
    </font>
    <font>
      <sz val="11"/>
      <color rgb="FF006100"/>
      <name val="Calibri"/>
      <charset val="1"/>
    </font>
    <font>
      <sz val="11"/>
      <color rgb="FFFF0000"/>
      <name val="Calibri"/>
      <charset val="1"/>
    </font>
    <font>
      <sz val="11"/>
      <color rgb="FF2E75B6"/>
      <name val="Calibri"/>
      <charset val="1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top"/>
    </xf>
    <xf numFmtId="0" fontId="7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1" fontId="13" fillId="0" borderId="0" applyBorder="0" applyAlignment="0" applyProtection="0"/>
    <xf numFmtId="0" fontId="16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3" fillId="21" borderId="8" applyNumberFormat="0" applyAlignment="0" applyProtection="0">
      <alignment vertical="center"/>
    </xf>
    <xf numFmtId="44" fontId="13" fillId="0" borderId="0" applyBorder="0" applyAlignment="0" applyProtection="0"/>
    <xf numFmtId="0" fontId="6" fillId="10" borderId="0" applyNumberFormat="0" applyBorder="0" applyAlignment="0" applyProtection="0">
      <alignment vertical="center"/>
    </xf>
    <xf numFmtId="0" fontId="12" fillId="9" borderId="4" applyNumberFormat="0" applyFont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21" borderId="3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2" borderId="0" applyBorder="0" applyAlignment="0" applyProtection="0"/>
    <xf numFmtId="0" fontId="7" fillId="22" borderId="0" applyNumberFormat="0" applyBorder="0" applyAlignment="0" applyProtection="0">
      <alignment vertical="center"/>
    </xf>
    <xf numFmtId="42" fontId="13" fillId="0" borderId="0" applyBorder="0" applyAlignment="0" applyProtection="0"/>
    <xf numFmtId="0" fontId="9" fillId="0" borderId="2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43" fontId="13" fillId="0" borderId="0" applyBorder="0" applyAlignment="0" applyProtection="0"/>
    <xf numFmtId="0" fontId="19" fillId="19" borderId="7" applyNumberFormat="0" applyAlignment="0" applyProtection="0">
      <alignment vertical="center"/>
    </xf>
    <xf numFmtId="9" fontId="13" fillId="0" borderId="0" applyBorder="0" applyAlignment="0" applyProtection="0"/>
  </cellStyleXfs>
  <cellXfs count="8">
    <xf numFmtId="0" fontId="0" fillId="0" borderId="0" xfId="0">
      <alignment vertical="top"/>
    </xf>
    <xf numFmtId="0" fontId="0" fillId="0" borderId="0" xfId="0" applyFont="1" applyAlignment="1">
      <alignment horizontal="center" vertical="top"/>
    </xf>
    <xf numFmtId="0" fontId="1" fillId="2" borderId="0" xfId="35" applyFont="1" applyBorder="1" applyAlignment="1" applyProtection="1">
      <alignment horizontal="center" vertical="top"/>
    </xf>
    <xf numFmtId="0" fontId="0" fillId="0" borderId="0" xfId="0" applyFont="1" applyAlignment="1">
      <alignment horizontal="left" vertical="top"/>
    </xf>
    <xf numFmtId="0" fontId="2" fillId="0" borderId="0" xfId="0" applyFont="1">
      <alignment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2" fontId="0" fillId="0" borderId="0" xfId="0" applyNumberFormat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C99"/>
      <rgbColor rgb="002E75B6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9"/>
  <sheetViews>
    <sheetView tabSelected="1" zoomScale="95" zoomScaleNormal="95" workbookViewId="0">
      <selection activeCell="E7" sqref="E7"/>
    </sheetView>
  </sheetViews>
  <sheetFormatPr defaultColWidth="9" defaultRowHeight="12"/>
  <cols>
    <col min="1" max="1025" width="11.5166666666667"/>
  </cols>
  <sheetData>
    <row r="1" ht="12.75" spans="1:1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2.75" spans="1:15">
      <c r="A2">
        <v>0</v>
      </c>
      <c r="B2" t="s">
        <v>15</v>
      </c>
      <c r="C2" s="1">
        <v>140</v>
      </c>
      <c r="D2" s="2">
        <v>2.5</v>
      </c>
      <c r="E2" s="2">
        <f t="shared" ref="E2:E39" si="0">D2*56.2</f>
        <v>140.5</v>
      </c>
      <c r="F2" s="1">
        <v>59.8</v>
      </c>
      <c r="G2" s="1">
        <v>135</v>
      </c>
      <c r="H2" s="1">
        <v>63.4</v>
      </c>
      <c r="I2" s="7">
        <f t="shared" ref="I2:I28" si="1">1-H2/G2</f>
        <v>0.53037037037037</v>
      </c>
      <c r="J2" s="1">
        <v>107</v>
      </c>
      <c r="K2" s="1">
        <f t="shared" ref="K2:K39" si="2">F2/D2</f>
        <v>23.92</v>
      </c>
      <c r="L2">
        <f t="shared" ref="L2:L39" si="3">F2/C2</f>
        <v>0.427142857142857</v>
      </c>
      <c r="M2">
        <v>48</v>
      </c>
      <c r="N2">
        <v>-0.1785</v>
      </c>
      <c r="O2" s="1">
        <v>39.0249</v>
      </c>
    </row>
    <row r="3" ht="12.75" spans="1:15">
      <c r="A3">
        <v>0</v>
      </c>
      <c r="B3" t="s">
        <v>16</v>
      </c>
      <c r="C3" s="1">
        <v>175</v>
      </c>
      <c r="D3" s="2">
        <v>3.1</v>
      </c>
      <c r="E3" s="2">
        <f t="shared" si="0"/>
        <v>174.22</v>
      </c>
      <c r="F3" s="1">
        <v>77.8</v>
      </c>
      <c r="G3" s="1">
        <v>102</v>
      </c>
      <c r="H3" s="1">
        <v>48.28</v>
      </c>
      <c r="I3" s="7">
        <f t="shared" si="1"/>
        <v>0.526666666666667</v>
      </c>
      <c r="J3" s="1">
        <v>72.6</v>
      </c>
      <c r="K3" s="1">
        <f t="shared" si="2"/>
        <v>25.0967741935484</v>
      </c>
      <c r="L3">
        <f t="shared" si="3"/>
        <v>0.444571428571429</v>
      </c>
      <c r="M3">
        <v>64</v>
      </c>
      <c r="N3">
        <v>-0.1783</v>
      </c>
      <c r="O3" s="1">
        <v>51.4668</v>
      </c>
    </row>
    <row r="4" ht="12.75" spans="1:15">
      <c r="A4">
        <v>0</v>
      </c>
      <c r="B4" t="s">
        <v>17</v>
      </c>
      <c r="C4" s="1">
        <v>124</v>
      </c>
      <c r="D4" s="2">
        <v>2.3</v>
      </c>
      <c r="E4" s="2">
        <f t="shared" si="0"/>
        <v>129.26</v>
      </c>
      <c r="F4" s="1">
        <v>56.89</v>
      </c>
      <c r="G4" s="1">
        <v>123</v>
      </c>
      <c r="H4" s="1">
        <v>59.8</v>
      </c>
      <c r="I4" s="7">
        <f t="shared" si="1"/>
        <v>0.513821138211382</v>
      </c>
      <c r="J4" s="1">
        <v>87</v>
      </c>
      <c r="K4" s="1">
        <f t="shared" si="2"/>
        <v>24.7347826086957</v>
      </c>
      <c r="L4">
        <f t="shared" si="3"/>
        <v>0.458790322580645</v>
      </c>
      <c r="M4">
        <v>41</v>
      </c>
      <c r="N4">
        <v>-0.1713</v>
      </c>
      <c r="O4" s="1">
        <v>38.0999</v>
      </c>
    </row>
    <row r="5" ht="12.75" spans="1:15">
      <c r="A5">
        <v>0</v>
      </c>
      <c r="B5" t="s">
        <v>18</v>
      </c>
      <c r="C5" s="1">
        <v>166</v>
      </c>
      <c r="D5" s="2">
        <v>3</v>
      </c>
      <c r="E5" s="2">
        <f t="shared" si="0"/>
        <v>168.6</v>
      </c>
      <c r="F5" s="1">
        <v>69.4</v>
      </c>
      <c r="G5" s="1">
        <v>107</v>
      </c>
      <c r="H5" s="1">
        <v>47</v>
      </c>
      <c r="I5" s="7">
        <f t="shared" si="1"/>
        <v>0.560747663551402</v>
      </c>
      <c r="J5" s="1">
        <v>82.7</v>
      </c>
      <c r="K5" s="1">
        <f t="shared" si="2"/>
        <v>23.1333333333333</v>
      </c>
      <c r="L5">
        <f t="shared" si="3"/>
        <v>0.418072289156627</v>
      </c>
      <c r="M5">
        <v>48</v>
      </c>
      <c r="N5">
        <v>-0.1762</v>
      </c>
      <c r="O5" s="1">
        <v>44.5791</v>
      </c>
    </row>
    <row r="6" ht="12.75" spans="1:15">
      <c r="A6">
        <v>0</v>
      </c>
      <c r="B6" t="s">
        <v>19</v>
      </c>
      <c r="C6" s="1">
        <v>133</v>
      </c>
      <c r="D6" s="2">
        <v>2.8</v>
      </c>
      <c r="E6" s="2">
        <f t="shared" si="0"/>
        <v>157.36</v>
      </c>
      <c r="F6" s="1">
        <v>68</v>
      </c>
      <c r="G6" s="1">
        <v>142</v>
      </c>
      <c r="H6" s="1">
        <v>71</v>
      </c>
      <c r="I6" s="7">
        <f t="shared" si="1"/>
        <v>0.5</v>
      </c>
      <c r="J6" s="1">
        <v>88</v>
      </c>
      <c r="K6" s="1">
        <f t="shared" si="2"/>
        <v>24.2857142857143</v>
      </c>
      <c r="L6">
        <f t="shared" si="3"/>
        <v>0.511278195488722</v>
      </c>
      <c r="M6">
        <v>49</v>
      </c>
      <c r="N6">
        <v>-0.1844</v>
      </c>
      <c r="O6" s="1">
        <v>45.2361</v>
      </c>
    </row>
    <row r="7" ht="12.75" spans="1:15">
      <c r="A7">
        <v>0</v>
      </c>
      <c r="B7" s="3" t="s">
        <v>20</v>
      </c>
      <c r="C7" s="1">
        <v>161</v>
      </c>
      <c r="D7" s="2">
        <v>2.5</v>
      </c>
      <c r="E7" s="2">
        <f t="shared" si="0"/>
        <v>140.5</v>
      </c>
      <c r="F7" s="1">
        <v>57.256</v>
      </c>
      <c r="G7" s="1">
        <v>125</v>
      </c>
      <c r="H7" s="1">
        <v>56</v>
      </c>
      <c r="I7" s="7">
        <f t="shared" si="1"/>
        <v>0.552</v>
      </c>
      <c r="J7" s="1">
        <v>122.3</v>
      </c>
      <c r="K7" s="1">
        <f t="shared" si="2"/>
        <v>22.9024</v>
      </c>
      <c r="L7">
        <f t="shared" si="3"/>
        <v>0.355627329192547</v>
      </c>
      <c r="M7">
        <v>64</v>
      </c>
      <c r="N7">
        <v>-0.1711</v>
      </c>
      <c r="O7" s="1">
        <v>37.0966</v>
      </c>
    </row>
    <row r="8" ht="12.75" spans="1:15">
      <c r="A8">
        <v>0</v>
      </c>
      <c r="B8" s="3" t="s">
        <v>21</v>
      </c>
      <c r="C8" s="1">
        <v>143</v>
      </c>
      <c r="D8" s="2">
        <v>3</v>
      </c>
      <c r="E8" s="2">
        <f t="shared" si="0"/>
        <v>168.6</v>
      </c>
      <c r="F8" s="1">
        <v>51.23</v>
      </c>
      <c r="G8" s="1">
        <v>109</v>
      </c>
      <c r="H8" s="1">
        <v>40.46</v>
      </c>
      <c r="I8" s="7">
        <f t="shared" si="1"/>
        <v>0.628807339449541</v>
      </c>
      <c r="J8" s="1">
        <v>98</v>
      </c>
      <c r="K8" s="1">
        <f t="shared" si="2"/>
        <v>17.0766666666667</v>
      </c>
      <c r="L8">
        <f t="shared" si="3"/>
        <v>0.358251748251748</v>
      </c>
      <c r="M8">
        <v>61</v>
      </c>
      <c r="N8">
        <v>-0.1893</v>
      </c>
      <c r="O8" s="1">
        <v>28.9579</v>
      </c>
    </row>
    <row r="9" ht="12.75" spans="1:15">
      <c r="A9">
        <v>0</v>
      </c>
      <c r="B9" t="s">
        <v>22</v>
      </c>
      <c r="C9" s="1">
        <v>132</v>
      </c>
      <c r="D9" s="2">
        <v>2.5</v>
      </c>
      <c r="E9" s="2">
        <f t="shared" si="0"/>
        <v>140.5</v>
      </c>
      <c r="F9" s="1">
        <v>60</v>
      </c>
      <c r="G9" s="1">
        <v>124</v>
      </c>
      <c r="H9" s="1">
        <v>52.2</v>
      </c>
      <c r="I9" s="7">
        <f t="shared" si="1"/>
        <v>0.579032258064516</v>
      </c>
      <c r="J9" s="1">
        <v>83</v>
      </c>
      <c r="K9" s="1">
        <f t="shared" si="2"/>
        <v>24</v>
      </c>
      <c r="L9">
        <f t="shared" si="3"/>
        <v>0.454545454545455</v>
      </c>
      <c r="M9">
        <v>48</v>
      </c>
      <c r="N9">
        <v>-0.1734</v>
      </c>
      <c r="O9" s="1">
        <v>38.8348</v>
      </c>
    </row>
    <row r="10" ht="12.75" spans="1:15">
      <c r="A10">
        <v>0</v>
      </c>
      <c r="B10" t="s">
        <v>23</v>
      </c>
      <c r="C10" s="1">
        <v>136</v>
      </c>
      <c r="D10" s="2">
        <v>2.8</v>
      </c>
      <c r="E10" s="2">
        <f t="shared" si="0"/>
        <v>157.36</v>
      </c>
      <c r="F10" s="1">
        <v>63.5538</v>
      </c>
      <c r="G10" s="1">
        <v>108</v>
      </c>
      <c r="H10" s="1">
        <v>46.3</v>
      </c>
      <c r="I10" s="7">
        <f t="shared" si="1"/>
        <v>0.571296296296296</v>
      </c>
      <c r="J10" s="1">
        <v>70</v>
      </c>
      <c r="K10" s="1">
        <f t="shared" si="2"/>
        <v>22.6977857142857</v>
      </c>
      <c r="L10">
        <f t="shared" si="3"/>
        <v>0.467307352941176</v>
      </c>
      <c r="M10">
        <v>63</v>
      </c>
      <c r="N10">
        <v>-0.1941</v>
      </c>
      <c r="O10" s="1">
        <v>40.6587</v>
      </c>
    </row>
    <row r="11" ht="12.75" spans="1:15">
      <c r="A11">
        <v>0</v>
      </c>
      <c r="B11" t="s">
        <v>24</v>
      </c>
      <c r="C11" s="1">
        <v>150</v>
      </c>
      <c r="D11" s="2">
        <v>3</v>
      </c>
      <c r="E11" s="2">
        <f t="shared" si="0"/>
        <v>168.6</v>
      </c>
      <c r="F11" s="1">
        <v>80.43</v>
      </c>
      <c r="G11" s="1">
        <v>144</v>
      </c>
      <c r="H11" s="1">
        <v>64.5</v>
      </c>
      <c r="I11" s="7">
        <f t="shared" si="1"/>
        <v>0.552083333333333</v>
      </c>
      <c r="J11" s="1">
        <v>76.9</v>
      </c>
      <c r="K11" s="1">
        <f t="shared" si="2"/>
        <v>26.81</v>
      </c>
      <c r="L11">
        <f t="shared" si="3"/>
        <v>0.5362</v>
      </c>
      <c r="M11">
        <v>29</v>
      </c>
      <c r="N11">
        <v>-0.19</v>
      </c>
      <c r="O11" s="1">
        <v>55.02</v>
      </c>
    </row>
    <row r="12" ht="12.75" spans="1:15">
      <c r="A12">
        <v>0</v>
      </c>
      <c r="B12" t="s">
        <v>25</v>
      </c>
      <c r="C12" s="1">
        <v>114</v>
      </c>
      <c r="D12" s="2">
        <v>2.2</v>
      </c>
      <c r="E12" s="2">
        <f t="shared" si="0"/>
        <v>123.64</v>
      </c>
      <c r="F12" s="1">
        <v>48.5564</v>
      </c>
      <c r="G12" s="1">
        <v>95</v>
      </c>
      <c r="H12" s="1">
        <v>35.64</v>
      </c>
      <c r="I12" s="7">
        <f t="shared" si="1"/>
        <v>0.624842105263158</v>
      </c>
      <c r="J12" s="1">
        <v>64</v>
      </c>
      <c r="K12" s="1">
        <f t="shared" si="2"/>
        <v>22.0710909090909</v>
      </c>
      <c r="L12">
        <f t="shared" si="3"/>
        <v>0.425933333333333</v>
      </c>
      <c r="M12">
        <v>33</v>
      </c>
      <c r="N12">
        <v>-0.1969</v>
      </c>
      <c r="O12" s="1">
        <v>28.9472</v>
      </c>
    </row>
    <row r="13" ht="12.75" spans="1:15">
      <c r="A13">
        <v>0</v>
      </c>
      <c r="B13" t="s">
        <v>26</v>
      </c>
      <c r="C13" s="1">
        <v>116</v>
      </c>
      <c r="D13" s="2">
        <v>2.1</v>
      </c>
      <c r="E13" s="2">
        <f t="shared" si="0"/>
        <v>118.02</v>
      </c>
      <c r="F13" s="1">
        <f>23.959*2.1</f>
        <v>50.3139</v>
      </c>
      <c r="G13" s="1">
        <v>112</v>
      </c>
      <c r="H13" s="5">
        <v>49.7</v>
      </c>
      <c r="I13" s="7">
        <f t="shared" si="1"/>
        <v>0.55625</v>
      </c>
      <c r="J13" s="1">
        <v>81</v>
      </c>
      <c r="K13" s="1">
        <f t="shared" si="2"/>
        <v>23.959</v>
      </c>
      <c r="L13">
        <f t="shared" si="3"/>
        <v>0.433740517241379</v>
      </c>
      <c r="M13">
        <v>22</v>
      </c>
      <c r="N13">
        <v>-0.187</v>
      </c>
      <c r="O13" s="1">
        <v>33.0433</v>
      </c>
    </row>
    <row r="14" ht="12.75" spans="1:15">
      <c r="A14">
        <v>0</v>
      </c>
      <c r="B14" t="s">
        <v>27</v>
      </c>
      <c r="C14" s="1">
        <v>117</v>
      </c>
      <c r="D14" s="2">
        <v>2.2</v>
      </c>
      <c r="E14" s="2">
        <f t="shared" si="0"/>
        <v>123.64</v>
      </c>
      <c r="F14" s="1">
        <v>53.68</v>
      </c>
      <c r="G14" s="1">
        <v>147.5</v>
      </c>
      <c r="H14" s="1">
        <v>68.73</v>
      </c>
      <c r="I14" s="7">
        <f t="shared" si="1"/>
        <v>0.534033898305085</v>
      </c>
      <c r="J14" s="1">
        <v>106</v>
      </c>
      <c r="K14" s="1">
        <f t="shared" si="2"/>
        <v>24.4</v>
      </c>
      <c r="L14">
        <f t="shared" si="3"/>
        <v>0.458803418803419</v>
      </c>
      <c r="M14">
        <v>28</v>
      </c>
      <c r="N14">
        <v>-0.1469</v>
      </c>
      <c r="O14" s="1">
        <v>36.6822</v>
      </c>
    </row>
    <row r="15" ht="12.75" spans="1:15">
      <c r="A15">
        <v>0</v>
      </c>
      <c r="B15" t="s">
        <v>28</v>
      </c>
      <c r="C15" s="1">
        <v>139</v>
      </c>
      <c r="D15" s="2">
        <v>2.7</v>
      </c>
      <c r="E15" s="2">
        <f t="shared" si="0"/>
        <v>151.74</v>
      </c>
      <c r="F15" s="1">
        <v>56.01</v>
      </c>
      <c r="G15" s="1">
        <v>110.3</v>
      </c>
      <c r="H15" s="1">
        <v>43.75</v>
      </c>
      <c r="I15" s="7">
        <f t="shared" si="1"/>
        <v>0.603354487760653</v>
      </c>
      <c r="J15" s="1">
        <v>82</v>
      </c>
      <c r="K15" s="1">
        <f t="shared" si="2"/>
        <v>20.7444444444444</v>
      </c>
      <c r="L15">
        <f t="shared" si="3"/>
        <v>0.40294964028777</v>
      </c>
      <c r="M15">
        <v>44</v>
      </c>
      <c r="N15">
        <v>-0.1834</v>
      </c>
      <c r="O15" s="1">
        <v>34.5365</v>
      </c>
    </row>
    <row r="16" ht="12.75" spans="1:15">
      <c r="A16">
        <v>0</v>
      </c>
      <c r="B16" t="s">
        <v>29</v>
      </c>
      <c r="C16" s="1">
        <v>140</v>
      </c>
      <c r="D16" s="2">
        <v>2.8</v>
      </c>
      <c r="E16" s="2">
        <f t="shared" si="0"/>
        <v>157.36</v>
      </c>
      <c r="F16" s="1">
        <f>21.4351*2.8</f>
        <v>60.01828</v>
      </c>
      <c r="G16" s="1">
        <v>123</v>
      </c>
      <c r="H16" s="6">
        <v>48</v>
      </c>
      <c r="I16" s="7">
        <f t="shared" si="1"/>
        <v>0.609756097560976</v>
      </c>
      <c r="J16" s="1">
        <v>82</v>
      </c>
      <c r="K16" s="1">
        <f t="shared" si="2"/>
        <v>21.4351</v>
      </c>
      <c r="L16">
        <f t="shared" si="3"/>
        <v>0.428702</v>
      </c>
      <c r="M16">
        <v>27</v>
      </c>
      <c r="N16">
        <v>-0.1962</v>
      </c>
      <c r="O16" s="1">
        <v>36.4207</v>
      </c>
    </row>
    <row r="17" ht="12.75" spans="1:15">
      <c r="A17">
        <v>0</v>
      </c>
      <c r="B17" t="s">
        <v>30</v>
      </c>
      <c r="C17" s="1">
        <v>157</v>
      </c>
      <c r="D17" s="2">
        <v>3.6</v>
      </c>
      <c r="E17" s="2">
        <f t="shared" si="0"/>
        <v>202.32</v>
      </c>
      <c r="F17" s="1">
        <f>24.1273*3.6</f>
        <v>86.85828</v>
      </c>
      <c r="G17" s="1">
        <v>183</v>
      </c>
      <c r="H17" s="6">
        <v>93.7</v>
      </c>
      <c r="I17" s="7">
        <f t="shared" si="1"/>
        <v>0.487978142076503</v>
      </c>
      <c r="J17" s="1">
        <v>108</v>
      </c>
      <c r="K17" s="1">
        <f t="shared" si="2"/>
        <v>24.1273</v>
      </c>
      <c r="L17">
        <f t="shared" si="3"/>
        <v>0.553237452229299</v>
      </c>
      <c r="M17">
        <v>39</v>
      </c>
      <c r="N17">
        <v>-0.1529</v>
      </c>
      <c r="O17" s="1">
        <v>58.6316</v>
      </c>
    </row>
    <row r="18" ht="12.75" spans="1:15">
      <c r="A18">
        <v>0</v>
      </c>
      <c r="B18" t="s">
        <v>31</v>
      </c>
      <c r="C18" s="1">
        <v>207</v>
      </c>
      <c r="D18" s="2">
        <v>3.3</v>
      </c>
      <c r="E18" s="2">
        <f t="shared" si="0"/>
        <v>185.46</v>
      </c>
      <c r="F18" s="1">
        <v>85.3423</v>
      </c>
      <c r="G18" s="1">
        <v>114</v>
      </c>
      <c r="H18" s="6">
        <v>42.26</v>
      </c>
      <c r="I18" s="7">
        <f t="shared" si="1"/>
        <v>0.629298245614035</v>
      </c>
      <c r="J18" s="1">
        <v>71</v>
      </c>
      <c r="K18" s="1">
        <f t="shared" si="2"/>
        <v>25.861303030303</v>
      </c>
      <c r="L18">
        <f t="shared" si="3"/>
        <v>0.412281642512077</v>
      </c>
      <c r="M18">
        <v>47</v>
      </c>
      <c r="N18">
        <v>-0.1949</v>
      </c>
      <c r="O18" s="1">
        <v>56.5875</v>
      </c>
    </row>
    <row r="19" ht="12.75" spans="1:15">
      <c r="A19">
        <v>0</v>
      </c>
      <c r="B19" t="s">
        <v>32</v>
      </c>
      <c r="C19" s="1">
        <v>175</v>
      </c>
      <c r="D19" s="2">
        <v>3.5</v>
      </c>
      <c r="E19" s="2">
        <f t="shared" si="0"/>
        <v>196.7</v>
      </c>
      <c r="F19" s="1">
        <v>94.8</v>
      </c>
      <c r="G19" s="1">
        <v>145</v>
      </c>
      <c r="H19" s="6">
        <v>64</v>
      </c>
      <c r="I19" s="7">
        <f t="shared" si="1"/>
        <v>0.558620689655172</v>
      </c>
      <c r="J19" s="1">
        <v>82</v>
      </c>
      <c r="K19" s="1">
        <f t="shared" si="2"/>
        <v>27.0857142857143</v>
      </c>
      <c r="L19">
        <f t="shared" si="3"/>
        <v>0.541714285714286</v>
      </c>
      <c r="M19">
        <v>73</v>
      </c>
      <c r="N19">
        <v>-0.1714</v>
      </c>
      <c r="O19" s="1">
        <v>66.6813</v>
      </c>
    </row>
    <row r="20" ht="12.75" spans="1:15">
      <c r="A20">
        <v>0</v>
      </c>
      <c r="B20" t="s">
        <v>33</v>
      </c>
      <c r="C20" s="1">
        <v>182</v>
      </c>
      <c r="D20" s="2">
        <v>3.5</v>
      </c>
      <c r="E20" s="2">
        <f t="shared" si="0"/>
        <v>196.7</v>
      </c>
      <c r="F20" s="1">
        <v>85.29</v>
      </c>
      <c r="G20" s="1">
        <v>115</v>
      </c>
      <c r="H20" s="6">
        <v>49.63</v>
      </c>
      <c r="I20" s="7">
        <f t="shared" si="1"/>
        <v>0.568434782608696</v>
      </c>
      <c r="J20" s="1">
        <v>72</v>
      </c>
      <c r="K20" s="1">
        <f t="shared" si="2"/>
        <v>24.3685714285714</v>
      </c>
      <c r="L20">
        <f t="shared" si="3"/>
        <v>0.468626373626374</v>
      </c>
      <c r="M20">
        <v>75</v>
      </c>
      <c r="N20">
        <v>-0.1941</v>
      </c>
      <c r="O20" s="1">
        <v>55.2624</v>
      </c>
    </row>
    <row r="21" ht="12.75" spans="1:15">
      <c r="A21">
        <v>0</v>
      </c>
      <c r="B21" t="s">
        <v>34</v>
      </c>
      <c r="C21" s="1">
        <v>123</v>
      </c>
      <c r="D21" s="2">
        <v>2.4</v>
      </c>
      <c r="E21" s="2">
        <f t="shared" si="0"/>
        <v>134.88</v>
      </c>
      <c r="F21" s="1">
        <v>57</v>
      </c>
      <c r="G21" s="1">
        <v>103</v>
      </c>
      <c r="H21" s="6">
        <v>47</v>
      </c>
      <c r="I21" s="7">
        <f t="shared" si="1"/>
        <v>0.543689320388349</v>
      </c>
      <c r="J21" s="1">
        <v>62</v>
      </c>
      <c r="K21" s="1">
        <f t="shared" si="2"/>
        <v>23.75</v>
      </c>
      <c r="L21">
        <f t="shared" si="3"/>
        <v>0.463414634146341</v>
      </c>
      <c r="M21">
        <v>36</v>
      </c>
      <c r="N21">
        <v>-0.1879</v>
      </c>
      <c r="O21" s="1">
        <v>37.7116</v>
      </c>
    </row>
    <row r="22" ht="12.75" spans="1:15">
      <c r="A22">
        <v>0</v>
      </c>
      <c r="B22" t="s">
        <v>35</v>
      </c>
      <c r="C22" s="1">
        <v>109</v>
      </c>
      <c r="D22" s="2">
        <v>2.3</v>
      </c>
      <c r="E22" s="2">
        <f t="shared" si="0"/>
        <v>129.26</v>
      </c>
      <c r="F22" s="1">
        <v>46.39</v>
      </c>
      <c r="G22" s="1">
        <v>120</v>
      </c>
      <c r="H22" s="1">
        <v>41.25</v>
      </c>
      <c r="I22" s="7">
        <f t="shared" si="1"/>
        <v>0.65625</v>
      </c>
      <c r="J22" s="1">
        <v>76</v>
      </c>
      <c r="K22" s="1">
        <f t="shared" si="2"/>
        <v>20.1695652173913</v>
      </c>
      <c r="L22">
        <f t="shared" si="3"/>
        <v>0.425596330275229</v>
      </c>
      <c r="M22">
        <v>30</v>
      </c>
      <c r="N22">
        <v>-0.2041</v>
      </c>
      <c r="O22" s="1">
        <v>26.6715</v>
      </c>
    </row>
    <row r="23" ht="12.75" spans="1:15">
      <c r="A23">
        <v>0</v>
      </c>
      <c r="B23" t="s">
        <v>36</v>
      </c>
      <c r="C23" s="1">
        <v>121</v>
      </c>
      <c r="D23" s="2">
        <v>2.4</v>
      </c>
      <c r="E23" s="2">
        <f t="shared" si="0"/>
        <v>134.88</v>
      </c>
      <c r="F23" s="1">
        <v>56.3815</v>
      </c>
      <c r="G23" s="1">
        <v>123</v>
      </c>
      <c r="H23" s="6">
        <v>56.58</v>
      </c>
      <c r="I23" s="7">
        <f t="shared" si="1"/>
        <v>0.54</v>
      </c>
      <c r="J23" s="1">
        <v>82.7</v>
      </c>
      <c r="K23" s="1">
        <f t="shared" si="2"/>
        <v>23.4922916666667</v>
      </c>
      <c r="L23">
        <f t="shared" si="3"/>
        <v>0.465962809917355</v>
      </c>
      <c r="M23">
        <v>35</v>
      </c>
      <c r="N23">
        <v>-0.1639</v>
      </c>
      <c r="O23" s="1">
        <v>37.2479</v>
      </c>
    </row>
    <row r="24" ht="12.75" spans="1:15">
      <c r="A24">
        <v>0</v>
      </c>
      <c r="B24" t="s">
        <v>37</v>
      </c>
      <c r="C24" s="1">
        <v>150</v>
      </c>
      <c r="D24" s="2">
        <v>3</v>
      </c>
      <c r="E24" s="2">
        <f t="shared" si="0"/>
        <v>168.6</v>
      </c>
      <c r="F24" s="1">
        <v>71.51</v>
      </c>
      <c r="G24" s="1">
        <v>153</v>
      </c>
      <c r="H24" s="6">
        <v>73.39</v>
      </c>
      <c r="I24" s="7">
        <f t="shared" si="1"/>
        <v>0.520326797385621</v>
      </c>
      <c r="J24" s="1">
        <v>104</v>
      </c>
      <c r="K24" s="1">
        <f t="shared" si="2"/>
        <v>23.8366666666667</v>
      </c>
      <c r="L24">
        <f t="shared" si="3"/>
        <v>0.476733333333333</v>
      </c>
      <c r="M24">
        <v>37</v>
      </c>
      <c r="N24">
        <v>-0.1522</v>
      </c>
      <c r="O24" s="1">
        <v>47.9859</v>
      </c>
    </row>
    <row r="25" ht="12.75" spans="1:15">
      <c r="A25">
        <v>0</v>
      </c>
      <c r="B25" t="s">
        <v>38</v>
      </c>
      <c r="C25" s="1">
        <v>241</v>
      </c>
      <c r="D25" s="2">
        <v>3.6</v>
      </c>
      <c r="E25" s="2">
        <f t="shared" si="0"/>
        <v>202.32</v>
      </c>
      <c r="F25" s="1">
        <v>81.57</v>
      </c>
      <c r="G25" s="1">
        <v>96.79</v>
      </c>
      <c r="H25" s="6">
        <v>31.23</v>
      </c>
      <c r="I25" s="7">
        <f t="shared" si="1"/>
        <v>0.67734270069222</v>
      </c>
      <c r="J25" s="1">
        <v>76.65</v>
      </c>
      <c r="K25" s="1">
        <f t="shared" si="2"/>
        <v>22.6583333333333</v>
      </c>
      <c r="L25">
        <f t="shared" si="3"/>
        <v>0.338464730290456</v>
      </c>
      <c r="M25">
        <v>67</v>
      </c>
      <c r="N25">
        <v>-0.2183</v>
      </c>
      <c r="O25" s="1">
        <v>49.8871</v>
      </c>
    </row>
    <row r="26" ht="12.75" spans="1:15">
      <c r="A26">
        <v>0</v>
      </c>
      <c r="B26" t="s">
        <v>39</v>
      </c>
      <c r="C26" s="1">
        <v>124</v>
      </c>
      <c r="D26" s="2">
        <v>2.4</v>
      </c>
      <c r="E26" s="2">
        <f t="shared" si="0"/>
        <v>134.88</v>
      </c>
      <c r="F26" s="1">
        <v>53.264</v>
      </c>
      <c r="G26" s="1">
        <v>157</v>
      </c>
      <c r="H26" s="6">
        <v>75.21</v>
      </c>
      <c r="I26" s="7">
        <f t="shared" si="1"/>
        <v>0.520955414012739</v>
      </c>
      <c r="J26" s="1">
        <v>125.58</v>
      </c>
      <c r="K26" s="1">
        <f t="shared" si="2"/>
        <v>22.1933333333333</v>
      </c>
      <c r="L26">
        <f t="shared" si="3"/>
        <v>0.429548387096774</v>
      </c>
      <c r="M26">
        <v>33</v>
      </c>
      <c r="N26">
        <v>-0.1641</v>
      </c>
      <c r="O26" s="1">
        <v>35.027</v>
      </c>
    </row>
    <row r="27" ht="12.75" spans="1:15">
      <c r="A27">
        <v>0</v>
      </c>
      <c r="B27" t="s">
        <v>40</v>
      </c>
      <c r="C27" s="1">
        <v>110</v>
      </c>
      <c r="D27" s="2">
        <v>2.6</v>
      </c>
      <c r="E27" s="2">
        <f t="shared" si="0"/>
        <v>146.12</v>
      </c>
      <c r="F27" s="1">
        <v>55</v>
      </c>
      <c r="G27" s="1">
        <v>136</v>
      </c>
      <c r="H27" s="6">
        <v>67.4</v>
      </c>
      <c r="I27" s="7">
        <f t="shared" si="1"/>
        <v>0.504411764705882</v>
      </c>
      <c r="J27" s="1">
        <v>90.28</v>
      </c>
      <c r="K27" s="1">
        <f t="shared" si="2"/>
        <v>21.1538461538462</v>
      </c>
      <c r="L27">
        <f t="shared" si="3"/>
        <v>0.5</v>
      </c>
      <c r="M27">
        <v>28</v>
      </c>
      <c r="N27">
        <v>-0.1604</v>
      </c>
      <c r="O27" s="1">
        <v>34.9354</v>
      </c>
    </row>
    <row r="28" ht="12.75" spans="1:15">
      <c r="A28">
        <v>0</v>
      </c>
      <c r="B28" t="s">
        <v>41</v>
      </c>
      <c r="C28" s="1">
        <v>118</v>
      </c>
      <c r="D28" s="2">
        <v>2.7</v>
      </c>
      <c r="E28" s="2">
        <f t="shared" si="0"/>
        <v>151.74</v>
      </c>
      <c r="F28" s="1">
        <v>65.56</v>
      </c>
      <c r="G28" s="1">
        <v>139</v>
      </c>
      <c r="H28" s="6">
        <v>70.86</v>
      </c>
      <c r="I28" s="7">
        <f t="shared" si="1"/>
        <v>0.49021582733813</v>
      </c>
      <c r="J28" s="1">
        <v>80.55</v>
      </c>
      <c r="K28" s="1">
        <f t="shared" si="2"/>
        <v>24.2814814814815</v>
      </c>
      <c r="L28">
        <f t="shared" si="3"/>
        <v>0.555593220338983</v>
      </c>
      <c r="M28">
        <v>32</v>
      </c>
      <c r="N28">
        <v>-0.1485</v>
      </c>
      <c r="O28" s="1">
        <v>43.8331</v>
      </c>
    </row>
    <row r="29" ht="12.75" spans="1:15">
      <c r="A29">
        <v>1</v>
      </c>
      <c r="B29" t="s">
        <v>42</v>
      </c>
      <c r="C29" s="1">
        <v>154</v>
      </c>
      <c r="D29" s="1">
        <v>2.5</v>
      </c>
      <c r="E29" s="2">
        <f t="shared" si="0"/>
        <v>140.5</v>
      </c>
      <c r="F29" s="1">
        <v>75.42</v>
      </c>
      <c r="G29" s="1">
        <v>148</v>
      </c>
      <c r="H29" t="s">
        <v>43</v>
      </c>
      <c r="I29" s="1">
        <v>0.412</v>
      </c>
      <c r="J29" s="1">
        <v>120</v>
      </c>
      <c r="K29" s="1">
        <f t="shared" si="2"/>
        <v>30.168</v>
      </c>
      <c r="L29">
        <f t="shared" si="3"/>
        <v>0.48974025974026</v>
      </c>
      <c r="M29">
        <v>56</v>
      </c>
      <c r="N29">
        <v>-0.1587</v>
      </c>
      <c r="O29" s="1">
        <v>77.9109</v>
      </c>
    </row>
    <row r="30" ht="12.75" spans="1:15">
      <c r="A30">
        <v>1</v>
      </c>
      <c r="B30" t="s">
        <v>44</v>
      </c>
      <c r="C30" s="1">
        <v>132</v>
      </c>
      <c r="D30" s="1">
        <v>2.8</v>
      </c>
      <c r="E30" s="2">
        <f t="shared" si="0"/>
        <v>157.36</v>
      </c>
      <c r="F30" s="1">
        <v>77.847</v>
      </c>
      <c r="G30" s="1">
        <v>124</v>
      </c>
      <c r="H30" t="s">
        <v>43</v>
      </c>
      <c r="I30" s="1">
        <v>0.42</v>
      </c>
      <c r="J30" s="1">
        <v>101</v>
      </c>
      <c r="K30" s="1">
        <f t="shared" si="2"/>
        <v>27.8025</v>
      </c>
      <c r="L30">
        <f t="shared" si="3"/>
        <v>0.58975</v>
      </c>
      <c r="M30">
        <v>51</v>
      </c>
      <c r="N30">
        <v>-0.1541</v>
      </c>
      <c r="O30" s="1">
        <v>64.9513</v>
      </c>
    </row>
    <row r="31" ht="12.75" spans="1:15">
      <c r="A31">
        <v>1</v>
      </c>
      <c r="B31" t="s">
        <v>45</v>
      </c>
      <c r="C31" s="1">
        <v>105</v>
      </c>
      <c r="D31" s="1">
        <v>3.3</v>
      </c>
      <c r="E31" s="2">
        <f t="shared" si="0"/>
        <v>185.46</v>
      </c>
      <c r="F31" s="1">
        <v>61.6</v>
      </c>
      <c r="G31" s="1">
        <v>169</v>
      </c>
      <c r="H31" t="s">
        <v>43</v>
      </c>
      <c r="I31" s="1">
        <v>0.4</v>
      </c>
      <c r="J31" s="1">
        <v>123.8</v>
      </c>
      <c r="K31" s="1">
        <f t="shared" si="2"/>
        <v>18.6666666666667</v>
      </c>
      <c r="L31">
        <f t="shared" si="3"/>
        <v>0.586666666666667</v>
      </c>
      <c r="M31">
        <v>50</v>
      </c>
      <c r="N31">
        <v>-0.1726</v>
      </c>
      <c r="O31" s="1">
        <v>49.209</v>
      </c>
    </row>
    <row r="32" ht="12.75" spans="1:15">
      <c r="A32">
        <v>1</v>
      </c>
      <c r="B32" t="s">
        <v>46</v>
      </c>
      <c r="C32" s="1">
        <v>96</v>
      </c>
      <c r="D32" s="1">
        <v>2.55</v>
      </c>
      <c r="E32" s="2">
        <f t="shared" si="0"/>
        <v>143.31</v>
      </c>
      <c r="F32" s="1">
        <v>61.9</v>
      </c>
      <c r="G32" s="1">
        <v>155.5</v>
      </c>
      <c r="H32" t="s">
        <v>43</v>
      </c>
      <c r="I32" s="1">
        <v>0.34</v>
      </c>
      <c r="J32" s="1">
        <v>110</v>
      </c>
      <c r="K32" s="1">
        <f t="shared" si="2"/>
        <v>24.2745098039216</v>
      </c>
      <c r="L32">
        <f t="shared" si="3"/>
        <v>0.644791666666667</v>
      </c>
      <c r="M32">
        <v>55</v>
      </c>
      <c r="N32">
        <v>-0.1558</v>
      </c>
      <c r="O32" s="1">
        <v>46.8283</v>
      </c>
    </row>
    <row r="33" ht="12.75" spans="1:15">
      <c r="A33">
        <v>1</v>
      </c>
      <c r="B33" t="s">
        <v>47</v>
      </c>
      <c r="C33" s="1">
        <v>127</v>
      </c>
      <c r="D33" s="1">
        <v>3.2</v>
      </c>
      <c r="E33" s="2">
        <f t="shared" si="0"/>
        <v>179.84</v>
      </c>
      <c r="F33" s="1">
        <v>66.94</v>
      </c>
      <c r="G33" s="1">
        <v>102</v>
      </c>
      <c r="H33" t="s">
        <v>43</v>
      </c>
      <c r="I33" s="1">
        <v>0.38</v>
      </c>
      <c r="J33" s="1">
        <v>93</v>
      </c>
      <c r="K33" s="1">
        <f t="shared" si="2"/>
        <v>20.91875</v>
      </c>
      <c r="L33">
        <f t="shared" si="3"/>
        <v>0.527086614173228</v>
      </c>
      <c r="M33">
        <v>41</v>
      </c>
      <c r="N33">
        <v>-0.1631</v>
      </c>
      <c r="O33" s="1">
        <v>49.2676</v>
      </c>
    </row>
    <row r="34" ht="12.75" spans="1:15">
      <c r="A34">
        <v>1</v>
      </c>
      <c r="B34" t="s">
        <v>48</v>
      </c>
      <c r="C34" s="1">
        <v>118</v>
      </c>
      <c r="D34" s="1">
        <v>2.7</v>
      </c>
      <c r="E34" s="2">
        <f t="shared" si="0"/>
        <v>151.74</v>
      </c>
      <c r="F34" s="1">
        <v>69.9</v>
      </c>
      <c r="G34" s="1">
        <v>158</v>
      </c>
      <c r="H34" t="s">
        <v>43</v>
      </c>
      <c r="I34" s="1">
        <v>0.41</v>
      </c>
      <c r="J34" s="1">
        <v>123</v>
      </c>
      <c r="K34" s="1">
        <f t="shared" si="2"/>
        <v>25.8888888888889</v>
      </c>
      <c r="L34">
        <f t="shared" si="3"/>
        <v>0.592372881355932</v>
      </c>
      <c r="M34">
        <v>76</v>
      </c>
      <c r="N34">
        <v>-0.1685</v>
      </c>
      <c r="O34" s="1">
        <v>53.0532</v>
      </c>
    </row>
    <row r="35" ht="12.75" spans="1:15">
      <c r="A35">
        <v>1</v>
      </c>
      <c r="B35" s="4" t="s">
        <v>49</v>
      </c>
      <c r="C35" s="1">
        <v>115</v>
      </c>
      <c r="D35" s="1">
        <v>3.1</v>
      </c>
      <c r="E35" s="2">
        <f t="shared" si="0"/>
        <v>174.22</v>
      </c>
      <c r="F35" s="1">
        <v>62</v>
      </c>
      <c r="G35" s="1">
        <v>114</v>
      </c>
      <c r="H35" t="s">
        <v>43</v>
      </c>
      <c r="I35" s="1">
        <v>0.55</v>
      </c>
      <c r="J35" s="1">
        <v>115</v>
      </c>
      <c r="K35" s="1">
        <f t="shared" si="2"/>
        <v>20</v>
      </c>
      <c r="L35">
        <f t="shared" si="3"/>
        <v>0.539130434782609</v>
      </c>
      <c r="M35">
        <v>58</v>
      </c>
      <c r="N35">
        <v>-0.1774</v>
      </c>
      <c r="O35" s="1">
        <v>45.91</v>
      </c>
    </row>
    <row r="36" ht="12.75" spans="1:15">
      <c r="A36">
        <v>1</v>
      </c>
      <c r="B36" t="s">
        <v>50</v>
      </c>
      <c r="C36" s="1">
        <v>125</v>
      </c>
      <c r="D36" s="1">
        <v>2</v>
      </c>
      <c r="E36" s="2">
        <f t="shared" si="0"/>
        <v>112.4</v>
      </c>
      <c r="F36" s="1">
        <v>83.92</v>
      </c>
      <c r="G36" s="1">
        <v>189.6</v>
      </c>
      <c r="H36" t="s">
        <v>43</v>
      </c>
      <c r="I36" s="1">
        <v>0.38</v>
      </c>
      <c r="J36" s="1">
        <v>123</v>
      </c>
      <c r="K36" s="1">
        <f t="shared" si="2"/>
        <v>41.96</v>
      </c>
      <c r="L36">
        <f t="shared" si="3"/>
        <v>0.67136</v>
      </c>
      <c r="M36">
        <v>61</v>
      </c>
      <c r="N36">
        <v>-0.1444</v>
      </c>
      <c r="O36" s="1">
        <v>83.25</v>
      </c>
    </row>
    <row r="37" ht="12.75" spans="1:15">
      <c r="A37">
        <v>1</v>
      </c>
      <c r="B37" t="s">
        <v>51</v>
      </c>
      <c r="C37" s="1">
        <v>105</v>
      </c>
      <c r="D37" s="1">
        <v>3.2</v>
      </c>
      <c r="E37" s="2">
        <f t="shared" si="0"/>
        <v>179.84</v>
      </c>
      <c r="F37" s="1">
        <v>50.7741</v>
      </c>
      <c r="G37" s="1">
        <v>166</v>
      </c>
      <c r="H37" t="s">
        <v>43</v>
      </c>
      <c r="I37" s="1">
        <v>0.485</v>
      </c>
      <c r="J37" s="1">
        <v>207</v>
      </c>
      <c r="K37" s="1">
        <f t="shared" si="2"/>
        <v>15.86690625</v>
      </c>
      <c r="L37">
        <f t="shared" si="3"/>
        <v>0.483562857142857</v>
      </c>
      <c r="M37">
        <v>53</v>
      </c>
      <c r="N37">
        <v>-0.1545</v>
      </c>
      <c r="O37" s="1">
        <v>29.7938</v>
      </c>
    </row>
    <row r="38" ht="12.75" spans="1:15">
      <c r="A38">
        <v>1</v>
      </c>
      <c r="B38" t="s">
        <v>52</v>
      </c>
      <c r="C38" s="1">
        <v>104</v>
      </c>
      <c r="D38" s="1">
        <v>2</v>
      </c>
      <c r="E38" s="2">
        <f t="shared" si="0"/>
        <v>112.4</v>
      </c>
      <c r="F38" s="1">
        <v>49.62</v>
      </c>
      <c r="G38" s="1">
        <v>126</v>
      </c>
      <c r="H38" t="s">
        <v>43</v>
      </c>
      <c r="I38" s="1">
        <v>0.43</v>
      </c>
      <c r="J38" s="1">
        <v>114</v>
      </c>
      <c r="K38" s="1">
        <f t="shared" si="2"/>
        <v>24.81</v>
      </c>
      <c r="L38">
        <f t="shared" si="3"/>
        <v>0.477115384615385</v>
      </c>
      <c r="M38">
        <v>56</v>
      </c>
      <c r="N38">
        <v>-0.1517</v>
      </c>
      <c r="O38" s="1">
        <v>37.3584</v>
      </c>
    </row>
    <row r="39" ht="12.75" spans="1:15">
      <c r="A39">
        <v>1</v>
      </c>
      <c r="B39" t="s">
        <v>53</v>
      </c>
      <c r="C39" s="1">
        <v>124</v>
      </c>
      <c r="D39" s="1">
        <v>3.2</v>
      </c>
      <c r="E39" s="2">
        <f t="shared" si="0"/>
        <v>179.84</v>
      </c>
      <c r="F39" s="1">
        <v>59.67</v>
      </c>
      <c r="G39" s="1">
        <v>139</v>
      </c>
      <c r="H39" t="s">
        <v>43</v>
      </c>
      <c r="I39" s="1">
        <v>0.55</v>
      </c>
      <c r="J39" s="1">
        <v>120</v>
      </c>
      <c r="K39" s="1">
        <f t="shared" si="2"/>
        <v>18.646875</v>
      </c>
      <c r="L39">
        <f t="shared" si="3"/>
        <v>0.481209677419355</v>
      </c>
      <c r="M39">
        <v>73</v>
      </c>
      <c r="N39">
        <v>-0.1755</v>
      </c>
      <c r="O39" s="1">
        <v>42.324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created xsi:type="dcterms:W3CDTF">2016-10-25T13:01:00Z</dcterms:created>
  <dcterms:modified xsi:type="dcterms:W3CDTF">2016-10-25T12:07:17Z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1031-10.1.0.5672</vt:lpwstr>
  </property>
</Properties>
</file>