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con\Downloads\"/>
    </mc:Choice>
  </mc:AlternateContent>
  <xr:revisionPtr revIDLastSave="0" documentId="13_ncr:1_{EB61BFD3-F653-4FDD-B774-77D87D8E9E24}" xr6:coauthVersionLast="47" xr6:coauthVersionMax="47" xr10:uidLastSave="{00000000-0000-0000-0000-000000000000}"/>
  <bookViews>
    <workbookView xWindow="-110" yWindow="-110" windowWidth="19420" windowHeight="10300" xr2:uid="{7F37E5BD-86AE-4DCF-B118-767E68BAC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7" i="1" l="1"/>
  <c r="AV57" i="1"/>
  <c r="AU57" i="1"/>
  <c r="AT57" i="1"/>
  <c r="AW57" i="1" s="1"/>
  <c r="AN57" i="1"/>
  <c r="AH57" i="1"/>
  <c r="AF57" i="1"/>
  <c r="AD57" i="1"/>
  <c r="Y57" i="1"/>
  <c r="W57" i="1"/>
  <c r="V57" i="1"/>
  <c r="U57" i="1"/>
  <c r="T57" i="1"/>
  <c r="P57" i="1"/>
  <c r="N57" i="1"/>
  <c r="L57" i="1"/>
  <c r="I57" i="1"/>
  <c r="AW56" i="1"/>
  <c r="AV56" i="1"/>
  <c r="AU56" i="1"/>
  <c r="AX56" i="1" s="1"/>
  <c r="AT56" i="1"/>
  <c r="AN56" i="1"/>
  <c r="AH56" i="1"/>
  <c r="AF56" i="1"/>
  <c r="AD56" i="1"/>
  <c r="Y56" i="1"/>
  <c r="W56" i="1"/>
  <c r="V56" i="1"/>
  <c r="U56" i="1"/>
  <c r="T56" i="1"/>
  <c r="P56" i="1"/>
  <c r="N56" i="1"/>
  <c r="L56" i="1"/>
  <c r="I56" i="1"/>
  <c r="AX55" i="1"/>
  <c r="AV55" i="1"/>
  <c r="AU55" i="1"/>
  <c r="AT55" i="1"/>
  <c r="AW55" i="1" s="1"/>
  <c r="AN55" i="1"/>
  <c r="AH55" i="1"/>
  <c r="AF55" i="1"/>
  <c r="AD55" i="1"/>
  <c r="Y55" i="1"/>
  <c r="W55" i="1"/>
  <c r="V55" i="1"/>
  <c r="U55" i="1"/>
  <c r="T55" i="1"/>
  <c r="P55" i="1"/>
  <c r="N55" i="1"/>
  <c r="L55" i="1"/>
  <c r="I55" i="1"/>
  <c r="AW54" i="1"/>
  <c r="AV54" i="1"/>
  <c r="AU54" i="1"/>
  <c r="AX54" i="1" s="1"/>
  <c r="AT54" i="1"/>
  <c r="AN54" i="1"/>
  <c r="AH54" i="1"/>
  <c r="AF54" i="1"/>
  <c r="AD54" i="1"/>
  <c r="Y54" i="1"/>
  <c r="W54" i="1"/>
  <c r="V54" i="1"/>
  <c r="U54" i="1"/>
  <c r="T54" i="1"/>
  <c r="P54" i="1"/>
  <c r="N54" i="1"/>
  <c r="L54" i="1"/>
  <c r="I54" i="1"/>
  <c r="AV53" i="1"/>
  <c r="AU53" i="1"/>
  <c r="AX53" i="1" s="1"/>
  <c r="AT53" i="1"/>
  <c r="AW53" i="1" s="1"/>
  <c r="AN53" i="1"/>
  <c r="AH53" i="1"/>
  <c r="AF53" i="1"/>
  <c r="AD53" i="1"/>
  <c r="Y53" i="1"/>
  <c r="W53" i="1"/>
  <c r="V53" i="1"/>
  <c r="U53" i="1"/>
  <c r="T53" i="1"/>
  <c r="P53" i="1"/>
  <c r="N53" i="1"/>
  <c r="L53" i="1"/>
  <c r="I53" i="1"/>
  <c r="AW52" i="1"/>
  <c r="AV52" i="1"/>
  <c r="AU52" i="1"/>
  <c r="AX52" i="1" s="1"/>
  <c r="AT52" i="1"/>
  <c r="AN52" i="1"/>
  <c r="AH52" i="1"/>
  <c r="AF52" i="1"/>
  <c r="AD52" i="1"/>
  <c r="Y52" i="1"/>
  <c r="W52" i="1"/>
  <c r="V52" i="1"/>
  <c r="U52" i="1"/>
  <c r="T52" i="1"/>
  <c r="P52" i="1"/>
  <c r="N52" i="1"/>
  <c r="L52" i="1"/>
  <c r="I52" i="1"/>
  <c r="AV51" i="1"/>
  <c r="AX51" i="1" s="1"/>
  <c r="AU51" i="1"/>
  <c r="AT51" i="1"/>
  <c r="AW51" i="1" s="1"/>
  <c r="AN51" i="1"/>
  <c r="AH51" i="1"/>
  <c r="AF51" i="1"/>
  <c r="AD51" i="1"/>
  <c r="Y51" i="1"/>
  <c r="W51" i="1"/>
  <c r="V51" i="1"/>
  <c r="U51" i="1"/>
  <c r="T51" i="1"/>
  <c r="P51" i="1"/>
  <c r="N51" i="1"/>
  <c r="L51" i="1"/>
  <c r="I51" i="1"/>
  <c r="AV50" i="1"/>
  <c r="AU50" i="1"/>
  <c r="AX50" i="1" s="1"/>
  <c r="AT50" i="1"/>
  <c r="AW50" i="1" s="1"/>
  <c r="AN50" i="1"/>
  <c r="AH50" i="1"/>
  <c r="AF50" i="1"/>
  <c r="AD50" i="1"/>
  <c r="Y50" i="1"/>
  <c r="W50" i="1"/>
  <c r="V50" i="1"/>
  <c r="U50" i="1"/>
  <c r="T50" i="1"/>
  <c r="P50" i="1"/>
  <c r="N50" i="1"/>
  <c r="L50" i="1"/>
  <c r="I50" i="1"/>
  <c r="AX49" i="1"/>
  <c r="BB49" i="1" s="1"/>
  <c r="AV49" i="1"/>
  <c r="AU49" i="1"/>
  <c r="AT49" i="1"/>
  <c r="AW49" i="1" s="1"/>
  <c r="AN49" i="1"/>
  <c r="AH49" i="1"/>
  <c r="AF49" i="1"/>
  <c r="AD49" i="1"/>
  <c r="Y49" i="1"/>
  <c r="W49" i="1"/>
  <c r="V49" i="1"/>
  <c r="U49" i="1"/>
  <c r="T49" i="1"/>
  <c r="P49" i="1"/>
  <c r="N49" i="1"/>
  <c r="L49" i="1"/>
  <c r="I49" i="1"/>
  <c r="AW48" i="1"/>
  <c r="AV48" i="1"/>
  <c r="AU48" i="1"/>
  <c r="AX48" i="1" s="1"/>
  <c r="AT48" i="1"/>
  <c r="AN48" i="1"/>
  <c r="AH48" i="1"/>
  <c r="AF48" i="1"/>
  <c r="AD48" i="1"/>
  <c r="Y48" i="1"/>
  <c r="W48" i="1"/>
  <c r="V48" i="1"/>
  <c r="U48" i="1"/>
  <c r="T48" i="1"/>
  <c r="P48" i="1"/>
  <c r="N48" i="1"/>
  <c r="L48" i="1"/>
  <c r="I48" i="1"/>
  <c r="AX47" i="1"/>
  <c r="BA47" i="1" s="1"/>
  <c r="AV47" i="1"/>
  <c r="AU47" i="1"/>
  <c r="AT47" i="1"/>
  <c r="AW47" i="1" s="1"/>
  <c r="AN47" i="1"/>
  <c r="AH47" i="1"/>
  <c r="AF47" i="1"/>
  <c r="AD47" i="1"/>
  <c r="Y47" i="1"/>
  <c r="W47" i="1"/>
  <c r="V47" i="1"/>
  <c r="U47" i="1"/>
  <c r="T47" i="1"/>
  <c r="P47" i="1"/>
  <c r="N47" i="1"/>
  <c r="L47" i="1"/>
  <c r="I47" i="1"/>
  <c r="AW46" i="1"/>
  <c r="AV46" i="1"/>
  <c r="AU46" i="1"/>
  <c r="AX46" i="1" s="1"/>
  <c r="AT46" i="1"/>
  <c r="AN46" i="1"/>
  <c r="AH46" i="1"/>
  <c r="AF46" i="1"/>
  <c r="AD46" i="1"/>
  <c r="Y46" i="1"/>
  <c r="W46" i="1"/>
  <c r="V46" i="1"/>
  <c r="U46" i="1"/>
  <c r="T46" i="1"/>
  <c r="P46" i="1"/>
  <c r="N46" i="1"/>
  <c r="L46" i="1"/>
  <c r="I46" i="1"/>
  <c r="AV45" i="1"/>
  <c r="AU45" i="1"/>
  <c r="AX45" i="1" s="1"/>
  <c r="AT45" i="1"/>
  <c r="AW45" i="1" s="1"/>
  <c r="AN45" i="1"/>
  <c r="AH45" i="1"/>
  <c r="AF45" i="1"/>
  <c r="AD45" i="1"/>
  <c r="Y45" i="1"/>
  <c r="W45" i="1"/>
  <c r="V45" i="1"/>
  <c r="U45" i="1"/>
  <c r="T45" i="1"/>
  <c r="P45" i="1"/>
  <c r="N45" i="1"/>
  <c r="L45" i="1"/>
  <c r="I45" i="1"/>
  <c r="AW44" i="1"/>
  <c r="AV44" i="1"/>
  <c r="AU44" i="1"/>
  <c r="AX44" i="1" s="1"/>
  <c r="AT44" i="1"/>
  <c r="AN44" i="1"/>
  <c r="AH44" i="1"/>
  <c r="AF44" i="1"/>
  <c r="AD44" i="1"/>
  <c r="Y44" i="1"/>
  <c r="W44" i="1"/>
  <c r="V44" i="1"/>
  <c r="U44" i="1"/>
  <c r="T44" i="1"/>
  <c r="P44" i="1"/>
  <c r="N44" i="1"/>
  <c r="L44" i="1"/>
  <c r="I44" i="1"/>
  <c r="AV43" i="1"/>
  <c r="AX43" i="1" s="1"/>
  <c r="AU43" i="1"/>
  <c r="AT43" i="1"/>
  <c r="AW43" i="1" s="1"/>
  <c r="AN43" i="1"/>
  <c r="AH43" i="1"/>
  <c r="AF43" i="1"/>
  <c r="AD43" i="1"/>
  <c r="Y43" i="1"/>
  <c r="W43" i="1"/>
  <c r="V43" i="1"/>
  <c r="U43" i="1"/>
  <c r="T43" i="1"/>
  <c r="P43" i="1"/>
  <c r="N43" i="1"/>
  <c r="L43" i="1"/>
  <c r="I43" i="1"/>
  <c r="AV42" i="1"/>
  <c r="AU42" i="1"/>
  <c r="AX42" i="1" s="1"/>
  <c r="AT42" i="1"/>
  <c r="AW42" i="1" s="1"/>
  <c r="AN42" i="1"/>
  <c r="AH42" i="1"/>
  <c r="AF42" i="1"/>
  <c r="AD42" i="1"/>
  <c r="Y42" i="1"/>
  <c r="W42" i="1"/>
  <c r="V42" i="1"/>
  <c r="U42" i="1"/>
  <c r="T42" i="1"/>
  <c r="P42" i="1"/>
  <c r="N42" i="1"/>
  <c r="L42" i="1"/>
  <c r="I42" i="1"/>
  <c r="AX41" i="1"/>
  <c r="AV41" i="1"/>
  <c r="AU41" i="1"/>
  <c r="AT41" i="1"/>
  <c r="AW41" i="1" s="1"/>
  <c r="AN41" i="1"/>
  <c r="AH41" i="1"/>
  <c r="AF41" i="1"/>
  <c r="AD41" i="1"/>
  <c r="Y41" i="1"/>
  <c r="W41" i="1"/>
  <c r="V41" i="1"/>
  <c r="U41" i="1"/>
  <c r="T41" i="1"/>
  <c r="P41" i="1"/>
  <c r="N41" i="1"/>
  <c r="L41" i="1"/>
  <c r="I41" i="1"/>
  <c r="AW40" i="1"/>
  <c r="AV40" i="1"/>
  <c r="AU40" i="1"/>
  <c r="AX40" i="1" s="1"/>
  <c r="AT40" i="1"/>
  <c r="AN40" i="1"/>
  <c r="AH40" i="1"/>
  <c r="AF40" i="1"/>
  <c r="AD40" i="1"/>
  <c r="Y40" i="1"/>
  <c r="W40" i="1"/>
  <c r="V40" i="1"/>
  <c r="U40" i="1"/>
  <c r="T40" i="1"/>
  <c r="P40" i="1"/>
  <c r="N40" i="1"/>
  <c r="L40" i="1"/>
  <c r="I40" i="1"/>
  <c r="AX39" i="1"/>
  <c r="AV39" i="1"/>
  <c r="AU39" i="1"/>
  <c r="AT39" i="1"/>
  <c r="AW39" i="1" s="1"/>
  <c r="AN39" i="1"/>
  <c r="AH39" i="1"/>
  <c r="AF39" i="1"/>
  <c r="AD39" i="1"/>
  <c r="Y39" i="1"/>
  <c r="W39" i="1"/>
  <c r="V39" i="1"/>
  <c r="U39" i="1"/>
  <c r="T39" i="1"/>
  <c r="P39" i="1"/>
  <c r="N39" i="1"/>
  <c r="L39" i="1"/>
  <c r="I39" i="1"/>
  <c r="AW38" i="1"/>
  <c r="AV38" i="1"/>
  <c r="AU38" i="1"/>
  <c r="AX38" i="1" s="1"/>
  <c r="AT38" i="1"/>
  <c r="AN38" i="1"/>
  <c r="AH38" i="1"/>
  <c r="AF38" i="1"/>
  <c r="AD38" i="1"/>
  <c r="Y38" i="1"/>
  <c r="W38" i="1"/>
  <c r="V38" i="1"/>
  <c r="U38" i="1"/>
  <c r="T38" i="1"/>
  <c r="P38" i="1"/>
  <c r="N38" i="1"/>
  <c r="L38" i="1"/>
  <c r="I38" i="1"/>
  <c r="AV37" i="1"/>
  <c r="AU37" i="1"/>
  <c r="AX37" i="1" s="1"/>
  <c r="AT37" i="1"/>
  <c r="AW37" i="1" s="1"/>
  <c r="AN37" i="1"/>
  <c r="AH37" i="1"/>
  <c r="AF37" i="1"/>
  <c r="AD37" i="1"/>
  <c r="Y37" i="1"/>
  <c r="W37" i="1"/>
  <c r="V37" i="1"/>
  <c r="U37" i="1"/>
  <c r="T37" i="1"/>
  <c r="P37" i="1"/>
  <c r="N37" i="1"/>
  <c r="L37" i="1"/>
  <c r="I37" i="1"/>
  <c r="AW36" i="1"/>
  <c r="AV36" i="1"/>
  <c r="AU36" i="1"/>
  <c r="AX36" i="1" s="1"/>
  <c r="AT36" i="1"/>
  <c r="AN36" i="1"/>
  <c r="AH36" i="1"/>
  <c r="AF36" i="1"/>
  <c r="AD36" i="1"/>
  <c r="Y36" i="1"/>
  <c r="W36" i="1"/>
  <c r="V36" i="1"/>
  <c r="U36" i="1"/>
  <c r="T36" i="1"/>
  <c r="P36" i="1"/>
  <c r="N36" i="1"/>
  <c r="L36" i="1"/>
  <c r="I36" i="1"/>
  <c r="AV35" i="1"/>
  <c r="AX35" i="1" s="1"/>
  <c r="AU35" i="1"/>
  <c r="AT35" i="1"/>
  <c r="AW35" i="1" s="1"/>
  <c r="AN35" i="1"/>
  <c r="AH35" i="1"/>
  <c r="AF35" i="1"/>
  <c r="AD35" i="1"/>
  <c r="Y35" i="1"/>
  <c r="W35" i="1"/>
  <c r="V35" i="1"/>
  <c r="U35" i="1"/>
  <c r="T35" i="1"/>
  <c r="P35" i="1"/>
  <c r="N35" i="1"/>
  <c r="L35" i="1"/>
  <c r="I35" i="1"/>
  <c r="AV34" i="1"/>
  <c r="AU34" i="1"/>
  <c r="AX34" i="1" s="1"/>
  <c r="AT34" i="1"/>
  <c r="AW34" i="1" s="1"/>
  <c r="AN34" i="1"/>
  <c r="AH34" i="1"/>
  <c r="AF34" i="1"/>
  <c r="AD34" i="1"/>
  <c r="Y34" i="1"/>
  <c r="W34" i="1"/>
  <c r="V34" i="1"/>
  <c r="U34" i="1"/>
  <c r="T34" i="1"/>
  <c r="P34" i="1"/>
  <c r="N34" i="1"/>
  <c r="L34" i="1"/>
  <c r="I34" i="1"/>
  <c r="AX33" i="1"/>
  <c r="BB33" i="1" s="1"/>
  <c r="AV33" i="1"/>
  <c r="AU33" i="1"/>
  <c r="AT33" i="1"/>
  <c r="AW33" i="1" s="1"/>
  <c r="AN33" i="1"/>
  <c r="AH33" i="1"/>
  <c r="AF33" i="1"/>
  <c r="AD33" i="1"/>
  <c r="Y33" i="1"/>
  <c r="W33" i="1"/>
  <c r="V33" i="1"/>
  <c r="U33" i="1"/>
  <c r="T33" i="1"/>
  <c r="P33" i="1"/>
  <c r="N33" i="1"/>
  <c r="L33" i="1"/>
  <c r="I33" i="1"/>
  <c r="AV32" i="1"/>
  <c r="AW32" i="1" s="1"/>
  <c r="AU32" i="1"/>
  <c r="AX32" i="1" s="1"/>
  <c r="AT32" i="1"/>
  <c r="AN32" i="1"/>
  <c r="AH32" i="1"/>
  <c r="AF32" i="1"/>
  <c r="AD32" i="1"/>
  <c r="Y32" i="1"/>
  <c r="W32" i="1"/>
  <c r="V32" i="1"/>
  <c r="U32" i="1"/>
  <c r="T32" i="1"/>
  <c r="P32" i="1"/>
  <c r="N32" i="1"/>
  <c r="L32" i="1"/>
  <c r="I32" i="1"/>
  <c r="AX31" i="1"/>
  <c r="AV31" i="1"/>
  <c r="AU31" i="1"/>
  <c r="AT31" i="1"/>
  <c r="AW31" i="1" s="1"/>
  <c r="AN31" i="1"/>
  <c r="AH31" i="1"/>
  <c r="AF31" i="1"/>
  <c r="AD31" i="1"/>
  <c r="Y31" i="1"/>
  <c r="W31" i="1"/>
  <c r="V31" i="1"/>
  <c r="U31" i="1"/>
  <c r="T31" i="1"/>
  <c r="P31" i="1"/>
  <c r="N31" i="1"/>
  <c r="L31" i="1"/>
  <c r="I31" i="1"/>
  <c r="AW30" i="1"/>
  <c r="AV30" i="1"/>
  <c r="AU30" i="1"/>
  <c r="AX30" i="1" s="1"/>
  <c r="AT30" i="1"/>
  <c r="AN30" i="1"/>
  <c r="AH30" i="1"/>
  <c r="AF30" i="1"/>
  <c r="AD30" i="1"/>
  <c r="Y30" i="1"/>
  <c r="W30" i="1"/>
  <c r="V30" i="1"/>
  <c r="U30" i="1"/>
  <c r="T30" i="1"/>
  <c r="P30" i="1"/>
  <c r="N30" i="1"/>
  <c r="L30" i="1"/>
  <c r="I30" i="1"/>
  <c r="AV29" i="1"/>
  <c r="AU29" i="1"/>
  <c r="AX29" i="1" s="1"/>
  <c r="AT29" i="1"/>
  <c r="AW29" i="1" s="1"/>
  <c r="AN29" i="1"/>
  <c r="AH29" i="1"/>
  <c r="AF29" i="1"/>
  <c r="AD29" i="1"/>
  <c r="Y29" i="1"/>
  <c r="W29" i="1"/>
  <c r="V29" i="1"/>
  <c r="U29" i="1"/>
  <c r="T29" i="1"/>
  <c r="P29" i="1"/>
  <c r="N29" i="1"/>
  <c r="L29" i="1"/>
  <c r="I29" i="1"/>
  <c r="AW28" i="1"/>
  <c r="AV28" i="1"/>
  <c r="AU28" i="1"/>
  <c r="AX28" i="1" s="1"/>
  <c r="AT28" i="1"/>
  <c r="AN28" i="1"/>
  <c r="AH28" i="1"/>
  <c r="AF28" i="1"/>
  <c r="AD28" i="1"/>
  <c r="Y28" i="1"/>
  <c r="W28" i="1"/>
  <c r="V28" i="1"/>
  <c r="U28" i="1"/>
  <c r="T28" i="1"/>
  <c r="P28" i="1"/>
  <c r="N28" i="1"/>
  <c r="L28" i="1"/>
  <c r="I28" i="1"/>
  <c r="AV27" i="1"/>
  <c r="AX27" i="1" s="1"/>
  <c r="AU27" i="1"/>
  <c r="AT27" i="1"/>
  <c r="AW27" i="1" s="1"/>
  <c r="AN27" i="1"/>
  <c r="AH27" i="1"/>
  <c r="AF27" i="1"/>
  <c r="AD27" i="1"/>
  <c r="Y27" i="1"/>
  <c r="W27" i="1"/>
  <c r="V27" i="1"/>
  <c r="U27" i="1"/>
  <c r="T27" i="1"/>
  <c r="P27" i="1"/>
  <c r="N27" i="1"/>
  <c r="L27" i="1"/>
  <c r="I27" i="1"/>
  <c r="AV26" i="1"/>
  <c r="AU26" i="1"/>
  <c r="AX26" i="1" s="1"/>
  <c r="AT26" i="1"/>
  <c r="AW26" i="1" s="1"/>
  <c r="AN26" i="1"/>
  <c r="AH26" i="1"/>
  <c r="AF26" i="1"/>
  <c r="AD26" i="1"/>
  <c r="Y26" i="1"/>
  <c r="W26" i="1"/>
  <c r="V26" i="1"/>
  <c r="U26" i="1"/>
  <c r="T26" i="1"/>
  <c r="P26" i="1"/>
  <c r="N26" i="1"/>
  <c r="L26" i="1"/>
  <c r="I26" i="1"/>
  <c r="AX25" i="1"/>
  <c r="AV25" i="1"/>
  <c r="AU25" i="1"/>
  <c r="AT25" i="1"/>
  <c r="AW25" i="1" s="1"/>
  <c r="AN25" i="1"/>
  <c r="AH25" i="1"/>
  <c r="AF25" i="1"/>
  <c r="AD25" i="1"/>
  <c r="Y25" i="1"/>
  <c r="W25" i="1"/>
  <c r="V25" i="1"/>
  <c r="U25" i="1"/>
  <c r="T25" i="1"/>
  <c r="P25" i="1"/>
  <c r="N25" i="1"/>
  <c r="L25" i="1"/>
  <c r="I25" i="1"/>
  <c r="AV24" i="1"/>
  <c r="AW24" i="1" s="1"/>
  <c r="AU24" i="1"/>
  <c r="AX24" i="1" s="1"/>
  <c r="AT24" i="1"/>
  <c r="AN24" i="1"/>
  <c r="AH24" i="1"/>
  <c r="AF24" i="1"/>
  <c r="AD24" i="1"/>
  <c r="Y24" i="1"/>
  <c r="W24" i="1"/>
  <c r="V24" i="1"/>
  <c r="U24" i="1"/>
  <c r="T24" i="1"/>
  <c r="P24" i="1"/>
  <c r="N24" i="1"/>
  <c r="L24" i="1"/>
  <c r="I24" i="1"/>
  <c r="AX23" i="1"/>
  <c r="AV23" i="1"/>
  <c r="AU23" i="1"/>
  <c r="AT23" i="1"/>
  <c r="AW23" i="1" s="1"/>
  <c r="AN23" i="1"/>
  <c r="AH23" i="1"/>
  <c r="AF23" i="1"/>
  <c r="AD23" i="1"/>
  <c r="Y23" i="1"/>
  <c r="W23" i="1"/>
  <c r="V23" i="1"/>
  <c r="U23" i="1"/>
  <c r="T23" i="1"/>
  <c r="P23" i="1"/>
  <c r="N23" i="1"/>
  <c r="L23" i="1"/>
  <c r="I23" i="1"/>
  <c r="AX22" i="1"/>
  <c r="BA22" i="1" s="1"/>
  <c r="AW22" i="1"/>
  <c r="AV22" i="1"/>
  <c r="AU22" i="1"/>
  <c r="AT22" i="1"/>
  <c r="AN22" i="1"/>
  <c r="AH22" i="1"/>
  <c r="AF22" i="1"/>
  <c r="AD22" i="1"/>
  <c r="Y22" i="1"/>
  <c r="W22" i="1"/>
  <c r="V22" i="1"/>
  <c r="U22" i="1"/>
  <c r="T22" i="1"/>
  <c r="P22" i="1"/>
  <c r="N22" i="1"/>
  <c r="L22" i="1"/>
  <c r="I22" i="1"/>
  <c r="AV21" i="1"/>
  <c r="AU21" i="1"/>
  <c r="AX21" i="1" s="1"/>
  <c r="AT21" i="1"/>
  <c r="AW21" i="1" s="1"/>
  <c r="AN21" i="1"/>
  <c r="AH21" i="1"/>
  <c r="AF21" i="1"/>
  <c r="AD21" i="1"/>
  <c r="Y21" i="1"/>
  <c r="W21" i="1"/>
  <c r="V21" i="1"/>
  <c r="U21" i="1"/>
  <c r="T21" i="1"/>
  <c r="P21" i="1"/>
  <c r="N21" i="1"/>
  <c r="L21" i="1"/>
  <c r="I21" i="1"/>
  <c r="AW20" i="1"/>
  <c r="AV20" i="1"/>
  <c r="AU20" i="1"/>
  <c r="AX20" i="1" s="1"/>
  <c r="AT20" i="1"/>
  <c r="AN20" i="1"/>
  <c r="AH20" i="1"/>
  <c r="AF20" i="1"/>
  <c r="AD20" i="1"/>
  <c r="Y20" i="1"/>
  <c r="W20" i="1"/>
  <c r="V20" i="1"/>
  <c r="U20" i="1"/>
  <c r="T20" i="1"/>
  <c r="P20" i="1"/>
  <c r="N20" i="1"/>
  <c r="L20" i="1"/>
  <c r="I20" i="1"/>
  <c r="AV19" i="1"/>
  <c r="AX19" i="1" s="1"/>
  <c r="AU19" i="1"/>
  <c r="AT19" i="1"/>
  <c r="AN19" i="1"/>
  <c r="AH19" i="1"/>
  <c r="AF19" i="1"/>
  <c r="AD19" i="1"/>
  <c r="Y19" i="1"/>
  <c r="W19" i="1"/>
  <c r="V19" i="1"/>
  <c r="U19" i="1"/>
  <c r="T19" i="1"/>
  <c r="P19" i="1"/>
  <c r="N19" i="1"/>
  <c r="L19" i="1"/>
  <c r="I19" i="1"/>
  <c r="AV18" i="1"/>
  <c r="AU18" i="1"/>
  <c r="AX18" i="1" s="1"/>
  <c r="AT18" i="1"/>
  <c r="AW18" i="1" s="1"/>
  <c r="AN18" i="1"/>
  <c r="AH18" i="1"/>
  <c r="AF18" i="1"/>
  <c r="AD18" i="1"/>
  <c r="Y18" i="1"/>
  <c r="W18" i="1"/>
  <c r="V18" i="1"/>
  <c r="U18" i="1"/>
  <c r="T18" i="1"/>
  <c r="P18" i="1"/>
  <c r="N18" i="1"/>
  <c r="L18" i="1"/>
  <c r="I18" i="1"/>
  <c r="AX17" i="1"/>
  <c r="AV17" i="1"/>
  <c r="AU17" i="1"/>
  <c r="AT17" i="1"/>
  <c r="AW17" i="1" s="1"/>
  <c r="AN17" i="1"/>
  <c r="AH17" i="1"/>
  <c r="AF17" i="1"/>
  <c r="AD17" i="1"/>
  <c r="Y17" i="1"/>
  <c r="W17" i="1"/>
  <c r="V17" i="1"/>
  <c r="U17" i="1"/>
  <c r="T17" i="1"/>
  <c r="P17" i="1"/>
  <c r="N17" i="1"/>
  <c r="L17" i="1"/>
  <c r="I17" i="1"/>
  <c r="AV16" i="1"/>
  <c r="AW16" i="1" s="1"/>
  <c r="AU16" i="1"/>
  <c r="AX16" i="1" s="1"/>
  <c r="AT16" i="1"/>
  <c r="AN16" i="1"/>
  <c r="AH16" i="1"/>
  <c r="AF16" i="1"/>
  <c r="AD16" i="1"/>
  <c r="Y16" i="1"/>
  <c r="W16" i="1"/>
  <c r="V16" i="1"/>
  <c r="U16" i="1"/>
  <c r="T16" i="1"/>
  <c r="P16" i="1"/>
  <c r="N16" i="1"/>
  <c r="L16" i="1"/>
  <c r="I16" i="1"/>
  <c r="AX15" i="1"/>
  <c r="AV15" i="1"/>
  <c r="AU15" i="1"/>
  <c r="AT15" i="1"/>
  <c r="AW15" i="1" s="1"/>
  <c r="AN15" i="1"/>
  <c r="AH15" i="1"/>
  <c r="AF15" i="1"/>
  <c r="AD15" i="1"/>
  <c r="Y15" i="1"/>
  <c r="W15" i="1"/>
  <c r="V15" i="1"/>
  <c r="U15" i="1"/>
  <c r="T15" i="1"/>
  <c r="P15" i="1"/>
  <c r="N15" i="1"/>
  <c r="L15" i="1"/>
  <c r="I15" i="1"/>
  <c r="AX14" i="1"/>
  <c r="BA14" i="1" s="1"/>
  <c r="AW14" i="1"/>
  <c r="AV14" i="1"/>
  <c r="AU14" i="1"/>
  <c r="AT14" i="1"/>
  <c r="AN14" i="1"/>
  <c r="AH14" i="1"/>
  <c r="AF14" i="1"/>
  <c r="AD14" i="1"/>
  <c r="Y14" i="1"/>
  <c r="W14" i="1"/>
  <c r="V14" i="1"/>
  <c r="U14" i="1"/>
  <c r="T14" i="1"/>
  <c r="P14" i="1"/>
  <c r="N14" i="1"/>
  <c r="L14" i="1"/>
  <c r="I14" i="1"/>
  <c r="AV13" i="1"/>
  <c r="AU13" i="1"/>
  <c r="AX13" i="1" s="1"/>
  <c r="AT13" i="1"/>
  <c r="AW13" i="1" s="1"/>
  <c r="AN13" i="1"/>
  <c r="AH13" i="1"/>
  <c r="AF13" i="1"/>
  <c r="AD13" i="1"/>
  <c r="Y13" i="1"/>
  <c r="W13" i="1"/>
  <c r="V13" i="1"/>
  <c r="U13" i="1"/>
  <c r="T13" i="1"/>
  <c r="P13" i="1"/>
  <c r="N13" i="1"/>
  <c r="L13" i="1"/>
  <c r="I13" i="1"/>
  <c r="BA12" i="1"/>
  <c r="AX12" i="1"/>
  <c r="AW12" i="1"/>
  <c r="AV12" i="1"/>
  <c r="AU12" i="1"/>
  <c r="AT12" i="1"/>
  <c r="AN12" i="1"/>
  <c r="AH12" i="1"/>
  <c r="BB12" i="1" s="1"/>
  <c r="AF12" i="1"/>
  <c r="AD12" i="1"/>
  <c r="Y12" i="1"/>
  <c r="W12" i="1"/>
  <c r="V12" i="1"/>
  <c r="U12" i="1"/>
  <c r="T12" i="1"/>
  <c r="Q12" i="1"/>
  <c r="P12" i="1"/>
  <c r="N12" i="1"/>
  <c r="L12" i="1"/>
  <c r="I12" i="1"/>
  <c r="AV11" i="1"/>
  <c r="AX11" i="1" s="1"/>
  <c r="AU11" i="1"/>
  <c r="AT11" i="1"/>
  <c r="AN11" i="1"/>
  <c r="AH11" i="1"/>
  <c r="AF11" i="1"/>
  <c r="AD11" i="1"/>
  <c r="Y11" i="1"/>
  <c r="W11" i="1"/>
  <c r="V11" i="1"/>
  <c r="U11" i="1"/>
  <c r="T11" i="1"/>
  <c r="P11" i="1"/>
  <c r="N11" i="1"/>
  <c r="L11" i="1"/>
  <c r="I11" i="1"/>
  <c r="AV10" i="1"/>
  <c r="AU10" i="1"/>
  <c r="AX10" i="1" s="1"/>
  <c r="AT10" i="1"/>
  <c r="AW10" i="1" s="1"/>
  <c r="AN10" i="1"/>
  <c r="AH10" i="1"/>
  <c r="AF10" i="1"/>
  <c r="AD10" i="1"/>
  <c r="Y10" i="1"/>
  <c r="W10" i="1"/>
  <c r="V10" i="1"/>
  <c r="U10" i="1"/>
  <c r="T10" i="1"/>
  <c r="P10" i="1"/>
  <c r="N10" i="1"/>
  <c r="L10" i="1"/>
  <c r="I10" i="1"/>
  <c r="AX9" i="1"/>
  <c r="AV9" i="1"/>
  <c r="AU9" i="1"/>
  <c r="AT9" i="1"/>
  <c r="AW9" i="1" s="1"/>
  <c r="AN9" i="1"/>
  <c r="AH9" i="1"/>
  <c r="AF9" i="1"/>
  <c r="AD9" i="1"/>
  <c r="Y9" i="1"/>
  <c r="W9" i="1"/>
  <c r="V9" i="1"/>
  <c r="U9" i="1"/>
  <c r="T9" i="1"/>
  <c r="P9" i="1"/>
  <c r="N9" i="1"/>
  <c r="L9" i="1"/>
  <c r="I9" i="1"/>
  <c r="AV8" i="1"/>
  <c r="AW8" i="1" s="1"/>
  <c r="AU8" i="1"/>
  <c r="AX8" i="1" s="1"/>
  <c r="AT8" i="1"/>
  <c r="AN8" i="1"/>
  <c r="AH8" i="1"/>
  <c r="AF8" i="1"/>
  <c r="AD8" i="1"/>
  <c r="Y8" i="1"/>
  <c r="W8" i="1"/>
  <c r="V8" i="1"/>
  <c r="U8" i="1"/>
  <c r="T8" i="1"/>
  <c r="P8" i="1"/>
  <c r="N8" i="1"/>
  <c r="L8" i="1"/>
  <c r="I8" i="1"/>
  <c r="AX7" i="1"/>
  <c r="AV7" i="1"/>
  <c r="AU7" i="1"/>
  <c r="AT7" i="1"/>
  <c r="AW7" i="1" s="1"/>
  <c r="AN7" i="1"/>
  <c r="AH7" i="1"/>
  <c r="AF7" i="1"/>
  <c r="AD7" i="1"/>
  <c r="Y7" i="1"/>
  <c r="W7" i="1"/>
  <c r="V7" i="1"/>
  <c r="U7" i="1"/>
  <c r="T7" i="1"/>
  <c r="P7" i="1"/>
  <c r="N7" i="1"/>
  <c r="L7" i="1"/>
  <c r="I7" i="1"/>
  <c r="AX6" i="1"/>
  <c r="BA6" i="1" s="1"/>
  <c r="AW6" i="1"/>
  <c r="AV6" i="1"/>
  <c r="AU6" i="1"/>
  <c r="AT6" i="1"/>
  <c r="AN6" i="1"/>
  <c r="AH6" i="1"/>
  <c r="AF6" i="1"/>
  <c r="AD6" i="1"/>
  <c r="Y6" i="1"/>
  <c r="W6" i="1"/>
  <c r="V6" i="1"/>
  <c r="U6" i="1"/>
  <c r="T6" i="1"/>
  <c r="P6" i="1"/>
  <c r="N6" i="1"/>
  <c r="L6" i="1"/>
  <c r="I6" i="1"/>
  <c r="AV5" i="1"/>
  <c r="AU5" i="1"/>
  <c r="AX5" i="1" s="1"/>
  <c r="AT5" i="1"/>
  <c r="AW5" i="1" s="1"/>
  <c r="AN5" i="1"/>
  <c r="AH5" i="1"/>
  <c r="AF5" i="1"/>
  <c r="AD5" i="1"/>
  <c r="Y5" i="1"/>
  <c r="W5" i="1"/>
  <c r="V5" i="1"/>
  <c r="U5" i="1"/>
  <c r="T5" i="1"/>
  <c r="P5" i="1"/>
  <c r="N5" i="1"/>
  <c r="L5" i="1"/>
  <c r="I5" i="1"/>
  <c r="AW4" i="1"/>
  <c r="AV4" i="1"/>
  <c r="AU4" i="1"/>
  <c r="AX4" i="1" s="1"/>
  <c r="AT4" i="1"/>
  <c r="AN4" i="1"/>
  <c r="AH4" i="1"/>
  <c r="AF4" i="1"/>
  <c r="AD4" i="1"/>
  <c r="Y4" i="1"/>
  <c r="W4" i="1"/>
  <c r="V4" i="1"/>
  <c r="U4" i="1"/>
  <c r="T4" i="1"/>
  <c r="P4" i="1"/>
  <c r="N4" i="1"/>
  <c r="L4" i="1"/>
  <c r="I4" i="1"/>
  <c r="AV3" i="1"/>
  <c r="AX3" i="1" s="1"/>
  <c r="AU3" i="1"/>
  <c r="AT3" i="1"/>
  <c r="AN3" i="1"/>
  <c r="AH3" i="1"/>
  <c r="AF3" i="1"/>
  <c r="AD3" i="1"/>
  <c r="Y3" i="1"/>
  <c r="W3" i="1"/>
  <c r="V3" i="1"/>
  <c r="U3" i="1"/>
  <c r="T3" i="1"/>
  <c r="P3" i="1"/>
  <c r="N3" i="1"/>
  <c r="L3" i="1"/>
  <c r="I3" i="1"/>
  <c r="AV2" i="1"/>
  <c r="AU2" i="1"/>
  <c r="AX2" i="1" s="1"/>
  <c r="AT2" i="1"/>
  <c r="AW2" i="1" s="1"/>
  <c r="AN2" i="1"/>
  <c r="AH2" i="1"/>
  <c r="AF2" i="1"/>
  <c r="AD2" i="1"/>
  <c r="Y2" i="1"/>
  <c r="W2" i="1"/>
  <c r="V2" i="1"/>
  <c r="U2" i="1"/>
  <c r="T2" i="1"/>
  <c r="P2" i="1"/>
  <c r="N2" i="1"/>
  <c r="L2" i="1"/>
  <c r="I2" i="1"/>
  <c r="BB23" i="1" l="1"/>
  <c r="Q23" i="1"/>
  <c r="BB35" i="1"/>
  <c r="Q35" i="1"/>
  <c r="BA35" i="1"/>
  <c r="BB37" i="1"/>
  <c r="Q37" i="1"/>
  <c r="BA37" i="1"/>
  <c r="BA38" i="1"/>
  <c r="BB38" i="1"/>
  <c r="Q38" i="1"/>
  <c r="Q39" i="1"/>
  <c r="BB39" i="1"/>
  <c r="BB2" i="1"/>
  <c r="Q2" i="1"/>
  <c r="BA2" i="1"/>
  <c r="BB4" i="1"/>
  <c r="Q4" i="1"/>
  <c r="BA4" i="1"/>
  <c r="BB50" i="1"/>
  <c r="Q50" i="1"/>
  <c r="BA50" i="1"/>
  <c r="BB52" i="1"/>
  <c r="Q52" i="1"/>
  <c r="BA52" i="1"/>
  <c r="BB13" i="1"/>
  <c r="Q13" i="1"/>
  <c r="BA13" i="1"/>
  <c r="BB24" i="1"/>
  <c r="Q24" i="1"/>
  <c r="BA24" i="1"/>
  <c r="Q7" i="1"/>
  <c r="BB7" i="1"/>
  <c r="BB15" i="1"/>
  <c r="Q15" i="1"/>
  <c r="BA23" i="1"/>
  <c r="BB26" i="1"/>
  <c r="Q26" i="1"/>
  <c r="BA26" i="1"/>
  <c r="BB28" i="1"/>
  <c r="Q28" i="1"/>
  <c r="BA28" i="1"/>
  <c r="BA39" i="1"/>
  <c r="BB5" i="1"/>
  <c r="Q5" i="1"/>
  <c r="BA5" i="1"/>
  <c r="BB25" i="1"/>
  <c r="BB27" i="1"/>
  <c r="Q27" i="1"/>
  <c r="BA27" i="1"/>
  <c r="BB29" i="1"/>
  <c r="Q29" i="1"/>
  <c r="BA29" i="1"/>
  <c r="BA30" i="1"/>
  <c r="BB30" i="1"/>
  <c r="Q30" i="1"/>
  <c r="BB31" i="1"/>
  <c r="Q31" i="1"/>
  <c r="BB42" i="1"/>
  <c r="Q42" i="1"/>
  <c r="BA42" i="1"/>
  <c r="BB44" i="1"/>
  <c r="Q44" i="1"/>
  <c r="BA44" i="1"/>
  <c r="BB56" i="1"/>
  <c r="Q56" i="1"/>
  <c r="BA56" i="1"/>
  <c r="BB51" i="1"/>
  <c r="Q51" i="1"/>
  <c r="BA51" i="1"/>
  <c r="BB53" i="1"/>
  <c r="Q53" i="1"/>
  <c r="BA53" i="1"/>
  <c r="BA54" i="1"/>
  <c r="BB54" i="1"/>
  <c r="Q54" i="1"/>
  <c r="BB8" i="1"/>
  <c r="Q8" i="1"/>
  <c r="BA8" i="1"/>
  <c r="BB16" i="1"/>
  <c r="Q16" i="1"/>
  <c r="BA16" i="1"/>
  <c r="BB41" i="1"/>
  <c r="BB43" i="1"/>
  <c r="Q43" i="1"/>
  <c r="BA43" i="1"/>
  <c r="BB45" i="1"/>
  <c r="Q45" i="1"/>
  <c r="BA45" i="1"/>
  <c r="BA46" i="1"/>
  <c r="BB46" i="1"/>
  <c r="Q46" i="1"/>
  <c r="Q47" i="1"/>
  <c r="BB47" i="1"/>
  <c r="BA55" i="1"/>
  <c r="Q55" i="1"/>
  <c r="BB55" i="1"/>
  <c r="BA7" i="1"/>
  <c r="BB10" i="1"/>
  <c r="Q10" i="1"/>
  <c r="BA10" i="1"/>
  <c r="BA15" i="1"/>
  <c r="BB18" i="1"/>
  <c r="Q18" i="1"/>
  <c r="BA18" i="1"/>
  <c r="BB20" i="1"/>
  <c r="Q20" i="1"/>
  <c r="BA20" i="1"/>
  <c r="BB32" i="1"/>
  <c r="Q32" i="1"/>
  <c r="BA32" i="1"/>
  <c r="BB40" i="1"/>
  <c r="Q40" i="1"/>
  <c r="BA40" i="1"/>
  <c r="BB9" i="1"/>
  <c r="BB11" i="1"/>
  <c r="Q11" i="1"/>
  <c r="BB17" i="1"/>
  <c r="BB21" i="1"/>
  <c r="Q21" i="1"/>
  <c r="BA21" i="1"/>
  <c r="BA31" i="1"/>
  <c r="BB34" i="1"/>
  <c r="Q34" i="1"/>
  <c r="BA34" i="1"/>
  <c r="BB36" i="1"/>
  <c r="Q36" i="1"/>
  <c r="BA36" i="1"/>
  <c r="BB48" i="1"/>
  <c r="Q48" i="1"/>
  <c r="BA48" i="1"/>
  <c r="BB57" i="1"/>
  <c r="Q6" i="1"/>
  <c r="BB6" i="1"/>
  <c r="Q14" i="1"/>
  <c r="BB14" i="1"/>
  <c r="Q22" i="1"/>
  <c r="BB22" i="1"/>
  <c r="AW3" i="1"/>
  <c r="BB3" i="1" s="1"/>
  <c r="BA9" i="1"/>
  <c r="AW11" i="1"/>
  <c r="BA11" i="1" s="1"/>
  <c r="BA17" i="1"/>
  <c r="AW19" i="1"/>
  <c r="BB19" i="1" s="1"/>
  <c r="BA25" i="1"/>
  <c r="BA33" i="1"/>
  <c r="BA41" i="1"/>
  <c r="BA49" i="1"/>
  <c r="BA57" i="1"/>
  <c r="Q9" i="1"/>
  <c r="Q17" i="1"/>
  <c r="Q25" i="1"/>
  <c r="Q33" i="1"/>
  <c r="Q41" i="1"/>
  <c r="Q49" i="1"/>
  <c r="Q57" i="1"/>
  <c r="BA3" i="1" l="1"/>
  <c r="BA19" i="1"/>
  <c r="Q3" i="1"/>
  <c r="Q19" i="1"/>
</calcChain>
</file>

<file path=xl/sharedStrings.xml><?xml version="1.0" encoding="utf-8"?>
<sst xmlns="http://schemas.openxmlformats.org/spreadsheetml/2006/main" count="166" uniqueCount="142">
  <si>
    <t>QB</t>
  </si>
  <si>
    <t>Team</t>
  </si>
  <si>
    <t>Age</t>
  </si>
  <si>
    <t>Exp</t>
  </si>
  <si>
    <t>Games</t>
  </si>
  <si>
    <t>Games Started</t>
  </si>
  <si>
    <t>Cmp</t>
  </si>
  <si>
    <t>Att</t>
  </si>
  <si>
    <t>Yards</t>
  </si>
  <si>
    <t>CAY</t>
  </si>
  <si>
    <t>CAY/Cmp</t>
  </si>
  <si>
    <t>TD</t>
  </si>
  <si>
    <t>TD %</t>
  </si>
  <si>
    <t>Int</t>
  </si>
  <si>
    <t>Int %</t>
  </si>
  <si>
    <t>Efficiency</t>
  </si>
  <si>
    <t>Fmb</t>
  </si>
  <si>
    <t>FmbLost</t>
  </si>
  <si>
    <t>Fmb%</t>
  </si>
  <si>
    <t>FmbLost%</t>
  </si>
  <si>
    <t>TO%</t>
  </si>
  <si>
    <t>TrueTO%</t>
  </si>
  <si>
    <t>Sck</t>
  </si>
  <si>
    <t>Sck %</t>
  </si>
  <si>
    <t>Bats</t>
  </si>
  <si>
    <t>ThrAway</t>
  </si>
  <si>
    <t>Spikes</t>
  </si>
  <si>
    <t>Drops</t>
  </si>
  <si>
    <t>Drop%</t>
  </si>
  <si>
    <t>BadThr</t>
  </si>
  <si>
    <t>BadThr%</t>
  </si>
  <si>
    <t>OnTgt</t>
  </si>
  <si>
    <t>OnTgt%</t>
  </si>
  <si>
    <t>PktTime</t>
  </si>
  <si>
    <t>Blitz</t>
  </si>
  <si>
    <t>Hurries</t>
  </si>
  <si>
    <t>Hits</t>
  </si>
  <si>
    <t>Pressr</t>
  </si>
  <si>
    <t>Pressr%</t>
  </si>
  <si>
    <t>Scrmb</t>
  </si>
  <si>
    <t>Yds/Scrmb</t>
  </si>
  <si>
    <t>RushAtt</t>
  </si>
  <si>
    <t>RushYds</t>
  </si>
  <si>
    <t>Rush TD</t>
  </si>
  <si>
    <t>TotalYds</t>
  </si>
  <si>
    <t>TotalTD</t>
  </si>
  <si>
    <t>TotalSnaps</t>
  </si>
  <si>
    <t>Yards/Snap</t>
  </si>
  <si>
    <t>TD/Snap</t>
  </si>
  <si>
    <t>FQC</t>
  </si>
  <si>
    <t>GWD</t>
  </si>
  <si>
    <t>Grade</t>
  </si>
  <si>
    <t>Brock Purdy</t>
  </si>
  <si>
    <t>49ers</t>
  </si>
  <si>
    <t>Dak Prescott</t>
  </si>
  <si>
    <t>Cowboys</t>
  </si>
  <si>
    <t>Jake Browning</t>
  </si>
  <si>
    <t>Bengals</t>
  </si>
  <si>
    <t>Josh Allen</t>
  </si>
  <si>
    <t>Bills</t>
  </si>
  <si>
    <t>CJ Stroud</t>
  </si>
  <si>
    <t>Texans</t>
  </si>
  <si>
    <t>Matthew Stafford</t>
  </si>
  <si>
    <t>Rams</t>
  </si>
  <si>
    <t>Andy Dalton</t>
  </si>
  <si>
    <t>Panthers</t>
  </si>
  <si>
    <t>Jared Goff</t>
  </si>
  <si>
    <t>Lions</t>
  </si>
  <si>
    <t>Taylor Heinickie</t>
  </si>
  <si>
    <t>Falcons</t>
  </si>
  <si>
    <t>Kirk Cousins</t>
  </si>
  <si>
    <t>Vikings</t>
  </si>
  <si>
    <t>Justin Herbert</t>
  </si>
  <si>
    <t>Chargers</t>
  </si>
  <si>
    <t>Anthony Richardson</t>
  </si>
  <si>
    <t>Colts</t>
  </si>
  <si>
    <t>Tua Tagovailoa</t>
  </si>
  <si>
    <t>Dolphins</t>
  </si>
  <si>
    <t>Patrick Mahomes</t>
  </si>
  <si>
    <t>Chiefs</t>
  </si>
  <si>
    <t>Russell Wilson</t>
  </si>
  <si>
    <t>Broncos</t>
  </si>
  <si>
    <t>Baker Mayfield</t>
  </si>
  <si>
    <t>Buccaneers</t>
  </si>
  <si>
    <t>Jordan Love</t>
  </si>
  <si>
    <t>Packers</t>
  </si>
  <si>
    <t>Jalen Hurts</t>
  </si>
  <si>
    <t>Eagles</t>
  </si>
  <si>
    <t>Geno Smith</t>
  </si>
  <si>
    <t>Seahawks</t>
  </si>
  <si>
    <t>Joe Burrow</t>
  </si>
  <si>
    <t>Lamar Jackson</t>
  </si>
  <si>
    <t>Ravens</t>
  </si>
  <si>
    <t>Tommy DeVito</t>
  </si>
  <si>
    <t>Giants</t>
  </si>
  <si>
    <t>Nick Mullens</t>
  </si>
  <si>
    <t>Derek Carr</t>
  </si>
  <si>
    <t>Saints</t>
  </si>
  <si>
    <t>Sam Howell</t>
  </si>
  <si>
    <t>Commanders</t>
  </si>
  <si>
    <t>Trevor Lawrence</t>
  </si>
  <si>
    <t>Jaguars</t>
  </si>
  <si>
    <t>Drew Lock</t>
  </si>
  <si>
    <t>Joe Flacco</t>
  </si>
  <si>
    <t>Browns</t>
  </si>
  <si>
    <t>Gardner Minshew II</t>
  </si>
  <si>
    <t>Will Levis</t>
  </si>
  <si>
    <t>Titans</t>
  </si>
  <si>
    <t>Kenny Pickett</t>
  </si>
  <si>
    <t>Steelers</t>
  </si>
  <si>
    <t>Joshua Dobbs</t>
  </si>
  <si>
    <t>Vikngs/Cardinals</t>
  </si>
  <si>
    <t>Tyrod Taylor</t>
  </si>
  <si>
    <t>Deshaun Watson</t>
  </si>
  <si>
    <t>Aidan O'Connell</t>
  </si>
  <si>
    <t>Raiders</t>
  </si>
  <si>
    <t>Mitch Trubisky</t>
  </si>
  <si>
    <t>Justin Fields</t>
  </si>
  <si>
    <t>Bears</t>
  </si>
  <si>
    <t>Kyler Murray</t>
  </si>
  <si>
    <t>Cardinals</t>
  </si>
  <si>
    <t>Desmond Ridder</t>
  </si>
  <si>
    <t>Bailey Zappe</t>
  </si>
  <si>
    <t>Patriots</t>
  </si>
  <si>
    <t>Jimmy Garoppolo</t>
  </si>
  <si>
    <t>Mac Jones</t>
  </si>
  <si>
    <t>Easton Stick</t>
  </si>
  <si>
    <t>Zach Wilson</t>
  </si>
  <si>
    <t>Jets</t>
  </si>
  <si>
    <t>Bryce Young</t>
  </si>
  <si>
    <t>Tyson Bagent</t>
  </si>
  <si>
    <t>Case Keenum</t>
  </si>
  <si>
    <t>Ryan Tannehill</t>
  </si>
  <si>
    <t>Jameis Winston</t>
  </si>
  <si>
    <t>Daniel Jones</t>
  </si>
  <si>
    <t>Brian Hoyer</t>
  </si>
  <si>
    <t>Dorian Thompson-Robinson</t>
  </si>
  <si>
    <t>PJ Walker</t>
  </si>
  <si>
    <t>Tim Boyle</t>
  </si>
  <si>
    <t>Brett Rypien</t>
  </si>
  <si>
    <t>Trevor Siemian</t>
  </si>
  <si>
    <t>MVP_Rating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</si>
</sst>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AAFA-8F04-489C-B762-24138C77BEC7}">
  <dimension ref="A1:BB57"/>
  <sheetViews>
    <sheetView tabSelected="1" topLeftCell="AT1" workbookViewId="0">
      <selection activeCell="BB2" sqref="BB2"/>
    </sheetView>
  </sheetViews>
  <sheetFormatPr defaultRowHeight="14.5" x14ac:dyDescent="0.35"/>
  <sheetData>
    <row r="1" spans="1:5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s="2" t="s">
        <v>141</v>
      </c>
      <c r="BB1" s="2" t="s">
        <v>51</v>
      </c>
    </row>
    <row r="2" spans="1:54" x14ac:dyDescent="0.35">
      <c r="A2" t="s">
        <v>52</v>
      </c>
      <c r="B2" t="s">
        <v>53</v>
      </c>
      <c r="C2">
        <v>24</v>
      </c>
      <c r="E2">
        <v>14</v>
      </c>
      <c r="F2">
        <v>14</v>
      </c>
      <c r="G2">
        <v>268</v>
      </c>
      <c r="H2">
        <v>384</v>
      </c>
      <c r="I2">
        <f>G2/H2</f>
        <v>0.69791666666666663</v>
      </c>
      <c r="J2">
        <v>3795</v>
      </c>
      <c r="K2">
        <v>1968</v>
      </c>
      <c r="L2">
        <f t="shared" ref="L2:L57" si="0">K2/G2</f>
        <v>7.3432835820895521</v>
      </c>
      <c r="M2">
        <v>29</v>
      </c>
      <c r="N2">
        <f xml:space="preserve"> M2/H2</f>
        <v>7.5520833333333329E-2</v>
      </c>
      <c r="O2">
        <v>7</v>
      </c>
      <c r="P2">
        <f xml:space="preserve"> O2 / H2</f>
        <v>1.8229166666666668E-2</v>
      </c>
      <c r="Q2" s="1">
        <f t="shared" ref="Q2:Q57" si="1">((AX2-V2)+(AW2/100))/10</f>
        <v>1.2674957231214635E-2</v>
      </c>
      <c r="R2">
        <v>6</v>
      </c>
      <c r="S2">
        <v>2</v>
      </c>
      <c r="T2">
        <f t="shared" ref="T2:T57" si="2">R2/(H2+X2+AQ2)</f>
        <v>1.3422818791946308E-2</v>
      </c>
      <c r="U2">
        <f t="shared" ref="U2:U57" si="3">S2/(H2+X2+AQ2)</f>
        <v>4.4742729306487695E-3</v>
      </c>
      <c r="V2">
        <f t="shared" ref="V2:V57" si="4">(O2+R2)/(H2+X2+AO2)</f>
        <v>3.0588235294117649E-2</v>
      </c>
      <c r="W2">
        <f t="shared" ref="W2:W57" si="5">(O2+S2)/(H2+X2+AO2)</f>
        <v>2.1176470588235293E-2</v>
      </c>
      <c r="X2">
        <v>26</v>
      </c>
      <c r="Y2">
        <f xml:space="preserve"> X2 / (H2 + X2)</f>
        <v>6.3414634146341464E-2</v>
      </c>
      <c r="Z2">
        <v>11</v>
      </c>
      <c r="AA2">
        <v>10</v>
      </c>
      <c r="AB2">
        <v>2</v>
      </c>
      <c r="AC2">
        <v>7</v>
      </c>
      <c r="AD2">
        <f t="shared" ref="AD2:AD57" si="6">AC2/(H2-AB2-AA2)</f>
        <v>1.8817204301075269E-2</v>
      </c>
      <c r="AE2">
        <v>59</v>
      </c>
      <c r="AF2">
        <f t="shared" ref="AF2:AF57" si="7">AE2/(H2-AB2-AA2)</f>
        <v>0.15860215053763441</v>
      </c>
      <c r="AG2">
        <v>264</v>
      </c>
      <c r="AH2">
        <f t="shared" ref="AH2:AH57" si="8">AG2/(H2-AB2-AA2)</f>
        <v>0.70967741935483875</v>
      </c>
      <c r="AI2">
        <v>2.6</v>
      </c>
      <c r="AJ2">
        <v>123</v>
      </c>
      <c r="AK2">
        <v>27</v>
      </c>
      <c r="AL2">
        <v>35</v>
      </c>
      <c r="AM2">
        <v>88</v>
      </c>
      <c r="AN2">
        <f t="shared" ref="AN2:AN57" si="9">AM2/(H2+X2+AO2)</f>
        <v>0.20705882352941177</v>
      </c>
      <c r="AO2">
        <v>15</v>
      </c>
      <c r="AP2">
        <v>8.1</v>
      </c>
      <c r="AQ2">
        <v>37</v>
      </c>
      <c r="AR2">
        <v>138</v>
      </c>
      <c r="AS2">
        <v>2</v>
      </c>
      <c r="AT2">
        <f t="shared" ref="AT2:AT57" si="10">J2+AR2</f>
        <v>3933</v>
      </c>
      <c r="AU2">
        <f t="shared" ref="AU2:AU57" si="11">M2+AS2</f>
        <v>31</v>
      </c>
      <c r="AV2">
        <f t="shared" ref="AV2:AV57" si="12">H2 + X2 + AQ2</f>
        <v>447</v>
      </c>
      <c r="AW2">
        <f t="shared" ref="AW2:AW57" si="13">AT2/AV2</f>
        <v>8.7986577181208059</v>
      </c>
      <c r="AX2">
        <f t="shared" ref="AX2:AX57" si="14">AU2/AV2</f>
        <v>6.9351230425055935E-2</v>
      </c>
      <c r="AY2">
        <v>0</v>
      </c>
      <c r="AZ2">
        <v>0</v>
      </c>
      <c r="BA2" s="2">
        <f t="shared" ref="BA2:BA57" si="15">(((AX2-V2)+(AW2/100)*(AV2/100))+((AY2/500)+(AZ2/500)))</f>
        <v>0.43206299513093827</v>
      </c>
      <c r="BB2" s="2">
        <f t="shared" ref="BB2:BB57" si="16">(AX2-V2)+(AW2/100)+(AH2-AF2)+((K2/H2)/100)+(((1-AN2)/AI2)/5)</f>
        <v>0.79007031624247293</v>
      </c>
    </row>
    <row r="3" spans="1:54" x14ac:dyDescent="0.35">
      <c r="A3" t="s">
        <v>54</v>
      </c>
      <c r="B3" t="s">
        <v>55</v>
      </c>
      <c r="C3">
        <v>30</v>
      </c>
      <c r="E3">
        <v>14</v>
      </c>
      <c r="F3">
        <v>14</v>
      </c>
      <c r="G3">
        <v>333</v>
      </c>
      <c r="H3">
        <v>484</v>
      </c>
      <c r="I3">
        <f xml:space="preserve"> G3 / H3</f>
        <v>0.68801652892561982</v>
      </c>
      <c r="J3">
        <v>3639</v>
      </c>
      <c r="K3">
        <v>2098</v>
      </c>
      <c r="L3">
        <f t="shared" si="0"/>
        <v>6.3003003003003002</v>
      </c>
      <c r="M3">
        <v>28</v>
      </c>
      <c r="N3">
        <f xml:space="preserve"> M3 / H3</f>
        <v>5.7851239669421489E-2</v>
      </c>
      <c r="O3">
        <v>7</v>
      </c>
      <c r="P3">
        <f xml:space="preserve"> O3 / H3</f>
        <v>1.4462809917355372E-2</v>
      </c>
      <c r="Q3" s="1">
        <f t="shared" si="1"/>
        <v>1.0483577168626527E-2</v>
      </c>
      <c r="R3">
        <v>2</v>
      </c>
      <c r="S3">
        <v>1</v>
      </c>
      <c r="T3">
        <f t="shared" si="2"/>
        <v>3.5460992907801418E-3</v>
      </c>
      <c r="U3">
        <f t="shared" si="3"/>
        <v>1.7730496453900709E-3</v>
      </c>
      <c r="V3">
        <f t="shared" si="4"/>
        <v>1.6635859519408502E-2</v>
      </c>
      <c r="W3">
        <f t="shared" si="5"/>
        <v>1.4787430683918669E-2</v>
      </c>
      <c r="X3">
        <v>32</v>
      </c>
      <c r="Y3">
        <f xml:space="preserve"> X3 / (H3 + X3)</f>
        <v>6.2015503875968991E-2</v>
      </c>
      <c r="Z3">
        <v>6</v>
      </c>
      <c r="AA3">
        <v>5</v>
      </c>
      <c r="AB3">
        <v>0</v>
      </c>
      <c r="AC3">
        <v>30</v>
      </c>
      <c r="AD3">
        <f t="shared" si="6"/>
        <v>6.2630480167014613E-2</v>
      </c>
      <c r="AE3">
        <v>51</v>
      </c>
      <c r="AF3">
        <f t="shared" si="7"/>
        <v>0.10647181628392484</v>
      </c>
      <c r="AG3">
        <v>365</v>
      </c>
      <c r="AH3">
        <f t="shared" si="8"/>
        <v>0.76200417536534448</v>
      </c>
      <c r="AI3">
        <v>2.4</v>
      </c>
      <c r="AJ3">
        <v>123</v>
      </c>
      <c r="AK3">
        <v>17</v>
      </c>
      <c r="AL3">
        <v>32</v>
      </c>
      <c r="AM3">
        <v>81</v>
      </c>
      <c r="AN3">
        <f t="shared" si="9"/>
        <v>0.14972273567467653</v>
      </c>
      <c r="AO3">
        <v>25</v>
      </c>
      <c r="AP3">
        <v>6.6</v>
      </c>
      <c r="AQ3">
        <v>48</v>
      </c>
      <c r="AR3">
        <v>212</v>
      </c>
      <c r="AS3">
        <v>2</v>
      </c>
      <c r="AT3">
        <f t="shared" si="10"/>
        <v>3851</v>
      </c>
      <c r="AU3">
        <f t="shared" si="11"/>
        <v>30</v>
      </c>
      <c r="AV3">
        <f t="shared" si="12"/>
        <v>564</v>
      </c>
      <c r="AW3">
        <f t="shared" si="13"/>
        <v>6.8280141843971629</v>
      </c>
      <c r="AX3">
        <f t="shared" si="14"/>
        <v>5.3191489361702128E-2</v>
      </c>
      <c r="AY3">
        <v>1</v>
      </c>
      <c r="AZ3">
        <v>2</v>
      </c>
      <c r="BA3" s="2">
        <f t="shared" si="15"/>
        <v>0.42765562984229366</v>
      </c>
      <c r="BB3" s="2">
        <f t="shared" si="16"/>
        <v>0.87457167689947835</v>
      </c>
    </row>
    <row r="4" spans="1:54" x14ac:dyDescent="0.35">
      <c r="A4" t="s">
        <v>56</v>
      </c>
      <c r="B4" t="s">
        <v>57</v>
      </c>
      <c r="C4">
        <v>27</v>
      </c>
      <c r="E4">
        <v>6</v>
      </c>
      <c r="F4">
        <v>4</v>
      </c>
      <c r="G4">
        <v>106</v>
      </c>
      <c r="H4">
        <v>144</v>
      </c>
      <c r="I4">
        <f>G4/H4</f>
        <v>0.73611111111111116</v>
      </c>
      <c r="J4">
        <v>1248</v>
      </c>
      <c r="K4">
        <v>524</v>
      </c>
      <c r="L4">
        <f t="shared" si="0"/>
        <v>4.9433962264150946</v>
      </c>
      <c r="M4">
        <v>7</v>
      </c>
      <c r="N4">
        <f>M4/H4</f>
        <v>4.8611111111111112E-2</v>
      </c>
      <c r="O4">
        <v>3</v>
      </c>
      <c r="P4">
        <f>O4/H4</f>
        <v>2.0833333333333332E-2</v>
      </c>
      <c r="Q4" s="1">
        <f t="shared" si="1"/>
        <v>1.0377717767622214E-2</v>
      </c>
      <c r="R4">
        <v>1</v>
      </c>
      <c r="S4">
        <v>0</v>
      </c>
      <c r="T4">
        <f t="shared" si="2"/>
        <v>5.7471264367816091E-3</v>
      </c>
      <c r="U4">
        <f t="shared" si="3"/>
        <v>0</v>
      </c>
      <c r="V4">
        <f t="shared" si="4"/>
        <v>2.4096385542168676E-2</v>
      </c>
      <c r="W4">
        <f t="shared" si="5"/>
        <v>1.8072289156626505E-2</v>
      </c>
      <c r="X4">
        <v>13</v>
      </c>
      <c r="Y4">
        <f>X4/(H4+X4)</f>
        <v>8.2802547770700632E-2</v>
      </c>
      <c r="Z4">
        <v>3</v>
      </c>
      <c r="AA4">
        <v>3</v>
      </c>
      <c r="AB4">
        <v>0</v>
      </c>
      <c r="AC4">
        <v>5</v>
      </c>
      <c r="AD4">
        <f t="shared" si="6"/>
        <v>3.5460992907801421E-2</v>
      </c>
      <c r="AE4">
        <v>3</v>
      </c>
      <c r="AF4">
        <f t="shared" si="7"/>
        <v>2.1276595744680851E-2</v>
      </c>
      <c r="AG4">
        <v>86</v>
      </c>
      <c r="AH4">
        <f t="shared" si="8"/>
        <v>0.60992907801418439</v>
      </c>
      <c r="AI4">
        <v>2.5</v>
      </c>
      <c r="AJ4">
        <v>25</v>
      </c>
      <c r="AK4">
        <v>8</v>
      </c>
      <c r="AL4">
        <v>8</v>
      </c>
      <c r="AM4">
        <v>29</v>
      </c>
      <c r="AN4">
        <f t="shared" si="9"/>
        <v>0.1746987951807229</v>
      </c>
      <c r="AO4">
        <v>9</v>
      </c>
      <c r="AP4">
        <v>8.6</v>
      </c>
      <c r="AQ4">
        <v>17</v>
      </c>
      <c r="AR4">
        <v>77</v>
      </c>
      <c r="AS4">
        <v>2</v>
      </c>
      <c r="AT4">
        <f t="shared" si="10"/>
        <v>1325</v>
      </c>
      <c r="AU4">
        <f t="shared" si="11"/>
        <v>9</v>
      </c>
      <c r="AV4">
        <f t="shared" si="12"/>
        <v>174</v>
      </c>
      <c r="AW4">
        <f t="shared" si="13"/>
        <v>7.6149425287356323</v>
      </c>
      <c r="AX4">
        <f t="shared" si="14"/>
        <v>5.1724137931034482E-2</v>
      </c>
      <c r="AY4">
        <v>2</v>
      </c>
      <c r="AZ4">
        <v>2</v>
      </c>
      <c r="BA4" s="2">
        <f t="shared" si="15"/>
        <v>0.16812775238886582</v>
      </c>
      <c r="BB4" s="2">
        <f t="shared" si="16"/>
        <v>0.79484264522015668</v>
      </c>
    </row>
    <row r="5" spans="1:54" x14ac:dyDescent="0.35">
      <c r="A5" t="s">
        <v>58</v>
      </c>
      <c r="B5" t="s">
        <v>59</v>
      </c>
      <c r="C5">
        <v>27</v>
      </c>
      <c r="E5">
        <v>14</v>
      </c>
      <c r="F5">
        <v>14</v>
      </c>
      <c r="G5">
        <v>325</v>
      </c>
      <c r="H5">
        <v>490</v>
      </c>
      <c r="I5">
        <f xml:space="preserve"> G5 / H5</f>
        <v>0.66326530612244894</v>
      </c>
      <c r="J5">
        <v>3541</v>
      </c>
      <c r="K5">
        <v>1852</v>
      </c>
      <c r="L5">
        <f t="shared" si="0"/>
        <v>5.6984615384615385</v>
      </c>
      <c r="M5">
        <v>26</v>
      </c>
      <c r="N5">
        <f xml:space="preserve"> M5 / H5</f>
        <v>5.3061224489795916E-2</v>
      </c>
      <c r="O5">
        <v>14</v>
      </c>
      <c r="P5">
        <f xml:space="preserve"> O5 / H5</f>
        <v>2.8571428571428571E-2</v>
      </c>
      <c r="Q5" s="1">
        <f t="shared" si="1"/>
        <v>9.7026520695509631E-3</v>
      </c>
      <c r="R5">
        <v>4</v>
      </c>
      <c r="S5">
        <v>3</v>
      </c>
      <c r="T5">
        <f t="shared" si="2"/>
        <v>6.7911714770797962E-3</v>
      </c>
      <c r="U5">
        <f t="shared" si="3"/>
        <v>5.0933786078098476E-3</v>
      </c>
      <c r="V5">
        <f t="shared" si="4"/>
        <v>3.2667876588021776E-2</v>
      </c>
      <c r="W5">
        <f t="shared" si="5"/>
        <v>3.0852994555353903E-2</v>
      </c>
      <c r="X5">
        <v>19</v>
      </c>
      <c r="Y5">
        <f xml:space="preserve"> X5 / (H5 +X5)</f>
        <v>3.732809430255403E-2</v>
      </c>
      <c r="Z5">
        <v>6</v>
      </c>
      <c r="AA5">
        <v>23</v>
      </c>
      <c r="AB5">
        <v>2</v>
      </c>
      <c r="AC5">
        <v>24</v>
      </c>
      <c r="AD5">
        <f t="shared" si="6"/>
        <v>5.1612903225806452E-2</v>
      </c>
      <c r="AE5">
        <v>62</v>
      </c>
      <c r="AF5">
        <f t="shared" si="7"/>
        <v>0.13333333333333333</v>
      </c>
      <c r="AG5">
        <v>353</v>
      </c>
      <c r="AH5">
        <f t="shared" si="8"/>
        <v>0.75913978494623657</v>
      </c>
      <c r="AI5">
        <v>2.4</v>
      </c>
      <c r="AJ5">
        <v>136</v>
      </c>
      <c r="AK5">
        <v>41</v>
      </c>
      <c r="AL5">
        <v>41</v>
      </c>
      <c r="AM5">
        <v>101</v>
      </c>
      <c r="AN5">
        <f t="shared" si="9"/>
        <v>0.18330308529945555</v>
      </c>
      <c r="AO5">
        <v>42</v>
      </c>
      <c r="AP5">
        <v>7.2</v>
      </c>
      <c r="AQ5">
        <v>80</v>
      </c>
      <c r="AR5">
        <v>398</v>
      </c>
      <c r="AS5">
        <v>11</v>
      </c>
      <c r="AT5">
        <f t="shared" si="10"/>
        <v>3939</v>
      </c>
      <c r="AU5">
        <f t="shared" si="11"/>
        <v>37</v>
      </c>
      <c r="AV5">
        <f t="shared" si="12"/>
        <v>589</v>
      </c>
      <c r="AW5">
        <f t="shared" si="13"/>
        <v>6.6876061120543291</v>
      </c>
      <c r="AX5">
        <f t="shared" si="14"/>
        <v>6.2818336162988112E-2</v>
      </c>
      <c r="AY5">
        <v>1</v>
      </c>
      <c r="AZ5">
        <v>2</v>
      </c>
      <c r="BA5" s="2">
        <f t="shared" si="15"/>
        <v>0.43005045957496624</v>
      </c>
      <c r="BB5" s="2">
        <f t="shared" si="16"/>
        <v>0.82868696690080523</v>
      </c>
    </row>
    <row r="6" spans="1:54" x14ac:dyDescent="0.35">
      <c r="A6" t="s">
        <v>60</v>
      </c>
      <c r="B6" t="s">
        <v>61</v>
      </c>
      <c r="C6">
        <v>22</v>
      </c>
      <c r="E6">
        <v>13</v>
      </c>
      <c r="F6">
        <v>13</v>
      </c>
      <c r="G6">
        <v>275</v>
      </c>
      <c r="H6">
        <v>441</v>
      </c>
      <c r="I6">
        <f>G6/H6</f>
        <v>0.62358276643990929</v>
      </c>
      <c r="J6">
        <v>3631</v>
      </c>
      <c r="K6">
        <v>2122</v>
      </c>
      <c r="L6">
        <f t="shared" si="0"/>
        <v>7.7163636363636368</v>
      </c>
      <c r="M6">
        <v>20</v>
      </c>
      <c r="N6">
        <f>M6/H6</f>
        <v>4.5351473922902494E-2</v>
      </c>
      <c r="O6">
        <v>5</v>
      </c>
      <c r="P6">
        <f xml:space="preserve"> O6 / H6</f>
        <v>1.1337868480725623E-2</v>
      </c>
      <c r="Q6" s="1">
        <f t="shared" si="1"/>
        <v>9.2602344383166287E-3</v>
      </c>
      <c r="R6">
        <v>8</v>
      </c>
      <c r="S6">
        <v>4</v>
      </c>
      <c r="T6">
        <f t="shared" si="2"/>
        <v>1.5655577299412915E-2</v>
      </c>
      <c r="U6">
        <f t="shared" si="3"/>
        <v>7.8277886497064575E-3</v>
      </c>
      <c r="V6">
        <f t="shared" si="4"/>
        <v>2.6262626262626262E-2</v>
      </c>
      <c r="W6">
        <f t="shared" si="5"/>
        <v>1.8181818181818181E-2</v>
      </c>
      <c r="X6">
        <v>35</v>
      </c>
      <c r="Y6">
        <f>X6/(H6+X6)</f>
        <v>7.3529411764705885E-2</v>
      </c>
      <c r="Z6">
        <v>9</v>
      </c>
      <c r="AA6">
        <v>15</v>
      </c>
      <c r="AB6">
        <v>6</v>
      </c>
      <c r="AC6">
        <v>17</v>
      </c>
      <c r="AD6">
        <f t="shared" si="6"/>
        <v>4.0476190476190478E-2</v>
      </c>
      <c r="AE6">
        <v>85</v>
      </c>
      <c r="AF6">
        <f t="shared" si="7"/>
        <v>0.20238095238095238</v>
      </c>
      <c r="AG6">
        <v>311</v>
      </c>
      <c r="AH6">
        <f t="shared" si="8"/>
        <v>0.74047619047619051</v>
      </c>
      <c r="AI6">
        <v>2.6</v>
      </c>
      <c r="AJ6">
        <v>115</v>
      </c>
      <c r="AK6">
        <v>47</v>
      </c>
      <c r="AL6">
        <v>35</v>
      </c>
      <c r="AM6">
        <v>117</v>
      </c>
      <c r="AN6">
        <f t="shared" si="9"/>
        <v>0.23636363636363636</v>
      </c>
      <c r="AO6">
        <v>19</v>
      </c>
      <c r="AP6">
        <v>6.5</v>
      </c>
      <c r="AQ6">
        <v>35</v>
      </c>
      <c r="AR6">
        <v>143</v>
      </c>
      <c r="AS6">
        <v>3</v>
      </c>
      <c r="AT6">
        <f t="shared" si="10"/>
        <v>3774</v>
      </c>
      <c r="AU6">
        <f t="shared" si="11"/>
        <v>23</v>
      </c>
      <c r="AV6">
        <f t="shared" si="12"/>
        <v>511</v>
      </c>
      <c r="AW6">
        <f t="shared" si="13"/>
        <v>7.3855185909980428</v>
      </c>
      <c r="AX6">
        <f t="shared" si="14"/>
        <v>4.5009784735812131E-2</v>
      </c>
      <c r="AY6">
        <v>1</v>
      </c>
      <c r="AZ6">
        <v>2</v>
      </c>
      <c r="BA6" s="2">
        <f t="shared" si="15"/>
        <v>0.40214715847318588</v>
      </c>
      <c r="BB6" s="2">
        <f t="shared" si="16"/>
        <v>0.73755675505186269</v>
      </c>
    </row>
    <row r="7" spans="1:54" x14ac:dyDescent="0.35">
      <c r="A7" t="s">
        <v>62</v>
      </c>
      <c r="B7" t="s">
        <v>63</v>
      </c>
      <c r="C7">
        <v>35</v>
      </c>
      <c r="E7">
        <v>13</v>
      </c>
      <c r="F7">
        <v>13</v>
      </c>
      <c r="G7">
        <v>278</v>
      </c>
      <c r="H7">
        <v>453</v>
      </c>
      <c r="I7">
        <f xml:space="preserve"> G7 / H7</f>
        <v>0.61368653421633557</v>
      </c>
      <c r="J7">
        <v>3320</v>
      </c>
      <c r="K7">
        <v>1788</v>
      </c>
      <c r="L7">
        <f t="shared" si="0"/>
        <v>6.4316546762589928</v>
      </c>
      <c r="M7">
        <v>21</v>
      </c>
      <c r="N7">
        <f>M7/H7</f>
        <v>4.6357615894039736E-2</v>
      </c>
      <c r="O7">
        <v>9</v>
      </c>
      <c r="P7">
        <f xml:space="preserve"> O7 / H7</f>
        <v>1.9867549668874173E-2</v>
      </c>
      <c r="Q7" s="1">
        <f t="shared" si="1"/>
        <v>9.2132837759756094E-3</v>
      </c>
      <c r="R7">
        <v>0</v>
      </c>
      <c r="S7">
        <v>0</v>
      </c>
      <c r="T7">
        <f t="shared" si="2"/>
        <v>0</v>
      </c>
      <c r="U7">
        <f t="shared" si="3"/>
        <v>0</v>
      </c>
      <c r="V7">
        <f t="shared" si="4"/>
        <v>1.8329938900203666E-2</v>
      </c>
      <c r="W7">
        <f t="shared" si="5"/>
        <v>1.8329938900203666E-2</v>
      </c>
      <c r="X7">
        <v>25</v>
      </c>
      <c r="Y7">
        <f xml:space="preserve"> X7 / (H7 + X7)</f>
        <v>5.2301255230125521E-2</v>
      </c>
      <c r="Z7">
        <v>7</v>
      </c>
      <c r="AA7">
        <v>20</v>
      </c>
      <c r="AB7">
        <v>3</v>
      </c>
      <c r="AC7">
        <v>27</v>
      </c>
      <c r="AD7">
        <f t="shared" si="6"/>
        <v>6.2790697674418611E-2</v>
      </c>
      <c r="AE7">
        <v>80</v>
      </c>
      <c r="AF7">
        <f t="shared" si="7"/>
        <v>0.18604651162790697</v>
      </c>
      <c r="AG7">
        <v>290</v>
      </c>
      <c r="AH7">
        <f t="shared" si="8"/>
        <v>0.67441860465116277</v>
      </c>
      <c r="AI7">
        <v>2.5</v>
      </c>
      <c r="AJ7">
        <v>123</v>
      </c>
      <c r="AK7">
        <v>25</v>
      </c>
      <c r="AL7">
        <v>37</v>
      </c>
      <c r="AM7">
        <v>87</v>
      </c>
      <c r="AN7">
        <f t="shared" si="9"/>
        <v>0.17718940936863545</v>
      </c>
      <c r="AO7">
        <v>13</v>
      </c>
      <c r="AP7">
        <v>5.5</v>
      </c>
      <c r="AQ7">
        <v>19</v>
      </c>
      <c r="AR7">
        <v>70</v>
      </c>
      <c r="AS7">
        <v>0</v>
      </c>
      <c r="AT7">
        <f t="shared" si="10"/>
        <v>3390</v>
      </c>
      <c r="AU7">
        <f t="shared" si="11"/>
        <v>21</v>
      </c>
      <c r="AV7">
        <f t="shared" si="12"/>
        <v>497</v>
      </c>
      <c r="AW7">
        <f t="shared" si="13"/>
        <v>6.8209255533199196</v>
      </c>
      <c r="AX7">
        <f t="shared" si="14"/>
        <v>4.2253521126760563E-2</v>
      </c>
      <c r="AY7">
        <v>1</v>
      </c>
      <c r="AZ7">
        <v>2</v>
      </c>
      <c r="BA7" s="2">
        <f t="shared" si="15"/>
        <v>0.36892358222655686</v>
      </c>
      <c r="BB7" s="2">
        <f t="shared" si="16"/>
        <v>0.68579997670901782</v>
      </c>
    </row>
    <row r="8" spans="1:54" x14ac:dyDescent="0.35">
      <c r="A8" t="s">
        <v>64</v>
      </c>
      <c r="B8" t="s">
        <v>65</v>
      </c>
      <c r="C8">
        <v>36</v>
      </c>
      <c r="E8">
        <v>3</v>
      </c>
      <c r="F8">
        <v>1</v>
      </c>
      <c r="G8">
        <v>34</v>
      </c>
      <c r="H8">
        <v>58</v>
      </c>
      <c r="I8">
        <f>G8/H8</f>
        <v>0.58620689655172409</v>
      </c>
      <c r="J8">
        <v>361</v>
      </c>
      <c r="K8">
        <v>233</v>
      </c>
      <c r="L8">
        <f t="shared" si="0"/>
        <v>6.8529411764705879</v>
      </c>
      <c r="M8">
        <v>2</v>
      </c>
      <c r="N8">
        <f>M8/H8</f>
        <v>3.4482758620689655E-2</v>
      </c>
      <c r="O8">
        <v>0</v>
      </c>
      <c r="P8">
        <f>O8/H8</f>
        <v>0</v>
      </c>
      <c r="Q8" s="1">
        <f t="shared" si="1"/>
        <v>8.953125000000001E-3</v>
      </c>
      <c r="R8">
        <v>0</v>
      </c>
      <c r="S8">
        <v>0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>
        <v>3</v>
      </c>
      <c r="Y8">
        <f>X8/(H8+X8)</f>
        <v>4.9180327868852458E-2</v>
      </c>
      <c r="Z8">
        <v>2</v>
      </c>
      <c r="AA8">
        <v>1</v>
      </c>
      <c r="AB8">
        <v>0</v>
      </c>
      <c r="AC8">
        <v>5</v>
      </c>
      <c r="AD8">
        <f t="shared" si="6"/>
        <v>8.771929824561403E-2</v>
      </c>
      <c r="AE8">
        <v>11</v>
      </c>
      <c r="AF8">
        <f t="shared" si="7"/>
        <v>0.19298245614035087</v>
      </c>
      <c r="AG8">
        <v>39</v>
      </c>
      <c r="AH8">
        <f t="shared" si="8"/>
        <v>0.68421052631578949</v>
      </c>
      <c r="AI8">
        <v>2.2000000000000002</v>
      </c>
      <c r="AJ8">
        <v>14</v>
      </c>
      <c r="AK8">
        <v>2</v>
      </c>
      <c r="AL8">
        <v>5</v>
      </c>
      <c r="AM8">
        <v>10</v>
      </c>
      <c r="AN8">
        <f t="shared" si="9"/>
        <v>0.16129032258064516</v>
      </c>
      <c r="AO8">
        <v>1</v>
      </c>
      <c r="AP8">
        <v>10</v>
      </c>
      <c r="AQ8">
        <v>3</v>
      </c>
      <c r="AR8">
        <v>12</v>
      </c>
      <c r="AS8">
        <v>0</v>
      </c>
      <c r="AT8">
        <f t="shared" si="10"/>
        <v>373</v>
      </c>
      <c r="AU8">
        <f t="shared" si="11"/>
        <v>2</v>
      </c>
      <c r="AV8">
        <f t="shared" si="12"/>
        <v>64</v>
      </c>
      <c r="AW8">
        <f t="shared" si="13"/>
        <v>5.828125</v>
      </c>
      <c r="AX8">
        <f t="shared" si="14"/>
        <v>3.125E-2</v>
      </c>
      <c r="AY8">
        <v>0</v>
      </c>
      <c r="AZ8">
        <v>0</v>
      </c>
      <c r="BA8" s="2">
        <f t="shared" si="15"/>
        <v>6.855E-2</v>
      </c>
      <c r="BB8" s="2">
        <f t="shared" si="16"/>
        <v>0.69717806827939255</v>
      </c>
    </row>
    <row r="9" spans="1:54" x14ac:dyDescent="0.35">
      <c r="A9" t="s">
        <v>66</v>
      </c>
      <c r="B9" t="s">
        <v>67</v>
      </c>
      <c r="C9">
        <v>29</v>
      </c>
      <c r="E9">
        <v>14</v>
      </c>
      <c r="F9">
        <v>14</v>
      </c>
      <c r="G9">
        <v>335</v>
      </c>
      <c r="H9">
        <v>499</v>
      </c>
      <c r="I9">
        <f xml:space="preserve"> G9 / H9</f>
        <v>0.67134268537074149</v>
      </c>
      <c r="J9">
        <v>3727</v>
      </c>
      <c r="K9">
        <v>2014</v>
      </c>
      <c r="L9">
        <f t="shared" si="0"/>
        <v>6.0119402985074624</v>
      </c>
      <c r="M9">
        <v>26</v>
      </c>
      <c r="N9">
        <f xml:space="preserve"> M9 / H9</f>
        <v>5.2104208416833664E-2</v>
      </c>
      <c r="O9">
        <v>10</v>
      </c>
      <c r="P9">
        <f xml:space="preserve"> O9 / H9</f>
        <v>2.004008016032064E-2</v>
      </c>
      <c r="Q9" s="1">
        <f t="shared" si="1"/>
        <v>8.7963220255903186E-3</v>
      </c>
      <c r="R9">
        <v>6</v>
      </c>
      <c r="S9">
        <v>4</v>
      </c>
      <c r="T9">
        <f t="shared" si="2"/>
        <v>1.0810810810810811E-2</v>
      </c>
      <c r="U9">
        <f t="shared" si="3"/>
        <v>7.2072072072072073E-3</v>
      </c>
      <c r="V9">
        <f t="shared" si="4"/>
        <v>3.0018761726078799E-2</v>
      </c>
      <c r="W9">
        <f t="shared" si="5"/>
        <v>2.6266416510318951E-2</v>
      </c>
      <c r="X9">
        <v>27</v>
      </c>
      <c r="Y9">
        <f xml:space="preserve"> X9 / (H9 + X9)</f>
        <v>5.1330798479087454E-2</v>
      </c>
      <c r="Z9">
        <v>11</v>
      </c>
      <c r="AA9">
        <v>23</v>
      </c>
      <c r="AB9">
        <v>1</v>
      </c>
      <c r="AC9">
        <v>31</v>
      </c>
      <c r="AD9">
        <f t="shared" si="6"/>
        <v>6.5263157894736842E-2</v>
      </c>
      <c r="AE9">
        <v>68</v>
      </c>
      <c r="AF9">
        <f t="shared" si="7"/>
        <v>0.1431578947368421</v>
      </c>
      <c r="AG9">
        <v>356</v>
      </c>
      <c r="AH9">
        <f t="shared" si="8"/>
        <v>0.74947368421052629</v>
      </c>
      <c r="AI9">
        <v>2.2999999999999998</v>
      </c>
      <c r="AJ9">
        <v>134</v>
      </c>
      <c r="AK9">
        <v>31</v>
      </c>
      <c r="AL9">
        <v>53</v>
      </c>
      <c r="AM9">
        <v>111</v>
      </c>
      <c r="AN9">
        <f t="shared" si="9"/>
        <v>0.20825515947467166</v>
      </c>
      <c r="AO9">
        <v>7</v>
      </c>
      <c r="AP9">
        <v>4.4000000000000004</v>
      </c>
      <c r="AQ9">
        <v>29</v>
      </c>
      <c r="AR9">
        <v>21</v>
      </c>
      <c r="AS9">
        <v>2</v>
      </c>
      <c r="AT9">
        <f t="shared" si="10"/>
        <v>3748</v>
      </c>
      <c r="AU9">
        <f t="shared" si="11"/>
        <v>28</v>
      </c>
      <c r="AV9">
        <f t="shared" si="12"/>
        <v>555</v>
      </c>
      <c r="AW9">
        <f t="shared" si="13"/>
        <v>6.7531531531531535</v>
      </c>
      <c r="AX9">
        <f t="shared" si="14"/>
        <v>5.0450450450450449E-2</v>
      </c>
      <c r="AY9">
        <v>2</v>
      </c>
      <c r="AZ9">
        <v>3</v>
      </c>
      <c r="BA9" s="2">
        <f t="shared" si="15"/>
        <v>0.40523168872437165</v>
      </c>
      <c r="BB9" s="2">
        <f t="shared" si="16"/>
        <v>0.80348710860945816</v>
      </c>
    </row>
    <row r="10" spans="1:54" x14ac:dyDescent="0.35">
      <c r="A10" t="s">
        <v>68</v>
      </c>
      <c r="B10" t="s">
        <v>69</v>
      </c>
      <c r="C10">
        <v>30</v>
      </c>
      <c r="E10">
        <v>3</v>
      </c>
      <c r="F10">
        <v>2</v>
      </c>
      <c r="G10">
        <v>41</v>
      </c>
      <c r="H10">
        <v>74</v>
      </c>
      <c r="I10">
        <f>G10/H10</f>
        <v>0.55405405405405406</v>
      </c>
      <c r="J10">
        <v>498</v>
      </c>
      <c r="K10">
        <v>230</v>
      </c>
      <c r="L10">
        <f t="shared" si="0"/>
        <v>5.6097560975609753</v>
      </c>
      <c r="M10">
        <v>3</v>
      </c>
      <c r="N10">
        <f>M10/H10</f>
        <v>4.0540540540540543E-2</v>
      </c>
      <c r="O10">
        <v>1</v>
      </c>
      <c r="P10">
        <f>O10/H10</f>
        <v>1.3513513513513514E-2</v>
      </c>
      <c r="Q10" s="1">
        <f t="shared" si="1"/>
        <v>8.6914838035527693E-3</v>
      </c>
      <c r="R10">
        <v>0</v>
      </c>
      <c r="S10">
        <v>0</v>
      </c>
      <c r="T10">
        <f t="shared" si="2"/>
        <v>0</v>
      </c>
      <c r="U10">
        <f t="shared" si="3"/>
        <v>0</v>
      </c>
      <c r="V10">
        <f t="shared" si="4"/>
        <v>1.1494252873563218E-2</v>
      </c>
      <c r="W10">
        <f t="shared" si="5"/>
        <v>1.1494252873563218E-2</v>
      </c>
      <c r="X10">
        <v>5</v>
      </c>
      <c r="Y10">
        <f>X10/(H10+X10)</f>
        <v>6.3291139240506333E-2</v>
      </c>
      <c r="Z10">
        <v>1</v>
      </c>
      <c r="AA10">
        <v>4</v>
      </c>
      <c r="AB10">
        <v>1</v>
      </c>
      <c r="AC10">
        <v>4</v>
      </c>
      <c r="AD10">
        <f t="shared" si="6"/>
        <v>5.7971014492753624E-2</v>
      </c>
      <c r="AE10">
        <v>16</v>
      </c>
      <c r="AF10">
        <f t="shared" si="7"/>
        <v>0.2318840579710145</v>
      </c>
      <c r="AG10">
        <v>48</v>
      </c>
      <c r="AH10">
        <f t="shared" si="8"/>
        <v>0.69565217391304346</v>
      </c>
      <c r="AI10">
        <v>2.5</v>
      </c>
      <c r="AJ10">
        <v>27</v>
      </c>
      <c r="AK10">
        <v>5</v>
      </c>
      <c r="AL10">
        <v>6</v>
      </c>
      <c r="AM10">
        <v>16</v>
      </c>
      <c r="AN10">
        <f t="shared" si="9"/>
        <v>0.18390804597701149</v>
      </c>
      <c r="AO10">
        <v>8</v>
      </c>
      <c r="AP10">
        <v>8.6</v>
      </c>
      <c r="AQ10">
        <v>9</v>
      </c>
      <c r="AR10">
        <v>68</v>
      </c>
      <c r="AS10">
        <v>0</v>
      </c>
      <c r="AT10">
        <f t="shared" si="10"/>
        <v>566</v>
      </c>
      <c r="AU10">
        <f t="shared" si="11"/>
        <v>3</v>
      </c>
      <c r="AV10">
        <f t="shared" si="12"/>
        <v>88</v>
      </c>
      <c r="AW10">
        <f t="shared" si="13"/>
        <v>6.4318181818181817</v>
      </c>
      <c r="AX10">
        <f t="shared" si="14"/>
        <v>3.4090909090909088E-2</v>
      </c>
      <c r="AY10">
        <v>0</v>
      </c>
      <c r="AZ10">
        <v>0</v>
      </c>
      <c r="BA10" s="2">
        <f t="shared" si="15"/>
        <v>7.9196656217345868E-2</v>
      </c>
      <c r="BB10" s="2">
        <f t="shared" si="16"/>
        <v>0.64705139138047685</v>
      </c>
    </row>
    <row r="11" spans="1:54" x14ac:dyDescent="0.35">
      <c r="A11" t="s">
        <v>70</v>
      </c>
      <c r="B11" t="s">
        <v>71</v>
      </c>
      <c r="C11">
        <v>35</v>
      </c>
      <c r="E11">
        <v>8</v>
      </c>
      <c r="F11">
        <v>8</v>
      </c>
      <c r="G11">
        <v>216</v>
      </c>
      <c r="H11">
        <v>311</v>
      </c>
      <c r="I11">
        <f>G11/H11</f>
        <v>0.69453376205787787</v>
      </c>
      <c r="J11">
        <v>2331</v>
      </c>
      <c r="K11">
        <v>1340</v>
      </c>
      <c r="L11">
        <f t="shared" si="0"/>
        <v>6.2037037037037033</v>
      </c>
      <c r="M11">
        <v>18</v>
      </c>
      <c r="N11">
        <f>M11/H11</f>
        <v>5.7877813504823149E-2</v>
      </c>
      <c r="O11">
        <v>5</v>
      </c>
      <c r="P11">
        <f>O11/H11</f>
        <v>1.607717041800643E-2</v>
      </c>
      <c r="Q11" s="1">
        <f t="shared" si="1"/>
        <v>8.5266691401211982E-3</v>
      </c>
      <c r="R11">
        <v>7</v>
      </c>
      <c r="S11">
        <v>4</v>
      </c>
      <c r="T11">
        <f t="shared" si="2"/>
        <v>2.046783625730994E-2</v>
      </c>
      <c r="U11">
        <f t="shared" si="3"/>
        <v>1.1695906432748537E-2</v>
      </c>
      <c r="V11">
        <f t="shared" si="4"/>
        <v>3.6253776435045321E-2</v>
      </c>
      <c r="W11">
        <f t="shared" si="5"/>
        <v>2.7190332326283987E-2</v>
      </c>
      <c r="X11">
        <v>17</v>
      </c>
      <c r="Y11">
        <f>X11/(H11+X11)</f>
        <v>5.1829268292682924E-2</v>
      </c>
      <c r="Z11">
        <v>3</v>
      </c>
      <c r="AA11">
        <v>5</v>
      </c>
      <c r="AB11">
        <v>2</v>
      </c>
      <c r="AC11">
        <v>16</v>
      </c>
      <c r="AD11">
        <f t="shared" si="6"/>
        <v>5.2631578947368418E-2</v>
      </c>
      <c r="AE11">
        <v>39</v>
      </c>
      <c r="AF11">
        <f t="shared" si="7"/>
        <v>0.12828947368421054</v>
      </c>
      <c r="AG11">
        <v>250</v>
      </c>
      <c r="AH11">
        <f t="shared" si="8"/>
        <v>0.82236842105263153</v>
      </c>
      <c r="AI11">
        <v>2.5</v>
      </c>
      <c r="AJ11">
        <v>106</v>
      </c>
      <c r="AK11">
        <v>21</v>
      </c>
      <c r="AL11">
        <v>45</v>
      </c>
      <c r="AM11">
        <v>83</v>
      </c>
      <c r="AN11">
        <f t="shared" si="9"/>
        <v>0.25075528700906347</v>
      </c>
      <c r="AO11">
        <v>3</v>
      </c>
      <c r="AP11">
        <v>7</v>
      </c>
      <c r="AQ11">
        <v>14</v>
      </c>
      <c r="AR11">
        <v>25</v>
      </c>
      <c r="AS11">
        <v>0</v>
      </c>
      <c r="AT11">
        <f t="shared" si="10"/>
        <v>2356</v>
      </c>
      <c r="AU11">
        <f t="shared" si="11"/>
        <v>18</v>
      </c>
      <c r="AV11">
        <f t="shared" si="12"/>
        <v>342</v>
      </c>
      <c r="AW11">
        <f t="shared" si="13"/>
        <v>6.8888888888888893</v>
      </c>
      <c r="AX11">
        <f t="shared" si="14"/>
        <v>5.2631578947368418E-2</v>
      </c>
      <c r="AY11">
        <v>0</v>
      </c>
      <c r="AZ11">
        <v>0</v>
      </c>
      <c r="BA11" s="2">
        <f t="shared" si="15"/>
        <v>0.2519778025123231</v>
      </c>
      <c r="BB11" s="2">
        <f t="shared" si="16"/>
        <v>0.88237203252916518</v>
      </c>
    </row>
    <row r="12" spans="1:54" x14ac:dyDescent="0.35">
      <c r="A12" t="s">
        <v>72</v>
      </c>
      <c r="B12" t="s">
        <v>73</v>
      </c>
      <c r="C12">
        <v>25</v>
      </c>
      <c r="E12">
        <v>13</v>
      </c>
      <c r="F12">
        <v>13</v>
      </c>
      <c r="G12">
        <v>297</v>
      </c>
      <c r="H12">
        <v>456</v>
      </c>
      <c r="I12">
        <f xml:space="preserve"> G12 / H12</f>
        <v>0.65131578947368418</v>
      </c>
      <c r="J12">
        <v>3134</v>
      </c>
      <c r="K12">
        <v>1571</v>
      </c>
      <c r="L12">
        <f t="shared" si="0"/>
        <v>5.2895622895622898</v>
      </c>
      <c r="M12">
        <v>20</v>
      </c>
      <c r="N12">
        <f xml:space="preserve"> M12/H12</f>
        <v>4.3859649122807015E-2</v>
      </c>
      <c r="O12">
        <v>7</v>
      </c>
      <c r="P12">
        <f xml:space="preserve"> O12/H12</f>
        <v>1.5350877192982455E-2</v>
      </c>
      <c r="Q12" s="1">
        <f t="shared" si="1"/>
        <v>8.395324138733706E-3</v>
      </c>
      <c r="R12">
        <v>4</v>
      </c>
      <c r="S12">
        <v>1</v>
      </c>
      <c r="T12">
        <f t="shared" si="2"/>
        <v>7.4487895716945996E-3</v>
      </c>
      <c r="U12">
        <f t="shared" si="3"/>
        <v>1.8621973929236499E-3</v>
      </c>
      <c r="V12">
        <f t="shared" si="4"/>
        <v>2.1484375E-2</v>
      </c>
      <c r="W12">
        <f t="shared" si="5"/>
        <v>1.5625E-2</v>
      </c>
      <c r="X12">
        <v>29</v>
      </c>
      <c r="Y12">
        <f xml:space="preserve"> X12 / (H12 + X12)</f>
        <v>5.9793814432989693E-2</v>
      </c>
      <c r="Z12">
        <v>11</v>
      </c>
      <c r="AA12">
        <v>11</v>
      </c>
      <c r="AB12">
        <v>0</v>
      </c>
      <c r="AC12">
        <v>22</v>
      </c>
      <c r="AD12">
        <f t="shared" si="6"/>
        <v>4.9438202247191011E-2</v>
      </c>
      <c r="AE12">
        <v>71</v>
      </c>
      <c r="AF12">
        <f t="shared" si="7"/>
        <v>0.15955056179775282</v>
      </c>
      <c r="AG12">
        <v>339</v>
      </c>
      <c r="AH12">
        <f t="shared" si="8"/>
        <v>0.76179775280898876</v>
      </c>
      <c r="AI12">
        <v>2.4</v>
      </c>
      <c r="AJ12">
        <v>158</v>
      </c>
      <c r="AK12">
        <v>36</v>
      </c>
      <c r="AL12">
        <v>42</v>
      </c>
      <c r="AM12">
        <v>107</v>
      </c>
      <c r="AN12">
        <f t="shared" si="9"/>
        <v>0.208984375</v>
      </c>
      <c r="AO12">
        <v>27</v>
      </c>
      <c r="AP12">
        <v>8.4</v>
      </c>
      <c r="AQ12">
        <v>52</v>
      </c>
      <c r="AR12">
        <v>228</v>
      </c>
      <c r="AS12">
        <v>3</v>
      </c>
      <c r="AT12">
        <f t="shared" si="10"/>
        <v>3362</v>
      </c>
      <c r="AU12">
        <f t="shared" si="11"/>
        <v>23</v>
      </c>
      <c r="AV12">
        <f t="shared" si="12"/>
        <v>537</v>
      </c>
      <c r="AW12">
        <f t="shared" si="13"/>
        <v>6.2607076350093109</v>
      </c>
      <c r="AX12">
        <f t="shared" si="14"/>
        <v>4.2830540037243951E-2</v>
      </c>
      <c r="AY12">
        <v>1</v>
      </c>
      <c r="AZ12">
        <v>1</v>
      </c>
      <c r="BA12" s="2">
        <f t="shared" si="15"/>
        <v>0.36154616503724396</v>
      </c>
      <c r="BB12" s="2">
        <f t="shared" si="16"/>
        <v>0.78657015553453791</v>
      </c>
    </row>
    <row r="13" spans="1:54" x14ac:dyDescent="0.35">
      <c r="A13" t="s">
        <v>74</v>
      </c>
      <c r="B13" t="s">
        <v>75</v>
      </c>
      <c r="C13">
        <v>21</v>
      </c>
      <c r="E13">
        <v>4</v>
      </c>
      <c r="F13">
        <v>4</v>
      </c>
      <c r="G13">
        <v>50</v>
      </c>
      <c r="H13">
        <v>84</v>
      </c>
      <c r="I13">
        <f>G13/H13</f>
        <v>0.59523809523809523</v>
      </c>
      <c r="J13">
        <v>577</v>
      </c>
      <c r="K13">
        <v>280</v>
      </c>
      <c r="L13">
        <f t="shared" si="0"/>
        <v>5.6</v>
      </c>
      <c r="M13">
        <v>3</v>
      </c>
      <c r="N13">
        <f>M13/H13</f>
        <v>3.5714285714285712E-2</v>
      </c>
      <c r="O13">
        <v>1</v>
      </c>
      <c r="P13">
        <f>O13/H13</f>
        <v>1.1904761904761904E-2</v>
      </c>
      <c r="Q13" s="1">
        <f t="shared" si="1"/>
        <v>8.1810344827586198E-3</v>
      </c>
      <c r="R13">
        <v>3</v>
      </c>
      <c r="S13">
        <v>1</v>
      </c>
      <c r="T13">
        <f t="shared" si="2"/>
        <v>2.5862068965517241E-2</v>
      </c>
      <c r="U13">
        <f t="shared" si="3"/>
        <v>8.6206896551724137E-3</v>
      </c>
      <c r="V13">
        <f t="shared" si="4"/>
        <v>0.04</v>
      </c>
      <c r="W13">
        <f t="shared" si="5"/>
        <v>0.02</v>
      </c>
      <c r="X13">
        <v>7</v>
      </c>
      <c r="Y13">
        <f>X13/(H13+X13)</f>
        <v>7.6923076923076927E-2</v>
      </c>
      <c r="Z13">
        <v>2</v>
      </c>
      <c r="AA13">
        <v>3</v>
      </c>
      <c r="AB13">
        <v>0</v>
      </c>
      <c r="AC13">
        <v>6</v>
      </c>
      <c r="AD13">
        <f t="shared" si="6"/>
        <v>7.407407407407407E-2</v>
      </c>
      <c r="AE13">
        <v>17</v>
      </c>
      <c r="AF13">
        <f t="shared" si="7"/>
        <v>0.20987654320987653</v>
      </c>
      <c r="AG13">
        <v>60</v>
      </c>
      <c r="AH13">
        <f t="shared" si="8"/>
        <v>0.7407407407407407</v>
      </c>
      <c r="AI13">
        <v>2.6</v>
      </c>
      <c r="AJ13">
        <v>24</v>
      </c>
      <c r="AK13">
        <v>10</v>
      </c>
      <c r="AL13">
        <v>5</v>
      </c>
      <c r="AM13">
        <v>22</v>
      </c>
      <c r="AN13">
        <f t="shared" si="9"/>
        <v>0.22</v>
      </c>
      <c r="AO13">
        <v>9</v>
      </c>
      <c r="AP13">
        <v>4.7</v>
      </c>
      <c r="AQ13">
        <v>25</v>
      </c>
      <c r="AR13">
        <v>136</v>
      </c>
      <c r="AS13">
        <v>4</v>
      </c>
      <c r="AT13">
        <f t="shared" si="10"/>
        <v>713</v>
      </c>
      <c r="AU13">
        <f t="shared" si="11"/>
        <v>7</v>
      </c>
      <c r="AV13">
        <f t="shared" si="12"/>
        <v>116</v>
      </c>
      <c r="AW13">
        <f t="shared" si="13"/>
        <v>6.1465517241379306</v>
      </c>
      <c r="AX13">
        <f t="shared" si="14"/>
        <v>6.0344827586206899E-2</v>
      </c>
      <c r="AY13">
        <v>0</v>
      </c>
      <c r="AZ13">
        <v>0</v>
      </c>
      <c r="BA13" s="2">
        <f t="shared" si="15"/>
        <v>9.1644827586206887E-2</v>
      </c>
      <c r="BB13" s="2">
        <f t="shared" si="16"/>
        <v>0.70600787569178358</v>
      </c>
    </row>
    <row r="14" spans="1:54" x14ac:dyDescent="0.35">
      <c r="A14" t="s">
        <v>76</v>
      </c>
      <c r="B14" t="s">
        <v>77</v>
      </c>
      <c r="C14">
        <v>25</v>
      </c>
      <c r="E14">
        <v>14</v>
      </c>
      <c r="F14">
        <v>14</v>
      </c>
      <c r="G14">
        <v>325</v>
      </c>
      <c r="H14">
        <v>458</v>
      </c>
      <c r="I14">
        <f xml:space="preserve"> G14 / H14</f>
        <v>0.70960698689956336</v>
      </c>
      <c r="J14">
        <v>3921</v>
      </c>
      <c r="K14">
        <v>2013</v>
      </c>
      <c r="L14">
        <f t="shared" si="0"/>
        <v>6.1938461538461542</v>
      </c>
      <c r="M14">
        <v>25</v>
      </c>
      <c r="N14">
        <f xml:space="preserve"> M14 / H14</f>
        <v>5.458515283842795E-2</v>
      </c>
      <c r="O14">
        <v>10</v>
      </c>
      <c r="P14">
        <f xml:space="preserve"> O14 / H14</f>
        <v>2.1834061135371178E-2</v>
      </c>
      <c r="Q14" s="1">
        <f t="shared" si="1"/>
        <v>8.1793372319688105E-3</v>
      </c>
      <c r="R14">
        <v>12</v>
      </c>
      <c r="S14">
        <v>7</v>
      </c>
      <c r="T14">
        <f t="shared" si="2"/>
        <v>2.3391812865497075E-2</v>
      </c>
      <c r="U14">
        <f t="shared" si="3"/>
        <v>1.364522417153996E-2</v>
      </c>
      <c r="V14">
        <f t="shared" si="4"/>
        <v>4.4444444444444446E-2</v>
      </c>
      <c r="W14">
        <f t="shared" si="5"/>
        <v>3.4343434343434343E-2</v>
      </c>
      <c r="X14">
        <v>25</v>
      </c>
      <c r="Y14">
        <f xml:space="preserve"> X14 / (H14 + X14)</f>
        <v>5.1759834368530024E-2</v>
      </c>
      <c r="Z14">
        <v>8</v>
      </c>
      <c r="AA14">
        <v>11</v>
      </c>
      <c r="AB14">
        <v>2</v>
      </c>
      <c r="AC14">
        <v>19</v>
      </c>
      <c r="AD14">
        <f t="shared" si="6"/>
        <v>4.2696629213483148E-2</v>
      </c>
      <c r="AE14">
        <v>53</v>
      </c>
      <c r="AF14">
        <f t="shared" si="7"/>
        <v>0.11910112359550562</v>
      </c>
      <c r="AG14">
        <v>338</v>
      </c>
      <c r="AH14">
        <f t="shared" si="8"/>
        <v>0.75955056179775282</v>
      </c>
      <c r="AI14">
        <v>2.1</v>
      </c>
      <c r="AJ14">
        <v>105</v>
      </c>
      <c r="AK14">
        <v>29</v>
      </c>
      <c r="AL14">
        <v>19</v>
      </c>
      <c r="AM14">
        <v>73</v>
      </c>
      <c r="AN14">
        <f t="shared" si="9"/>
        <v>0.14747474747474748</v>
      </c>
      <c r="AO14">
        <v>12</v>
      </c>
      <c r="AP14">
        <v>4.9000000000000004</v>
      </c>
      <c r="AQ14">
        <v>30</v>
      </c>
      <c r="AR14">
        <v>55</v>
      </c>
      <c r="AS14">
        <v>0</v>
      </c>
      <c r="AT14">
        <f t="shared" si="10"/>
        <v>3976</v>
      </c>
      <c r="AU14">
        <f t="shared" si="11"/>
        <v>25</v>
      </c>
      <c r="AV14">
        <f t="shared" si="12"/>
        <v>513</v>
      </c>
      <c r="AW14">
        <f t="shared" si="13"/>
        <v>7.7504873294346979</v>
      </c>
      <c r="AX14">
        <f t="shared" si="14"/>
        <v>4.8732943469785572E-2</v>
      </c>
      <c r="AY14">
        <v>1</v>
      </c>
      <c r="AZ14">
        <v>1</v>
      </c>
      <c r="BA14" s="2">
        <f t="shared" si="15"/>
        <v>0.40588849902534113</v>
      </c>
      <c r="BB14" s="2">
        <f t="shared" si="16"/>
        <v>0.84738765678031858</v>
      </c>
    </row>
    <row r="15" spans="1:54" x14ac:dyDescent="0.35">
      <c r="A15" t="s">
        <v>78</v>
      </c>
      <c r="B15" t="s">
        <v>79</v>
      </c>
      <c r="C15">
        <v>28</v>
      </c>
      <c r="E15">
        <v>14</v>
      </c>
      <c r="F15">
        <v>14</v>
      </c>
      <c r="G15">
        <v>353</v>
      </c>
      <c r="H15">
        <v>524</v>
      </c>
      <c r="I15">
        <f xml:space="preserve"> G15 / H15</f>
        <v>0.67366412213740456</v>
      </c>
      <c r="J15">
        <v>3703</v>
      </c>
      <c r="K15">
        <v>1520</v>
      </c>
      <c r="L15">
        <f t="shared" si="0"/>
        <v>4.3059490084985832</v>
      </c>
      <c r="M15">
        <v>25</v>
      </c>
      <c r="N15">
        <f xml:space="preserve"> M15 / H15</f>
        <v>4.7709923664122141E-2</v>
      </c>
      <c r="O15">
        <v>13</v>
      </c>
      <c r="P15">
        <f xml:space="preserve"> O15 / H15</f>
        <v>2.4809160305343511E-2</v>
      </c>
      <c r="Q15" s="1">
        <f t="shared" si="1"/>
        <v>8.0520859778285513E-3</v>
      </c>
      <c r="R15">
        <v>3</v>
      </c>
      <c r="S15">
        <v>2</v>
      </c>
      <c r="T15">
        <f t="shared" si="2"/>
        <v>4.9504950495049506E-3</v>
      </c>
      <c r="U15">
        <f t="shared" si="3"/>
        <v>3.3003300330033004E-3</v>
      </c>
      <c r="V15">
        <f t="shared" si="4"/>
        <v>2.735042735042735E-2</v>
      </c>
      <c r="W15">
        <f t="shared" si="5"/>
        <v>2.564102564102564E-2</v>
      </c>
      <c r="X15">
        <v>21</v>
      </c>
      <c r="Y15">
        <f xml:space="preserve"> X15 / (H15 + X15)</f>
        <v>3.8532110091743121E-2</v>
      </c>
      <c r="Z15">
        <v>6</v>
      </c>
      <c r="AA15">
        <v>21</v>
      </c>
      <c r="AB15">
        <v>2</v>
      </c>
      <c r="AC15">
        <v>33</v>
      </c>
      <c r="AD15">
        <f t="shared" si="6"/>
        <v>6.5868263473053898E-2</v>
      </c>
      <c r="AE15">
        <v>60</v>
      </c>
      <c r="AF15">
        <f t="shared" si="7"/>
        <v>0.11976047904191617</v>
      </c>
      <c r="AG15">
        <v>370</v>
      </c>
      <c r="AH15">
        <f t="shared" si="8"/>
        <v>0.73852295409181634</v>
      </c>
      <c r="AI15">
        <v>2.5</v>
      </c>
      <c r="AJ15">
        <v>117</v>
      </c>
      <c r="AK15">
        <v>52</v>
      </c>
      <c r="AL15">
        <v>54</v>
      </c>
      <c r="AM15">
        <v>127</v>
      </c>
      <c r="AN15">
        <f t="shared" si="9"/>
        <v>0.2170940170940171</v>
      </c>
      <c r="AO15">
        <v>40</v>
      </c>
      <c r="AP15">
        <v>8.9</v>
      </c>
      <c r="AQ15">
        <v>61</v>
      </c>
      <c r="AR15">
        <v>334</v>
      </c>
      <c r="AS15">
        <v>0</v>
      </c>
      <c r="AT15">
        <f t="shared" si="10"/>
        <v>4037</v>
      </c>
      <c r="AU15">
        <f t="shared" si="11"/>
        <v>25</v>
      </c>
      <c r="AV15">
        <f t="shared" si="12"/>
        <v>606</v>
      </c>
      <c r="AW15">
        <f t="shared" si="13"/>
        <v>6.6617161716171616</v>
      </c>
      <c r="AX15">
        <f t="shared" si="14"/>
        <v>4.1254125412541254E-2</v>
      </c>
      <c r="AY15">
        <v>0</v>
      </c>
      <c r="AZ15">
        <v>1</v>
      </c>
      <c r="BA15" s="2">
        <f t="shared" si="15"/>
        <v>0.41960369806211384</v>
      </c>
      <c r="BB15" s="2">
        <f t="shared" si="16"/>
        <v>0.79092344704845052</v>
      </c>
    </row>
    <row r="16" spans="1:54" x14ac:dyDescent="0.35">
      <c r="A16" t="s">
        <v>80</v>
      </c>
      <c r="B16" t="s">
        <v>81</v>
      </c>
      <c r="C16">
        <v>35</v>
      </c>
      <c r="E16">
        <v>14</v>
      </c>
      <c r="F16">
        <v>14</v>
      </c>
      <c r="G16">
        <v>272</v>
      </c>
      <c r="H16">
        <v>410</v>
      </c>
      <c r="I16">
        <f>G16/H16</f>
        <v>0.6634146341463415</v>
      </c>
      <c r="J16">
        <v>2832</v>
      </c>
      <c r="K16">
        <v>1253</v>
      </c>
      <c r="L16">
        <f t="shared" si="0"/>
        <v>4.6066176470588234</v>
      </c>
      <c r="M16">
        <v>24</v>
      </c>
      <c r="N16">
        <f>M16/H16</f>
        <v>5.8536585365853662E-2</v>
      </c>
      <c r="O16">
        <v>8</v>
      </c>
      <c r="P16">
        <f>O16/H16</f>
        <v>1.9512195121951219E-2</v>
      </c>
      <c r="Q16" s="1">
        <f t="shared" si="1"/>
        <v>7.8419554812969913E-3</v>
      </c>
      <c r="R16">
        <v>8</v>
      </c>
      <c r="S16">
        <v>5</v>
      </c>
      <c r="T16">
        <f t="shared" si="2"/>
        <v>1.5209125475285171E-2</v>
      </c>
      <c r="U16">
        <f t="shared" si="3"/>
        <v>9.5057034220532317E-3</v>
      </c>
      <c r="V16">
        <f t="shared" si="4"/>
        <v>3.2854209445585217E-2</v>
      </c>
      <c r="W16">
        <f t="shared" si="5"/>
        <v>2.6694045174537988E-2</v>
      </c>
      <c r="X16">
        <v>40</v>
      </c>
      <c r="Y16">
        <f>X16/(H16+X16)</f>
        <v>8.8888888888888892E-2</v>
      </c>
      <c r="Z16">
        <v>9</v>
      </c>
      <c r="AA16">
        <v>26</v>
      </c>
      <c r="AB16">
        <v>3</v>
      </c>
      <c r="AC16">
        <v>13</v>
      </c>
      <c r="AD16">
        <f t="shared" si="6"/>
        <v>3.4120734908136482E-2</v>
      </c>
      <c r="AE16">
        <v>46</v>
      </c>
      <c r="AF16">
        <f t="shared" si="7"/>
        <v>0.12073490813648294</v>
      </c>
      <c r="AG16">
        <v>273</v>
      </c>
      <c r="AH16">
        <f t="shared" si="8"/>
        <v>0.71653543307086609</v>
      </c>
      <c r="AI16">
        <v>2.6</v>
      </c>
      <c r="AJ16">
        <v>119</v>
      </c>
      <c r="AK16">
        <v>35</v>
      </c>
      <c r="AL16">
        <v>39</v>
      </c>
      <c r="AM16">
        <v>114</v>
      </c>
      <c r="AN16">
        <f t="shared" si="9"/>
        <v>0.23408624229979466</v>
      </c>
      <c r="AO16">
        <v>37</v>
      </c>
      <c r="AP16">
        <v>7.1</v>
      </c>
      <c r="AQ16">
        <v>76</v>
      </c>
      <c r="AR16">
        <v>321</v>
      </c>
      <c r="AS16">
        <v>3</v>
      </c>
      <c r="AT16">
        <f t="shared" si="10"/>
        <v>3153</v>
      </c>
      <c r="AU16">
        <f t="shared" si="11"/>
        <v>27</v>
      </c>
      <c r="AV16">
        <f t="shared" si="12"/>
        <v>526</v>
      </c>
      <c r="AW16">
        <f t="shared" si="13"/>
        <v>5.9942965779467681</v>
      </c>
      <c r="AX16">
        <f t="shared" si="14"/>
        <v>5.1330798479087454E-2</v>
      </c>
      <c r="AY16">
        <v>4</v>
      </c>
      <c r="AZ16">
        <v>4</v>
      </c>
      <c r="BA16" s="2">
        <f t="shared" si="15"/>
        <v>0.34977658903350223</v>
      </c>
      <c r="BB16" s="2">
        <f t="shared" si="16"/>
        <v>0.76369749825712496</v>
      </c>
    </row>
    <row r="17" spans="1:54" x14ac:dyDescent="0.35">
      <c r="A17" t="s">
        <v>82</v>
      </c>
      <c r="B17" t="s">
        <v>83</v>
      </c>
      <c r="C17">
        <v>28</v>
      </c>
      <c r="E17">
        <v>14</v>
      </c>
      <c r="F17">
        <v>14</v>
      </c>
      <c r="G17">
        <v>296</v>
      </c>
      <c r="H17">
        <v>466</v>
      </c>
      <c r="I17">
        <f xml:space="preserve"> G17 / H17</f>
        <v>0.63519313304721026</v>
      </c>
      <c r="J17">
        <v>3315</v>
      </c>
      <c r="K17">
        <v>1697</v>
      </c>
      <c r="L17">
        <f t="shared" si="0"/>
        <v>5.7331081081081079</v>
      </c>
      <c r="M17">
        <v>24</v>
      </c>
      <c r="N17">
        <f xml:space="preserve"> M17 / H17</f>
        <v>5.1502145922746781E-2</v>
      </c>
      <c r="O17">
        <v>8</v>
      </c>
      <c r="P17">
        <f xml:space="preserve"> O17 / H17</f>
        <v>1.7167381974248927E-2</v>
      </c>
      <c r="Q17" s="1">
        <f t="shared" si="1"/>
        <v>7.7956557945870935E-3</v>
      </c>
      <c r="R17">
        <v>8</v>
      </c>
      <c r="S17">
        <v>3</v>
      </c>
      <c r="T17">
        <f t="shared" si="2"/>
        <v>1.4545454545454545E-2</v>
      </c>
      <c r="U17">
        <f t="shared" si="3"/>
        <v>5.454545454545455E-3</v>
      </c>
      <c r="V17">
        <f t="shared" si="4"/>
        <v>3.0534351145038167E-2</v>
      </c>
      <c r="W17">
        <f t="shared" si="5"/>
        <v>2.0992366412213741E-2</v>
      </c>
      <c r="X17">
        <v>33</v>
      </c>
      <c r="Y17">
        <f xml:space="preserve"> X17 / (H17 + X17)</f>
        <v>6.6132264529058113E-2</v>
      </c>
      <c r="Z17">
        <v>14</v>
      </c>
      <c r="AA17">
        <v>16</v>
      </c>
      <c r="AB17">
        <v>0</v>
      </c>
      <c r="AC17">
        <v>20</v>
      </c>
      <c r="AD17">
        <f t="shared" si="6"/>
        <v>4.4444444444444446E-2</v>
      </c>
      <c r="AE17">
        <v>70</v>
      </c>
      <c r="AF17">
        <f t="shared" si="7"/>
        <v>0.15555555555555556</v>
      </c>
      <c r="AG17">
        <v>334</v>
      </c>
      <c r="AH17">
        <f t="shared" si="8"/>
        <v>0.74222222222222223</v>
      </c>
      <c r="AI17">
        <v>2.4</v>
      </c>
      <c r="AJ17">
        <v>118</v>
      </c>
      <c r="AK17">
        <v>33</v>
      </c>
      <c r="AL17">
        <v>29</v>
      </c>
      <c r="AM17">
        <v>95</v>
      </c>
      <c r="AN17">
        <f t="shared" si="9"/>
        <v>0.18129770992366412</v>
      </c>
      <c r="AO17">
        <v>25</v>
      </c>
      <c r="AP17">
        <v>6.2</v>
      </c>
      <c r="AQ17">
        <v>51</v>
      </c>
      <c r="AR17">
        <v>152</v>
      </c>
      <c r="AS17">
        <v>1</v>
      </c>
      <c r="AT17">
        <f t="shared" si="10"/>
        <v>3467</v>
      </c>
      <c r="AU17">
        <f t="shared" si="11"/>
        <v>25</v>
      </c>
      <c r="AV17">
        <f t="shared" si="12"/>
        <v>550</v>
      </c>
      <c r="AW17">
        <f t="shared" si="13"/>
        <v>6.3036363636363637</v>
      </c>
      <c r="AX17">
        <f t="shared" si="14"/>
        <v>4.5454545454545456E-2</v>
      </c>
      <c r="AY17">
        <v>1</v>
      </c>
      <c r="AZ17">
        <v>2</v>
      </c>
      <c r="BA17" s="2">
        <f t="shared" si="15"/>
        <v>0.36762019430950732</v>
      </c>
      <c r="BB17" s="2">
        <f t="shared" si="16"/>
        <v>0.76926472446510785</v>
      </c>
    </row>
    <row r="18" spans="1:54" x14ac:dyDescent="0.35">
      <c r="A18" t="s">
        <v>84</v>
      </c>
      <c r="B18" t="s">
        <v>85</v>
      </c>
      <c r="C18">
        <v>25</v>
      </c>
      <c r="E18">
        <v>14</v>
      </c>
      <c r="F18">
        <v>14</v>
      </c>
      <c r="G18">
        <v>304</v>
      </c>
      <c r="H18">
        <v>486</v>
      </c>
      <c r="I18">
        <f xml:space="preserve"> G18 / H18</f>
        <v>0.62551440329218111</v>
      </c>
      <c r="J18">
        <v>3368</v>
      </c>
      <c r="K18">
        <v>1820</v>
      </c>
      <c r="L18">
        <f t="shared" si="0"/>
        <v>5.9868421052631575</v>
      </c>
      <c r="M18">
        <v>25</v>
      </c>
      <c r="N18">
        <f xml:space="preserve"> M18 / H18</f>
        <v>5.1440329218106998E-2</v>
      </c>
      <c r="O18">
        <v>11</v>
      </c>
      <c r="P18">
        <f xml:space="preserve"> O18 / H18</f>
        <v>2.2633744855967079E-2</v>
      </c>
      <c r="Q18" s="1">
        <f t="shared" si="1"/>
        <v>7.7694070044749316E-3</v>
      </c>
      <c r="R18">
        <v>8</v>
      </c>
      <c r="S18">
        <v>2</v>
      </c>
      <c r="T18">
        <f t="shared" si="2"/>
        <v>1.4362657091561939E-2</v>
      </c>
      <c r="U18">
        <f t="shared" si="3"/>
        <v>3.5906642728904849E-3</v>
      </c>
      <c r="V18">
        <f t="shared" si="4"/>
        <v>3.5447761194029849E-2</v>
      </c>
      <c r="W18">
        <f t="shared" si="5"/>
        <v>2.4253731343283583E-2</v>
      </c>
      <c r="X18">
        <v>28</v>
      </c>
      <c r="Y18">
        <f xml:space="preserve"> X18 / (H18 + X18)</f>
        <v>5.4474708171206226E-2</v>
      </c>
      <c r="Z18">
        <v>7</v>
      </c>
      <c r="AA18">
        <v>16</v>
      </c>
      <c r="AB18">
        <v>2</v>
      </c>
      <c r="AC18">
        <v>24</v>
      </c>
      <c r="AD18">
        <f t="shared" si="6"/>
        <v>5.128205128205128E-2</v>
      </c>
      <c r="AE18">
        <v>85</v>
      </c>
      <c r="AF18">
        <f t="shared" si="7"/>
        <v>0.18162393162393162</v>
      </c>
      <c r="AG18">
        <v>354</v>
      </c>
      <c r="AH18">
        <f t="shared" si="8"/>
        <v>0.75641025641025639</v>
      </c>
      <c r="AI18">
        <v>2.5</v>
      </c>
      <c r="AJ18">
        <v>182</v>
      </c>
      <c r="AK18">
        <v>44</v>
      </c>
      <c r="AL18">
        <v>39</v>
      </c>
      <c r="AM18">
        <v>111</v>
      </c>
      <c r="AN18">
        <f t="shared" si="9"/>
        <v>0.20708955223880596</v>
      </c>
      <c r="AO18">
        <v>22</v>
      </c>
      <c r="AP18">
        <v>8.6999999999999993</v>
      </c>
      <c r="AQ18">
        <v>43</v>
      </c>
      <c r="AR18">
        <v>234</v>
      </c>
      <c r="AS18">
        <v>2</v>
      </c>
      <c r="AT18">
        <f t="shared" si="10"/>
        <v>3602</v>
      </c>
      <c r="AU18">
        <f t="shared" si="11"/>
        <v>27</v>
      </c>
      <c r="AV18">
        <f t="shared" si="12"/>
        <v>557</v>
      </c>
      <c r="AW18">
        <f t="shared" si="13"/>
        <v>6.4667863554757634</v>
      </c>
      <c r="AX18">
        <f t="shared" si="14"/>
        <v>4.8473967684021541E-2</v>
      </c>
      <c r="AY18">
        <v>2</v>
      </c>
      <c r="AZ18">
        <v>2</v>
      </c>
      <c r="BA18" s="2">
        <f t="shared" si="15"/>
        <v>0.38122620648999173</v>
      </c>
      <c r="BB18" s="2">
        <f t="shared" si="16"/>
        <v>0.75336179032275141</v>
      </c>
    </row>
    <row r="19" spans="1:54" x14ac:dyDescent="0.35">
      <c r="A19" t="s">
        <v>86</v>
      </c>
      <c r="B19" t="s">
        <v>87</v>
      </c>
      <c r="C19">
        <v>25</v>
      </c>
      <c r="E19">
        <v>14</v>
      </c>
      <c r="F19">
        <v>14</v>
      </c>
      <c r="G19">
        <v>303</v>
      </c>
      <c r="H19">
        <v>461</v>
      </c>
      <c r="I19">
        <f xml:space="preserve"> G19 / H19</f>
        <v>0.65726681127982645</v>
      </c>
      <c r="J19">
        <v>3335</v>
      </c>
      <c r="K19">
        <v>1901</v>
      </c>
      <c r="L19">
        <f t="shared" si="0"/>
        <v>6.2739273927392736</v>
      </c>
      <c r="M19">
        <v>19</v>
      </c>
      <c r="N19">
        <f xml:space="preserve"> M19 / H19</f>
        <v>4.1214750542299353E-2</v>
      </c>
      <c r="O19">
        <v>12</v>
      </c>
      <c r="P19">
        <f xml:space="preserve"> O19 / H19</f>
        <v>2.6030368763557483E-2</v>
      </c>
      <c r="Q19" s="1">
        <f t="shared" si="1"/>
        <v>7.613677883978924E-3</v>
      </c>
      <c r="R19">
        <v>8</v>
      </c>
      <c r="S19">
        <v>5</v>
      </c>
      <c r="T19">
        <f t="shared" si="2"/>
        <v>1.2638230647709321E-2</v>
      </c>
      <c r="U19">
        <f t="shared" si="3"/>
        <v>7.8988941548183249E-3</v>
      </c>
      <c r="V19">
        <f t="shared" si="4"/>
        <v>3.7243947858473E-2</v>
      </c>
      <c r="W19">
        <f t="shared" si="5"/>
        <v>3.165735567970205E-2</v>
      </c>
      <c r="X19">
        <v>33</v>
      </c>
      <c r="Y19">
        <f xml:space="preserve"> X19 / (H19 + X19)</f>
        <v>6.6801619433198386E-2</v>
      </c>
      <c r="Z19">
        <v>10</v>
      </c>
      <c r="AA19">
        <v>29</v>
      </c>
      <c r="AB19">
        <v>0</v>
      </c>
      <c r="AC19">
        <v>15</v>
      </c>
      <c r="AD19">
        <f t="shared" si="6"/>
        <v>3.4722222222222224E-2</v>
      </c>
      <c r="AE19">
        <v>52</v>
      </c>
      <c r="AF19">
        <f t="shared" si="7"/>
        <v>0.12037037037037036</v>
      </c>
      <c r="AG19">
        <v>323</v>
      </c>
      <c r="AH19">
        <f t="shared" si="8"/>
        <v>0.74768518518518523</v>
      </c>
      <c r="AI19">
        <v>2.5</v>
      </c>
      <c r="AJ19">
        <v>135</v>
      </c>
      <c r="AK19">
        <v>45</v>
      </c>
      <c r="AL19">
        <v>24</v>
      </c>
      <c r="AM19">
        <v>102</v>
      </c>
      <c r="AN19">
        <f t="shared" si="9"/>
        <v>0.18994413407821228</v>
      </c>
      <c r="AO19">
        <v>43</v>
      </c>
      <c r="AP19">
        <v>6.9</v>
      </c>
      <c r="AQ19">
        <v>139</v>
      </c>
      <c r="AR19">
        <v>542</v>
      </c>
      <c r="AS19">
        <v>14</v>
      </c>
      <c r="AT19">
        <f t="shared" si="10"/>
        <v>3877</v>
      </c>
      <c r="AU19">
        <f t="shared" si="11"/>
        <v>33</v>
      </c>
      <c r="AV19">
        <f t="shared" si="12"/>
        <v>633</v>
      </c>
      <c r="AW19">
        <f t="shared" si="13"/>
        <v>6.1248025276461293</v>
      </c>
      <c r="AX19">
        <f t="shared" si="14"/>
        <v>5.2132701421800945E-2</v>
      </c>
      <c r="AY19">
        <v>3</v>
      </c>
      <c r="AZ19">
        <v>4</v>
      </c>
      <c r="BA19" s="2">
        <f t="shared" si="15"/>
        <v>0.41658875356332792</v>
      </c>
      <c r="BB19" s="2">
        <f t="shared" si="16"/>
        <v>0.80949250544461615</v>
      </c>
    </row>
    <row r="20" spans="1:54" x14ac:dyDescent="0.35">
      <c r="A20" t="s">
        <v>88</v>
      </c>
      <c r="B20" t="s">
        <v>89</v>
      </c>
      <c r="C20">
        <v>33</v>
      </c>
      <c r="E20">
        <v>12</v>
      </c>
      <c r="F20">
        <v>12</v>
      </c>
      <c r="G20">
        <v>259</v>
      </c>
      <c r="H20">
        <v>402</v>
      </c>
      <c r="I20">
        <f>G20/H20</f>
        <v>0.64427860696517414</v>
      </c>
      <c r="J20">
        <v>2918</v>
      </c>
      <c r="K20">
        <v>1516</v>
      </c>
      <c r="L20">
        <f t="shared" si="0"/>
        <v>5.8532818532818531</v>
      </c>
      <c r="M20">
        <v>15</v>
      </c>
      <c r="N20">
        <f>M20/H20</f>
        <v>3.7313432835820892E-2</v>
      </c>
      <c r="O20">
        <v>9</v>
      </c>
      <c r="P20">
        <f>O20/H20</f>
        <v>2.2388059701492536E-2</v>
      </c>
      <c r="Q20" s="1">
        <f t="shared" si="1"/>
        <v>7.3347693730113073E-3</v>
      </c>
      <c r="R20">
        <v>3</v>
      </c>
      <c r="S20">
        <v>2</v>
      </c>
      <c r="T20">
        <f t="shared" si="2"/>
        <v>6.5359477124183009E-3</v>
      </c>
      <c r="U20">
        <f t="shared" si="3"/>
        <v>4.3572984749455342E-3</v>
      </c>
      <c r="V20">
        <f t="shared" si="4"/>
        <v>2.7088036117381489E-2</v>
      </c>
      <c r="W20">
        <f t="shared" si="5"/>
        <v>2.4830699774266364E-2</v>
      </c>
      <c r="X20">
        <v>27</v>
      </c>
      <c r="Y20">
        <f>X20/(H20+X20)</f>
        <v>6.2937062937062943E-2</v>
      </c>
      <c r="Z20">
        <v>14</v>
      </c>
      <c r="AA20">
        <v>19</v>
      </c>
      <c r="AB20">
        <v>4</v>
      </c>
      <c r="AC20">
        <v>15</v>
      </c>
      <c r="AD20">
        <f t="shared" si="6"/>
        <v>3.9577836411609502E-2</v>
      </c>
      <c r="AE20">
        <v>57</v>
      </c>
      <c r="AF20">
        <f t="shared" si="7"/>
        <v>0.15039577836411611</v>
      </c>
      <c r="AG20">
        <v>280</v>
      </c>
      <c r="AH20">
        <f t="shared" si="8"/>
        <v>0.73878627968337729</v>
      </c>
      <c r="AI20">
        <v>2.4</v>
      </c>
      <c r="AJ20">
        <v>121</v>
      </c>
      <c r="AK20">
        <v>48</v>
      </c>
      <c r="AL20">
        <v>38</v>
      </c>
      <c r="AM20">
        <v>113</v>
      </c>
      <c r="AN20">
        <f t="shared" si="9"/>
        <v>0.25507900677200901</v>
      </c>
      <c r="AO20">
        <v>14</v>
      </c>
      <c r="AP20">
        <v>6.9</v>
      </c>
      <c r="AQ20">
        <v>30</v>
      </c>
      <c r="AR20">
        <v>92</v>
      </c>
      <c r="AS20">
        <v>1</v>
      </c>
      <c r="AT20">
        <f t="shared" si="10"/>
        <v>3010</v>
      </c>
      <c r="AU20">
        <f t="shared" si="11"/>
        <v>16</v>
      </c>
      <c r="AV20">
        <f t="shared" si="12"/>
        <v>459</v>
      </c>
      <c r="AW20">
        <f t="shared" si="13"/>
        <v>6.5577342047930287</v>
      </c>
      <c r="AX20">
        <f t="shared" si="14"/>
        <v>3.4858387799564274E-2</v>
      </c>
      <c r="AY20">
        <v>2</v>
      </c>
      <c r="AZ20">
        <v>3</v>
      </c>
      <c r="BA20" s="2">
        <f t="shared" si="15"/>
        <v>0.31877035168218276</v>
      </c>
      <c r="BB20" s="2">
        <f t="shared" si="16"/>
        <v>0.76152638727110977</v>
      </c>
    </row>
    <row r="21" spans="1:54" x14ac:dyDescent="0.35">
      <c r="A21" t="s">
        <v>90</v>
      </c>
      <c r="B21" t="s">
        <v>57</v>
      </c>
      <c r="C21">
        <v>27</v>
      </c>
      <c r="E21">
        <v>10</v>
      </c>
      <c r="F21">
        <v>10</v>
      </c>
      <c r="G21">
        <v>244</v>
      </c>
      <c r="H21">
        <v>365</v>
      </c>
      <c r="I21">
        <f>G21/H21</f>
        <v>0.66849315068493154</v>
      </c>
      <c r="J21">
        <v>2309</v>
      </c>
      <c r="K21">
        <v>1070</v>
      </c>
      <c r="L21">
        <f t="shared" si="0"/>
        <v>4.3852459016393439</v>
      </c>
      <c r="M21">
        <v>15</v>
      </c>
      <c r="N21">
        <f>M21/H21</f>
        <v>4.1095890410958902E-2</v>
      </c>
      <c r="O21">
        <v>6</v>
      </c>
      <c r="P21">
        <f>O21/H21</f>
        <v>1.643835616438356E-2</v>
      </c>
      <c r="Q21" s="1">
        <f t="shared" si="1"/>
        <v>7.2934597660404112E-3</v>
      </c>
      <c r="R21">
        <v>2</v>
      </c>
      <c r="S21">
        <v>1</v>
      </c>
      <c r="T21">
        <f t="shared" si="2"/>
        <v>4.7619047619047623E-3</v>
      </c>
      <c r="U21">
        <f t="shared" si="3"/>
        <v>2.3809523809523812E-3</v>
      </c>
      <c r="V21">
        <f t="shared" si="4"/>
        <v>1.9851116625310174E-2</v>
      </c>
      <c r="W21">
        <f t="shared" si="5"/>
        <v>1.7369727047146403E-2</v>
      </c>
      <c r="X21">
        <v>24</v>
      </c>
      <c r="Y21">
        <f>X21/(H21+X21)</f>
        <v>6.1696658097686374E-2</v>
      </c>
      <c r="Z21">
        <v>10</v>
      </c>
      <c r="AA21">
        <v>11</v>
      </c>
      <c r="AB21">
        <v>1</v>
      </c>
      <c r="AC21">
        <v>21</v>
      </c>
      <c r="AD21">
        <f t="shared" si="6"/>
        <v>5.9490084985835696E-2</v>
      </c>
      <c r="AE21">
        <v>52</v>
      </c>
      <c r="AF21">
        <f t="shared" si="7"/>
        <v>0.14730878186968838</v>
      </c>
      <c r="AG21">
        <v>267</v>
      </c>
      <c r="AH21">
        <f t="shared" si="8"/>
        <v>0.75637393767705385</v>
      </c>
      <c r="AI21">
        <v>2.2000000000000002</v>
      </c>
      <c r="AJ21">
        <v>83</v>
      </c>
      <c r="AK21">
        <v>13</v>
      </c>
      <c r="AL21">
        <v>37</v>
      </c>
      <c r="AM21">
        <v>74</v>
      </c>
      <c r="AN21">
        <f t="shared" si="9"/>
        <v>0.18362282878411912</v>
      </c>
      <c r="AO21">
        <v>14</v>
      </c>
      <c r="AP21">
        <v>6.5</v>
      </c>
      <c r="AQ21">
        <v>31</v>
      </c>
      <c r="AR21">
        <v>88</v>
      </c>
      <c r="AS21">
        <v>0</v>
      </c>
      <c r="AT21">
        <f t="shared" si="10"/>
        <v>2397</v>
      </c>
      <c r="AU21">
        <f t="shared" si="11"/>
        <v>15</v>
      </c>
      <c r="AV21">
        <f t="shared" si="12"/>
        <v>420</v>
      </c>
      <c r="AW21">
        <f t="shared" si="13"/>
        <v>5.7071428571428573</v>
      </c>
      <c r="AX21">
        <f t="shared" si="14"/>
        <v>3.5714285714285712E-2</v>
      </c>
      <c r="AY21">
        <v>0</v>
      </c>
      <c r="AZ21">
        <v>0</v>
      </c>
      <c r="BA21" s="2">
        <f t="shared" si="15"/>
        <v>0.25556316908897558</v>
      </c>
      <c r="BB21" s="2">
        <f t="shared" si="16"/>
        <v>0.7855309284350912</v>
      </c>
    </row>
    <row r="22" spans="1:54" x14ac:dyDescent="0.35">
      <c r="A22" t="s">
        <v>91</v>
      </c>
      <c r="B22" t="s">
        <v>92</v>
      </c>
      <c r="C22">
        <v>26</v>
      </c>
      <c r="E22">
        <v>14</v>
      </c>
      <c r="F22">
        <v>14</v>
      </c>
      <c r="G22">
        <v>266</v>
      </c>
      <c r="H22">
        <v>401</v>
      </c>
      <c r="I22">
        <f xml:space="preserve"> G22 / H22</f>
        <v>0.66334164588528677</v>
      </c>
      <c r="J22">
        <v>3105</v>
      </c>
      <c r="K22">
        <v>1667</v>
      </c>
      <c r="L22">
        <f t="shared" si="0"/>
        <v>6.2669172932330826</v>
      </c>
      <c r="M22">
        <v>17</v>
      </c>
      <c r="N22">
        <f xml:space="preserve"> M22 / H22</f>
        <v>4.2394014962593519E-2</v>
      </c>
      <c r="O22">
        <v>7</v>
      </c>
      <c r="P22">
        <f xml:space="preserve"> O22 / H22</f>
        <v>1.7456359102244388E-2</v>
      </c>
      <c r="Q22" s="1">
        <f t="shared" si="1"/>
        <v>6.9706539074960135E-3</v>
      </c>
      <c r="R22">
        <v>11</v>
      </c>
      <c r="S22">
        <v>6</v>
      </c>
      <c r="T22">
        <f t="shared" si="2"/>
        <v>1.9298245614035089E-2</v>
      </c>
      <c r="U22">
        <f t="shared" si="3"/>
        <v>1.0526315789473684E-2</v>
      </c>
      <c r="V22">
        <f t="shared" si="4"/>
        <v>3.6363636363636362E-2</v>
      </c>
      <c r="W22">
        <f t="shared" si="5"/>
        <v>2.6262626262626262E-2</v>
      </c>
      <c r="X22">
        <v>34</v>
      </c>
      <c r="Y22">
        <f xml:space="preserve"> X22 / (H22 + X22)</f>
        <v>7.8160919540229884E-2</v>
      </c>
      <c r="Z22">
        <v>6</v>
      </c>
      <c r="AA22">
        <v>13</v>
      </c>
      <c r="AB22">
        <v>1</v>
      </c>
      <c r="AC22">
        <v>17</v>
      </c>
      <c r="AD22">
        <f t="shared" si="6"/>
        <v>4.3927648578811367E-2</v>
      </c>
      <c r="AE22">
        <v>61</v>
      </c>
      <c r="AF22">
        <f t="shared" si="7"/>
        <v>0.15762273901808785</v>
      </c>
      <c r="AG22">
        <v>266</v>
      </c>
      <c r="AH22">
        <f t="shared" si="8"/>
        <v>0.6873385012919897</v>
      </c>
      <c r="AI22">
        <v>2.7</v>
      </c>
      <c r="AJ22">
        <v>133</v>
      </c>
      <c r="AK22">
        <v>21</v>
      </c>
      <c r="AL22">
        <v>21</v>
      </c>
      <c r="AM22">
        <v>76</v>
      </c>
      <c r="AN22">
        <f t="shared" si="9"/>
        <v>0.15353535353535352</v>
      </c>
      <c r="AO22">
        <v>60</v>
      </c>
      <c r="AP22">
        <v>5.8</v>
      </c>
      <c r="AQ22">
        <v>135</v>
      </c>
      <c r="AR22">
        <v>741</v>
      </c>
      <c r="AS22">
        <v>5</v>
      </c>
      <c r="AT22">
        <f t="shared" si="10"/>
        <v>3846</v>
      </c>
      <c r="AU22">
        <f t="shared" si="11"/>
        <v>22</v>
      </c>
      <c r="AV22">
        <f t="shared" si="12"/>
        <v>570</v>
      </c>
      <c r="AW22">
        <f t="shared" si="13"/>
        <v>6.7473684210526317</v>
      </c>
      <c r="AX22">
        <f t="shared" si="14"/>
        <v>3.8596491228070177E-2</v>
      </c>
      <c r="AY22">
        <v>1</v>
      </c>
      <c r="AZ22">
        <v>0</v>
      </c>
      <c r="BA22" s="2">
        <f t="shared" si="15"/>
        <v>0.38883285486443381</v>
      </c>
      <c r="BB22" s="2">
        <f t="shared" si="16"/>
        <v>0.70369445859137114</v>
      </c>
    </row>
    <row r="23" spans="1:54" x14ac:dyDescent="0.35">
      <c r="A23" t="s">
        <v>93</v>
      </c>
      <c r="B23" t="s">
        <v>94</v>
      </c>
      <c r="C23">
        <v>25</v>
      </c>
      <c r="E23">
        <v>7</v>
      </c>
      <c r="F23">
        <v>5</v>
      </c>
      <c r="G23">
        <v>103</v>
      </c>
      <c r="H23">
        <v>160</v>
      </c>
      <c r="I23">
        <f>G23/H23</f>
        <v>0.64375000000000004</v>
      </c>
      <c r="J23">
        <v>1032</v>
      </c>
      <c r="K23">
        <v>513</v>
      </c>
      <c r="L23">
        <f t="shared" si="0"/>
        <v>4.9805825242718447</v>
      </c>
      <c r="M23">
        <v>8</v>
      </c>
      <c r="N23">
        <f>M23/H23</f>
        <v>0.05</v>
      </c>
      <c r="O23">
        <v>3</v>
      </c>
      <c r="P23">
        <f>O23/H23</f>
        <v>1.8749999999999999E-2</v>
      </c>
      <c r="Q23" s="1">
        <f t="shared" si="1"/>
        <v>6.9325089748703637E-3</v>
      </c>
      <c r="R23">
        <v>2</v>
      </c>
      <c r="S23">
        <v>1</v>
      </c>
      <c r="T23">
        <f t="shared" si="2"/>
        <v>8.6956521739130436E-3</v>
      </c>
      <c r="U23">
        <f t="shared" si="3"/>
        <v>4.3478260869565218E-3</v>
      </c>
      <c r="V23">
        <f t="shared" si="4"/>
        <v>2.2935779816513763E-2</v>
      </c>
      <c r="W23">
        <f t="shared" si="5"/>
        <v>1.834862385321101E-2</v>
      </c>
      <c r="X23">
        <v>35</v>
      </c>
      <c r="Y23">
        <f>X23/(H23+X23)</f>
        <v>0.17948717948717949</v>
      </c>
      <c r="Z23">
        <v>6</v>
      </c>
      <c r="AA23">
        <v>4</v>
      </c>
      <c r="AB23">
        <v>0</v>
      </c>
      <c r="AC23">
        <v>5</v>
      </c>
      <c r="AD23">
        <f t="shared" si="6"/>
        <v>3.2051282051282048E-2</v>
      </c>
      <c r="AE23">
        <v>15</v>
      </c>
      <c r="AF23">
        <f t="shared" si="7"/>
        <v>9.6153846153846159E-2</v>
      </c>
      <c r="AG23">
        <v>92</v>
      </c>
      <c r="AH23">
        <f t="shared" si="8"/>
        <v>0.58974358974358976</v>
      </c>
      <c r="AI23">
        <v>2.6</v>
      </c>
      <c r="AJ23">
        <v>54</v>
      </c>
      <c r="AK23">
        <v>12</v>
      </c>
      <c r="AL23">
        <v>6</v>
      </c>
      <c r="AM23">
        <v>53</v>
      </c>
      <c r="AN23">
        <f t="shared" si="9"/>
        <v>0.24311926605504589</v>
      </c>
      <c r="AO23">
        <v>23</v>
      </c>
      <c r="AP23">
        <v>5.4</v>
      </c>
      <c r="AQ23">
        <v>35</v>
      </c>
      <c r="AR23">
        <v>190</v>
      </c>
      <c r="AS23">
        <v>1</v>
      </c>
      <c r="AT23">
        <f t="shared" si="10"/>
        <v>1222</v>
      </c>
      <c r="AU23">
        <f t="shared" si="11"/>
        <v>9</v>
      </c>
      <c r="AV23">
        <f t="shared" si="12"/>
        <v>230</v>
      </c>
      <c r="AW23">
        <f t="shared" si="13"/>
        <v>5.3130434782608695</v>
      </c>
      <c r="AX23">
        <f t="shared" si="14"/>
        <v>3.9130434782608699E-2</v>
      </c>
      <c r="AY23">
        <v>1</v>
      </c>
      <c r="AZ23">
        <v>2</v>
      </c>
      <c r="BA23" s="2">
        <f t="shared" si="15"/>
        <v>0.14439465496609494</v>
      </c>
      <c r="BB23" s="2">
        <f t="shared" si="16"/>
        <v>0.65319892825728987</v>
      </c>
    </row>
    <row r="24" spans="1:54" x14ac:dyDescent="0.35">
      <c r="A24" t="s">
        <v>95</v>
      </c>
      <c r="B24" t="s">
        <v>71</v>
      </c>
      <c r="C24">
        <v>28</v>
      </c>
      <c r="E24">
        <v>2</v>
      </c>
      <c r="F24">
        <v>1</v>
      </c>
      <c r="G24">
        <v>35</v>
      </c>
      <c r="H24">
        <v>46</v>
      </c>
      <c r="I24">
        <f>G24/H24</f>
        <v>0.76086956521739135</v>
      </c>
      <c r="J24">
        <v>386</v>
      </c>
      <c r="K24">
        <v>203</v>
      </c>
      <c r="L24">
        <f t="shared" si="0"/>
        <v>5.8</v>
      </c>
      <c r="M24">
        <v>2</v>
      </c>
      <c r="N24">
        <f>M24/H24</f>
        <v>4.3478260869565216E-2</v>
      </c>
      <c r="O24">
        <v>2</v>
      </c>
      <c r="P24">
        <f>O24/H24</f>
        <v>4.3478260869565216E-2</v>
      </c>
      <c r="Q24" s="1">
        <f t="shared" si="1"/>
        <v>6.9147950089126567E-3</v>
      </c>
      <c r="R24">
        <v>0</v>
      </c>
      <c r="S24">
        <v>0</v>
      </c>
      <c r="T24">
        <f t="shared" si="2"/>
        <v>0</v>
      </c>
      <c r="U24">
        <f t="shared" si="3"/>
        <v>0</v>
      </c>
      <c r="V24">
        <f t="shared" si="4"/>
        <v>3.9215686274509803E-2</v>
      </c>
      <c r="W24">
        <f t="shared" si="5"/>
        <v>3.9215686274509803E-2</v>
      </c>
      <c r="X24">
        <v>3</v>
      </c>
      <c r="Y24">
        <f>X24/(H24+X24)</f>
        <v>6.1224489795918366E-2</v>
      </c>
      <c r="Z24">
        <v>0</v>
      </c>
      <c r="AA24">
        <v>0</v>
      </c>
      <c r="AB24">
        <v>0</v>
      </c>
      <c r="AC24">
        <v>0</v>
      </c>
      <c r="AD24">
        <f t="shared" si="6"/>
        <v>0</v>
      </c>
      <c r="AE24">
        <v>4</v>
      </c>
      <c r="AF24">
        <f t="shared" si="7"/>
        <v>8.6956521739130432E-2</v>
      </c>
      <c r="AG24">
        <v>9</v>
      </c>
      <c r="AH24">
        <f t="shared" si="8"/>
        <v>0.19565217391304349</v>
      </c>
      <c r="AI24">
        <v>2.7</v>
      </c>
      <c r="AJ24">
        <v>3</v>
      </c>
      <c r="AK24">
        <v>0</v>
      </c>
      <c r="AL24">
        <v>1</v>
      </c>
      <c r="AM24">
        <v>4</v>
      </c>
      <c r="AN24">
        <f t="shared" si="9"/>
        <v>7.8431372549019607E-2</v>
      </c>
      <c r="AO24">
        <v>2</v>
      </c>
      <c r="AP24">
        <v>3.5</v>
      </c>
      <c r="AQ24">
        <v>6</v>
      </c>
      <c r="AR24">
        <v>10</v>
      </c>
      <c r="AS24">
        <v>0</v>
      </c>
      <c r="AT24">
        <f t="shared" si="10"/>
        <v>396</v>
      </c>
      <c r="AU24">
        <f t="shared" si="11"/>
        <v>2</v>
      </c>
      <c r="AV24">
        <f t="shared" si="12"/>
        <v>55</v>
      </c>
      <c r="AW24">
        <f t="shared" si="13"/>
        <v>7.2</v>
      </c>
      <c r="AX24">
        <f t="shared" si="14"/>
        <v>3.6363636363636362E-2</v>
      </c>
      <c r="AY24">
        <v>0</v>
      </c>
      <c r="AZ24">
        <v>1</v>
      </c>
      <c r="BA24" s="2">
        <f t="shared" si="15"/>
        <v>3.874795008912657E-2</v>
      </c>
      <c r="BB24" s="2">
        <f t="shared" si="16"/>
        <v>0.29023837981979506</v>
      </c>
    </row>
    <row r="25" spans="1:54" x14ac:dyDescent="0.35">
      <c r="A25" t="s">
        <v>96</v>
      </c>
      <c r="B25" t="s">
        <v>97</v>
      </c>
      <c r="C25">
        <v>32</v>
      </c>
      <c r="E25">
        <v>14</v>
      </c>
      <c r="F25">
        <v>14</v>
      </c>
      <c r="G25">
        <v>302</v>
      </c>
      <c r="H25">
        <v>448</v>
      </c>
      <c r="I25">
        <f>G25 / H25</f>
        <v>0.6741071428571429</v>
      </c>
      <c r="J25">
        <v>3098</v>
      </c>
      <c r="K25">
        <v>1673</v>
      </c>
      <c r="L25">
        <f t="shared" si="0"/>
        <v>5.5397350993377481</v>
      </c>
      <c r="M25">
        <v>16</v>
      </c>
      <c r="N25">
        <f>M25/H25</f>
        <v>3.5714285714285712E-2</v>
      </c>
      <c r="O25">
        <v>7</v>
      </c>
      <c r="P25">
        <f>O25/H25</f>
        <v>1.5625E-2</v>
      </c>
      <c r="Q25" s="1">
        <f t="shared" si="1"/>
        <v>6.7689045643153523E-3</v>
      </c>
      <c r="R25">
        <v>6</v>
      </c>
      <c r="S25">
        <v>3</v>
      </c>
      <c r="T25">
        <f t="shared" si="2"/>
        <v>1.2E-2</v>
      </c>
      <c r="U25">
        <f t="shared" si="3"/>
        <v>6.0000000000000001E-3</v>
      </c>
      <c r="V25">
        <f t="shared" si="4"/>
        <v>2.6970954356846474E-2</v>
      </c>
      <c r="W25">
        <f t="shared" si="5"/>
        <v>2.0746887966804978E-2</v>
      </c>
      <c r="X25">
        <v>26</v>
      </c>
      <c r="Y25">
        <f>X25/(H25+X25)</f>
        <v>5.4852320675105488E-2</v>
      </c>
      <c r="Z25">
        <v>5</v>
      </c>
      <c r="AA25">
        <v>21</v>
      </c>
      <c r="AB25">
        <v>0</v>
      </c>
      <c r="AC25">
        <v>16</v>
      </c>
      <c r="AD25">
        <f t="shared" si="6"/>
        <v>3.7470725995316159E-2</v>
      </c>
      <c r="AE25">
        <v>64</v>
      </c>
      <c r="AF25">
        <f t="shared" si="7"/>
        <v>0.14988290398126464</v>
      </c>
      <c r="AG25">
        <v>313</v>
      </c>
      <c r="AH25">
        <f t="shared" si="8"/>
        <v>0.7330210772833724</v>
      </c>
      <c r="AI25">
        <v>2.2999999999999998</v>
      </c>
      <c r="AJ25">
        <v>126</v>
      </c>
      <c r="AK25">
        <v>14</v>
      </c>
      <c r="AL25">
        <v>32</v>
      </c>
      <c r="AM25">
        <v>72</v>
      </c>
      <c r="AN25">
        <f t="shared" si="9"/>
        <v>0.14937759336099585</v>
      </c>
      <c r="AO25">
        <v>8</v>
      </c>
      <c r="AP25">
        <v>6</v>
      </c>
      <c r="AQ25">
        <v>26</v>
      </c>
      <c r="AR25">
        <v>35</v>
      </c>
      <c r="AS25">
        <v>0</v>
      </c>
      <c r="AT25">
        <f t="shared" si="10"/>
        <v>3133</v>
      </c>
      <c r="AU25">
        <f t="shared" si="11"/>
        <v>16</v>
      </c>
      <c r="AV25">
        <f t="shared" si="12"/>
        <v>500</v>
      </c>
      <c r="AW25">
        <f t="shared" si="13"/>
        <v>6.266</v>
      </c>
      <c r="AX25">
        <f t="shared" si="14"/>
        <v>3.2000000000000001E-2</v>
      </c>
      <c r="AY25">
        <v>0</v>
      </c>
      <c r="AZ25">
        <v>1</v>
      </c>
      <c r="BA25" s="2">
        <f t="shared" si="15"/>
        <v>0.32032904564315351</v>
      </c>
      <c r="BB25" s="2">
        <f t="shared" si="16"/>
        <v>0.76213813473995717</v>
      </c>
    </row>
    <row r="26" spans="1:54" x14ac:dyDescent="0.35">
      <c r="A26" t="s">
        <v>98</v>
      </c>
      <c r="B26" t="s">
        <v>99</v>
      </c>
      <c r="C26">
        <v>23</v>
      </c>
      <c r="E26">
        <v>14</v>
      </c>
      <c r="F26">
        <v>14</v>
      </c>
      <c r="G26">
        <v>346</v>
      </c>
      <c r="H26">
        <v>535</v>
      </c>
      <c r="I26">
        <f xml:space="preserve"> G26 / H26</f>
        <v>0.64672897196261681</v>
      </c>
      <c r="J26">
        <v>3568</v>
      </c>
      <c r="K26">
        <v>1846</v>
      </c>
      <c r="L26">
        <f t="shared" si="0"/>
        <v>5.3352601156069364</v>
      </c>
      <c r="M26">
        <v>19</v>
      </c>
      <c r="N26">
        <f xml:space="preserve"> M26 / H26</f>
        <v>3.5514018691588788E-2</v>
      </c>
      <c r="O26">
        <v>15</v>
      </c>
      <c r="P26">
        <f xml:space="preserve"> O26 / H26</f>
        <v>2.8037383177570093E-2</v>
      </c>
      <c r="Q26" s="1">
        <f t="shared" si="1"/>
        <v>6.7497855863898754E-3</v>
      </c>
      <c r="R26">
        <v>4</v>
      </c>
      <c r="S26">
        <v>2</v>
      </c>
      <c r="T26">
        <f t="shared" si="2"/>
        <v>6.2794348508634227E-3</v>
      </c>
      <c r="U26">
        <f t="shared" si="3"/>
        <v>3.1397174254317113E-3</v>
      </c>
      <c r="V26">
        <f t="shared" si="4"/>
        <v>3.035143769968051E-2</v>
      </c>
      <c r="W26">
        <f t="shared" si="5"/>
        <v>2.7156549520766772E-2</v>
      </c>
      <c r="X26">
        <v>59</v>
      </c>
      <c r="Y26">
        <f xml:space="preserve"> X26 / (H26 + X26)</f>
        <v>9.9326599326599332E-2</v>
      </c>
      <c r="Z26">
        <v>17</v>
      </c>
      <c r="AA26">
        <v>26</v>
      </c>
      <c r="AB26">
        <v>1</v>
      </c>
      <c r="AC26">
        <v>21</v>
      </c>
      <c r="AD26">
        <f t="shared" si="6"/>
        <v>4.1338582677165357E-2</v>
      </c>
      <c r="AE26">
        <v>67</v>
      </c>
      <c r="AF26">
        <f t="shared" si="7"/>
        <v>0.13188976377952755</v>
      </c>
      <c r="AG26">
        <v>367</v>
      </c>
      <c r="AH26">
        <f t="shared" si="8"/>
        <v>0.72244094488188981</v>
      </c>
      <c r="AI26">
        <v>2.4</v>
      </c>
      <c r="AJ26">
        <v>162</v>
      </c>
      <c r="AK26">
        <v>39</v>
      </c>
      <c r="AL26">
        <v>47</v>
      </c>
      <c r="AM26">
        <v>145</v>
      </c>
      <c r="AN26">
        <f t="shared" si="9"/>
        <v>0.23162939297124602</v>
      </c>
      <c r="AO26">
        <v>32</v>
      </c>
      <c r="AP26">
        <v>7.5</v>
      </c>
      <c r="AQ26">
        <v>43</v>
      </c>
      <c r="AR26">
        <v>265</v>
      </c>
      <c r="AS26">
        <v>5</v>
      </c>
      <c r="AT26">
        <f t="shared" si="10"/>
        <v>3833</v>
      </c>
      <c r="AU26">
        <f t="shared" si="11"/>
        <v>24</v>
      </c>
      <c r="AV26">
        <f t="shared" si="12"/>
        <v>637</v>
      </c>
      <c r="AW26">
        <f t="shared" si="13"/>
        <v>6.017268445839874</v>
      </c>
      <c r="AX26">
        <f t="shared" si="14"/>
        <v>3.7676609105180531E-2</v>
      </c>
      <c r="AY26">
        <v>2</v>
      </c>
      <c r="AZ26">
        <v>2</v>
      </c>
      <c r="BA26" s="2">
        <f t="shared" si="15"/>
        <v>0.39862517140550002</v>
      </c>
      <c r="BB26" s="2">
        <f t="shared" si="16"/>
        <v>0.75658459378252019</v>
      </c>
    </row>
    <row r="27" spans="1:54" x14ac:dyDescent="0.35">
      <c r="A27" t="s">
        <v>100</v>
      </c>
      <c r="B27" t="s">
        <v>101</v>
      </c>
      <c r="C27">
        <v>24</v>
      </c>
      <c r="E27">
        <v>14</v>
      </c>
      <c r="F27">
        <v>14</v>
      </c>
      <c r="G27">
        <v>324</v>
      </c>
      <c r="H27">
        <v>492</v>
      </c>
      <c r="I27">
        <f xml:space="preserve"> G27 / H27</f>
        <v>0.65853658536585369</v>
      </c>
      <c r="J27">
        <v>3525</v>
      </c>
      <c r="K27">
        <v>1929</v>
      </c>
      <c r="L27">
        <f t="shared" si="0"/>
        <v>5.9537037037037033</v>
      </c>
      <c r="M27">
        <v>18</v>
      </c>
      <c r="N27">
        <f xml:space="preserve"> M27 / H27</f>
        <v>3.6585365853658534E-2</v>
      </c>
      <c r="O27">
        <v>10</v>
      </c>
      <c r="P27">
        <f xml:space="preserve"> O27 / H27</f>
        <v>2.032520325203252E-2</v>
      </c>
      <c r="Q27" s="1">
        <f t="shared" si="1"/>
        <v>6.6989921258886085E-3</v>
      </c>
      <c r="R27">
        <v>10</v>
      </c>
      <c r="S27">
        <v>6</v>
      </c>
      <c r="T27">
        <f t="shared" si="2"/>
        <v>1.7035775127768313E-2</v>
      </c>
      <c r="U27">
        <f t="shared" si="3"/>
        <v>1.0221465076660987E-2</v>
      </c>
      <c r="V27">
        <f t="shared" si="4"/>
        <v>3.5650623885918005E-2</v>
      </c>
      <c r="W27">
        <f t="shared" si="5"/>
        <v>2.8520499108734401E-2</v>
      </c>
      <c r="X27">
        <v>32</v>
      </c>
      <c r="Y27">
        <f xml:space="preserve"> X27 / (H27 + X27)</f>
        <v>6.1068702290076333E-2</v>
      </c>
      <c r="Z27">
        <v>15</v>
      </c>
      <c r="AA27">
        <v>10</v>
      </c>
      <c r="AB27">
        <v>0</v>
      </c>
      <c r="AC27">
        <v>18</v>
      </c>
      <c r="AD27">
        <f t="shared" si="6"/>
        <v>3.7344398340248962E-2</v>
      </c>
      <c r="AE27">
        <v>76</v>
      </c>
      <c r="AF27">
        <f t="shared" si="7"/>
        <v>0.15767634854771784</v>
      </c>
      <c r="AG27">
        <v>336</v>
      </c>
      <c r="AH27">
        <f t="shared" si="8"/>
        <v>0.69709543568464727</v>
      </c>
      <c r="AI27">
        <v>2.2000000000000002</v>
      </c>
      <c r="AJ27">
        <v>115</v>
      </c>
      <c r="AK27">
        <v>36</v>
      </c>
      <c r="AL27">
        <v>37</v>
      </c>
      <c r="AM27">
        <v>105</v>
      </c>
      <c r="AN27">
        <f t="shared" si="9"/>
        <v>0.18716577540106952</v>
      </c>
      <c r="AO27">
        <v>37</v>
      </c>
      <c r="AP27">
        <v>7.9</v>
      </c>
      <c r="AQ27">
        <v>63</v>
      </c>
      <c r="AR27">
        <v>300</v>
      </c>
      <c r="AS27">
        <v>4</v>
      </c>
      <c r="AT27">
        <f t="shared" si="10"/>
        <v>3825</v>
      </c>
      <c r="AU27">
        <f t="shared" si="11"/>
        <v>22</v>
      </c>
      <c r="AV27">
        <f t="shared" si="12"/>
        <v>587</v>
      </c>
      <c r="AW27">
        <f t="shared" si="13"/>
        <v>6.51618398637138</v>
      </c>
      <c r="AX27">
        <f t="shared" si="14"/>
        <v>3.7478705281090291E-2</v>
      </c>
      <c r="AY27">
        <v>1</v>
      </c>
      <c r="AZ27">
        <v>2</v>
      </c>
      <c r="BA27" s="2">
        <f t="shared" si="15"/>
        <v>0.39032808139517222</v>
      </c>
      <c r="BB27" s="2">
        <f t="shared" si="16"/>
        <v>0.71951034588707086</v>
      </c>
    </row>
    <row r="28" spans="1:54" x14ac:dyDescent="0.35">
      <c r="A28" t="s">
        <v>102</v>
      </c>
      <c r="B28" t="s">
        <v>89</v>
      </c>
      <c r="C28">
        <v>27</v>
      </c>
      <c r="E28">
        <v>4</v>
      </c>
      <c r="F28">
        <v>2</v>
      </c>
      <c r="G28">
        <v>48</v>
      </c>
      <c r="H28">
        <v>76</v>
      </c>
      <c r="I28">
        <f t="shared" ref="I28:I50" si="17">G28/H28</f>
        <v>0.63157894736842102</v>
      </c>
      <c r="J28">
        <v>543</v>
      </c>
      <c r="K28">
        <v>239</v>
      </c>
      <c r="L28">
        <f t="shared" si="0"/>
        <v>4.979166666666667</v>
      </c>
      <c r="M28">
        <v>3</v>
      </c>
      <c r="N28">
        <f t="shared" ref="N28:N57" si="18">M28/H28</f>
        <v>3.9473684210526314E-2</v>
      </c>
      <c r="O28">
        <v>3</v>
      </c>
      <c r="P28">
        <f t="shared" ref="P28:P57" si="19">O28/H28</f>
        <v>3.9473684210526314E-2</v>
      </c>
      <c r="Q28" s="1">
        <f t="shared" si="1"/>
        <v>6.3211629479377959E-3</v>
      </c>
      <c r="R28">
        <v>0</v>
      </c>
      <c r="S28">
        <v>0</v>
      </c>
      <c r="T28">
        <f t="shared" si="2"/>
        <v>0</v>
      </c>
      <c r="U28">
        <f t="shared" si="3"/>
        <v>0</v>
      </c>
      <c r="V28">
        <f t="shared" si="4"/>
        <v>3.5294117647058823E-2</v>
      </c>
      <c r="W28">
        <f t="shared" si="5"/>
        <v>3.5294117647058823E-2</v>
      </c>
      <c r="X28">
        <v>6</v>
      </c>
      <c r="Y28">
        <f t="shared" ref="Y28:Y48" si="20">X28/(H28+X28)</f>
        <v>7.3170731707317069E-2</v>
      </c>
      <c r="Z28">
        <v>4</v>
      </c>
      <c r="AA28">
        <v>0</v>
      </c>
      <c r="AB28">
        <v>0</v>
      </c>
      <c r="AC28">
        <v>4</v>
      </c>
      <c r="AD28">
        <f t="shared" si="6"/>
        <v>5.2631578947368418E-2</v>
      </c>
      <c r="AE28">
        <v>6</v>
      </c>
      <c r="AF28">
        <f t="shared" si="7"/>
        <v>7.8947368421052627E-2</v>
      </c>
      <c r="AG28">
        <v>30</v>
      </c>
      <c r="AH28">
        <f t="shared" si="8"/>
        <v>0.39473684210526316</v>
      </c>
      <c r="AI28">
        <v>1.4</v>
      </c>
      <c r="AJ28">
        <v>12</v>
      </c>
      <c r="AK28">
        <v>5</v>
      </c>
      <c r="AL28">
        <v>0</v>
      </c>
      <c r="AM28">
        <v>11</v>
      </c>
      <c r="AN28">
        <f t="shared" si="9"/>
        <v>0.12941176470588237</v>
      </c>
      <c r="AO28">
        <v>3</v>
      </c>
      <c r="AP28">
        <v>5</v>
      </c>
      <c r="AQ28">
        <v>5</v>
      </c>
      <c r="AR28">
        <v>14</v>
      </c>
      <c r="AS28">
        <v>0</v>
      </c>
      <c r="AT28">
        <f t="shared" si="10"/>
        <v>557</v>
      </c>
      <c r="AU28">
        <f t="shared" si="11"/>
        <v>3</v>
      </c>
      <c r="AV28">
        <f t="shared" si="12"/>
        <v>87</v>
      </c>
      <c r="AW28">
        <f t="shared" si="13"/>
        <v>6.4022988505747129</v>
      </c>
      <c r="AX28">
        <f t="shared" si="14"/>
        <v>3.4482758620689655E-2</v>
      </c>
      <c r="AY28">
        <v>1</v>
      </c>
      <c r="AZ28">
        <v>1</v>
      </c>
      <c r="BA28" s="2">
        <f t="shared" si="15"/>
        <v>5.8888640973630835E-2</v>
      </c>
      <c r="BB28" s="2">
        <f t="shared" si="16"/>
        <v>0.53481821948380071</v>
      </c>
    </row>
    <row r="29" spans="1:54" x14ac:dyDescent="0.35">
      <c r="A29" t="s">
        <v>103</v>
      </c>
      <c r="B29" t="s">
        <v>104</v>
      </c>
      <c r="C29">
        <v>38</v>
      </c>
      <c r="E29">
        <v>3</v>
      </c>
      <c r="F29">
        <v>3</v>
      </c>
      <c r="G29">
        <v>77</v>
      </c>
      <c r="H29">
        <v>133</v>
      </c>
      <c r="I29">
        <f t="shared" si="17"/>
        <v>0.57894736842105265</v>
      </c>
      <c r="J29">
        <v>939</v>
      </c>
      <c r="K29">
        <v>553</v>
      </c>
      <c r="L29">
        <f t="shared" si="0"/>
        <v>7.1818181818181817</v>
      </c>
      <c r="M29">
        <v>7</v>
      </c>
      <c r="N29">
        <f t="shared" si="18"/>
        <v>5.2631578947368418E-2</v>
      </c>
      <c r="O29">
        <v>5</v>
      </c>
      <c r="P29">
        <f t="shared" si="19"/>
        <v>3.7593984962406013E-2</v>
      </c>
      <c r="Q29" s="1">
        <f t="shared" si="1"/>
        <v>6.2896551724137923E-3</v>
      </c>
      <c r="R29">
        <v>2</v>
      </c>
      <c r="S29">
        <v>1</v>
      </c>
      <c r="T29">
        <f t="shared" si="2"/>
        <v>1.3793103448275862E-2</v>
      </c>
      <c r="U29">
        <f t="shared" si="3"/>
        <v>6.8965517241379309E-3</v>
      </c>
      <c r="V29">
        <f t="shared" si="4"/>
        <v>0.05</v>
      </c>
      <c r="W29">
        <f t="shared" si="5"/>
        <v>4.2857142857142858E-2</v>
      </c>
      <c r="X29">
        <v>7</v>
      </c>
      <c r="Y29">
        <f t="shared" si="20"/>
        <v>0.05</v>
      </c>
      <c r="Z29">
        <v>1</v>
      </c>
      <c r="AA29">
        <v>5</v>
      </c>
      <c r="AB29">
        <v>0</v>
      </c>
      <c r="AC29">
        <v>3</v>
      </c>
      <c r="AD29">
        <f t="shared" si="6"/>
        <v>2.34375E-2</v>
      </c>
      <c r="AE29">
        <v>21</v>
      </c>
      <c r="AF29">
        <f t="shared" si="7"/>
        <v>0.1640625</v>
      </c>
      <c r="AG29">
        <v>54</v>
      </c>
      <c r="AH29">
        <f t="shared" si="8"/>
        <v>0.421875</v>
      </c>
      <c r="AI29">
        <v>2.6</v>
      </c>
      <c r="AJ29">
        <v>21</v>
      </c>
      <c r="AK29">
        <v>13</v>
      </c>
      <c r="AL29">
        <v>4</v>
      </c>
      <c r="AM29">
        <v>24</v>
      </c>
      <c r="AN29">
        <f t="shared" si="9"/>
        <v>0.17142857142857143</v>
      </c>
      <c r="AO29">
        <v>0</v>
      </c>
      <c r="AP29">
        <v>0</v>
      </c>
      <c r="AQ29">
        <v>5</v>
      </c>
      <c r="AR29">
        <v>-2</v>
      </c>
      <c r="AS29">
        <v>0</v>
      </c>
      <c r="AT29">
        <f t="shared" si="10"/>
        <v>937</v>
      </c>
      <c r="AU29">
        <f t="shared" si="11"/>
        <v>7</v>
      </c>
      <c r="AV29">
        <f t="shared" si="12"/>
        <v>145</v>
      </c>
      <c r="AW29">
        <f t="shared" si="13"/>
        <v>6.4620689655172416</v>
      </c>
      <c r="AX29">
        <f t="shared" si="14"/>
        <v>4.8275862068965517E-2</v>
      </c>
      <c r="AY29">
        <v>1</v>
      </c>
      <c r="AZ29">
        <v>1</v>
      </c>
      <c r="BA29" s="2">
        <f t="shared" si="15"/>
        <v>9.5975862068965509E-2</v>
      </c>
      <c r="BB29" s="2">
        <f t="shared" si="16"/>
        <v>0.42602426282882272</v>
      </c>
    </row>
    <row r="30" spans="1:54" x14ac:dyDescent="0.35">
      <c r="A30" t="s">
        <v>105</v>
      </c>
      <c r="B30" t="s">
        <v>75</v>
      </c>
      <c r="C30">
        <v>27</v>
      </c>
      <c r="E30">
        <v>14</v>
      </c>
      <c r="F30">
        <v>10</v>
      </c>
      <c r="G30">
        <v>257</v>
      </c>
      <c r="H30">
        <v>406</v>
      </c>
      <c r="I30">
        <f t="shared" si="17"/>
        <v>0.63300492610837433</v>
      </c>
      <c r="J30">
        <v>2739</v>
      </c>
      <c r="K30">
        <v>1424</v>
      </c>
      <c r="L30">
        <f t="shared" si="0"/>
        <v>5.5408560311284045</v>
      </c>
      <c r="M30">
        <v>14</v>
      </c>
      <c r="N30">
        <f t="shared" si="18"/>
        <v>3.4482758620689655E-2</v>
      </c>
      <c r="O30">
        <v>8</v>
      </c>
      <c r="P30">
        <f t="shared" si="19"/>
        <v>1.9704433497536946E-2</v>
      </c>
      <c r="Q30" s="1">
        <f t="shared" si="1"/>
        <v>6.2157886271585437E-3</v>
      </c>
      <c r="R30">
        <v>8</v>
      </c>
      <c r="S30">
        <v>5</v>
      </c>
      <c r="T30">
        <f t="shared" si="2"/>
        <v>1.7429193899782137E-2</v>
      </c>
      <c r="U30">
        <f t="shared" si="3"/>
        <v>1.0893246187363835E-2</v>
      </c>
      <c r="V30">
        <f t="shared" si="4"/>
        <v>3.5794183445190156E-2</v>
      </c>
      <c r="W30">
        <f t="shared" si="5"/>
        <v>2.9082774049217001E-2</v>
      </c>
      <c r="X30">
        <v>26</v>
      </c>
      <c r="Y30">
        <f t="shared" si="20"/>
        <v>6.0185185185185182E-2</v>
      </c>
      <c r="Z30">
        <v>12</v>
      </c>
      <c r="AA30">
        <v>18</v>
      </c>
      <c r="AB30">
        <v>0</v>
      </c>
      <c r="AC30">
        <v>17</v>
      </c>
      <c r="AD30">
        <f t="shared" si="6"/>
        <v>4.3814432989690719E-2</v>
      </c>
      <c r="AE30">
        <v>52</v>
      </c>
      <c r="AF30">
        <f t="shared" si="7"/>
        <v>0.13402061855670103</v>
      </c>
      <c r="AG30">
        <v>266</v>
      </c>
      <c r="AH30">
        <f t="shared" si="8"/>
        <v>0.68556701030927836</v>
      </c>
      <c r="AI30">
        <v>2.2999999999999998</v>
      </c>
      <c r="AJ30">
        <v>137</v>
      </c>
      <c r="AK30">
        <v>25</v>
      </c>
      <c r="AL30">
        <v>20</v>
      </c>
      <c r="AM30">
        <v>71</v>
      </c>
      <c r="AN30">
        <f t="shared" si="9"/>
        <v>0.15883668903803133</v>
      </c>
      <c r="AO30">
        <v>15</v>
      </c>
      <c r="AP30">
        <v>4.3</v>
      </c>
      <c r="AQ30">
        <v>27</v>
      </c>
      <c r="AR30">
        <v>57</v>
      </c>
      <c r="AS30">
        <v>3</v>
      </c>
      <c r="AT30">
        <f t="shared" si="10"/>
        <v>2796</v>
      </c>
      <c r="AU30">
        <f t="shared" si="11"/>
        <v>17</v>
      </c>
      <c r="AV30">
        <f t="shared" si="12"/>
        <v>459</v>
      </c>
      <c r="AW30">
        <f t="shared" si="13"/>
        <v>6.0915032679738559</v>
      </c>
      <c r="AX30">
        <f t="shared" si="14"/>
        <v>3.7037037037037035E-2</v>
      </c>
      <c r="AY30">
        <v>2</v>
      </c>
      <c r="AZ30">
        <v>2</v>
      </c>
      <c r="BA30" s="2">
        <f t="shared" si="15"/>
        <v>0.28884285359184686</v>
      </c>
      <c r="BB30" s="2">
        <f t="shared" si="16"/>
        <v>0.72192280538560205</v>
      </c>
    </row>
    <row r="31" spans="1:54" x14ac:dyDescent="0.35">
      <c r="A31" t="s">
        <v>106</v>
      </c>
      <c r="B31" t="s">
        <v>107</v>
      </c>
      <c r="C31">
        <v>24</v>
      </c>
      <c r="E31">
        <v>8</v>
      </c>
      <c r="F31">
        <v>8</v>
      </c>
      <c r="G31">
        <v>147</v>
      </c>
      <c r="H31">
        <v>249</v>
      </c>
      <c r="I31">
        <f t="shared" si="17"/>
        <v>0.59036144578313254</v>
      </c>
      <c r="J31">
        <v>1792</v>
      </c>
      <c r="K31">
        <v>1050</v>
      </c>
      <c r="L31">
        <f t="shared" si="0"/>
        <v>7.1428571428571432</v>
      </c>
      <c r="M31">
        <v>8</v>
      </c>
      <c r="N31">
        <f t="shared" si="18"/>
        <v>3.2128514056224897E-2</v>
      </c>
      <c r="O31">
        <v>4</v>
      </c>
      <c r="P31">
        <f t="shared" si="19"/>
        <v>1.6064257028112448E-2</v>
      </c>
      <c r="Q31" s="1">
        <f t="shared" si="1"/>
        <v>5.624118435623944E-3</v>
      </c>
      <c r="R31">
        <v>6</v>
      </c>
      <c r="S31">
        <v>3</v>
      </c>
      <c r="T31">
        <f t="shared" si="2"/>
        <v>1.9933554817275746E-2</v>
      </c>
      <c r="U31">
        <f t="shared" si="3"/>
        <v>9.9667774086378731E-3</v>
      </c>
      <c r="V31">
        <f t="shared" si="4"/>
        <v>3.5087719298245612E-2</v>
      </c>
      <c r="W31">
        <f t="shared" si="5"/>
        <v>2.456140350877193E-2</v>
      </c>
      <c r="X31">
        <v>27</v>
      </c>
      <c r="Y31">
        <f t="shared" si="20"/>
        <v>9.7826086956521743E-2</v>
      </c>
      <c r="Z31">
        <v>5</v>
      </c>
      <c r="AA31">
        <v>7</v>
      </c>
      <c r="AB31">
        <v>2</v>
      </c>
      <c r="AC31">
        <v>10</v>
      </c>
      <c r="AD31">
        <f t="shared" si="6"/>
        <v>4.1666666666666664E-2</v>
      </c>
      <c r="AE31">
        <v>38</v>
      </c>
      <c r="AF31">
        <f t="shared" si="7"/>
        <v>0.15833333333333333</v>
      </c>
      <c r="AG31">
        <v>140</v>
      </c>
      <c r="AH31">
        <f t="shared" si="8"/>
        <v>0.58333333333333337</v>
      </c>
      <c r="AI31">
        <v>2.5</v>
      </c>
      <c r="AJ31">
        <v>79</v>
      </c>
      <c r="AK31">
        <v>7</v>
      </c>
      <c r="AL31">
        <v>40</v>
      </c>
      <c r="AM31">
        <v>74</v>
      </c>
      <c r="AN31">
        <f t="shared" si="9"/>
        <v>0.25964912280701752</v>
      </c>
      <c r="AO31">
        <v>9</v>
      </c>
      <c r="AP31">
        <v>6.3</v>
      </c>
      <c r="AQ31">
        <v>25</v>
      </c>
      <c r="AR31">
        <v>57</v>
      </c>
      <c r="AS31">
        <v>1</v>
      </c>
      <c r="AT31">
        <f t="shared" si="10"/>
        <v>1849</v>
      </c>
      <c r="AU31">
        <f t="shared" si="11"/>
        <v>9</v>
      </c>
      <c r="AV31">
        <f t="shared" si="12"/>
        <v>301</v>
      </c>
      <c r="AW31">
        <f t="shared" si="13"/>
        <v>6.1428571428571432</v>
      </c>
      <c r="AX31">
        <f t="shared" si="14"/>
        <v>2.9900332225913623E-2</v>
      </c>
      <c r="AY31">
        <v>1</v>
      </c>
      <c r="AZ31">
        <v>1</v>
      </c>
      <c r="BA31" s="2">
        <f t="shared" si="15"/>
        <v>0.183712612927668</v>
      </c>
      <c r="BB31" s="2">
        <f t="shared" si="16"/>
        <v>0.58263792923047331</v>
      </c>
    </row>
    <row r="32" spans="1:54" x14ac:dyDescent="0.35">
      <c r="A32" t="s">
        <v>108</v>
      </c>
      <c r="B32" t="s">
        <v>109</v>
      </c>
      <c r="C32">
        <v>25</v>
      </c>
      <c r="E32">
        <v>12</v>
      </c>
      <c r="F32">
        <v>12</v>
      </c>
      <c r="G32">
        <v>201</v>
      </c>
      <c r="H32">
        <v>324</v>
      </c>
      <c r="I32">
        <f t="shared" si="17"/>
        <v>0.62037037037037035</v>
      </c>
      <c r="J32">
        <v>2070</v>
      </c>
      <c r="K32">
        <v>1020</v>
      </c>
      <c r="L32">
        <f t="shared" si="0"/>
        <v>5.0746268656716422</v>
      </c>
      <c r="M32">
        <v>6</v>
      </c>
      <c r="N32">
        <f t="shared" si="18"/>
        <v>1.8518518518518517E-2</v>
      </c>
      <c r="O32">
        <v>4</v>
      </c>
      <c r="P32">
        <f t="shared" si="19"/>
        <v>1.2345679012345678E-2</v>
      </c>
      <c r="Q32" s="1">
        <f t="shared" si="1"/>
        <v>5.5975902413319192E-3</v>
      </c>
      <c r="R32">
        <v>2</v>
      </c>
      <c r="S32">
        <v>0</v>
      </c>
      <c r="T32">
        <f t="shared" si="2"/>
        <v>5.1413881748071976E-3</v>
      </c>
      <c r="U32">
        <f t="shared" si="3"/>
        <v>0</v>
      </c>
      <c r="V32">
        <f t="shared" si="4"/>
        <v>1.662049861495845E-2</v>
      </c>
      <c r="W32">
        <f t="shared" si="5"/>
        <v>1.1080332409972299E-2</v>
      </c>
      <c r="X32">
        <v>23</v>
      </c>
      <c r="Y32">
        <f t="shared" si="20"/>
        <v>6.6282420749279536E-2</v>
      </c>
      <c r="Z32">
        <v>9</v>
      </c>
      <c r="AA32">
        <v>13</v>
      </c>
      <c r="AB32">
        <v>1</v>
      </c>
      <c r="AC32">
        <v>11</v>
      </c>
      <c r="AD32">
        <f t="shared" si="6"/>
        <v>3.5483870967741936E-2</v>
      </c>
      <c r="AE32">
        <v>57</v>
      </c>
      <c r="AF32">
        <f t="shared" si="7"/>
        <v>0.18387096774193548</v>
      </c>
      <c r="AG32">
        <v>222</v>
      </c>
      <c r="AH32">
        <f t="shared" si="8"/>
        <v>0.71612903225806457</v>
      </c>
      <c r="AI32">
        <v>2.4</v>
      </c>
      <c r="AJ32">
        <v>81</v>
      </c>
      <c r="AK32">
        <v>33</v>
      </c>
      <c r="AL32">
        <v>37</v>
      </c>
      <c r="AM32">
        <v>93</v>
      </c>
      <c r="AN32">
        <f t="shared" si="9"/>
        <v>0.25761772853185594</v>
      </c>
      <c r="AO32">
        <v>14</v>
      </c>
      <c r="AP32">
        <v>5.0999999999999996</v>
      </c>
      <c r="AQ32">
        <v>42</v>
      </c>
      <c r="AR32">
        <v>54</v>
      </c>
      <c r="AS32">
        <v>1</v>
      </c>
      <c r="AT32">
        <f t="shared" si="10"/>
        <v>2124</v>
      </c>
      <c r="AU32">
        <f t="shared" si="11"/>
        <v>7</v>
      </c>
      <c r="AV32">
        <f t="shared" si="12"/>
        <v>389</v>
      </c>
      <c r="AW32">
        <f t="shared" si="13"/>
        <v>5.4601542416452444</v>
      </c>
      <c r="AX32">
        <f t="shared" si="14"/>
        <v>1.7994858611825194E-2</v>
      </c>
      <c r="AY32">
        <v>3</v>
      </c>
      <c r="AZ32">
        <v>3</v>
      </c>
      <c r="BA32" s="2">
        <f t="shared" si="15"/>
        <v>0.22577435999686676</v>
      </c>
      <c r="BB32" s="2">
        <f t="shared" si="16"/>
        <v>0.6815806376999417</v>
      </c>
    </row>
    <row r="33" spans="1:54" x14ac:dyDescent="0.35">
      <c r="A33" t="s">
        <v>110</v>
      </c>
      <c r="B33" t="s">
        <v>111</v>
      </c>
      <c r="C33">
        <v>28</v>
      </c>
      <c r="E33">
        <v>13</v>
      </c>
      <c r="F33">
        <v>12</v>
      </c>
      <c r="G33">
        <v>262</v>
      </c>
      <c r="H33">
        <v>417</v>
      </c>
      <c r="I33">
        <f t="shared" si="17"/>
        <v>0.62829736211031173</v>
      </c>
      <c r="J33">
        <v>2464</v>
      </c>
      <c r="K33">
        <v>1452</v>
      </c>
      <c r="L33">
        <f t="shared" si="0"/>
        <v>5.5419847328244272</v>
      </c>
      <c r="M33">
        <v>13</v>
      </c>
      <c r="N33">
        <f t="shared" si="18"/>
        <v>3.117505995203837E-2</v>
      </c>
      <c r="O33">
        <v>10</v>
      </c>
      <c r="P33">
        <f t="shared" si="19"/>
        <v>2.3980815347721823E-2</v>
      </c>
      <c r="Q33" s="1">
        <f t="shared" si="1"/>
        <v>5.5490058205398644E-3</v>
      </c>
      <c r="R33">
        <v>6</v>
      </c>
      <c r="S33">
        <v>3</v>
      </c>
      <c r="T33">
        <f t="shared" si="2"/>
        <v>1.2578616352201259E-2</v>
      </c>
      <c r="U33">
        <f t="shared" si="3"/>
        <v>6.2893081761006293E-3</v>
      </c>
      <c r="V33">
        <f t="shared" si="4"/>
        <v>3.3126293995859216E-2</v>
      </c>
      <c r="W33">
        <f t="shared" si="5"/>
        <v>2.6915113871635612E-2</v>
      </c>
      <c r="X33">
        <v>30</v>
      </c>
      <c r="Y33">
        <f t="shared" si="20"/>
        <v>6.7114093959731544E-2</v>
      </c>
      <c r="Z33">
        <v>9</v>
      </c>
      <c r="AA33">
        <v>13</v>
      </c>
      <c r="AB33">
        <v>0</v>
      </c>
      <c r="AC33">
        <v>15</v>
      </c>
      <c r="AD33">
        <f t="shared" si="6"/>
        <v>3.7128712871287127E-2</v>
      </c>
      <c r="AE33">
        <v>67</v>
      </c>
      <c r="AF33">
        <f t="shared" si="7"/>
        <v>0.16584158415841585</v>
      </c>
      <c r="AG33">
        <v>283</v>
      </c>
      <c r="AH33">
        <f t="shared" si="8"/>
        <v>0.70049504950495045</v>
      </c>
      <c r="AI33">
        <v>2.5</v>
      </c>
      <c r="AJ33">
        <v>121</v>
      </c>
      <c r="AK33">
        <v>23</v>
      </c>
      <c r="AL33">
        <v>58</v>
      </c>
      <c r="AM33">
        <v>111</v>
      </c>
      <c r="AN33">
        <f t="shared" si="9"/>
        <v>0.22981366459627328</v>
      </c>
      <c r="AO33">
        <v>36</v>
      </c>
      <c r="AP33">
        <v>9.1999999999999993</v>
      </c>
      <c r="AQ33">
        <v>30</v>
      </c>
      <c r="AR33">
        <v>163</v>
      </c>
      <c r="AS33">
        <v>3</v>
      </c>
      <c r="AT33">
        <f t="shared" si="10"/>
        <v>2627</v>
      </c>
      <c r="AU33">
        <f t="shared" si="11"/>
        <v>16</v>
      </c>
      <c r="AV33">
        <f t="shared" si="12"/>
        <v>477</v>
      </c>
      <c r="AW33">
        <f t="shared" si="13"/>
        <v>5.5073375262054505</v>
      </c>
      <c r="AX33">
        <f t="shared" si="14"/>
        <v>3.3542976939203356E-2</v>
      </c>
      <c r="AY33">
        <v>0</v>
      </c>
      <c r="AZ33">
        <v>0</v>
      </c>
      <c r="BA33" s="2">
        <f t="shared" si="15"/>
        <v>0.26311668294334406</v>
      </c>
      <c r="BB33" s="2">
        <f t="shared" si="16"/>
        <v>0.68657857426912339</v>
      </c>
    </row>
    <row r="34" spans="1:54" x14ac:dyDescent="0.35">
      <c r="A34" t="s">
        <v>112</v>
      </c>
      <c r="B34" t="s">
        <v>94</v>
      </c>
      <c r="C34">
        <v>34</v>
      </c>
      <c r="E34">
        <v>8</v>
      </c>
      <c r="F34">
        <v>3</v>
      </c>
      <c r="G34">
        <v>59</v>
      </c>
      <c r="H34">
        <v>91</v>
      </c>
      <c r="I34">
        <f t="shared" si="17"/>
        <v>0.64835164835164838</v>
      </c>
      <c r="J34">
        <v>592</v>
      </c>
      <c r="K34">
        <v>336</v>
      </c>
      <c r="L34">
        <f t="shared" si="0"/>
        <v>5.6949152542372881</v>
      </c>
      <c r="M34">
        <v>2</v>
      </c>
      <c r="N34">
        <f t="shared" si="18"/>
        <v>2.197802197802198E-2</v>
      </c>
      <c r="O34">
        <v>0</v>
      </c>
      <c r="P34">
        <f t="shared" si="19"/>
        <v>0</v>
      </c>
      <c r="Q34" s="1">
        <f t="shared" si="1"/>
        <v>5.5408571034862887E-3</v>
      </c>
      <c r="R34">
        <v>2</v>
      </c>
      <c r="S34">
        <v>0</v>
      </c>
      <c r="T34">
        <f t="shared" si="2"/>
        <v>1.6260162601626018E-2</v>
      </c>
      <c r="U34">
        <f t="shared" si="3"/>
        <v>0</v>
      </c>
      <c r="V34">
        <f t="shared" si="4"/>
        <v>1.6949152542372881E-2</v>
      </c>
      <c r="W34">
        <f t="shared" si="5"/>
        <v>0</v>
      </c>
      <c r="X34">
        <v>10</v>
      </c>
      <c r="Y34">
        <f t="shared" si="20"/>
        <v>9.9009900990099015E-2</v>
      </c>
      <c r="Z34">
        <v>0</v>
      </c>
      <c r="AA34">
        <v>6</v>
      </c>
      <c r="AB34">
        <v>2</v>
      </c>
      <c r="AC34">
        <v>2</v>
      </c>
      <c r="AD34">
        <f t="shared" si="6"/>
        <v>2.4096385542168676E-2</v>
      </c>
      <c r="AE34">
        <v>11</v>
      </c>
      <c r="AF34">
        <f t="shared" si="7"/>
        <v>0.13253012048192772</v>
      </c>
      <c r="AG34">
        <v>63</v>
      </c>
      <c r="AH34">
        <f t="shared" si="8"/>
        <v>0.75903614457831325</v>
      </c>
      <c r="AI34">
        <v>2.1</v>
      </c>
      <c r="AJ34">
        <v>31</v>
      </c>
      <c r="AK34">
        <v>14</v>
      </c>
      <c r="AL34">
        <v>8</v>
      </c>
      <c r="AM34">
        <v>32</v>
      </c>
      <c r="AN34">
        <f t="shared" si="9"/>
        <v>0.2711864406779661</v>
      </c>
      <c r="AO34">
        <v>17</v>
      </c>
      <c r="AP34">
        <v>4.9000000000000004</v>
      </c>
      <c r="AQ34">
        <v>22</v>
      </c>
      <c r="AR34">
        <v>98</v>
      </c>
      <c r="AS34">
        <v>0</v>
      </c>
      <c r="AT34">
        <f t="shared" si="10"/>
        <v>690</v>
      </c>
      <c r="AU34">
        <f t="shared" si="11"/>
        <v>2</v>
      </c>
      <c r="AV34">
        <f t="shared" si="12"/>
        <v>123</v>
      </c>
      <c r="AW34">
        <f t="shared" si="13"/>
        <v>5.6097560975609753</v>
      </c>
      <c r="AX34">
        <f t="shared" si="14"/>
        <v>1.6260162601626018E-2</v>
      </c>
      <c r="AY34">
        <v>0</v>
      </c>
      <c r="AZ34">
        <v>0</v>
      </c>
      <c r="BA34" s="2">
        <f t="shared" si="15"/>
        <v>6.8311010059253136E-2</v>
      </c>
      <c r="BB34" s="2">
        <f t="shared" si="16"/>
        <v>0.78824848722785235</v>
      </c>
    </row>
    <row r="35" spans="1:54" x14ac:dyDescent="0.35">
      <c r="A35" t="s">
        <v>113</v>
      </c>
      <c r="B35" t="s">
        <v>104</v>
      </c>
      <c r="C35">
        <v>28</v>
      </c>
      <c r="E35">
        <v>6</v>
      </c>
      <c r="F35">
        <v>6</v>
      </c>
      <c r="G35">
        <v>105</v>
      </c>
      <c r="H35">
        <v>171</v>
      </c>
      <c r="I35">
        <f t="shared" si="17"/>
        <v>0.61403508771929827</v>
      </c>
      <c r="J35">
        <v>1115</v>
      </c>
      <c r="K35">
        <v>616</v>
      </c>
      <c r="L35">
        <f t="shared" si="0"/>
        <v>5.8666666666666663</v>
      </c>
      <c r="M35">
        <v>7</v>
      </c>
      <c r="N35">
        <f t="shared" si="18"/>
        <v>4.0935672514619881E-2</v>
      </c>
      <c r="O35">
        <v>4</v>
      </c>
      <c r="P35">
        <f t="shared" si="19"/>
        <v>2.3391812865497075E-2</v>
      </c>
      <c r="Q35" s="1">
        <f t="shared" si="1"/>
        <v>5.221905630271256E-3</v>
      </c>
      <c r="R35">
        <v>5</v>
      </c>
      <c r="S35">
        <v>2</v>
      </c>
      <c r="T35">
        <f t="shared" si="2"/>
        <v>2.336448598130841E-2</v>
      </c>
      <c r="U35">
        <f t="shared" si="3"/>
        <v>9.3457943925233638E-3</v>
      </c>
      <c r="V35">
        <f t="shared" si="4"/>
        <v>4.3902439024390241E-2</v>
      </c>
      <c r="W35">
        <f t="shared" si="5"/>
        <v>2.9268292682926831E-2</v>
      </c>
      <c r="X35">
        <v>17</v>
      </c>
      <c r="Y35">
        <f t="shared" si="20"/>
        <v>9.0425531914893623E-2</v>
      </c>
      <c r="Z35">
        <v>4</v>
      </c>
      <c r="AA35">
        <v>5</v>
      </c>
      <c r="AB35">
        <v>1</v>
      </c>
      <c r="AC35">
        <v>12</v>
      </c>
      <c r="AD35">
        <f t="shared" si="6"/>
        <v>7.2727272727272724E-2</v>
      </c>
      <c r="AE35">
        <v>34</v>
      </c>
      <c r="AF35">
        <f t="shared" si="7"/>
        <v>0.20606060606060606</v>
      </c>
      <c r="AG35">
        <v>118</v>
      </c>
      <c r="AH35">
        <f t="shared" si="8"/>
        <v>0.7151515151515152</v>
      </c>
      <c r="AI35">
        <v>2.5</v>
      </c>
      <c r="AJ35">
        <v>59</v>
      </c>
      <c r="AK35">
        <v>13</v>
      </c>
      <c r="AL35">
        <v>18</v>
      </c>
      <c r="AM35">
        <v>48</v>
      </c>
      <c r="AN35">
        <f t="shared" si="9"/>
        <v>0.23414634146341465</v>
      </c>
      <c r="AO35">
        <v>17</v>
      </c>
      <c r="AP35">
        <v>6.2</v>
      </c>
      <c r="AQ35">
        <v>26</v>
      </c>
      <c r="AR35">
        <v>142</v>
      </c>
      <c r="AS35">
        <v>1</v>
      </c>
      <c r="AT35">
        <f t="shared" si="10"/>
        <v>1257</v>
      </c>
      <c r="AU35">
        <f t="shared" si="11"/>
        <v>8</v>
      </c>
      <c r="AV35">
        <f t="shared" si="12"/>
        <v>214</v>
      </c>
      <c r="AW35">
        <f t="shared" si="13"/>
        <v>5.8738317757009346</v>
      </c>
      <c r="AX35">
        <f t="shared" si="14"/>
        <v>3.7383177570093455E-2</v>
      </c>
      <c r="AY35">
        <v>1</v>
      </c>
      <c r="AZ35">
        <v>1</v>
      </c>
      <c r="BA35" s="2">
        <f t="shared" si="15"/>
        <v>0.12318073854570322</v>
      </c>
      <c r="BB35" s="2">
        <f t="shared" si="16"/>
        <v>0.65860164988941405</v>
      </c>
    </row>
    <row r="36" spans="1:54" x14ac:dyDescent="0.35">
      <c r="A36" t="s">
        <v>114</v>
      </c>
      <c r="B36" t="s">
        <v>115</v>
      </c>
      <c r="C36">
        <v>25</v>
      </c>
      <c r="E36">
        <v>8</v>
      </c>
      <c r="F36">
        <v>7</v>
      </c>
      <c r="G36">
        <v>154</v>
      </c>
      <c r="H36">
        <v>244</v>
      </c>
      <c r="I36">
        <f t="shared" si="17"/>
        <v>0.63114754098360659</v>
      </c>
      <c r="J36">
        <v>1613</v>
      </c>
      <c r="K36">
        <v>782</v>
      </c>
      <c r="L36">
        <f t="shared" si="0"/>
        <v>5.0779220779220777</v>
      </c>
      <c r="M36">
        <v>8</v>
      </c>
      <c r="N36">
        <f t="shared" si="18"/>
        <v>3.2786885245901641E-2</v>
      </c>
      <c r="O36">
        <v>7</v>
      </c>
      <c r="P36">
        <f t="shared" si="19"/>
        <v>2.8688524590163935E-2</v>
      </c>
      <c r="Q36" s="1">
        <f t="shared" si="1"/>
        <v>5.1844263458100392E-3</v>
      </c>
      <c r="R36">
        <v>4</v>
      </c>
      <c r="S36">
        <v>2</v>
      </c>
      <c r="T36">
        <f t="shared" si="2"/>
        <v>1.4869888475836431E-2</v>
      </c>
      <c r="U36">
        <f t="shared" si="3"/>
        <v>7.4349442379182153E-3</v>
      </c>
      <c r="V36">
        <f t="shared" si="4"/>
        <v>4.1984732824427481E-2</v>
      </c>
      <c r="W36">
        <f t="shared" si="5"/>
        <v>3.4351145038167941E-2</v>
      </c>
      <c r="X36">
        <v>18</v>
      </c>
      <c r="Y36">
        <f t="shared" si="20"/>
        <v>6.8702290076335881E-2</v>
      </c>
      <c r="Z36">
        <v>12</v>
      </c>
      <c r="AA36">
        <v>12</v>
      </c>
      <c r="AB36">
        <v>0</v>
      </c>
      <c r="AC36">
        <v>9</v>
      </c>
      <c r="AD36">
        <f t="shared" si="6"/>
        <v>3.8793103448275863E-2</v>
      </c>
      <c r="AE36">
        <v>40</v>
      </c>
      <c r="AF36">
        <f t="shared" si="7"/>
        <v>0.17241379310344829</v>
      </c>
      <c r="AG36">
        <v>163</v>
      </c>
      <c r="AH36">
        <f t="shared" si="8"/>
        <v>0.70258620689655171</v>
      </c>
      <c r="AI36">
        <v>2.4</v>
      </c>
      <c r="AJ36">
        <v>70</v>
      </c>
      <c r="AK36">
        <v>3</v>
      </c>
      <c r="AL36">
        <v>14</v>
      </c>
      <c r="AM36">
        <v>35</v>
      </c>
      <c r="AN36">
        <f t="shared" si="9"/>
        <v>0.13358778625954199</v>
      </c>
      <c r="AO36">
        <v>0</v>
      </c>
      <c r="AP36">
        <v>0</v>
      </c>
      <c r="AQ36">
        <v>7</v>
      </c>
      <c r="AR36">
        <v>11</v>
      </c>
      <c r="AS36">
        <v>1</v>
      </c>
      <c r="AT36">
        <f t="shared" si="10"/>
        <v>1624</v>
      </c>
      <c r="AU36">
        <f t="shared" si="11"/>
        <v>9</v>
      </c>
      <c r="AV36">
        <f t="shared" si="12"/>
        <v>269</v>
      </c>
      <c r="AW36">
        <f t="shared" si="13"/>
        <v>6.037174721189591</v>
      </c>
      <c r="AX36">
        <f t="shared" si="14"/>
        <v>3.3457249070631967E-2</v>
      </c>
      <c r="AY36">
        <v>0</v>
      </c>
      <c r="AZ36">
        <v>1</v>
      </c>
      <c r="BA36" s="2">
        <f t="shared" si="15"/>
        <v>0.15587251624620446</v>
      </c>
      <c r="BB36" s="2">
        <f t="shared" si="16"/>
        <v>0.68626687539077758</v>
      </c>
    </row>
    <row r="37" spans="1:54" x14ac:dyDescent="0.35">
      <c r="A37" t="s">
        <v>116</v>
      </c>
      <c r="B37" t="s">
        <v>109</v>
      </c>
      <c r="C37">
        <v>29</v>
      </c>
      <c r="E37">
        <v>5</v>
      </c>
      <c r="F37">
        <v>2</v>
      </c>
      <c r="G37">
        <v>67</v>
      </c>
      <c r="H37">
        <v>107</v>
      </c>
      <c r="I37">
        <f t="shared" si="17"/>
        <v>0.62616822429906538</v>
      </c>
      <c r="J37">
        <v>632</v>
      </c>
      <c r="K37">
        <v>358</v>
      </c>
      <c r="L37">
        <f t="shared" si="0"/>
        <v>5.3432835820895521</v>
      </c>
      <c r="M37">
        <v>4</v>
      </c>
      <c r="N37">
        <f t="shared" si="18"/>
        <v>3.7383177570093455E-2</v>
      </c>
      <c r="O37">
        <v>5</v>
      </c>
      <c r="P37">
        <f t="shared" si="19"/>
        <v>4.6728971962616821E-2</v>
      </c>
      <c r="Q37" s="1">
        <f t="shared" si="1"/>
        <v>4.974274905422447E-3</v>
      </c>
      <c r="R37">
        <v>1</v>
      </c>
      <c r="S37">
        <v>1</v>
      </c>
      <c r="T37">
        <f t="shared" si="2"/>
        <v>7.6923076923076927E-3</v>
      </c>
      <c r="U37">
        <f t="shared" si="3"/>
        <v>7.6923076923076927E-3</v>
      </c>
      <c r="V37">
        <f t="shared" si="4"/>
        <v>4.9180327868852458E-2</v>
      </c>
      <c r="W37">
        <f t="shared" si="5"/>
        <v>4.9180327868852458E-2</v>
      </c>
      <c r="X37">
        <v>7</v>
      </c>
      <c r="Y37">
        <f t="shared" si="20"/>
        <v>6.1403508771929821E-2</v>
      </c>
      <c r="Z37">
        <v>0</v>
      </c>
      <c r="AA37">
        <v>1</v>
      </c>
      <c r="AB37">
        <v>1</v>
      </c>
      <c r="AC37">
        <v>5</v>
      </c>
      <c r="AD37">
        <f t="shared" si="6"/>
        <v>4.7619047619047616E-2</v>
      </c>
      <c r="AE37">
        <v>14</v>
      </c>
      <c r="AF37">
        <f t="shared" si="7"/>
        <v>0.13333333333333333</v>
      </c>
      <c r="AG37">
        <v>65</v>
      </c>
      <c r="AH37">
        <f t="shared" si="8"/>
        <v>0.61904761904761907</v>
      </c>
      <c r="AI37">
        <v>2.4</v>
      </c>
      <c r="AJ37">
        <v>17</v>
      </c>
      <c r="AK37">
        <v>6</v>
      </c>
      <c r="AL37">
        <v>5</v>
      </c>
      <c r="AM37">
        <v>18</v>
      </c>
      <c r="AN37">
        <f t="shared" si="9"/>
        <v>0.14754098360655737</v>
      </c>
      <c r="AO37">
        <v>8</v>
      </c>
      <c r="AP37">
        <v>6.3</v>
      </c>
      <c r="AQ37">
        <v>16</v>
      </c>
      <c r="AR37">
        <v>54</v>
      </c>
      <c r="AS37">
        <v>2</v>
      </c>
      <c r="AT37">
        <f t="shared" si="10"/>
        <v>686</v>
      </c>
      <c r="AU37">
        <f t="shared" si="11"/>
        <v>6</v>
      </c>
      <c r="AV37">
        <f t="shared" si="12"/>
        <v>130</v>
      </c>
      <c r="AW37">
        <f t="shared" si="13"/>
        <v>5.2769230769230768</v>
      </c>
      <c r="AX37">
        <f t="shared" si="14"/>
        <v>4.6153846153846156E-2</v>
      </c>
      <c r="AY37">
        <v>0</v>
      </c>
      <c r="AZ37">
        <v>0</v>
      </c>
      <c r="BA37" s="2">
        <f t="shared" si="15"/>
        <v>6.5573518284993706E-2</v>
      </c>
      <c r="BB37" s="2">
        <f t="shared" si="16"/>
        <v>0.63995323005986404</v>
      </c>
    </row>
    <row r="38" spans="1:54" x14ac:dyDescent="0.35">
      <c r="A38" t="s">
        <v>117</v>
      </c>
      <c r="B38" t="s">
        <v>118</v>
      </c>
      <c r="C38">
        <v>24</v>
      </c>
      <c r="E38">
        <v>10</v>
      </c>
      <c r="F38">
        <v>10</v>
      </c>
      <c r="G38">
        <v>181</v>
      </c>
      <c r="H38">
        <v>295</v>
      </c>
      <c r="I38">
        <f t="shared" si="17"/>
        <v>0.61355932203389829</v>
      </c>
      <c r="J38">
        <v>1976</v>
      </c>
      <c r="K38">
        <v>976</v>
      </c>
      <c r="L38">
        <f t="shared" si="0"/>
        <v>5.3922651933701662</v>
      </c>
      <c r="M38">
        <v>14</v>
      </c>
      <c r="N38">
        <f t="shared" si="18"/>
        <v>4.7457627118644069E-2</v>
      </c>
      <c r="O38">
        <v>8</v>
      </c>
      <c r="P38">
        <f t="shared" si="19"/>
        <v>2.7118644067796609E-2</v>
      </c>
      <c r="Q38" s="1">
        <f t="shared" si="1"/>
        <v>4.8437735066013026E-3</v>
      </c>
      <c r="R38">
        <v>9</v>
      </c>
      <c r="S38">
        <v>4</v>
      </c>
      <c r="T38">
        <f t="shared" si="2"/>
        <v>2.1126760563380281E-2</v>
      </c>
      <c r="U38">
        <f t="shared" si="3"/>
        <v>9.3896713615023476E-3</v>
      </c>
      <c r="V38">
        <f t="shared" si="4"/>
        <v>4.6961325966850827E-2</v>
      </c>
      <c r="W38">
        <f t="shared" si="5"/>
        <v>3.3149171270718231E-2</v>
      </c>
      <c r="X38">
        <v>35</v>
      </c>
      <c r="Y38">
        <f t="shared" si="20"/>
        <v>0.10606060606060606</v>
      </c>
      <c r="Z38">
        <v>9</v>
      </c>
      <c r="AA38">
        <v>18</v>
      </c>
      <c r="AB38">
        <v>0</v>
      </c>
      <c r="AC38">
        <v>9</v>
      </c>
      <c r="AD38">
        <f t="shared" si="6"/>
        <v>3.2490974729241874E-2</v>
      </c>
      <c r="AE38">
        <v>36</v>
      </c>
      <c r="AF38">
        <f t="shared" si="7"/>
        <v>0.1299638989169675</v>
      </c>
      <c r="AG38">
        <v>178</v>
      </c>
      <c r="AH38">
        <f t="shared" si="8"/>
        <v>0.64259927797833938</v>
      </c>
      <c r="AI38">
        <v>2.7</v>
      </c>
      <c r="AJ38">
        <v>100</v>
      </c>
      <c r="AK38">
        <v>32</v>
      </c>
      <c r="AL38">
        <v>25</v>
      </c>
      <c r="AM38">
        <v>92</v>
      </c>
      <c r="AN38">
        <f t="shared" si="9"/>
        <v>0.2541436464088398</v>
      </c>
      <c r="AO38">
        <v>32</v>
      </c>
      <c r="AP38">
        <v>8.4</v>
      </c>
      <c r="AQ38">
        <v>96</v>
      </c>
      <c r="AR38">
        <v>488</v>
      </c>
      <c r="AS38">
        <v>2</v>
      </c>
      <c r="AT38">
        <f t="shared" si="10"/>
        <v>2464</v>
      </c>
      <c r="AU38">
        <f t="shared" si="11"/>
        <v>16</v>
      </c>
      <c r="AV38">
        <f t="shared" si="12"/>
        <v>426</v>
      </c>
      <c r="AW38">
        <f t="shared" si="13"/>
        <v>5.784037558685446</v>
      </c>
      <c r="AX38">
        <f t="shared" si="14"/>
        <v>3.7558685446009391E-2</v>
      </c>
      <c r="AY38">
        <v>1</v>
      </c>
      <c r="AZ38">
        <v>1</v>
      </c>
      <c r="BA38" s="2">
        <f t="shared" si="15"/>
        <v>0.24099735947915854</v>
      </c>
      <c r="BB38" s="2">
        <f t="shared" si="16"/>
        <v>0.64940647867462709</v>
      </c>
    </row>
    <row r="39" spans="1:54" x14ac:dyDescent="0.35">
      <c r="A39" t="s">
        <v>119</v>
      </c>
      <c r="B39" t="s">
        <v>120</v>
      </c>
      <c r="C39">
        <v>26</v>
      </c>
      <c r="E39">
        <v>5</v>
      </c>
      <c r="F39">
        <v>5</v>
      </c>
      <c r="G39">
        <v>105</v>
      </c>
      <c r="H39">
        <v>169</v>
      </c>
      <c r="I39">
        <f t="shared" si="17"/>
        <v>0.62130177514792895</v>
      </c>
      <c r="J39">
        <v>1075</v>
      </c>
      <c r="K39">
        <v>566</v>
      </c>
      <c r="L39">
        <f t="shared" si="0"/>
        <v>5.3904761904761909</v>
      </c>
      <c r="M39">
        <v>4</v>
      </c>
      <c r="N39">
        <f t="shared" si="18"/>
        <v>2.3668639053254437E-2</v>
      </c>
      <c r="O39">
        <v>4</v>
      </c>
      <c r="P39">
        <f t="shared" si="19"/>
        <v>2.3668639053254437E-2</v>
      </c>
      <c r="Q39" s="1">
        <f t="shared" si="1"/>
        <v>4.5119368502117823E-3</v>
      </c>
      <c r="R39">
        <v>5</v>
      </c>
      <c r="S39">
        <v>0</v>
      </c>
      <c r="T39">
        <f t="shared" si="2"/>
        <v>2.358490566037736E-2</v>
      </c>
      <c r="U39">
        <f t="shared" si="3"/>
        <v>0</v>
      </c>
      <c r="V39">
        <f t="shared" si="4"/>
        <v>4.5918367346938778E-2</v>
      </c>
      <c r="W39">
        <f t="shared" si="5"/>
        <v>2.0408163265306121E-2</v>
      </c>
      <c r="X39">
        <v>14</v>
      </c>
      <c r="Y39">
        <f t="shared" si="20"/>
        <v>7.650273224043716E-2</v>
      </c>
      <c r="Z39">
        <v>7</v>
      </c>
      <c r="AA39">
        <v>2</v>
      </c>
      <c r="AB39">
        <v>0</v>
      </c>
      <c r="AC39">
        <v>5</v>
      </c>
      <c r="AD39">
        <f t="shared" si="6"/>
        <v>2.9940119760479042E-2</v>
      </c>
      <c r="AE39">
        <v>17</v>
      </c>
      <c r="AF39">
        <f t="shared" si="7"/>
        <v>0.10179640718562874</v>
      </c>
      <c r="AG39">
        <v>89</v>
      </c>
      <c r="AH39">
        <f t="shared" si="8"/>
        <v>0.53293413173652693</v>
      </c>
      <c r="AI39">
        <v>2.4</v>
      </c>
      <c r="AJ39">
        <v>48</v>
      </c>
      <c r="AK39">
        <v>8</v>
      </c>
      <c r="AL39">
        <v>8</v>
      </c>
      <c r="AM39">
        <v>30</v>
      </c>
      <c r="AN39">
        <f t="shared" si="9"/>
        <v>0.15306122448979592</v>
      </c>
      <c r="AO39">
        <v>13</v>
      </c>
      <c r="AP39">
        <v>8.8000000000000007</v>
      </c>
      <c r="AQ39">
        <v>29</v>
      </c>
      <c r="AR39">
        <v>155</v>
      </c>
      <c r="AS39">
        <v>3</v>
      </c>
      <c r="AT39">
        <f t="shared" si="10"/>
        <v>1230</v>
      </c>
      <c r="AU39">
        <f t="shared" si="11"/>
        <v>7</v>
      </c>
      <c r="AV39">
        <f t="shared" si="12"/>
        <v>212</v>
      </c>
      <c r="AW39">
        <f t="shared" si="13"/>
        <v>5.8018867924528301</v>
      </c>
      <c r="AX39">
        <f t="shared" si="14"/>
        <v>3.3018867924528301E-2</v>
      </c>
      <c r="AY39">
        <v>1</v>
      </c>
      <c r="AZ39">
        <v>1</v>
      </c>
      <c r="BA39" s="2">
        <f t="shared" si="15"/>
        <v>0.11410050057758954</v>
      </c>
      <c r="BB39" s="2">
        <f t="shared" si="16"/>
        <v>0.58032644860588811</v>
      </c>
    </row>
    <row r="40" spans="1:54" x14ac:dyDescent="0.35">
      <c r="A40" t="s">
        <v>121</v>
      </c>
      <c r="B40" t="s">
        <v>69</v>
      </c>
      <c r="C40">
        <v>24</v>
      </c>
      <c r="E40">
        <v>13</v>
      </c>
      <c r="F40">
        <v>12</v>
      </c>
      <c r="G40">
        <v>224</v>
      </c>
      <c r="H40">
        <v>354</v>
      </c>
      <c r="I40">
        <f t="shared" si="17"/>
        <v>0.63276836158192096</v>
      </c>
      <c r="J40">
        <v>2528</v>
      </c>
      <c r="K40">
        <v>1512</v>
      </c>
      <c r="L40">
        <f t="shared" si="0"/>
        <v>6.75</v>
      </c>
      <c r="M40">
        <v>10</v>
      </c>
      <c r="N40">
        <f t="shared" si="18"/>
        <v>2.8248587570621469E-2</v>
      </c>
      <c r="O40">
        <v>10</v>
      </c>
      <c r="P40">
        <f t="shared" si="19"/>
        <v>2.8248587570621469E-2</v>
      </c>
      <c r="Q40" s="1">
        <f t="shared" si="1"/>
        <v>4.4831728585702614E-3</v>
      </c>
      <c r="R40">
        <v>11</v>
      </c>
      <c r="S40">
        <v>6</v>
      </c>
      <c r="T40">
        <f t="shared" si="2"/>
        <v>2.5229357798165139E-2</v>
      </c>
      <c r="U40">
        <f t="shared" si="3"/>
        <v>1.3761467889908258E-2</v>
      </c>
      <c r="V40">
        <f t="shared" si="4"/>
        <v>5.1980198019801978E-2</v>
      </c>
      <c r="W40">
        <f t="shared" si="5"/>
        <v>3.9603960396039604E-2</v>
      </c>
      <c r="X40">
        <v>31</v>
      </c>
      <c r="Y40">
        <f t="shared" si="20"/>
        <v>8.0519480519480519E-2</v>
      </c>
      <c r="Z40">
        <v>11</v>
      </c>
      <c r="AA40">
        <v>10</v>
      </c>
      <c r="AB40">
        <v>2</v>
      </c>
      <c r="AC40">
        <v>16</v>
      </c>
      <c r="AD40">
        <f t="shared" si="6"/>
        <v>4.6783625730994149E-2</v>
      </c>
      <c r="AE40">
        <v>48</v>
      </c>
      <c r="AF40">
        <f t="shared" si="7"/>
        <v>0.14035087719298245</v>
      </c>
      <c r="AG40">
        <v>257</v>
      </c>
      <c r="AH40">
        <f t="shared" si="8"/>
        <v>0.75146198830409361</v>
      </c>
      <c r="AI40">
        <v>2.2999999999999998</v>
      </c>
      <c r="AJ40">
        <v>88</v>
      </c>
      <c r="AK40">
        <v>25</v>
      </c>
      <c r="AL40">
        <v>27</v>
      </c>
      <c r="AM40">
        <v>83</v>
      </c>
      <c r="AN40">
        <f t="shared" si="9"/>
        <v>0.20544554455445543</v>
      </c>
      <c r="AO40">
        <v>19</v>
      </c>
      <c r="AP40">
        <v>6.8</v>
      </c>
      <c r="AQ40">
        <v>51</v>
      </c>
      <c r="AR40">
        <v>193</v>
      </c>
      <c r="AS40">
        <v>5</v>
      </c>
      <c r="AT40">
        <f t="shared" si="10"/>
        <v>2721</v>
      </c>
      <c r="AU40">
        <f t="shared" si="11"/>
        <v>15</v>
      </c>
      <c r="AV40">
        <f t="shared" si="12"/>
        <v>436</v>
      </c>
      <c r="AW40">
        <f t="shared" si="13"/>
        <v>6.2408256880733948</v>
      </c>
      <c r="AX40">
        <f t="shared" si="14"/>
        <v>3.4403669724770644E-2</v>
      </c>
      <c r="AY40">
        <v>2</v>
      </c>
      <c r="AZ40">
        <v>4</v>
      </c>
      <c r="BA40" s="2">
        <f t="shared" si="15"/>
        <v>0.26652347170496871</v>
      </c>
      <c r="BB40" s="2">
        <f t="shared" si="16"/>
        <v>0.76774639588146687</v>
      </c>
    </row>
    <row r="41" spans="1:54" x14ac:dyDescent="0.35">
      <c r="A41" t="s">
        <v>122</v>
      </c>
      <c r="B41" t="s">
        <v>123</v>
      </c>
      <c r="C41">
        <v>24</v>
      </c>
      <c r="E41">
        <v>7</v>
      </c>
      <c r="F41">
        <v>3</v>
      </c>
      <c r="G41">
        <v>74</v>
      </c>
      <c r="H41">
        <v>123</v>
      </c>
      <c r="I41">
        <f t="shared" si="17"/>
        <v>0.60162601626016265</v>
      </c>
      <c r="J41">
        <v>719</v>
      </c>
      <c r="K41">
        <v>341</v>
      </c>
      <c r="L41">
        <f t="shared" si="0"/>
        <v>4.6081081081081079</v>
      </c>
      <c r="M41">
        <v>4</v>
      </c>
      <c r="N41">
        <f t="shared" si="18"/>
        <v>3.2520325203252036E-2</v>
      </c>
      <c r="O41">
        <v>4</v>
      </c>
      <c r="P41">
        <f t="shared" si="19"/>
        <v>3.2520325203252036E-2</v>
      </c>
      <c r="Q41" s="1">
        <f t="shared" si="1"/>
        <v>4.4400118203309687E-3</v>
      </c>
      <c r="R41">
        <v>1</v>
      </c>
      <c r="S41">
        <v>0</v>
      </c>
      <c r="T41">
        <f t="shared" si="2"/>
        <v>6.9444444444444441E-3</v>
      </c>
      <c r="U41">
        <f t="shared" si="3"/>
        <v>0</v>
      </c>
      <c r="V41">
        <f t="shared" si="4"/>
        <v>3.5460992907801421E-2</v>
      </c>
      <c r="W41">
        <f t="shared" si="5"/>
        <v>2.8368794326241134E-2</v>
      </c>
      <c r="X41">
        <v>13</v>
      </c>
      <c r="Y41">
        <f t="shared" si="20"/>
        <v>9.5588235294117641E-2</v>
      </c>
      <c r="Z41">
        <v>2</v>
      </c>
      <c r="AA41">
        <v>5</v>
      </c>
      <c r="AB41">
        <v>0</v>
      </c>
      <c r="AC41">
        <v>5</v>
      </c>
      <c r="AD41">
        <f t="shared" si="6"/>
        <v>4.2372881355932202E-2</v>
      </c>
      <c r="AE41">
        <v>21</v>
      </c>
      <c r="AF41">
        <f t="shared" si="7"/>
        <v>0.17796610169491525</v>
      </c>
      <c r="AG41">
        <v>63</v>
      </c>
      <c r="AH41">
        <f t="shared" si="8"/>
        <v>0.53389830508474578</v>
      </c>
      <c r="AI41">
        <v>2.4</v>
      </c>
      <c r="AJ41">
        <v>39</v>
      </c>
      <c r="AK41">
        <v>9</v>
      </c>
      <c r="AL41">
        <v>1</v>
      </c>
      <c r="AM41">
        <v>23</v>
      </c>
      <c r="AN41">
        <f t="shared" si="9"/>
        <v>0.16312056737588654</v>
      </c>
      <c r="AO41">
        <v>5</v>
      </c>
      <c r="AP41">
        <v>5.4</v>
      </c>
      <c r="AQ41">
        <v>8</v>
      </c>
      <c r="AR41">
        <v>31</v>
      </c>
      <c r="AS41">
        <v>0</v>
      </c>
      <c r="AT41">
        <f t="shared" si="10"/>
        <v>750</v>
      </c>
      <c r="AU41">
        <f t="shared" si="11"/>
        <v>4</v>
      </c>
      <c r="AV41">
        <f t="shared" si="12"/>
        <v>144</v>
      </c>
      <c r="AW41">
        <f t="shared" si="13"/>
        <v>5.208333333333333</v>
      </c>
      <c r="AX41">
        <f t="shared" si="14"/>
        <v>2.7777777777777776E-2</v>
      </c>
      <c r="AY41">
        <v>0</v>
      </c>
      <c r="AZ41">
        <v>0</v>
      </c>
      <c r="BA41" s="2">
        <f t="shared" si="15"/>
        <v>6.7316784869976359E-2</v>
      </c>
      <c r="BB41" s="2">
        <f t="shared" si="16"/>
        <v>0.49779585154758871</v>
      </c>
    </row>
    <row r="42" spans="1:54" x14ac:dyDescent="0.35">
      <c r="A42" t="s">
        <v>124</v>
      </c>
      <c r="B42" t="s">
        <v>115</v>
      </c>
      <c r="C42">
        <v>32</v>
      </c>
      <c r="E42">
        <v>6</v>
      </c>
      <c r="F42">
        <v>6</v>
      </c>
      <c r="G42">
        <v>110</v>
      </c>
      <c r="H42">
        <v>168</v>
      </c>
      <c r="I42">
        <f t="shared" si="17"/>
        <v>0.65476190476190477</v>
      </c>
      <c r="J42">
        <v>1205</v>
      </c>
      <c r="K42">
        <v>737</v>
      </c>
      <c r="L42">
        <f t="shared" si="0"/>
        <v>6.7</v>
      </c>
      <c r="M42">
        <v>7</v>
      </c>
      <c r="N42">
        <f t="shared" si="18"/>
        <v>4.1666666666666664E-2</v>
      </c>
      <c r="O42">
        <v>9</v>
      </c>
      <c r="P42">
        <f t="shared" si="19"/>
        <v>5.3571428571428568E-2</v>
      </c>
      <c r="Q42" s="1">
        <f t="shared" si="1"/>
        <v>4.3806365000394849E-3</v>
      </c>
      <c r="R42">
        <v>1</v>
      </c>
      <c r="S42">
        <v>0</v>
      </c>
      <c r="T42">
        <f t="shared" si="2"/>
        <v>4.9751243781094526E-3</v>
      </c>
      <c r="U42">
        <f t="shared" si="3"/>
        <v>0</v>
      </c>
      <c r="V42">
        <f t="shared" si="4"/>
        <v>5.2910052910052907E-2</v>
      </c>
      <c r="W42">
        <f t="shared" si="5"/>
        <v>4.7619047619047616E-2</v>
      </c>
      <c r="X42">
        <v>13</v>
      </c>
      <c r="Y42">
        <f t="shared" si="20"/>
        <v>7.18232044198895E-2</v>
      </c>
      <c r="Z42">
        <v>5</v>
      </c>
      <c r="AA42">
        <v>3</v>
      </c>
      <c r="AB42">
        <v>1</v>
      </c>
      <c r="AC42">
        <v>5</v>
      </c>
      <c r="AD42">
        <f t="shared" si="6"/>
        <v>3.048780487804878E-2</v>
      </c>
      <c r="AE42">
        <v>29</v>
      </c>
      <c r="AF42">
        <f t="shared" si="7"/>
        <v>0.17682926829268292</v>
      </c>
      <c r="AG42">
        <v>117</v>
      </c>
      <c r="AH42">
        <f t="shared" si="8"/>
        <v>0.71341463414634143</v>
      </c>
      <c r="AI42">
        <v>2.5</v>
      </c>
      <c r="AJ42">
        <v>49</v>
      </c>
      <c r="AK42">
        <v>5</v>
      </c>
      <c r="AL42">
        <v>15</v>
      </c>
      <c r="AM42">
        <v>33</v>
      </c>
      <c r="AN42">
        <f t="shared" si="9"/>
        <v>0.17460317460317459</v>
      </c>
      <c r="AO42">
        <v>8</v>
      </c>
      <c r="AP42">
        <v>4.9000000000000004</v>
      </c>
      <c r="AQ42">
        <v>20</v>
      </c>
      <c r="AR42">
        <v>39</v>
      </c>
      <c r="AS42">
        <v>0</v>
      </c>
      <c r="AT42">
        <f t="shared" si="10"/>
        <v>1244</v>
      </c>
      <c r="AU42">
        <f t="shared" si="11"/>
        <v>7</v>
      </c>
      <c r="AV42">
        <f t="shared" si="12"/>
        <v>201</v>
      </c>
      <c r="AW42">
        <f t="shared" si="13"/>
        <v>6.189054726368159</v>
      </c>
      <c r="AX42">
        <f t="shared" si="14"/>
        <v>3.482587064676617E-2</v>
      </c>
      <c r="AY42">
        <v>2</v>
      </c>
      <c r="AZ42">
        <v>2</v>
      </c>
      <c r="BA42" s="2">
        <f t="shared" si="15"/>
        <v>0.11431581773671326</v>
      </c>
      <c r="BB42" s="2">
        <f t="shared" si="16"/>
        <v>0.69029252450484702</v>
      </c>
    </row>
    <row r="43" spans="1:54" x14ac:dyDescent="0.35">
      <c r="A43" t="s">
        <v>125</v>
      </c>
      <c r="B43" t="s">
        <v>123</v>
      </c>
      <c r="C43">
        <v>25</v>
      </c>
      <c r="E43">
        <v>11</v>
      </c>
      <c r="F43">
        <v>11</v>
      </c>
      <c r="G43">
        <v>224</v>
      </c>
      <c r="H43">
        <v>345</v>
      </c>
      <c r="I43">
        <f t="shared" si="17"/>
        <v>0.64927536231884053</v>
      </c>
      <c r="J43">
        <v>2120</v>
      </c>
      <c r="K43">
        <v>905</v>
      </c>
      <c r="L43">
        <f t="shared" si="0"/>
        <v>4.0401785714285712</v>
      </c>
      <c r="M43">
        <v>10</v>
      </c>
      <c r="N43">
        <f t="shared" si="18"/>
        <v>2.8985507246376812E-2</v>
      </c>
      <c r="O43">
        <v>12</v>
      </c>
      <c r="P43">
        <f t="shared" si="19"/>
        <v>3.4782608695652174E-2</v>
      </c>
      <c r="Q43" s="1">
        <f t="shared" si="1"/>
        <v>4.2149521386162609E-3</v>
      </c>
      <c r="R43">
        <v>3</v>
      </c>
      <c r="S43">
        <v>2</v>
      </c>
      <c r="T43">
        <f t="shared" si="2"/>
        <v>7.6335877862595417E-3</v>
      </c>
      <c r="U43">
        <f t="shared" si="3"/>
        <v>5.0890585241730284E-3</v>
      </c>
      <c r="V43">
        <f t="shared" si="4"/>
        <v>3.968253968253968E-2</v>
      </c>
      <c r="W43">
        <f t="shared" si="5"/>
        <v>3.7037037037037035E-2</v>
      </c>
      <c r="X43">
        <v>22</v>
      </c>
      <c r="Y43">
        <f t="shared" si="20"/>
        <v>5.9945504087193457E-2</v>
      </c>
      <c r="Z43">
        <v>8</v>
      </c>
      <c r="AA43">
        <v>6</v>
      </c>
      <c r="AB43">
        <v>0</v>
      </c>
      <c r="AC43">
        <v>16</v>
      </c>
      <c r="AD43">
        <f t="shared" si="6"/>
        <v>4.71976401179941E-2</v>
      </c>
      <c r="AE43">
        <v>54</v>
      </c>
      <c r="AF43">
        <f t="shared" si="7"/>
        <v>0.15929203539823009</v>
      </c>
      <c r="AG43">
        <v>254</v>
      </c>
      <c r="AH43">
        <f t="shared" si="8"/>
        <v>0.74926253687315636</v>
      </c>
      <c r="AI43">
        <v>2.2000000000000002</v>
      </c>
      <c r="AJ43">
        <v>92</v>
      </c>
      <c r="AK43">
        <v>30</v>
      </c>
      <c r="AL43">
        <v>24</v>
      </c>
      <c r="AM43">
        <v>76</v>
      </c>
      <c r="AN43">
        <f t="shared" si="9"/>
        <v>0.20105820105820105</v>
      </c>
      <c r="AO43">
        <v>11</v>
      </c>
      <c r="AP43">
        <v>7.3</v>
      </c>
      <c r="AQ43">
        <v>26</v>
      </c>
      <c r="AR43">
        <v>96</v>
      </c>
      <c r="AS43">
        <v>0</v>
      </c>
      <c r="AT43">
        <f t="shared" si="10"/>
        <v>2216</v>
      </c>
      <c r="AU43">
        <f t="shared" si="11"/>
        <v>10</v>
      </c>
      <c r="AV43">
        <f t="shared" si="12"/>
        <v>393</v>
      </c>
      <c r="AW43">
        <f t="shared" si="13"/>
        <v>5.6386768447837152</v>
      </c>
      <c r="AX43">
        <f t="shared" si="14"/>
        <v>2.5445292620865138E-2</v>
      </c>
      <c r="AY43">
        <v>1</v>
      </c>
      <c r="AZ43">
        <v>1</v>
      </c>
      <c r="BA43" s="2">
        <f t="shared" si="15"/>
        <v>0.21136275293832549</v>
      </c>
      <c r="BB43" s="2">
        <f t="shared" si="16"/>
        <v>0.73098297955013247</v>
      </c>
    </row>
    <row r="44" spans="1:54" x14ac:dyDescent="0.35">
      <c r="A44" t="s">
        <v>126</v>
      </c>
      <c r="B44" t="s">
        <v>73</v>
      </c>
      <c r="C44">
        <v>28</v>
      </c>
      <c r="E44">
        <v>2</v>
      </c>
      <c r="F44">
        <v>1</v>
      </c>
      <c r="G44">
        <v>36</v>
      </c>
      <c r="H44">
        <v>56</v>
      </c>
      <c r="I44">
        <f t="shared" si="17"/>
        <v>0.6428571428571429</v>
      </c>
      <c r="J44">
        <v>436</v>
      </c>
      <c r="K44">
        <v>214</v>
      </c>
      <c r="L44">
        <f t="shared" si="0"/>
        <v>5.9444444444444446</v>
      </c>
      <c r="M44">
        <v>3</v>
      </c>
      <c r="N44">
        <f t="shared" si="18"/>
        <v>5.3571428571428568E-2</v>
      </c>
      <c r="O44">
        <v>1</v>
      </c>
      <c r="P44">
        <f t="shared" si="19"/>
        <v>1.7857142857142856E-2</v>
      </c>
      <c r="Q44" s="1">
        <f t="shared" si="1"/>
        <v>3.7926267281105986E-3</v>
      </c>
      <c r="R44">
        <v>4</v>
      </c>
      <c r="S44">
        <v>3</v>
      </c>
      <c r="T44">
        <f t="shared" si="2"/>
        <v>6.3492063492063489E-2</v>
      </c>
      <c r="U44">
        <f t="shared" si="3"/>
        <v>4.7619047619047616E-2</v>
      </c>
      <c r="V44">
        <f t="shared" si="4"/>
        <v>8.0645161290322578E-2</v>
      </c>
      <c r="W44">
        <f t="shared" si="5"/>
        <v>6.4516129032258063E-2</v>
      </c>
      <c r="X44">
        <v>5</v>
      </c>
      <c r="Y44">
        <f t="shared" si="20"/>
        <v>8.1967213114754092E-2</v>
      </c>
      <c r="Z44">
        <v>3</v>
      </c>
      <c r="AA44">
        <v>1</v>
      </c>
      <c r="AB44">
        <v>0</v>
      </c>
      <c r="AC44">
        <v>0</v>
      </c>
      <c r="AD44">
        <f t="shared" si="6"/>
        <v>0</v>
      </c>
      <c r="AE44">
        <v>10</v>
      </c>
      <c r="AF44">
        <f t="shared" si="7"/>
        <v>0.18181818181818182</v>
      </c>
      <c r="AG44">
        <v>37</v>
      </c>
      <c r="AH44">
        <f t="shared" si="8"/>
        <v>0.67272727272727273</v>
      </c>
      <c r="AI44">
        <v>2.5</v>
      </c>
      <c r="AJ44">
        <v>23</v>
      </c>
      <c r="AK44">
        <v>3</v>
      </c>
      <c r="AL44">
        <v>4</v>
      </c>
      <c r="AM44">
        <v>12</v>
      </c>
      <c r="AN44">
        <f t="shared" si="9"/>
        <v>0.19354838709677419</v>
      </c>
      <c r="AO44">
        <v>1</v>
      </c>
      <c r="AP44">
        <v>9</v>
      </c>
      <c r="AQ44">
        <v>2</v>
      </c>
      <c r="AR44">
        <v>11</v>
      </c>
      <c r="AS44">
        <v>0</v>
      </c>
      <c r="AT44">
        <f t="shared" si="10"/>
        <v>447</v>
      </c>
      <c r="AU44">
        <f t="shared" si="11"/>
        <v>3</v>
      </c>
      <c r="AV44">
        <f t="shared" si="12"/>
        <v>63</v>
      </c>
      <c r="AW44">
        <f t="shared" si="13"/>
        <v>7.0952380952380949</v>
      </c>
      <c r="AX44">
        <f t="shared" si="14"/>
        <v>4.7619047619047616E-2</v>
      </c>
      <c r="AY44">
        <v>0</v>
      </c>
      <c r="AZ44">
        <v>0</v>
      </c>
      <c r="BA44" s="2">
        <f t="shared" si="15"/>
        <v>1.1673886328725035E-2</v>
      </c>
      <c r="BB44" s="2">
        <f t="shared" si="16"/>
        <v>0.63156577293674077</v>
      </c>
    </row>
    <row r="45" spans="1:54" x14ac:dyDescent="0.35">
      <c r="A45" t="s">
        <v>127</v>
      </c>
      <c r="B45" t="s">
        <v>128</v>
      </c>
      <c r="C45">
        <v>24</v>
      </c>
      <c r="E45">
        <v>12</v>
      </c>
      <c r="F45">
        <v>11</v>
      </c>
      <c r="G45">
        <v>221</v>
      </c>
      <c r="H45">
        <v>368</v>
      </c>
      <c r="I45">
        <f t="shared" si="17"/>
        <v>0.60054347826086951</v>
      </c>
      <c r="J45">
        <v>2271</v>
      </c>
      <c r="K45">
        <v>1158</v>
      </c>
      <c r="L45">
        <f t="shared" si="0"/>
        <v>5.2398190045248869</v>
      </c>
      <c r="M45">
        <v>8</v>
      </c>
      <c r="N45">
        <f t="shared" si="18"/>
        <v>2.1739130434782608E-2</v>
      </c>
      <c r="O45">
        <v>7</v>
      </c>
      <c r="P45">
        <f t="shared" si="19"/>
        <v>1.9021739130434784E-2</v>
      </c>
      <c r="Q45" s="1">
        <f t="shared" si="1"/>
        <v>3.1931055429005317E-3</v>
      </c>
      <c r="R45">
        <v>11</v>
      </c>
      <c r="S45">
        <v>7</v>
      </c>
      <c r="T45">
        <f t="shared" si="2"/>
        <v>2.4444444444444446E-2</v>
      </c>
      <c r="U45">
        <f t="shared" si="3"/>
        <v>1.5555555555555555E-2</v>
      </c>
      <c r="V45">
        <f t="shared" si="4"/>
        <v>4.1002277904328019E-2</v>
      </c>
      <c r="W45">
        <f t="shared" si="5"/>
        <v>3.1890660592255128E-2</v>
      </c>
      <c r="X45">
        <v>46</v>
      </c>
      <c r="Y45">
        <f t="shared" si="20"/>
        <v>0.1111111111111111</v>
      </c>
      <c r="Z45">
        <v>8</v>
      </c>
      <c r="AA45">
        <v>17</v>
      </c>
      <c r="AB45">
        <v>3</v>
      </c>
      <c r="AC45">
        <v>22</v>
      </c>
      <c r="AD45">
        <f t="shared" si="6"/>
        <v>6.3218390804597707E-2</v>
      </c>
      <c r="AE45">
        <v>53</v>
      </c>
      <c r="AF45">
        <f t="shared" si="7"/>
        <v>0.15229885057471265</v>
      </c>
      <c r="AG45">
        <v>260</v>
      </c>
      <c r="AH45">
        <f t="shared" si="8"/>
        <v>0.74712643678160917</v>
      </c>
      <c r="AI45">
        <v>2.5</v>
      </c>
      <c r="AJ45">
        <v>109</v>
      </c>
      <c r="AK45">
        <v>43</v>
      </c>
      <c r="AL45">
        <v>38</v>
      </c>
      <c r="AM45">
        <v>127</v>
      </c>
      <c r="AN45">
        <f t="shared" si="9"/>
        <v>0.28929384965831434</v>
      </c>
      <c r="AO45">
        <v>25</v>
      </c>
      <c r="AP45">
        <v>8.6</v>
      </c>
      <c r="AQ45">
        <v>36</v>
      </c>
      <c r="AR45">
        <v>211</v>
      </c>
      <c r="AS45">
        <v>0</v>
      </c>
      <c r="AT45">
        <f t="shared" si="10"/>
        <v>2482</v>
      </c>
      <c r="AU45">
        <f t="shared" si="11"/>
        <v>8</v>
      </c>
      <c r="AV45">
        <f t="shared" si="12"/>
        <v>450</v>
      </c>
      <c r="AW45">
        <f t="shared" si="13"/>
        <v>5.5155555555555553</v>
      </c>
      <c r="AX45">
        <f t="shared" si="14"/>
        <v>1.7777777777777778E-2</v>
      </c>
      <c r="AY45">
        <v>3</v>
      </c>
      <c r="AZ45">
        <v>2</v>
      </c>
      <c r="BA45" s="2">
        <f t="shared" si="15"/>
        <v>0.23497549987344976</v>
      </c>
      <c r="BB45" s="2">
        <f t="shared" si="16"/>
        <v>0.71508252496758462</v>
      </c>
    </row>
    <row r="46" spans="1:54" x14ac:dyDescent="0.35">
      <c r="A46" t="s">
        <v>129</v>
      </c>
      <c r="B46" t="s">
        <v>65</v>
      </c>
      <c r="C46">
        <v>22</v>
      </c>
      <c r="E46">
        <v>13</v>
      </c>
      <c r="F46">
        <v>13</v>
      </c>
      <c r="G46">
        <v>262</v>
      </c>
      <c r="H46">
        <v>441</v>
      </c>
      <c r="I46">
        <f t="shared" si="17"/>
        <v>0.59410430839002271</v>
      </c>
      <c r="J46">
        <v>2359</v>
      </c>
      <c r="K46">
        <v>1293</v>
      </c>
      <c r="L46">
        <f t="shared" si="0"/>
        <v>4.9351145038167941</v>
      </c>
      <c r="M46">
        <v>9</v>
      </c>
      <c r="N46">
        <f t="shared" si="18"/>
        <v>2.0408163265306121E-2</v>
      </c>
      <c r="O46">
        <v>9</v>
      </c>
      <c r="P46">
        <f t="shared" si="19"/>
        <v>2.0408163265306121E-2</v>
      </c>
      <c r="Q46" s="1">
        <f t="shared" si="1"/>
        <v>3.1453255327301131E-3</v>
      </c>
      <c r="R46">
        <v>9</v>
      </c>
      <c r="S46">
        <v>5</v>
      </c>
      <c r="T46">
        <f t="shared" si="2"/>
        <v>1.717557251908397E-2</v>
      </c>
      <c r="U46">
        <f t="shared" si="3"/>
        <v>9.5419847328244278E-3</v>
      </c>
      <c r="V46">
        <f t="shared" si="4"/>
        <v>3.4749034749034749E-2</v>
      </c>
      <c r="W46">
        <f t="shared" si="5"/>
        <v>2.7027027027027029E-2</v>
      </c>
      <c r="X46">
        <v>51</v>
      </c>
      <c r="Y46">
        <f t="shared" si="20"/>
        <v>0.10365853658536585</v>
      </c>
      <c r="Z46">
        <v>5</v>
      </c>
      <c r="AA46">
        <v>43</v>
      </c>
      <c r="AB46">
        <v>0</v>
      </c>
      <c r="AC46">
        <v>17</v>
      </c>
      <c r="AD46">
        <f t="shared" si="6"/>
        <v>4.2713567839195977E-2</v>
      </c>
      <c r="AE46">
        <v>85</v>
      </c>
      <c r="AF46">
        <f t="shared" si="7"/>
        <v>0.21356783919597991</v>
      </c>
      <c r="AG46">
        <v>292</v>
      </c>
      <c r="AH46">
        <f t="shared" si="8"/>
        <v>0.73366834170854267</v>
      </c>
      <c r="AI46">
        <v>2.5</v>
      </c>
      <c r="AJ46">
        <v>122</v>
      </c>
      <c r="AK46">
        <v>31</v>
      </c>
      <c r="AL46">
        <v>40</v>
      </c>
      <c r="AM46">
        <v>122</v>
      </c>
      <c r="AN46">
        <f t="shared" si="9"/>
        <v>0.23552123552123552</v>
      </c>
      <c r="AO46">
        <v>26</v>
      </c>
      <c r="AP46">
        <v>8.4</v>
      </c>
      <c r="AQ46">
        <v>32</v>
      </c>
      <c r="AR46">
        <v>210</v>
      </c>
      <c r="AS46">
        <v>0</v>
      </c>
      <c r="AT46">
        <f t="shared" si="10"/>
        <v>2569</v>
      </c>
      <c r="AU46">
        <f t="shared" si="11"/>
        <v>9</v>
      </c>
      <c r="AV46">
        <f t="shared" si="12"/>
        <v>524</v>
      </c>
      <c r="AW46">
        <f t="shared" si="13"/>
        <v>4.9026717557251906</v>
      </c>
      <c r="AX46">
        <f t="shared" si="14"/>
        <v>1.717557251908397E-2</v>
      </c>
      <c r="AY46">
        <v>2</v>
      </c>
      <c r="AZ46">
        <v>2</v>
      </c>
      <c r="BA46" s="2">
        <f t="shared" si="15"/>
        <v>0.24732653777004926</v>
      </c>
      <c r="BB46" s="2">
        <f t="shared" si="16"/>
        <v>0.6420317868893215</v>
      </c>
    </row>
    <row r="47" spans="1:54" x14ac:dyDescent="0.35">
      <c r="A47" t="s">
        <v>130</v>
      </c>
      <c r="B47" t="s">
        <v>118</v>
      </c>
      <c r="C47">
        <v>23</v>
      </c>
      <c r="E47">
        <v>5</v>
      </c>
      <c r="F47">
        <v>4</v>
      </c>
      <c r="G47">
        <v>94</v>
      </c>
      <c r="H47">
        <v>143</v>
      </c>
      <c r="I47">
        <f t="shared" si="17"/>
        <v>0.65734265734265729</v>
      </c>
      <c r="J47">
        <v>859</v>
      </c>
      <c r="K47">
        <v>362</v>
      </c>
      <c r="L47">
        <f t="shared" si="0"/>
        <v>3.8510638297872339</v>
      </c>
      <c r="M47">
        <v>3</v>
      </c>
      <c r="N47">
        <f t="shared" si="18"/>
        <v>2.097902097902098E-2</v>
      </c>
      <c r="O47">
        <v>6</v>
      </c>
      <c r="P47">
        <f t="shared" si="19"/>
        <v>4.195804195804196E-2</v>
      </c>
      <c r="Q47" s="1">
        <f t="shared" si="1"/>
        <v>2.9244179631468608E-3</v>
      </c>
      <c r="R47">
        <v>3</v>
      </c>
      <c r="S47">
        <v>2</v>
      </c>
      <c r="T47">
        <f t="shared" si="2"/>
        <v>1.7543859649122806E-2</v>
      </c>
      <c r="U47">
        <f t="shared" si="3"/>
        <v>1.1695906432748537E-2</v>
      </c>
      <c r="V47">
        <f t="shared" si="4"/>
        <v>5.6603773584905662E-2</v>
      </c>
      <c r="W47">
        <f t="shared" si="5"/>
        <v>5.0314465408805034E-2</v>
      </c>
      <c r="X47">
        <v>5</v>
      </c>
      <c r="Y47">
        <f t="shared" si="20"/>
        <v>3.3783783783783786E-2</v>
      </c>
      <c r="Z47">
        <v>4</v>
      </c>
      <c r="AA47">
        <v>5</v>
      </c>
      <c r="AB47">
        <v>0</v>
      </c>
      <c r="AC47">
        <v>6</v>
      </c>
      <c r="AD47">
        <f t="shared" si="6"/>
        <v>4.3478260869565216E-2</v>
      </c>
      <c r="AE47">
        <v>19</v>
      </c>
      <c r="AF47">
        <f t="shared" si="7"/>
        <v>0.13768115942028986</v>
      </c>
      <c r="AG47">
        <v>106</v>
      </c>
      <c r="AH47">
        <f t="shared" si="8"/>
        <v>0.76811594202898548</v>
      </c>
      <c r="AI47">
        <v>2.6</v>
      </c>
      <c r="AJ47">
        <v>48</v>
      </c>
      <c r="AK47">
        <v>11</v>
      </c>
      <c r="AL47">
        <v>10</v>
      </c>
      <c r="AM47">
        <v>26</v>
      </c>
      <c r="AN47">
        <f t="shared" si="9"/>
        <v>0.16352201257861634</v>
      </c>
      <c r="AO47">
        <v>11</v>
      </c>
      <c r="AP47">
        <v>8.5</v>
      </c>
      <c r="AQ47">
        <v>23</v>
      </c>
      <c r="AR47">
        <v>109</v>
      </c>
      <c r="AS47">
        <v>2</v>
      </c>
      <c r="AT47">
        <f t="shared" si="10"/>
        <v>968</v>
      </c>
      <c r="AU47">
        <f t="shared" si="11"/>
        <v>5</v>
      </c>
      <c r="AV47">
        <f t="shared" si="12"/>
        <v>171</v>
      </c>
      <c r="AW47">
        <f t="shared" si="13"/>
        <v>5.6608187134502925</v>
      </c>
      <c r="AX47">
        <f t="shared" si="14"/>
        <v>2.9239766081871343E-2</v>
      </c>
      <c r="AY47">
        <v>0</v>
      </c>
      <c r="AZ47">
        <v>0</v>
      </c>
      <c r="BA47" s="2">
        <f t="shared" si="15"/>
        <v>6.9435992496965679E-2</v>
      </c>
      <c r="BB47" s="2">
        <f t="shared" si="16"/>
        <v>0.7493381081257251</v>
      </c>
    </row>
    <row r="48" spans="1:54" x14ac:dyDescent="0.35">
      <c r="A48" t="s">
        <v>131</v>
      </c>
      <c r="B48" t="s">
        <v>61</v>
      </c>
      <c r="C48">
        <v>35</v>
      </c>
      <c r="E48">
        <v>1</v>
      </c>
      <c r="F48">
        <v>1</v>
      </c>
      <c r="G48">
        <v>23</v>
      </c>
      <c r="H48">
        <v>36</v>
      </c>
      <c r="I48">
        <f t="shared" si="17"/>
        <v>0.63888888888888884</v>
      </c>
      <c r="J48">
        <v>229</v>
      </c>
      <c r="K48">
        <v>98</v>
      </c>
      <c r="L48">
        <f t="shared" si="0"/>
        <v>4.2608695652173916</v>
      </c>
      <c r="M48">
        <v>1</v>
      </c>
      <c r="N48">
        <f t="shared" si="18"/>
        <v>2.7777777777777776E-2</v>
      </c>
      <c r="O48">
        <v>1</v>
      </c>
      <c r="P48">
        <f t="shared" si="19"/>
        <v>2.7777777777777776E-2</v>
      </c>
      <c r="Q48" s="1">
        <f t="shared" si="1"/>
        <v>2.9205753595997496E-3</v>
      </c>
      <c r="R48">
        <v>1</v>
      </c>
      <c r="S48">
        <v>0</v>
      </c>
      <c r="T48">
        <f t="shared" si="2"/>
        <v>2.4390243902439025E-2</v>
      </c>
      <c r="U48">
        <f t="shared" si="3"/>
        <v>0</v>
      </c>
      <c r="V48">
        <f t="shared" si="4"/>
        <v>5.128205128205128E-2</v>
      </c>
      <c r="W48">
        <f t="shared" si="5"/>
        <v>2.564102564102564E-2</v>
      </c>
      <c r="X48">
        <v>3</v>
      </c>
      <c r="Y48">
        <f t="shared" si="20"/>
        <v>7.6923076923076927E-2</v>
      </c>
      <c r="Z48">
        <v>0</v>
      </c>
      <c r="AA48">
        <v>0</v>
      </c>
      <c r="AB48">
        <v>0</v>
      </c>
      <c r="AC48">
        <v>0</v>
      </c>
      <c r="AD48">
        <f t="shared" si="6"/>
        <v>0</v>
      </c>
      <c r="AE48">
        <v>0</v>
      </c>
      <c r="AF48">
        <f t="shared" si="7"/>
        <v>0</v>
      </c>
      <c r="AG48">
        <v>0</v>
      </c>
      <c r="AH48">
        <f t="shared" si="8"/>
        <v>0</v>
      </c>
      <c r="AI48">
        <v>2.5</v>
      </c>
      <c r="AJ48">
        <v>0</v>
      </c>
      <c r="AK48">
        <v>0</v>
      </c>
      <c r="AL48">
        <v>0</v>
      </c>
      <c r="AM48">
        <v>3</v>
      </c>
      <c r="AN48">
        <f t="shared" si="9"/>
        <v>7.6923076923076927E-2</v>
      </c>
      <c r="AO48">
        <v>0</v>
      </c>
      <c r="AP48">
        <v>0</v>
      </c>
      <c r="AQ48">
        <v>2</v>
      </c>
      <c r="AR48">
        <v>1</v>
      </c>
      <c r="AS48">
        <v>0</v>
      </c>
      <c r="AT48">
        <f t="shared" si="10"/>
        <v>230</v>
      </c>
      <c r="AU48">
        <f t="shared" si="11"/>
        <v>1</v>
      </c>
      <c r="AV48">
        <f t="shared" si="12"/>
        <v>41</v>
      </c>
      <c r="AW48">
        <f t="shared" si="13"/>
        <v>5.6097560975609753</v>
      </c>
      <c r="AX48">
        <f t="shared" si="14"/>
        <v>2.4390243902439025E-2</v>
      </c>
      <c r="AY48">
        <v>1</v>
      </c>
      <c r="AZ48">
        <v>1</v>
      </c>
      <c r="BA48" s="2">
        <f t="shared" si="15"/>
        <v>1.0819262038774119E-4</v>
      </c>
      <c r="BB48" s="2">
        <f t="shared" si="16"/>
        <v>0.13027412966437357</v>
      </c>
    </row>
    <row r="49" spans="1:54" x14ac:dyDescent="0.35">
      <c r="A49" t="s">
        <v>132</v>
      </c>
      <c r="B49" t="s">
        <v>107</v>
      </c>
      <c r="C49">
        <v>35</v>
      </c>
      <c r="E49">
        <v>7</v>
      </c>
      <c r="F49">
        <v>6</v>
      </c>
      <c r="G49">
        <v>98</v>
      </c>
      <c r="H49">
        <v>158</v>
      </c>
      <c r="I49">
        <f t="shared" si="17"/>
        <v>0.620253164556962</v>
      </c>
      <c r="J49">
        <v>1128</v>
      </c>
      <c r="K49">
        <v>648</v>
      </c>
      <c r="L49">
        <f t="shared" si="0"/>
        <v>6.6122448979591839</v>
      </c>
      <c r="M49">
        <v>2</v>
      </c>
      <c r="N49">
        <f t="shared" si="18"/>
        <v>1.2658227848101266E-2</v>
      </c>
      <c r="O49">
        <v>6</v>
      </c>
      <c r="P49">
        <f t="shared" si="19"/>
        <v>3.7974683544303799E-2</v>
      </c>
      <c r="Q49" s="1">
        <f t="shared" si="1"/>
        <v>2.8491629803105213E-3</v>
      </c>
      <c r="R49">
        <v>3</v>
      </c>
      <c r="S49">
        <v>0</v>
      </c>
      <c r="T49">
        <f t="shared" si="2"/>
        <v>1.5873015873015872E-2</v>
      </c>
      <c r="U49">
        <f t="shared" si="3"/>
        <v>0</v>
      </c>
      <c r="V49">
        <f t="shared" si="4"/>
        <v>4.9180327868852458E-2</v>
      </c>
      <c r="W49">
        <f t="shared" si="5"/>
        <v>3.2786885245901641E-2</v>
      </c>
      <c r="X49">
        <v>19</v>
      </c>
      <c r="Y49">
        <f>X49/(X49+H49)</f>
        <v>0.10734463276836158</v>
      </c>
      <c r="Z49">
        <v>5</v>
      </c>
      <c r="AA49">
        <v>3</v>
      </c>
      <c r="AB49">
        <v>1</v>
      </c>
      <c r="AC49">
        <v>10</v>
      </c>
      <c r="AD49">
        <f t="shared" si="6"/>
        <v>6.4935064935064929E-2</v>
      </c>
      <c r="AE49">
        <v>23</v>
      </c>
      <c r="AF49">
        <f t="shared" si="7"/>
        <v>0.14935064935064934</v>
      </c>
      <c r="AG49">
        <v>109</v>
      </c>
      <c r="AH49">
        <f t="shared" si="8"/>
        <v>0.70779220779220775</v>
      </c>
      <c r="AI49">
        <v>2.5</v>
      </c>
      <c r="AJ49">
        <v>47</v>
      </c>
      <c r="AK49">
        <v>3</v>
      </c>
      <c r="AL49">
        <v>20</v>
      </c>
      <c r="AM49">
        <v>42</v>
      </c>
      <c r="AN49">
        <f t="shared" si="9"/>
        <v>0.22950819672131148</v>
      </c>
      <c r="AO49">
        <v>6</v>
      </c>
      <c r="AP49">
        <v>4.8</v>
      </c>
      <c r="AQ49">
        <v>12</v>
      </c>
      <c r="AR49">
        <v>40</v>
      </c>
      <c r="AS49">
        <v>1</v>
      </c>
      <c r="AT49">
        <f t="shared" si="10"/>
        <v>1168</v>
      </c>
      <c r="AU49">
        <f t="shared" si="11"/>
        <v>3</v>
      </c>
      <c r="AV49">
        <f t="shared" si="12"/>
        <v>189</v>
      </c>
      <c r="AW49">
        <f t="shared" si="13"/>
        <v>6.1798941798941796</v>
      </c>
      <c r="AX49">
        <f t="shared" si="14"/>
        <v>1.5873015873015872E-2</v>
      </c>
      <c r="AY49">
        <v>1</v>
      </c>
      <c r="AZ49">
        <v>1</v>
      </c>
      <c r="BA49" s="2">
        <f t="shared" si="15"/>
        <v>8.7492688004163405E-2</v>
      </c>
      <c r="BB49" s="2">
        <f t="shared" si="16"/>
        <v>0.68958519073480673</v>
      </c>
    </row>
    <row r="50" spans="1:54" x14ac:dyDescent="0.35">
      <c r="A50" t="s">
        <v>133</v>
      </c>
      <c r="B50" t="s">
        <v>97</v>
      </c>
      <c r="C50">
        <v>29</v>
      </c>
      <c r="E50">
        <v>6</v>
      </c>
      <c r="F50">
        <v>0</v>
      </c>
      <c r="G50">
        <v>25</v>
      </c>
      <c r="H50">
        <v>47</v>
      </c>
      <c r="I50">
        <f t="shared" si="17"/>
        <v>0.53191489361702127</v>
      </c>
      <c r="J50">
        <v>264</v>
      </c>
      <c r="K50">
        <v>179</v>
      </c>
      <c r="L50">
        <f t="shared" si="0"/>
        <v>7.16</v>
      </c>
      <c r="M50">
        <v>2</v>
      </c>
      <c r="N50">
        <f t="shared" si="18"/>
        <v>4.2553191489361701E-2</v>
      </c>
      <c r="O50">
        <v>3</v>
      </c>
      <c r="P50">
        <f t="shared" si="19"/>
        <v>6.3829787234042548E-2</v>
      </c>
      <c r="Q50" s="1">
        <f t="shared" si="1"/>
        <v>2.3590325018896449E-3</v>
      </c>
      <c r="R50">
        <v>0</v>
      </c>
      <c r="S50">
        <v>0</v>
      </c>
      <c r="T50">
        <f t="shared" si="2"/>
        <v>0</v>
      </c>
      <c r="U50">
        <f t="shared" si="3"/>
        <v>0</v>
      </c>
      <c r="V50">
        <f t="shared" si="4"/>
        <v>6.1224489795918366E-2</v>
      </c>
      <c r="W50">
        <f t="shared" si="5"/>
        <v>6.1224489795918366E-2</v>
      </c>
      <c r="X50">
        <v>2</v>
      </c>
      <c r="Y50">
        <f>X50/(H50+X50)</f>
        <v>4.0816326530612242E-2</v>
      </c>
      <c r="Z50">
        <v>0</v>
      </c>
      <c r="AA50">
        <v>1</v>
      </c>
      <c r="AB50">
        <v>0</v>
      </c>
      <c r="AC50">
        <v>3</v>
      </c>
      <c r="AD50">
        <f t="shared" si="6"/>
        <v>6.5217391304347824E-2</v>
      </c>
      <c r="AE50">
        <v>10</v>
      </c>
      <c r="AF50">
        <f t="shared" si="7"/>
        <v>0.21739130434782608</v>
      </c>
      <c r="AG50">
        <v>35</v>
      </c>
      <c r="AH50">
        <f t="shared" si="8"/>
        <v>0.76086956521739135</v>
      </c>
      <c r="AI50">
        <v>2.1</v>
      </c>
      <c r="AJ50">
        <v>19</v>
      </c>
      <c r="AK50">
        <v>3</v>
      </c>
      <c r="AL50">
        <v>2</v>
      </c>
      <c r="AM50">
        <v>7</v>
      </c>
      <c r="AN50">
        <f t="shared" si="9"/>
        <v>0.14285714285714285</v>
      </c>
      <c r="AO50">
        <v>0</v>
      </c>
      <c r="AP50">
        <v>0</v>
      </c>
      <c r="AQ50">
        <v>5</v>
      </c>
      <c r="AR50">
        <v>-6</v>
      </c>
      <c r="AS50">
        <v>0</v>
      </c>
      <c r="AT50">
        <f t="shared" si="10"/>
        <v>258</v>
      </c>
      <c r="AU50">
        <f t="shared" si="11"/>
        <v>2</v>
      </c>
      <c r="AV50">
        <f t="shared" si="12"/>
        <v>54</v>
      </c>
      <c r="AW50">
        <f t="shared" si="13"/>
        <v>4.7777777777777777</v>
      </c>
      <c r="AX50">
        <f t="shared" si="14"/>
        <v>3.7037037037037035E-2</v>
      </c>
      <c r="AY50">
        <v>0</v>
      </c>
      <c r="AZ50">
        <v>0</v>
      </c>
      <c r="BA50" s="2">
        <f t="shared" si="15"/>
        <v>1.6125472411186725E-3</v>
      </c>
      <c r="BB50" s="2">
        <f t="shared" si="16"/>
        <v>0.68678634533266492</v>
      </c>
    </row>
    <row r="51" spans="1:54" x14ac:dyDescent="0.35">
      <c r="A51" t="s">
        <v>134</v>
      </c>
      <c r="B51" t="s">
        <v>94</v>
      </c>
      <c r="C51">
        <v>26</v>
      </c>
      <c r="E51">
        <v>6</v>
      </c>
      <c r="F51">
        <v>6</v>
      </c>
      <c r="G51">
        <v>108</v>
      </c>
      <c r="H51">
        <v>160</v>
      </c>
      <c r="I51">
        <f xml:space="preserve"> G51 / H51</f>
        <v>0.67500000000000004</v>
      </c>
      <c r="J51">
        <v>909</v>
      </c>
      <c r="K51">
        <v>469</v>
      </c>
      <c r="L51">
        <f t="shared" si="0"/>
        <v>4.3425925925925926</v>
      </c>
      <c r="M51">
        <v>2</v>
      </c>
      <c r="N51">
        <f t="shared" si="18"/>
        <v>1.2500000000000001E-2</v>
      </c>
      <c r="O51">
        <v>6</v>
      </c>
      <c r="P51">
        <f t="shared" si="19"/>
        <v>3.7499999999999999E-2</v>
      </c>
      <c r="Q51" s="1">
        <f t="shared" si="1"/>
        <v>1.3902691511387163E-3</v>
      </c>
      <c r="R51">
        <v>4</v>
      </c>
      <c r="S51">
        <v>1</v>
      </c>
      <c r="T51">
        <f t="shared" si="2"/>
        <v>1.7391304347826087E-2</v>
      </c>
      <c r="U51">
        <f t="shared" si="3"/>
        <v>4.3478260869565218E-3</v>
      </c>
      <c r="V51">
        <f t="shared" si="4"/>
        <v>4.7619047619047616E-2</v>
      </c>
      <c r="W51">
        <f t="shared" si="5"/>
        <v>3.3333333333333333E-2</v>
      </c>
      <c r="X51">
        <v>30</v>
      </c>
      <c r="Y51">
        <f xml:space="preserve"> X51 / (H51 + X51)</f>
        <v>0.15789473684210525</v>
      </c>
      <c r="Z51">
        <v>5</v>
      </c>
      <c r="AA51">
        <v>7</v>
      </c>
      <c r="AB51">
        <v>0</v>
      </c>
      <c r="AC51">
        <v>6</v>
      </c>
      <c r="AD51">
        <f t="shared" si="6"/>
        <v>3.9215686274509803E-2</v>
      </c>
      <c r="AE51">
        <v>21</v>
      </c>
      <c r="AF51">
        <f t="shared" si="7"/>
        <v>0.13725490196078433</v>
      </c>
      <c r="AG51">
        <v>120</v>
      </c>
      <c r="AH51">
        <f t="shared" si="8"/>
        <v>0.78431372549019607</v>
      </c>
      <c r="AI51">
        <v>2.2999999999999998</v>
      </c>
      <c r="AJ51">
        <v>47</v>
      </c>
      <c r="AK51">
        <v>17</v>
      </c>
      <c r="AL51">
        <v>17</v>
      </c>
      <c r="AM51">
        <v>64</v>
      </c>
      <c r="AN51">
        <f t="shared" si="9"/>
        <v>0.30476190476190479</v>
      </c>
      <c r="AO51">
        <v>20</v>
      </c>
      <c r="AP51">
        <v>8</v>
      </c>
      <c r="AQ51">
        <v>40</v>
      </c>
      <c r="AR51">
        <v>206</v>
      </c>
      <c r="AS51">
        <v>1</v>
      </c>
      <c r="AT51">
        <f t="shared" si="10"/>
        <v>1115</v>
      </c>
      <c r="AU51">
        <f t="shared" si="11"/>
        <v>3</v>
      </c>
      <c r="AV51">
        <f t="shared" si="12"/>
        <v>230</v>
      </c>
      <c r="AW51">
        <f t="shared" si="13"/>
        <v>4.8478260869565215</v>
      </c>
      <c r="AX51">
        <f t="shared" si="14"/>
        <v>1.3043478260869565E-2</v>
      </c>
      <c r="AY51">
        <v>1</v>
      </c>
      <c r="AZ51">
        <v>1</v>
      </c>
      <c r="BA51" s="2">
        <f t="shared" si="15"/>
        <v>8.0924430641821948E-2</v>
      </c>
      <c r="BB51" s="2">
        <f t="shared" si="16"/>
        <v>0.75072950158324181</v>
      </c>
    </row>
    <row r="52" spans="1:54" x14ac:dyDescent="0.35">
      <c r="A52" t="s">
        <v>135</v>
      </c>
      <c r="B52" t="s">
        <v>115</v>
      </c>
      <c r="C52">
        <v>38</v>
      </c>
      <c r="E52">
        <v>3</v>
      </c>
      <c r="F52">
        <v>1</v>
      </c>
      <c r="G52">
        <v>23</v>
      </c>
      <c r="H52">
        <v>42</v>
      </c>
      <c r="I52">
        <f>G52/H52</f>
        <v>0.54761904761904767</v>
      </c>
      <c r="J52">
        <v>231</v>
      </c>
      <c r="K52">
        <v>151</v>
      </c>
      <c r="L52">
        <f t="shared" si="0"/>
        <v>6.5652173913043477</v>
      </c>
      <c r="M52">
        <v>0</v>
      </c>
      <c r="N52">
        <f t="shared" si="18"/>
        <v>0</v>
      </c>
      <c r="O52">
        <v>2</v>
      </c>
      <c r="P52">
        <f t="shared" si="19"/>
        <v>4.7619047619047616E-2</v>
      </c>
      <c r="Q52" s="1">
        <f t="shared" si="1"/>
        <v>3.053589484327601E-4</v>
      </c>
      <c r="R52">
        <v>0</v>
      </c>
      <c r="S52">
        <v>0</v>
      </c>
      <c r="T52">
        <f t="shared" si="2"/>
        <v>0</v>
      </c>
      <c r="U52">
        <f t="shared" si="3"/>
        <v>0</v>
      </c>
      <c r="V52">
        <f t="shared" si="4"/>
        <v>4.6511627906976744E-2</v>
      </c>
      <c r="W52">
        <f t="shared" si="5"/>
        <v>4.6511627906976744E-2</v>
      </c>
      <c r="X52">
        <v>1</v>
      </c>
      <c r="Y52">
        <f t="shared" ref="Y52:Y57" si="21">X52/(H52+X52)</f>
        <v>2.3255813953488372E-2</v>
      </c>
      <c r="Z52">
        <v>1</v>
      </c>
      <c r="AA52">
        <v>0</v>
      </c>
      <c r="AB52">
        <v>0</v>
      </c>
      <c r="AC52">
        <v>1</v>
      </c>
      <c r="AD52">
        <f t="shared" si="6"/>
        <v>2.3809523809523808E-2</v>
      </c>
      <c r="AE52">
        <v>10</v>
      </c>
      <c r="AF52">
        <f t="shared" si="7"/>
        <v>0.23809523809523808</v>
      </c>
      <c r="AG52">
        <v>24</v>
      </c>
      <c r="AH52">
        <f t="shared" si="8"/>
        <v>0.5714285714285714</v>
      </c>
      <c r="AI52">
        <v>2.1</v>
      </c>
      <c r="AJ52">
        <v>14</v>
      </c>
      <c r="AK52">
        <v>1</v>
      </c>
      <c r="AL52">
        <v>1</v>
      </c>
      <c r="AM52">
        <v>3</v>
      </c>
      <c r="AN52">
        <f t="shared" si="9"/>
        <v>6.9767441860465115E-2</v>
      </c>
      <c r="AO52">
        <v>0</v>
      </c>
      <c r="AP52">
        <v>0</v>
      </c>
      <c r="AQ52">
        <v>3</v>
      </c>
      <c r="AR52">
        <v>-3</v>
      </c>
      <c r="AS52">
        <v>0</v>
      </c>
      <c r="AT52">
        <f t="shared" si="10"/>
        <v>228</v>
      </c>
      <c r="AU52">
        <f t="shared" si="11"/>
        <v>0</v>
      </c>
      <c r="AV52">
        <f t="shared" si="12"/>
        <v>46</v>
      </c>
      <c r="AW52">
        <f t="shared" si="13"/>
        <v>4.9565217391304346</v>
      </c>
      <c r="AX52">
        <f t="shared" si="14"/>
        <v>0</v>
      </c>
      <c r="AY52">
        <v>0</v>
      </c>
      <c r="AZ52">
        <v>0</v>
      </c>
      <c r="BA52" s="2">
        <f t="shared" si="15"/>
        <v>-2.3711627906976743E-2</v>
      </c>
      <c r="BB52" s="2">
        <f t="shared" si="16"/>
        <v>0.46093288073571187</v>
      </c>
    </row>
    <row r="53" spans="1:54" x14ac:dyDescent="0.35">
      <c r="A53" t="s">
        <v>136</v>
      </c>
      <c r="B53" t="s">
        <v>104</v>
      </c>
      <c r="C53">
        <v>24</v>
      </c>
      <c r="E53">
        <v>7</v>
      </c>
      <c r="F53">
        <v>3</v>
      </c>
      <c r="G53">
        <v>59</v>
      </c>
      <c r="H53">
        <v>110</v>
      </c>
      <c r="I53">
        <f>G53/H53</f>
        <v>0.53636363636363638</v>
      </c>
      <c r="J53">
        <v>434</v>
      </c>
      <c r="K53">
        <v>237</v>
      </c>
      <c r="L53">
        <f t="shared" si="0"/>
        <v>4.0169491525423728</v>
      </c>
      <c r="M53">
        <v>1</v>
      </c>
      <c r="N53">
        <f t="shared" si="18"/>
        <v>9.0909090909090905E-3</v>
      </c>
      <c r="O53">
        <v>4</v>
      </c>
      <c r="P53">
        <f t="shared" si="19"/>
        <v>3.6363636363636362E-2</v>
      </c>
      <c r="Q53" s="1">
        <f t="shared" si="1"/>
        <v>-2.3992768595041333E-4</v>
      </c>
      <c r="R53">
        <v>2</v>
      </c>
      <c r="S53">
        <v>0</v>
      </c>
      <c r="T53">
        <f t="shared" si="2"/>
        <v>1.5625E-2</v>
      </c>
      <c r="U53">
        <f t="shared" si="3"/>
        <v>0</v>
      </c>
      <c r="V53">
        <f t="shared" si="4"/>
        <v>4.9586776859504134E-2</v>
      </c>
      <c r="W53">
        <f t="shared" si="5"/>
        <v>3.3057851239669422E-2</v>
      </c>
      <c r="X53">
        <v>5</v>
      </c>
      <c r="Y53">
        <f t="shared" si="21"/>
        <v>4.3478260869565216E-2</v>
      </c>
      <c r="Z53">
        <v>2</v>
      </c>
      <c r="AA53">
        <v>4</v>
      </c>
      <c r="AB53">
        <v>2</v>
      </c>
      <c r="AC53">
        <v>11</v>
      </c>
      <c r="AD53">
        <f t="shared" si="6"/>
        <v>0.10576923076923077</v>
      </c>
      <c r="AE53">
        <v>20</v>
      </c>
      <c r="AF53">
        <f t="shared" si="7"/>
        <v>0.19230769230769232</v>
      </c>
      <c r="AG53">
        <v>72</v>
      </c>
      <c r="AH53">
        <f t="shared" si="8"/>
        <v>0.69230769230769229</v>
      </c>
      <c r="AI53">
        <v>2.4</v>
      </c>
      <c r="AJ53">
        <v>37</v>
      </c>
      <c r="AK53">
        <v>7</v>
      </c>
      <c r="AL53">
        <v>10</v>
      </c>
      <c r="AM53">
        <v>22</v>
      </c>
      <c r="AN53">
        <f t="shared" si="9"/>
        <v>0.18181818181818182</v>
      </c>
      <c r="AO53">
        <v>6</v>
      </c>
      <c r="AP53">
        <v>7.2</v>
      </c>
      <c r="AQ53">
        <v>13</v>
      </c>
      <c r="AR53">
        <v>70</v>
      </c>
      <c r="AS53">
        <v>0</v>
      </c>
      <c r="AT53">
        <f t="shared" si="10"/>
        <v>504</v>
      </c>
      <c r="AU53">
        <f t="shared" si="11"/>
        <v>1</v>
      </c>
      <c r="AV53">
        <f t="shared" si="12"/>
        <v>128</v>
      </c>
      <c r="AW53">
        <f t="shared" si="13"/>
        <v>3.9375</v>
      </c>
      <c r="AX53">
        <f t="shared" si="14"/>
        <v>7.8125E-3</v>
      </c>
      <c r="AY53">
        <v>0</v>
      </c>
      <c r="AZ53">
        <v>1</v>
      </c>
      <c r="BA53" s="2">
        <f t="shared" si="15"/>
        <v>1.0625723140495867E-2</v>
      </c>
      <c r="BB53" s="2">
        <f t="shared" si="16"/>
        <v>0.58732799586776863</v>
      </c>
    </row>
    <row r="54" spans="1:54" x14ac:dyDescent="0.35">
      <c r="A54" t="s">
        <v>137</v>
      </c>
      <c r="B54" t="s">
        <v>104</v>
      </c>
      <c r="C54">
        <v>28</v>
      </c>
      <c r="E54">
        <v>6</v>
      </c>
      <c r="F54">
        <v>2</v>
      </c>
      <c r="G54">
        <v>54</v>
      </c>
      <c r="H54">
        <v>111</v>
      </c>
      <c r="I54">
        <f>G54/H54</f>
        <v>0.48648648648648651</v>
      </c>
      <c r="J54">
        <v>674</v>
      </c>
      <c r="K54">
        <v>276</v>
      </c>
      <c r="L54">
        <f t="shared" si="0"/>
        <v>5.1111111111111107</v>
      </c>
      <c r="M54">
        <v>1</v>
      </c>
      <c r="N54">
        <f t="shared" si="18"/>
        <v>9.0090090090090089E-3</v>
      </c>
      <c r="O54">
        <v>5</v>
      </c>
      <c r="P54">
        <f t="shared" si="19"/>
        <v>4.5045045045045043E-2</v>
      </c>
      <c r="Q54" s="1">
        <f t="shared" si="1"/>
        <v>-1.1873015873015869E-3</v>
      </c>
      <c r="R54">
        <v>4</v>
      </c>
      <c r="S54">
        <v>2</v>
      </c>
      <c r="T54">
        <f t="shared" si="2"/>
        <v>2.9629629629629631E-2</v>
      </c>
      <c r="U54">
        <f t="shared" si="3"/>
        <v>1.4814814814814815E-2</v>
      </c>
      <c r="V54">
        <f t="shared" si="4"/>
        <v>7.1428571428571425E-2</v>
      </c>
      <c r="W54">
        <f t="shared" si="5"/>
        <v>5.5555555555555552E-2</v>
      </c>
      <c r="X54">
        <v>11</v>
      </c>
      <c r="Y54">
        <f t="shared" si="21"/>
        <v>9.0163934426229511E-2</v>
      </c>
      <c r="Z54">
        <v>4</v>
      </c>
      <c r="AA54">
        <v>3</v>
      </c>
      <c r="AB54">
        <v>1</v>
      </c>
      <c r="AC54">
        <v>6</v>
      </c>
      <c r="AD54">
        <f t="shared" si="6"/>
        <v>5.6074766355140186E-2</v>
      </c>
      <c r="AE54">
        <v>32</v>
      </c>
      <c r="AF54">
        <f t="shared" si="7"/>
        <v>0.29906542056074764</v>
      </c>
      <c r="AG54">
        <v>61</v>
      </c>
      <c r="AH54">
        <f t="shared" si="8"/>
        <v>0.57009345794392519</v>
      </c>
      <c r="AI54">
        <v>2.6</v>
      </c>
      <c r="AJ54">
        <v>29</v>
      </c>
      <c r="AK54">
        <v>7</v>
      </c>
      <c r="AL54">
        <v>20</v>
      </c>
      <c r="AM54">
        <v>38</v>
      </c>
      <c r="AN54">
        <f t="shared" si="9"/>
        <v>0.30158730158730157</v>
      </c>
      <c r="AO54">
        <v>4</v>
      </c>
      <c r="AP54">
        <v>4.3</v>
      </c>
      <c r="AQ54">
        <v>13</v>
      </c>
      <c r="AR54">
        <v>30</v>
      </c>
      <c r="AS54">
        <v>0</v>
      </c>
      <c r="AT54">
        <f t="shared" si="10"/>
        <v>704</v>
      </c>
      <c r="AU54">
        <f t="shared" si="11"/>
        <v>1</v>
      </c>
      <c r="AV54">
        <f t="shared" si="12"/>
        <v>135</v>
      </c>
      <c r="AW54">
        <f t="shared" si="13"/>
        <v>5.2148148148148152</v>
      </c>
      <c r="AX54">
        <f t="shared" si="14"/>
        <v>7.4074074074074077E-3</v>
      </c>
      <c r="AY54">
        <v>2</v>
      </c>
      <c r="AZ54">
        <v>2</v>
      </c>
      <c r="BA54" s="2">
        <f t="shared" si="15"/>
        <v>1.4378835978835984E-2</v>
      </c>
      <c r="BB54" s="2">
        <f t="shared" si="16"/>
        <v>0.33774394009908026</v>
      </c>
    </row>
    <row r="55" spans="1:54" x14ac:dyDescent="0.35">
      <c r="A55" t="s">
        <v>138</v>
      </c>
      <c r="B55" t="s">
        <v>128</v>
      </c>
      <c r="C55">
        <v>29</v>
      </c>
      <c r="E55">
        <v>3</v>
      </c>
      <c r="F55">
        <v>2</v>
      </c>
      <c r="G55">
        <v>48</v>
      </c>
      <c r="H55">
        <v>77</v>
      </c>
      <c r="I55">
        <f>G55/H55</f>
        <v>0.62337662337662336</v>
      </c>
      <c r="J55">
        <v>360</v>
      </c>
      <c r="K55">
        <v>170</v>
      </c>
      <c r="L55">
        <f t="shared" si="0"/>
        <v>3.5416666666666665</v>
      </c>
      <c r="M55">
        <v>1</v>
      </c>
      <c r="N55">
        <f t="shared" si="18"/>
        <v>1.2987012987012988E-2</v>
      </c>
      <c r="O55">
        <v>4</v>
      </c>
      <c r="P55">
        <f t="shared" si="19"/>
        <v>5.1948051948051951E-2</v>
      </c>
      <c r="Q55" s="1">
        <f t="shared" si="1"/>
        <v>-1.8100775193798449E-3</v>
      </c>
      <c r="R55">
        <v>2</v>
      </c>
      <c r="S55">
        <v>0</v>
      </c>
      <c r="T55">
        <f t="shared" si="2"/>
        <v>2.2222222222222223E-2</v>
      </c>
      <c r="U55">
        <f t="shared" si="3"/>
        <v>0</v>
      </c>
      <c r="V55">
        <f t="shared" si="4"/>
        <v>6.9767441860465115E-2</v>
      </c>
      <c r="W55">
        <f t="shared" si="5"/>
        <v>4.6511627906976744E-2</v>
      </c>
      <c r="X55">
        <v>9</v>
      </c>
      <c r="Y55">
        <f t="shared" si="21"/>
        <v>0.10465116279069768</v>
      </c>
      <c r="Z55">
        <v>1</v>
      </c>
      <c r="AA55">
        <v>2</v>
      </c>
      <c r="AB55">
        <v>0</v>
      </c>
      <c r="AC55">
        <v>4</v>
      </c>
      <c r="AD55">
        <f t="shared" si="6"/>
        <v>5.3333333333333337E-2</v>
      </c>
      <c r="AE55">
        <v>18</v>
      </c>
      <c r="AF55">
        <f t="shared" si="7"/>
        <v>0.24</v>
      </c>
      <c r="AG55">
        <v>56</v>
      </c>
      <c r="AH55">
        <f t="shared" si="8"/>
        <v>0.7466666666666667</v>
      </c>
      <c r="AI55">
        <v>2.2999999999999998</v>
      </c>
      <c r="AJ55">
        <v>7</v>
      </c>
      <c r="AK55">
        <v>8</v>
      </c>
      <c r="AL55">
        <v>6</v>
      </c>
      <c r="AM55">
        <v>23</v>
      </c>
      <c r="AN55">
        <f t="shared" si="9"/>
        <v>0.26744186046511625</v>
      </c>
      <c r="AO55">
        <v>0</v>
      </c>
      <c r="AP55">
        <v>0</v>
      </c>
      <c r="AQ55">
        <v>4</v>
      </c>
      <c r="AR55">
        <v>5</v>
      </c>
      <c r="AS55">
        <v>0</v>
      </c>
      <c r="AT55">
        <f t="shared" si="10"/>
        <v>365</v>
      </c>
      <c r="AU55">
        <f t="shared" si="11"/>
        <v>1</v>
      </c>
      <c r="AV55">
        <f t="shared" si="12"/>
        <v>90</v>
      </c>
      <c r="AW55">
        <f t="shared" si="13"/>
        <v>4.0555555555555554</v>
      </c>
      <c r="AX55">
        <f t="shared" si="14"/>
        <v>1.1111111111111112E-2</v>
      </c>
      <c r="AY55">
        <v>0</v>
      </c>
      <c r="AZ55">
        <v>0</v>
      </c>
      <c r="BA55" s="2">
        <f t="shared" si="15"/>
        <v>-2.2156330749354004E-2</v>
      </c>
      <c r="BB55" s="2">
        <f t="shared" si="16"/>
        <v>0.57434452133643243</v>
      </c>
    </row>
    <row r="56" spans="1:54" x14ac:dyDescent="0.35">
      <c r="A56" t="s">
        <v>139</v>
      </c>
      <c r="B56" t="s">
        <v>63</v>
      </c>
      <c r="C56">
        <v>27</v>
      </c>
      <c r="E56">
        <v>2</v>
      </c>
      <c r="F56">
        <v>1</v>
      </c>
      <c r="G56">
        <v>18</v>
      </c>
      <c r="H56">
        <v>38</v>
      </c>
      <c r="I56">
        <f xml:space="preserve"> G56 / H56</f>
        <v>0.47368421052631576</v>
      </c>
      <c r="J56">
        <v>172</v>
      </c>
      <c r="K56">
        <v>88</v>
      </c>
      <c r="L56">
        <f t="shared" si="0"/>
        <v>4.8888888888888893</v>
      </c>
      <c r="M56">
        <v>0</v>
      </c>
      <c r="N56">
        <f t="shared" si="18"/>
        <v>0</v>
      </c>
      <c r="O56">
        <v>1</v>
      </c>
      <c r="P56">
        <f t="shared" si="19"/>
        <v>2.6315789473684209E-2</v>
      </c>
      <c r="Q56" s="1">
        <f t="shared" si="1"/>
        <v>-2.676744186046512E-3</v>
      </c>
      <c r="R56">
        <v>2</v>
      </c>
      <c r="S56">
        <v>1</v>
      </c>
      <c r="T56">
        <f t="shared" si="2"/>
        <v>0.05</v>
      </c>
      <c r="U56">
        <f t="shared" si="3"/>
        <v>2.5000000000000001E-2</v>
      </c>
      <c r="V56">
        <f t="shared" si="4"/>
        <v>6.9767441860465115E-2</v>
      </c>
      <c r="W56">
        <f t="shared" si="5"/>
        <v>4.6511627906976744E-2</v>
      </c>
      <c r="X56">
        <v>2</v>
      </c>
      <c r="Y56">
        <f t="shared" si="21"/>
        <v>0.05</v>
      </c>
      <c r="Z56">
        <v>4</v>
      </c>
      <c r="AA56">
        <v>1</v>
      </c>
      <c r="AB56">
        <v>0</v>
      </c>
      <c r="AC56">
        <v>2</v>
      </c>
      <c r="AD56">
        <f t="shared" si="6"/>
        <v>5.4054054054054057E-2</v>
      </c>
      <c r="AE56">
        <v>6</v>
      </c>
      <c r="AF56">
        <f t="shared" si="7"/>
        <v>0.16216216216216217</v>
      </c>
      <c r="AG56">
        <v>27</v>
      </c>
      <c r="AH56">
        <f t="shared" si="8"/>
        <v>0.72972972972972971</v>
      </c>
      <c r="AI56">
        <v>2.4</v>
      </c>
      <c r="AJ56">
        <v>8</v>
      </c>
      <c r="AK56">
        <v>2</v>
      </c>
      <c r="AL56">
        <v>4</v>
      </c>
      <c r="AM56">
        <v>8</v>
      </c>
      <c r="AN56">
        <f t="shared" si="9"/>
        <v>0.18604651162790697</v>
      </c>
      <c r="AO56">
        <v>3</v>
      </c>
      <c r="AP56">
        <v>6.3</v>
      </c>
      <c r="AT56">
        <f t="shared" si="10"/>
        <v>172</v>
      </c>
      <c r="AU56">
        <f t="shared" si="11"/>
        <v>0</v>
      </c>
      <c r="AV56">
        <f t="shared" si="12"/>
        <v>40</v>
      </c>
      <c r="AW56">
        <f t="shared" si="13"/>
        <v>4.3</v>
      </c>
      <c r="AX56">
        <f t="shared" si="14"/>
        <v>0</v>
      </c>
      <c r="AY56">
        <v>0</v>
      </c>
      <c r="AZ56">
        <v>0</v>
      </c>
      <c r="BA56" s="2">
        <f t="shared" si="15"/>
        <v>-5.2567441860465115E-2</v>
      </c>
      <c r="BB56" s="2">
        <f t="shared" si="16"/>
        <v>0.6317874778082857</v>
      </c>
    </row>
    <row r="57" spans="1:54" x14ac:dyDescent="0.35">
      <c r="A57" t="s">
        <v>140</v>
      </c>
      <c r="B57" t="s">
        <v>128</v>
      </c>
      <c r="C57">
        <v>32</v>
      </c>
      <c r="E57">
        <v>2</v>
      </c>
      <c r="F57">
        <v>0</v>
      </c>
      <c r="G57">
        <v>19</v>
      </c>
      <c r="H57">
        <v>39</v>
      </c>
      <c r="I57">
        <f>G57/H57</f>
        <v>0.48717948717948717</v>
      </c>
      <c r="J57">
        <v>176</v>
      </c>
      <c r="K57">
        <v>105</v>
      </c>
      <c r="L57">
        <f t="shared" si="0"/>
        <v>5.5263157894736841</v>
      </c>
      <c r="M57">
        <v>0</v>
      </c>
      <c r="N57">
        <f t="shared" si="18"/>
        <v>0</v>
      </c>
      <c r="O57">
        <v>2</v>
      </c>
      <c r="P57">
        <f t="shared" si="19"/>
        <v>5.128205128205128E-2</v>
      </c>
      <c r="Q57" s="1">
        <f t="shared" si="1"/>
        <v>-9.244444444444444E-3</v>
      </c>
      <c r="R57">
        <v>4</v>
      </c>
      <c r="S57">
        <v>2</v>
      </c>
      <c r="T57">
        <f t="shared" si="2"/>
        <v>8.8888888888888892E-2</v>
      </c>
      <c r="U57">
        <f t="shared" si="3"/>
        <v>4.4444444444444446E-2</v>
      </c>
      <c r="V57">
        <f t="shared" si="4"/>
        <v>0.13333333333333333</v>
      </c>
      <c r="W57">
        <f t="shared" si="5"/>
        <v>8.8888888888888892E-2</v>
      </c>
      <c r="X57">
        <v>5</v>
      </c>
      <c r="Y57">
        <f t="shared" si="21"/>
        <v>0.11363636363636363</v>
      </c>
      <c r="Z57">
        <v>0</v>
      </c>
      <c r="AA57">
        <v>0</v>
      </c>
      <c r="AB57">
        <v>0</v>
      </c>
      <c r="AC57">
        <v>0</v>
      </c>
      <c r="AD57">
        <f t="shared" si="6"/>
        <v>0</v>
      </c>
      <c r="AE57">
        <v>6</v>
      </c>
      <c r="AF57">
        <f t="shared" si="7"/>
        <v>0.15384615384615385</v>
      </c>
      <c r="AG57">
        <v>6</v>
      </c>
      <c r="AH57">
        <f t="shared" si="8"/>
        <v>0.15384615384615385</v>
      </c>
      <c r="AI57">
        <v>2.5</v>
      </c>
      <c r="AJ57">
        <v>5</v>
      </c>
      <c r="AK57">
        <v>0</v>
      </c>
      <c r="AL57">
        <v>2</v>
      </c>
      <c r="AM57">
        <v>7</v>
      </c>
      <c r="AN57">
        <f t="shared" si="9"/>
        <v>0.15555555555555556</v>
      </c>
      <c r="AO57">
        <v>1</v>
      </c>
      <c r="AP57">
        <v>8</v>
      </c>
      <c r="AQ57">
        <v>1</v>
      </c>
      <c r="AR57">
        <v>8</v>
      </c>
      <c r="AS57">
        <v>0</v>
      </c>
      <c r="AT57">
        <f t="shared" si="10"/>
        <v>184</v>
      </c>
      <c r="AU57">
        <f t="shared" si="11"/>
        <v>0</v>
      </c>
      <c r="AV57">
        <f t="shared" si="12"/>
        <v>45</v>
      </c>
      <c r="AW57">
        <f t="shared" si="13"/>
        <v>4.0888888888888886</v>
      </c>
      <c r="AX57">
        <f t="shared" si="14"/>
        <v>0</v>
      </c>
      <c r="AY57">
        <v>0</v>
      </c>
      <c r="AZ57">
        <v>0</v>
      </c>
      <c r="BA57" s="2">
        <f t="shared" si="15"/>
        <v>-0.11493333333333333</v>
      </c>
      <c r="BB57" s="2">
        <f t="shared" si="16"/>
        <v>2.0341880341880475E-3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</dc:creator>
  <cp:lastModifiedBy>andre c</cp:lastModifiedBy>
  <dcterms:created xsi:type="dcterms:W3CDTF">2024-03-25T00:30:39Z</dcterms:created>
  <dcterms:modified xsi:type="dcterms:W3CDTF">2024-03-25T01:21:28Z</dcterms:modified>
</cp:coreProperties>
</file>