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00-DropBox\Dropbox\Dropbox\080-UMAP-Ajzen\Data\"/>
    </mc:Choice>
  </mc:AlternateContent>
  <bookViews>
    <workbookView xWindow="0" yWindow="0" windowWidth="22020" windowHeight="6915" activeTab="2"/>
  </bookViews>
  <sheets>
    <sheet name="Responses" sheetId="1" r:id="rId1"/>
    <sheet name="QsInds" sheetId="3" r:id="rId2"/>
    <sheet name="QsUMAP" sheetId="5" r:id="rId3"/>
    <sheet name="PreAnalysis" sheetId="2" r:id="rId4"/>
    <sheet name="LivePivot" sheetId="4" r:id="rId5"/>
  </sheets>
  <definedNames>
    <definedName name="_xlnm._FilterDatabase" localSheetId="3" hidden="1">PreAnalysis!$A$1:$G$1</definedName>
    <definedName name="_xlnm._FilterDatabase" localSheetId="0" hidden="1">Responses!$A$1:$A$36</definedName>
  </definedNames>
  <calcPr calcId="152511" refMode="R1C1"/>
  <pivotCaches>
    <pivotCache cacheId="0" r:id="rId6"/>
  </pivotCaches>
</workbook>
</file>

<file path=xl/calcChain.xml><?xml version="1.0" encoding="utf-8"?>
<calcChain xmlns="http://schemas.openxmlformats.org/spreadsheetml/2006/main">
  <c r="N36" i="2" l="1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N2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L2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CT36" i="1" l="1"/>
  <c r="CT35" i="1"/>
  <c r="CT34" i="1"/>
  <c r="CT33" i="1"/>
  <c r="CT32" i="1"/>
  <c r="CT31" i="1"/>
  <c r="CT30" i="1"/>
  <c r="CT29" i="1"/>
  <c r="CT28" i="1"/>
  <c r="CT27" i="1"/>
  <c r="CT26" i="1"/>
  <c r="CT25" i="1"/>
  <c r="CT24" i="1"/>
  <c r="CT23" i="1"/>
  <c r="CT22" i="1"/>
  <c r="CT21" i="1"/>
  <c r="CT20" i="1"/>
  <c r="CT19" i="1"/>
  <c r="CT18" i="1"/>
  <c r="CT17" i="1"/>
  <c r="CT16" i="1"/>
  <c r="CT15" i="1"/>
  <c r="CT14" i="1"/>
  <c r="CT13" i="1"/>
  <c r="CT12" i="1"/>
  <c r="CT11" i="1"/>
  <c r="CT10" i="1"/>
  <c r="CT9" i="1"/>
  <c r="CT8" i="1"/>
  <c r="CT7" i="1"/>
  <c r="CT6" i="1"/>
  <c r="CT5" i="1"/>
  <c r="CT4" i="1"/>
  <c r="CT3" i="1"/>
  <c r="CT2" i="1"/>
  <c r="CO36" i="1"/>
  <c r="CO35" i="1"/>
  <c r="CO34" i="1"/>
  <c r="CO33" i="1"/>
  <c r="CO32" i="1"/>
  <c r="CO31" i="1"/>
  <c r="CO30" i="1"/>
  <c r="CO29" i="1"/>
  <c r="CO28" i="1"/>
  <c r="CO27" i="1"/>
  <c r="CO26" i="1"/>
  <c r="CO25" i="1"/>
  <c r="CO24" i="1"/>
  <c r="CO23" i="1"/>
  <c r="CO22" i="1"/>
  <c r="CO21" i="1"/>
  <c r="CO20" i="1"/>
  <c r="CO19" i="1"/>
  <c r="CO18" i="1"/>
  <c r="CO17" i="1"/>
  <c r="CO16" i="1"/>
  <c r="CO15" i="1"/>
  <c r="CO14" i="1"/>
  <c r="CO13" i="1"/>
  <c r="CO12" i="1"/>
  <c r="CO11" i="1"/>
  <c r="CO10" i="1"/>
  <c r="CO9" i="1"/>
  <c r="CO8" i="1"/>
  <c r="CO7" i="1"/>
  <c r="CO6" i="1"/>
  <c r="CO5" i="1"/>
  <c r="CO4" i="1"/>
  <c r="CO3" i="1"/>
  <c r="CO2" i="1"/>
  <c r="CJ36" i="1"/>
  <c r="CJ35" i="1"/>
  <c r="CJ34" i="1"/>
  <c r="CJ33" i="1"/>
  <c r="CJ32" i="1"/>
  <c r="CJ31" i="1"/>
  <c r="CJ30" i="1"/>
  <c r="CJ29" i="1"/>
  <c r="CJ28" i="1"/>
  <c r="CJ27" i="1"/>
  <c r="CJ26" i="1"/>
  <c r="CJ25" i="1"/>
  <c r="CJ24" i="1"/>
  <c r="CJ23" i="1"/>
  <c r="CJ22" i="1"/>
  <c r="CJ21" i="1"/>
  <c r="CJ20" i="1"/>
  <c r="CJ19" i="1"/>
  <c r="CJ18" i="1"/>
  <c r="CJ17" i="1"/>
  <c r="CJ16" i="1"/>
  <c r="CJ15" i="1"/>
  <c r="CJ14" i="1"/>
  <c r="CJ13" i="1"/>
  <c r="CJ12" i="1"/>
  <c r="CJ11" i="1"/>
  <c r="CJ10" i="1"/>
  <c r="CJ9" i="1"/>
  <c r="CJ8" i="1"/>
  <c r="CJ7" i="1"/>
  <c r="CJ6" i="1"/>
  <c r="CJ5" i="1"/>
  <c r="CJ4" i="1"/>
  <c r="CJ3" i="1"/>
  <c r="CJ2" i="1"/>
  <c r="CE36" i="1"/>
  <c r="CE35" i="1"/>
  <c r="CE34" i="1"/>
  <c r="CE33" i="1"/>
  <c r="CE32" i="1"/>
  <c r="CE31" i="1"/>
  <c r="CE30" i="1"/>
  <c r="CE29" i="1"/>
  <c r="CE28" i="1"/>
  <c r="CE27" i="1"/>
  <c r="CE26" i="1"/>
  <c r="CE25" i="1"/>
  <c r="CE24" i="1"/>
  <c r="CE23" i="1"/>
  <c r="CE22" i="1"/>
  <c r="CE21" i="1"/>
  <c r="CE20" i="1"/>
  <c r="CE19" i="1"/>
  <c r="CE18" i="1"/>
  <c r="CE17" i="1"/>
  <c r="CE16" i="1"/>
  <c r="CE15" i="1"/>
  <c r="CE14" i="1"/>
  <c r="CE13" i="1"/>
  <c r="CE12" i="1"/>
  <c r="CE11" i="1"/>
  <c r="CE10" i="1"/>
  <c r="CE9" i="1"/>
  <c r="CE8" i="1"/>
  <c r="CE7" i="1"/>
  <c r="CE6" i="1"/>
  <c r="CE5" i="1"/>
  <c r="CE4" i="1"/>
  <c r="CE3" i="1"/>
  <c r="CE2" i="1"/>
  <c r="BZ36" i="1"/>
  <c r="BZ35" i="1"/>
  <c r="BZ34" i="1"/>
  <c r="BZ33" i="1"/>
  <c r="BZ32" i="1"/>
  <c r="BZ31" i="1"/>
  <c r="BZ30" i="1"/>
  <c r="BZ29" i="1"/>
  <c r="BZ28" i="1"/>
  <c r="BZ27" i="1"/>
  <c r="BZ26" i="1"/>
  <c r="BZ25" i="1"/>
  <c r="BZ24" i="1"/>
  <c r="BZ23" i="1"/>
  <c r="BZ22" i="1"/>
  <c r="BZ21" i="1"/>
  <c r="BZ20" i="1"/>
  <c r="BZ19" i="1"/>
  <c r="BZ18" i="1"/>
  <c r="BZ17" i="1"/>
  <c r="BZ16" i="1"/>
  <c r="BZ15" i="1"/>
  <c r="BZ14" i="1"/>
  <c r="BZ13" i="1"/>
  <c r="BZ12" i="1"/>
  <c r="BZ11" i="1"/>
  <c r="BZ10" i="1"/>
  <c r="BZ9" i="1"/>
  <c r="BZ8" i="1"/>
  <c r="BZ7" i="1"/>
  <c r="BZ6" i="1"/>
  <c r="BZ5" i="1"/>
  <c r="BZ4" i="1"/>
  <c r="BZ3" i="1"/>
  <c r="BZ2" i="1"/>
  <c r="BU36" i="1"/>
  <c r="BU35" i="1"/>
  <c r="BU34" i="1"/>
  <c r="BU33" i="1"/>
  <c r="BU32" i="1"/>
  <c r="BU31" i="1"/>
  <c r="BU30" i="1"/>
  <c r="BU29" i="1"/>
  <c r="BU28" i="1"/>
  <c r="BU27" i="1"/>
  <c r="BU26" i="1"/>
  <c r="BU25" i="1"/>
  <c r="BU24" i="1"/>
  <c r="BU23" i="1"/>
  <c r="BU22" i="1"/>
  <c r="BU21" i="1"/>
  <c r="BU20" i="1"/>
  <c r="BU19" i="1"/>
  <c r="BU18" i="1"/>
  <c r="BU17" i="1"/>
  <c r="BU16" i="1"/>
  <c r="BU15" i="1"/>
  <c r="BU14" i="1"/>
  <c r="BU13" i="1"/>
  <c r="BU12" i="1"/>
  <c r="BU11" i="1"/>
  <c r="BU10" i="1"/>
  <c r="BU9" i="1"/>
  <c r="BU8" i="1"/>
  <c r="BU7" i="1"/>
  <c r="BU6" i="1"/>
  <c r="BU5" i="1"/>
  <c r="BU4" i="1"/>
  <c r="BU3" i="1"/>
  <c r="BU2" i="1"/>
  <c r="CV29" i="1" l="1"/>
  <c r="CV14" i="1"/>
  <c r="CV34" i="1"/>
  <c r="CV12" i="1"/>
  <c r="CV24" i="1"/>
  <c r="CV28" i="1"/>
  <c r="CV32" i="1"/>
  <c r="CV36" i="1"/>
  <c r="CV6" i="1"/>
  <c r="CV18" i="1"/>
  <c r="CV30" i="1"/>
  <c r="CV4" i="1"/>
  <c r="CV20" i="1"/>
  <c r="CV3" i="1"/>
  <c r="CV11" i="1"/>
  <c r="CV19" i="1"/>
  <c r="CV27" i="1"/>
  <c r="CV35" i="1"/>
  <c r="CV5" i="1"/>
  <c r="CV9" i="1"/>
  <c r="CV13" i="1"/>
  <c r="CV17" i="1"/>
  <c r="CV21" i="1"/>
  <c r="CV25" i="1"/>
  <c r="CV33" i="1"/>
  <c r="CV2" i="1"/>
  <c r="CV10" i="1"/>
  <c r="CV22" i="1"/>
  <c r="CV26" i="1"/>
  <c r="CV8" i="1"/>
  <c r="CV16" i="1"/>
  <c r="CV7" i="1"/>
  <c r="CV15" i="1"/>
  <c r="CV23" i="1"/>
  <c r="CV31" i="1"/>
  <c r="O30" i="2"/>
  <c r="M30" i="2"/>
  <c r="K30" i="2"/>
  <c r="I30" i="2"/>
  <c r="B30" i="1" s="1"/>
  <c r="O36" i="2" l="1"/>
  <c r="O35" i="2"/>
  <c r="O34" i="2"/>
  <c r="O33" i="2"/>
  <c r="O32" i="2"/>
  <c r="O31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O2" i="2"/>
  <c r="I2" i="2"/>
  <c r="B2" i="1" s="1"/>
  <c r="M36" i="2"/>
  <c r="M35" i="2"/>
  <c r="M34" i="2"/>
  <c r="M33" i="2"/>
  <c r="M32" i="2"/>
  <c r="M31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2" i="2"/>
  <c r="K36" i="2"/>
  <c r="K35" i="2"/>
  <c r="K34" i="2"/>
  <c r="K33" i="2"/>
  <c r="K32" i="2"/>
  <c r="K31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K2" i="2"/>
  <c r="I36" i="2"/>
  <c r="B36" i="1" s="1"/>
  <c r="I35" i="2"/>
  <c r="B35" i="1" s="1"/>
  <c r="I34" i="2"/>
  <c r="B34" i="1" s="1"/>
  <c r="I33" i="2"/>
  <c r="B33" i="1" s="1"/>
  <c r="I32" i="2"/>
  <c r="B32" i="1" s="1"/>
  <c r="I31" i="2"/>
  <c r="B31" i="1" s="1"/>
  <c r="I29" i="2"/>
  <c r="B29" i="1" s="1"/>
  <c r="I28" i="2"/>
  <c r="B28" i="1" s="1"/>
  <c r="I27" i="2"/>
  <c r="B27" i="1" s="1"/>
  <c r="I26" i="2"/>
  <c r="B26" i="1" s="1"/>
  <c r="I25" i="2"/>
  <c r="B25" i="1" s="1"/>
  <c r="I24" i="2"/>
  <c r="B24" i="1" s="1"/>
  <c r="I23" i="2"/>
  <c r="B23" i="1" s="1"/>
  <c r="I22" i="2"/>
  <c r="B22" i="1" s="1"/>
  <c r="I21" i="2"/>
  <c r="B21" i="1" s="1"/>
  <c r="I20" i="2"/>
  <c r="B20" i="1" s="1"/>
  <c r="I19" i="2"/>
  <c r="B19" i="1" s="1"/>
  <c r="I18" i="2"/>
  <c r="B18" i="1" s="1"/>
  <c r="I17" i="2"/>
  <c r="B17" i="1" s="1"/>
  <c r="I16" i="2"/>
  <c r="B16" i="1" s="1"/>
  <c r="I15" i="2"/>
  <c r="B15" i="1" s="1"/>
  <c r="I14" i="2"/>
  <c r="B14" i="1" s="1"/>
  <c r="I13" i="2"/>
  <c r="B13" i="1" s="1"/>
  <c r="I12" i="2"/>
  <c r="B12" i="1" s="1"/>
  <c r="I11" i="2"/>
  <c r="B11" i="1" s="1"/>
  <c r="I10" i="2"/>
  <c r="B10" i="1" s="1"/>
  <c r="I9" i="2"/>
  <c r="B9" i="1" s="1"/>
  <c r="I8" i="2"/>
  <c r="B8" i="1" s="1"/>
  <c r="I7" i="2"/>
  <c r="B7" i="1" s="1"/>
  <c r="I6" i="2"/>
  <c r="B6" i="1" s="1"/>
  <c r="I5" i="2"/>
  <c r="B5" i="1" s="1"/>
  <c r="I4" i="2"/>
  <c r="B4" i="1" s="1"/>
  <c r="I3" i="2"/>
  <c r="B3" i="1" s="1"/>
  <c r="G38" i="2"/>
  <c r="F38" i="2"/>
  <c r="E38" i="2"/>
  <c r="D38" i="2"/>
  <c r="C38" i="2"/>
  <c r="B38" i="2"/>
  <c r="M37" i="2" l="1"/>
  <c r="O37" i="2"/>
  <c r="I37" i="2"/>
  <c r="K37" i="2"/>
</calcChain>
</file>

<file path=xl/sharedStrings.xml><?xml version="1.0" encoding="utf-8"?>
<sst xmlns="http://schemas.openxmlformats.org/spreadsheetml/2006/main" count="854" uniqueCount="246">
  <si>
    <t>Timestamp</t>
  </si>
  <si>
    <t>How important for you is the main actor of the movie?</t>
  </si>
  <si>
    <t>How important for you is the story in the movie?</t>
  </si>
  <si>
    <t>How important for you is the movie's genre?</t>
  </si>
  <si>
    <t>How important for you is the music of the move?</t>
  </si>
  <si>
    <t>How important for you is the length of the movie?</t>
  </si>
  <si>
    <t>How important for you are the special effects?</t>
  </si>
  <si>
    <t>How important is an attractive trailer?</t>
  </si>
  <si>
    <t>How important is the language of the movie (e.g. English, French ...)</t>
  </si>
  <si>
    <t>How important for you is that you like the main actor?</t>
  </si>
  <si>
    <t>How important  for you is the movie's genre?</t>
  </si>
  <si>
    <t>How much do you like dark scenes in the movies?</t>
  </si>
  <si>
    <t>How much do you like romantic scenes in movies?</t>
  </si>
  <si>
    <t>Do you like the movie to affect your feelings after the movie already ended?</t>
  </si>
  <si>
    <t>How much do you like aggressive scenes?</t>
  </si>
  <si>
    <t>How much do you like sexual scenes in movies?</t>
  </si>
  <si>
    <t>How much do you like action scenes in movies?</t>
  </si>
  <si>
    <t>How much do you like ambiguity in the movie?</t>
  </si>
  <si>
    <t>How much do you like funny scenes in the movies?</t>
  </si>
  <si>
    <t>How much do you like thrilling scenes in the movies?</t>
  </si>
  <si>
    <t>How much do you like sad movies?</t>
  </si>
  <si>
    <t>How much do you like unconventional movies?</t>
  </si>
  <si>
    <t>Roughly estimate a number of movies you've seen last year</t>
  </si>
  <si>
    <t>How many of all movies you've seen in the last year were romances, approximately?</t>
  </si>
  <si>
    <t>How many of all movies you've seen in the last year were drama, approximately?</t>
  </si>
  <si>
    <t>How many of all movies you've seen in the last year were comedy, approximately?</t>
  </si>
  <si>
    <t>How many of all movies you've seen in the last year were horror, approximately?</t>
  </si>
  <si>
    <t>How many of all movies you've seen in the last year were action, approximately?</t>
  </si>
  <si>
    <t>How many of all movies you've seen in the last year were SF, approximatelly?</t>
  </si>
  <si>
    <t>How  often do you watch movies on  TV?</t>
  </si>
  <si>
    <t>How often do you watch movies on the PC?</t>
  </si>
  <si>
    <t>How often do you watch movies on mobile devices such as tablets or phones?</t>
  </si>
  <si>
    <t>How often do you watch movies at the cinema?</t>
  </si>
  <si>
    <t>How concentrated you are during watching a movie?</t>
  </si>
  <si>
    <t>How likely are you to keep watching even if you dislike the movie?</t>
  </si>
  <si>
    <t>Do you typically watch movies alone or in company?</t>
  </si>
  <si>
    <t>Do you go to première or wait for later times?</t>
  </si>
  <si>
    <t>Do you discuss the movie content with your friends?</t>
  </si>
  <si>
    <t>Do you discuss the movie quality with your friends?</t>
  </si>
  <si>
    <t>Are you likely to do somethig else (e.g. preparing a meal, messaging) while watching a movie at home?</t>
  </si>
  <si>
    <t>Before you watch the movie, would you normally check who stars in the movie?</t>
  </si>
  <si>
    <t>Before you make a decision to watch the movie, would you normally check the movie's length?</t>
  </si>
  <si>
    <t>Before you watch the movie, would you normally find out the movie's production date?</t>
  </si>
  <si>
    <t>Before you watch the movie, would you normally find out who directed the movie?</t>
  </si>
  <si>
    <t>Before you watch the movie, would you normally find out the movie's genre?</t>
  </si>
  <si>
    <t>Does the language of the movie matters when making the decision for a watching it?</t>
  </si>
  <si>
    <t>How often did you quit watching movies in the last year?</t>
  </si>
  <si>
    <t>For your decision to watch a movie, how important is your expectation that the movie will entertain you?</t>
  </si>
  <si>
    <t>For your decision to watch a movie, how important is to you the movie provides new information for your?</t>
  </si>
  <si>
    <t>For your decision to watch a movie, how important is to you the movie teaches you a lesson?</t>
  </si>
  <si>
    <t>For your decision to watch a movie, how important is to you to meet persons you like when going to the movies?</t>
  </si>
  <si>
    <t>For your decision to watch a movie, how important is to you the movie is historically correct?</t>
  </si>
  <si>
    <t>For your decision to watch a movie, how important is to you that the movie makes you think?</t>
  </si>
  <si>
    <t>For your decision to watch a movie, how important is to you that the movie makes you laught?</t>
  </si>
  <si>
    <t>Write down a movie title you have seen lately</t>
  </si>
  <si>
    <t>Write down another movie title you have seen lately</t>
  </si>
  <si>
    <t>Please rate the movie you have listed above</t>
  </si>
  <si>
    <t>What is the most important factor for you when you select the movie?</t>
  </si>
  <si>
    <t>Please enter your ID (included in the invitation email):</t>
  </si>
  <si>
    <t>Alone</t>
  </si>
  <si>
    <t>Later</t>
  </si>
  <si>
    <t>No</t>
  </si>
  <si>
    <t>Yes</t>
  </si>
  <si>
    <t>Main actor</t>
  </si>
  <si>
    <t>elysium</t>
  </si>
  <si>
    <t>Story</t>
  </si>
  <si>
    <t>Genre</t>
  </si>
  <si>
    <t>THE OTHER GUYS</t>
  </si>
  <si>
    <t>A GOOD DAY TO DIE HARD</t>
  </si>
  <si>
    <t>STAR WARS EPIZODE IV THE NEW HOPE</t>
  </si>
  <si>
    <t>Company</t>
  </si>
  <si>
    <t>Curious case of Benjamin Button</t>
  </si>
  <si>
    <t>Jamon Jamon</t>
  </si>
  <si>
    <t>Hannibal Rising</t>
  </si>
  <si>
    <t>the wolf of wall street</t>
  </si>
  <si>
    <t>sickfuckpeople</t>
  </si>
  <si>
    <t>her</t>
  </si>
  <si>
    <t>alice in wonderland</t>
  </si>
  <si>
    <t>oblivion</t>
  </si>
  <si>
    <t>dark shadows</t>
  </si>
  <si>
    <t>Avatar</t>
  </si>
  <si>
    <t>Bachelorette</t>
  </si>
  <si>
    <t>Elysium</t>
  </si>
  <si>
    <t>Safety Not Guaranteed</t>
  </si>
  <si>
    <t>Submarino</t>
  </si>
  <si>
    <t>AboutTime</t>
  </si>
  <si>
    <t>American Hustle</t>
  </si>
  <si>
    <t>Best  Man Down</t>
  </si>
  <si>
    <t>Yo, tambien</t>
  </si>
  <si>
    <t>Green Butchers</t>
  </si>
  <si>
    <t>Captain Phillips</t>
  </si>
  <si>
    <t>Monster-In-Law</t>
  </si>
  <si>
    <t>Les Misérables</t>
  </si>
  <si>
    <t>Intouchables</t>
  </si>
  <si>
    <t>Peer oppinion</t>
  </si>
  <si>
    <t>Changeling</t>
  </si>
  <si>
    <t>Razredni sovražnik</t>
  </si>
  <si>
    <t>Notes on a Scandal</t>
  </si>
  <si>
    <t>12 years a slave</t>
  </si>
  <si>
    <t>The Wolf of Wall Street</t>
  </si>
  <si>
    <t>Il gioiellino</t>
  </si>
  <si>
    <t>wolf of wall street</t>
  </si>
  <si>
    <t>shutter island</t>
  </si>
  <si>
    <t>taxi driver</t>
  </si>
  <si>
    <t>Riddick (2013)</t>
  </si>
  <si>
    <t>The Man from Earth (2007)</t>
  </si>
  <si>
    <t>Idiocracy (2006)</t>
  </si>
  <si>
    <t>The Cutting Edge</t>
  </si>
  <si>
    <t>Lucky Number Slevin</t>
  </si>
  <si>
    <t>Her (2013)</t>
  </si>
  <si>
    <t>Dallas Buyers Club (2013)</t>
  </si>
  <si>
    <t>Blue Jasmine (2013)</t>
  </si>
  <si>
    <t>Upside down</t>
  </si>
  <si>
    <t>About time</t>
  </si>
  <si>
    <t>Mutiny on the Bounty</t>
  </si>
  <si>
    <t>kick ass</t>
  </si>
  <si>
    <t>about time</t>
  </si>
  <si>
    <t>les miserables</t>
  </si>
  <si>
    <t>Desolation of Smaug</t>
  </si>
  <si>
    <t>Pacific rim</t>
  </si>
  <si>
    <t>The Family</t>
  </si>
  <si>
    <t>Wolverine</t>
  </si>
  <si>
    <t>Break-up</t>
  </si>
  <si>
    <t>X-men 4</t>
  </si>
  <si>
    <t>DIE HARD 4</t>
  </si>
  <si>
    <t>The Break-Up</t>
  </si>
  <si>
    <t>Cars 2</t>
  </si>
  <si>
    <t>columbiana</t>
  </si>
  <si>
    <t>captain phillips</t>
  </si>
  <si>
    <t>despicable me 1</t>
  </si>
  <si>
    <t>despicable me 2</t>
  </si>
  <si>
    <t>The Purge</t>
  </si>
  <si>
    <t>Ronin</t>
  </si>
  <si>
    <t>Law Abiding Citizen</t>
  </si>
  <si>
    <t>Dead Lenny</t>
  </si>
  <si>
    <t>Gravity</t>
  </si>
  <si>
    <t>Life of Pi</t>
  </si>
  <si>
    <t>Svećenikova djeca</t>
  </si>
  <si>
    <t>Curse of the golden flower</t>
  </si>
  <si>
    <t>Home alone 2</t>
  </si>
  <si>
    <t>Jumanji</t>
  </si>
  <si>
    <t>Ancorman</t>
  </si>
  <si>
    <t>Eternal sunshine of the spotless mind</t>
  </si>
  <si>
    <t>Secrets and lies</t>
  </si>
  <si>
    <t>Oblivion</t>
  </si>
  <si>
    <t>Pacific Rim</t>
  </si>
  <si>
    <t>The Sixth Sense</t>
  </si>
  <si>
    <t>Notttting Hill</t>
  </si>
  <si>
    <t>Indiana Johnes</t>
  </si>
  <si>
    <t>bridges of Madison County</t>
  </si>
  <si>
    <t>Blue Valentine</t>
  </si>
  <si>
    <t>Before midnight</t>
  </si>
  <si>
    <t>Marley and me</t>
  </si>
  <si>
    <t>Don Jon</t>
  </si>
  <si>
    <t>Last Vegas</t>
  </si>
  <si>
    <t>Hobbit: Desolation of Smaug</t>
  </si>
  <si>
    <t>Ghost In The Shell</t>
  </si>
  <si>
    <t>L'Auberge Espagnole</t>
  </si>
  <si>
    <t>Despicable Me</t>
  </si>
  <si>
    <t>UserId</t>
  </si>
  <si>
    <t>avg_romance</t>
  </si>
  <si>
    <t>std_romance</t>
  </si>
  <si>
    <t>count_romance</t>
  </si>
  <si>
    <t>avg_drama</t>
  </si>
  <si>
    <t>std_drama</t>
  </si>
  <si>
    <t>count_drama</t>
  </si>
  <si>
    <t>avg_comedy</t>
  </si>
  <si>
    <t>std_comedy</t>
  </si>
  <si>
    <t>count_comedy</t>
  </si>
  <si>
    <t>avg_horror</t>
  </si>
  <si>
    <t>std_horror</t>
  </si>
  <si>
    <t>count_horror</t>
  </si>
  <si>
    <t>avg_action</t>
  </si>
  <si>
    <t>std_action</t>
  </si>
  <si>
    <t>count_action</t>
  </si>
  <si>
    <t>avg_scifi</t>
  </si>
  <si>
    <t>std_scifi</t>
  </si>
  <si>
    <t>count_scifi</t>
  </si>
  <si>
    <t>Sum of count_romance</t>
  </si>
  <si>
    <t>Sum of count_drama</t>
  </si>
  <si>
    <t>Sum of count_comedy</t>
  </si>
  <si>
    <t>Sum of count_horror</t>
  </si>
  <si>
    <t>Sum of count_action</t>
  </si>
  <si>
    <t>Sum of count_scifi</t>
  </si>
  <si>
    <t>Row Labels</t>
  </si>
  <si>
    <t>Grand Total</t>
  </si>
  <si>
    <t>Selected</t>
  </si>
  <si>
    <t>Min</t>
  </si>
  <si>
    <t>SelQ3</t>
  </si>
  <si>
    <t>SelQ4</t>
  </si>
  <si>
    <t>SelQ5</t>
  </si>
  <si>
    <t>Trsh</t>
  </si>
  <si>
    <t>SelQ6</t>
  </si>
  <si>
    <t>Selected 3</t>
  </si>
  <si>
    <t xml:space="preserve">drama </t>
  </si>
  <si>
    <t>action</t>
  </si>
  <si>
    <t>commedy</t>
  </si>
  <si>
    <t>TabInd</t>
  </si>
  <si>
    <t>Qs</t>
  </si>
  <si>
    <t>Meaning</t>
  </si>
  <si>
    <t>Control</t>
  </si>
  <si>
    <t>How much do you care what your peers say about the movie?</t>
  </si>
  <si>
    <t>How much do you care what your peers think about the movie?</t>
  </si>
  <si>
    <t>Before you watch the movie, how important is to you how the story goes and ends unexpectedly?</t>
  </si>
  <si>
    <t>Before you watch the movie, how important is to you the movie affects you as expected?</t>
  </si>
  <si>
    <t>Attitude - Cognitive</t>
  </si>
  <si>
    <t>Attitude - Emotions</t>
  </si>
  <si>
    <t xml:space="preserve">Attitude - Behavior </t>
  </si>
  <si>
    <t>Norms</t>
  </si>
  <si>
    <t>NumOfAllVotes</t>
  </si>
  <si>
    <t>GroudnTruthResults</t>
  </si>
  <si>
    <t>north by northwest</t>
  </si>
  <si>
    <t>papillon</t>
  </si>
  <si>
    <t>lucky number slevin</t>
  </si>
  <si>
    <t>gMaxAR_romance</t>
  </si>
  <si>
    <t>gMaxAR_drama</t>
  </si>
  <si>
    <t>gMaxAR_comedy</t>
  </si>
  <si>
    <t>gMaxAR_horror</t>
  </si>
  <si>
    <t>gMaxAR_action</t>
  </si>
  <si>
    <t>gMaxAR_scifi</t>
  </si>
  <si>
    <t>romance_Q</t>
  </si>
  <si>
    <t>drama_Q</t>
  </si>
  <si>
    <t>comedy_Q</t>
  </si>
  <si>
    <t>horror_Q</t>
  </si>
  <si>
    <t>action_Q</t>
  </si>
  <si>
    <t>scifi_Q</t>
  </si>
  <si>
    <t>gMaxAR_All</t>
  </si>
  <si>
    <t>Premiere</t>
  </si>
  <si>
    <t>MaxSel3</t>
  </si>
  <si>
    <t>MaxSel4</t>
  </si>
  <si>
    <t>MaxSel5</t>
  </si>
  <si>
    <t>MaxSel6</t>
  </si>
  <si>
    <t xml:space="preserve">Age </t>
  </si>
  <si>
    <t>Sex</t>
  </si>
  <si>
    <t>Quest ind</t>
  </si>
  <si>
    <t>Group</t>
  </si>
  <si>
    <t>Question</t>
  </si>
  <si>
    <t>Answer Type</t>
  </si>
  <si>
    <t>Not important  1 - 5 Very important</t>
  </si>
  <si>
    <t>Not really 1 - 5 Very much</t>
  </si>
  <si>
    <t>Enter number &gt;= 0</t>
  </si>
  <si>
    <t>Never 1 - 5 Very often</t>
  </si>
  <si>
    <t>No, yes</t>
  </si>
  <si>
    <t>Text entry</t>
  </si>
  <si>
    <t>1 - 5</t>
  </si>
  <si>
    <t>Genre, Main actor, Story, Trailer, Peer oppinion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</si>
</sst>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\ h:mm:ss;@"/>
  </numFmts>
  <fonts count="6" x14ac:knownFonts="1">
    <font>
      <sz val="10"/>
      <color rgb="FF000000"/>
      <name val="Arial"/>
    </font>
    <font>
      <b/>
      <sz val="10"/>
      <color rgb="FF000000"/>
      <name val="Arial"/>
      <family val="2"/>
      <charset val="238"/>
    </font>
    <font>
      <sz val="10"/>
      <color rgb="FF000000"/>
      <name val="Arial"/>
      <family val="2"/>
      <charset val="238"/>
    </font>
    <font>
      <b/>
      <sz val="11"/>
      <color theme="1"/>
      <name val="Calibri"/>
      <family val="2"/>
      <charset val="238"/>
      <scheme val="minor"/>
    </font>
    <font>
      <sz val="10"/>
      <color rgb="FFFF0000"/>
      <name val="Arial"/>
      <family val="2"/>
      <charset val="238"/>
    </font>
    <font>
      <b/>
      <sz val="10"/>
      <color rgb="FFFF0000"/>
      <name val="Arial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rgb="FFDDDDDD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rgb="FFEEEEEE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 applyAlignment="1">
      <alignment wrapText="1"/>
    </xf>
    <xf numFmtId="164" fontId="0" fillId="3" borderId="0" xfId="0" applyNumberFormat="1" applyFill="1" applyAlignment="1">
      <alignment wrapText="1"/>
    </xf>
    <xf numFmtId="0" fontId="0" fillId="4" borderId="0" xfId="0" applyFill="1" applyAlignment="1">
      <alignment wrapText="1"/>
    </xf>
    <xf numFmtId="0" fontId="0" fillId="0" borderId="0" xfId="0"/>
    <xf numFmtId="0" fontId="2" fillId="0" borderId="0" xfId="0" applyFont="1" applyAlignment="1">
      <alignment wrapText="1"/>
    </xf>
    <xf numFmtId="0" fontId="1" fillId="0" borderId="1" xfId="0" applyFont="1" applyBorder="1" applyAlignment="1">
      <alignment wrapText="1"/>
    </xf>
    <xf numFmtId="0" fontId="1" fillId="2" borderId="0" xfId="0" applyFont="1" applyFill="1" applyAlignment="1">
      <alignment horizontal="left" wrapText="1"/>
    </xf>
    <xf numFmtId="0" fontId="3" fillId="0" borderId="0" xfId="0" applyFont="1" applyAlignment="1">
      <alignment horizontal="left"/>
    </xf>
    <xf numFmtId="49" fontId="1" fillId="2" borderId="0" xfId="0" applyNumberFormat="1" applyFont="1" applyFill="1" applyAlignment="1">
      <alignment horizontal="center" wrapText="1"/>
    </xf>
    <xf numFmtId="49" fontId="3" fillId="0" borderId="0" xfId="0" applyNumberFormat="1" applyFont="1"/>
    <xf numFmtId="49" fontId="0" fillId="0" borderId="0" xfId="0" applyNumberFormat="1" applyAlignment="1">
      <alignment wrapText="1"/>
    </xf>
    <xf numFmtId="1" fontId="0" fillId="4" borderId="0" xfId="0" applyNumberFormat="1" applyFill="1" applyAlignment="1">
      <alignment wrapText="1"/>
    </xf>
    <xf numFmtId="1" fontId="0" fillId="0" borderId="0" xfId="0" applyNumberFormat="1" applyAlignment="1">
      <alignment wrapText="1"/>
    </xf>
    <xf numFmtId="164" fontId="0" fillId="4" borderId="0" xfId="0" applyNumberFormat="1" applyFill="1" applyAlignment="1">
      <alignment wrapText="1"/>
    </xf>
    <xf numFmtId="0" fontId="0" fillId="0" borderId="0" xfId="0" pivotButton="1" applyAlignment="1">
      <alignment wrapText="1"/>
    </xf>
    <xf numFmtId="0" fontId="0" fillId="0" borderId="0" xfId="0" applyAlignment="1">
      <alignment horizontal="left" wrapText="1"/>
    </xf>
    <xf numFmtId="0" fontId="0" fillId="0" borderId="0" xfId="0" applyNumberFormat="1" applyAlignment="1">
      <alignment wrapText="1"/>
    </xf>
    <xf numFmtId="49" fontId="1" fillId="0" borderId="0" xfId="0" applyNumberFormat="1" applyFont="1" applyAlignment="1">
      <alignment wrapText="1"/>
    </xf>
    <xf numFmtId="2" fontId="3" fillId="0" borderId="0" xfId="0" applyNumberFormat="1" applyFont="1"/>
    <xf numFmtId="2" fontId="0" fillId="0" borderId="0" xfId="0" applyNumberFormat="1"/>
    <xf numFmtId="2" fontId="0" fillId="0" borderId="0" xfId="0" applyNumberFormat="1" applyAlignment="1">
      <alignment wrapText="1"/>
    </xf>
    <xf numFmtId="49" fontId="0" fillId="4" borderId="0" xfId="0" applyNumberFormat="1" applyFill="1" applyAlignment="1">
      <alignment wrapText="1"/>
    </xf>
    <xf numFmtId="49" fontId="2" fillId="4" borderId="0" xfId="0" applyNumberFormat="1" applyFont="1" applyFill="1" applyAlignment="1">
      <alignment wrapText="1"/>
    </xf>
    <xf numFmtId="1" fontId="2" fillId="4" borderId="0" xfId="0" applyNumberFormat="1" applyFont="1" applyFill="1" applyAlignment="1">
      <alignment wrapText="1"/>
    </xf>
    <xf numFmtId="0" fontId="4" fillId="0" borderId="0" xfId="0" applyFont="1" applyAlignment="1">
      <alignment wrapText="1"/>
    </xf>
    <xf numFmtId="0" fontId="5" fillId="2" borderId="0" xfId="0" applyFont="1" applyFill="1" applyAlignment="1">
      <alignment horizontal="left" wrapText="1"/>
    </xf>
    <xf numFmtId="49" fontId="2" fillId="0" borderId="0" xfId="0" applyNumberFormat="1" applyFont="1" applyAlignment="1">
      <alignment wrapText="1"/>
    </xf>
    <xf numFmtId="49" fontId="2" fillId="2" borderId="0" xfId="0" applyNumberFormat="1" applyFont="1" applyFill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ndrejk" refreshedDate="41666.646839814814" createdVersion="5" refreshedVersion="5" minRefreshableVersion="3" recordCount="35">
  <cacheSource type="worksheet">
    <worksheetSource ref="BP1:CS36" sheet="Responses"/>
  </cacheSource>
  <cacheFields count="20">
    <cacheField name="UserId" numFmtId="0">
      <sharedItems containsSemiMixedTypes="0" containsString="0" containsNumber="1" containsInteger="1" minValue="15" maxValue="377" count="35">
        <n v="15"/>
        <n v="20"/>
        <n v="21"/>
        <n v="23"/>
        <n v="24"/>
        <n v="25"/>
        <n v="26"/>
        <n v="27"/>
        <n v="31"/>
        <n v="33"/>
        <n v="35"/>
        <n v="42"/>
        <n v="43"/>
        <n v="45"/>
        <n v="48"/>
        <n v="54"/>
        <n v="55"/>
        <n v="59"/>
        <n v="61"/>
        <n v="75"/>
        <n v="85"/>
        <n v="91"/>
        <n v="127"/>
        <n v="157"/>
        <n v="202"/>
        <n v="207"/>
        <n v="271"/>
        <n v="275"/>
        <n v="282"/>
        <n v="307"/>
        <n v="318"/>
        <n v="321"/>
        <n v="328"/>
        <n v="361"/>
        <n v="377"/>
      </sharedItems>
    </cacheField>
    <cacheField name="NumOfAllVotes" numFmtId="0">
      <sharedItems containsSemiMixedTypes="0" containsString="0" containsNumber="1" containsInteger="1" minValue="6" maxValue="404"/>
    </cacheField>
    <cacheField name="avg_romance" numFmtId="0">
      <sharedItems containsString="0" containsBlank="1" containsNumber="1" minValue="2" maxValue="5"/>
    </cacheField>
    <cacheField name="std_romance" numFmtId="0">
      <sharedItems containsString="0" containsBlank="1" containsNumber="1" minValue="0" maxValue="1.4161999999999999"/>
    </cacheField>
    <cacheField name="count_romance" numFmtId="0">
      <sharedItems containsSemiMixedTypes="0" containsString="0" containsNumber="1" containsInteger="1" minValue="0" maxValue="70"/>
    </cacheField>
    <cacheField name="avg_drama" numFmtId="0">
      <sharedItems containsSemiMixedTypes="0" containsString="0" containsNumber="1" minValue="3.3332999999999999" maxValue="5"/>
    </cacheField>
    <cacheField name="std_drama" numFmtId="0">
      <sharedItems containsSemiMixedTypes="0" containsString="0" containsNumber="1" minValue="0" maxValue="1.3420000000000001"/>
    </cacheField>
    <cacheField name="count_drama" numFmtId="0">
      <sharedItems containsSemiMixedTypes="0" containsString="0" containsNumber="1" containsInteger="1" minValue="3" maxValue="159"/>
    </cacheField>
    <cacheField name="avg_comedy" numFmtId="0">
      <sharedItems containsSemiMixedTypes="0" containsString="0" containsNumber="1" minValue="2.5" maxValue="4.6666999999999996"/>
    </cacheField>
    <cacheField name="std_comedy" numFmtId="0">
      <sharedItems containsSemiMixedTypes="0" containsString="0" containsNumber="1" minValue="0" maxValue="1.3907"/>
    </cacheField>
    <cacheField name="count_comedy" numFmtId="0">
      <sharedItems containsSemiMixedTypes="0" containsString="0" containsNumber="1" containsInteger="1" minValue="2" maxValue="195"/>
    </cacheField>
    <cacheField name="avg_horror" numFmtId="0">
      <sharedItems containsString="0" containsBlank="1" containsNumber="1" minValue="2.3332999999999999" maxValue="5"/>
    </cacheField>
    <cacheField name="std_horror" numFmtId="0">
      <sharedItems containsString="0" containsBlank="1" containsNumber="1" minValue="0" maxValue="1.2246999999999999"/>
    </cacheField>
    <cacheField name="count_horror" numFmtId="0">
      <sharedItems containsSemiMixedTypes="0" containsString="0" containsNumber="1" containsInteger="1" minValue="0" maxValue="21"/>
    </cacheField>
    <cacheField name="avg_action" numFmtId="0">
      <sharedItems containsString="0" containsBlank="1" containsNumber="1" minValue="2.4443999999999999" maxValue="4.5625"/>
    </cacheField>
    <cacheField name="std_action" numFmtId="0">
      <sharedItems containsString="0" containsBlank="1" containsNumber="1" minValue="0" maxValue="1.3635999999999999"/>
    </cacheField>
    <cacheField name="count_action" numFmtId="0">
      <sharedItems containsSemiMixedTypes="0" containsString="0" containsNumber="1" containsInteger="1" minValue="0" maxValue="249"/>
    </cacheField>
    <cacheField name="avg_scifi" numFmtId="0">
      <sharedItems containsString="0" containsBlank="1" containsNumber="1" minValue="2.4285999999999999" maxValue="4.6666999999999996"/>
    </cacheField>
    <cacheField name="std_scifi" numFmtId="0">
      <sharedItems containsString="0" containsBlank="1" containsNumber="1" minValue="0" maxValue="1.4927999999999999"/>
    </cacheField>
    <cacheField name="count_scifi" numFmtId="0">
      <sharedItems containsSemiMixedTypes="0" containsString="0" containsNumber="1" containsInteger="1" minValue="0" maxValue="1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5">
  <r>
    <x v="0"/>
    <n v="319"/>
    <n v="3.7705000000000002"/>
    <n v="1.0306"/>
    <n v="61"/>
    <n v="3.66"/>
    <n v="1.1304000000000001"/>
    <n v="150"/>
    <n v="3.4462000000000002"/>
    <n v="1.0673999999999999"/>
    <n v="195"/>
    <n v="3"/>
    <n v="0.94869999999999999"/>
    <n v="20"/>
    <n v="3.4538000000000002"/>
    <n v="1.1295999999999999"/>
    <n v="249"/>
    <n v="3.4554"/>
    <n v="1.2548999999999999"/>
    <n v="101"/>
  </r>
  <r>
    <x v="1"/>
    <n v="107"/>
    <n v="2.875"/>
    <n v="1.2685999999999999"/>
    <n v="8"/>
    <n v="4.2045000000000003"/>
    <n v="1.0783"/>
    <n v="44"/>
    <n v="3.7917000000000001"/>
    <n v="1.224"/>
    <n v="24"/>
    <n v="5"/>
    <n v="0"/>
    <n v="1"/>
    <n v="4.2455999999999996"/>
    <n v="0.96030000000000004"/>
    <n v="57"/>
    <n v="4.375"/>
    <n v="0.78059999999999996"/>
    <n v="16"/>
  </r>
  <r>
    <x v="2"/>
    <n v="165"/>
    <n v="3.5"/>
    <n v="0.90629999999999999"/>
    <n v="14"/>
    <n v="3.8193000000000001"/>
    <n v="0.86629999999999996"/>
    <n v="83"/>
    <n v="3.8048999999999999"/>
    <n v="0.77210000000000001"/>
    <n v="41"/>
    <n v="2.3332999999999999"/>
    <n v="0.74539999999999995"/>
    <n v="6"/>
    <n v="3.9333"/>
    <n v="0.91410000000000002"/>
    <n v="75"/>
    <n v="3.4782999999999999"/>
    <n v="1.1371"/>
    <n v="23"/>
  </r>
  <r>
    <x v="3"/>
    <n v="7"/>
    <n v="4"/>
    <n v="0"/>
    <n v="1"/>
    <n v="3.75"/>
    <n v="0.433"/>
    <n v="4"/>
    <n v="4.5"/>
    <n v="0.5"/>
    <n v="2"/>
    <m/>
    <m/>
    <n v="0"/>
    <n v="4.5"/>
    <n v="0.5"/>
    <n v="2"/>
    <n v="3.5"/>
    <n v="0.5"/>
    <n v="2"/>
  </r>
  <r>
    <x v="4"/>
    <n v="25"/>
    <n v="4.25"/>
    <n v="0.433"/>
    <n v="4"/>
    <n v="4.1500000000000004"/>
    <n v="0.57230000000000003"/>
    <n v="20"/>
    <n v="4"/>
    <n v="0.5"/>
    <n v="8"/>
    <n v="3"/>
    <n v="0"/>
    <n v="1"/>
    <n v="4.3333000000000004"/>
    <n v="0.74539999999999995"/>
    <n v="6"/>
    <n v="4"/>
    <n v="0.70709999999999995"/>
    <n v="4"/>
  </r>
  <r>
    <x v="5"/>
    <n v="94"/>
    <n v="3.3"/>
    <n v="1.0049999999999999"/>
    <n v="10"/>
    <n v="3.5918000000000001"/>
    <n v="0.90169999999999995"/>
    <n v="49"/>
    <n v="3.4047999999999998"/>
    <n v="0.95269999999999999"/>
    <n v="42"/>
    <n v="3"/>
    <n v="0.8165"/>
    <n v="6"/>
    <n v="3.0937999999999999"/>
    <n v="1.1554"/>
    <n v="32"/>
    <n v="3.125"/>
    <n v="1.2685999999999999"/>
    <n v="8"/>
  </r>
  <r>
    <x v="6"/>
    <n v="101"/>
    <n v="3.7143000000000002"/>
    <n v="1.0302"/>
    <n v="7"/>
    <n v="3.7907000000000002"/>
    <n v="1.2115"/>
    <n v="43"/>
    <n v="4.0323000000000002"/>
    <n v="0.69489999999999996"/>
    <n v="31"/>
    <n v="4"/>
    <n v="1.2246999999999999"/>
    <n v="4"/>
    <n v="3.6326999999999998"/>
    <n v="1.2728999999999999"/>
    <n v="49"/>
    <n v="3.3529"/>
    <n v="1.4927999999999999"/>
    <n v="17"/>
  </r>
  <r>
    <x v="7"/>
    <n v="34"/>
    <n v="2"/>
    <n v="0"/>
    <n v="3"/>
    <n v="3.4"/>
    <n v="1.1431"/>
    <n v="15"/>
    <n v="3.4117999999999999"/>
    <n v="1.0323"/>
    <n v="17"/>
    <m/>
    <m/>
    <n v="0"/>
    <n v="3.8"/>
    <n v="0.4"/>
    <n v="5"/>
    <n v="4"/>
    <n v="1"/>
    <n v="2"/>
  </r>
  <r>
    <x v="8"/>
    <n v="182"/>
    <n v="3.6429"/>
    <n v="1.0146999999999999"/>
    <n v="70"/>
    <n v="4.0147000000000004"/>
    <n v="0.93140000000000001"/>
    <n v="68"/>
    <n v="3.7292000000000001"/>
    <n v="0.98399999999999999"/>
    <n v="96"/>
    <m/>
    <m/>
    <n v="0"/>
    <n v="3.9455"/>
    <n v="0.81840000000000002"/>
    <n v="55"/>
    <n v="3.5714000000000001"/>
    <n v="1.0498000000000001"/>
    <n v="14"/>
  </r>
  <r>
    <x v="9"/>
    <n v="86"/>
    <n v="2.9230999999999998"/>
    <n v="1.1067"/>
    <n v="26"/>
    <n v="3.5102000000000002"/>
    <n v="1.1973"/>
    <n v="49"/>
    <n v="3.3043"/>
    <n v="1.1955"/>
    <n v="46"/>
    <n v="5"/>
    <n v="0"/>
    <n v="1"/>
    <n v="3.6"/>
    <n v="1.0198"/>
    <n v="10"/>
    <n v="4"/>
    <n v="1"/>
    <n v="2"/>
  </r>
  <r>
    <x v="10"/>
    <n v="95"/>
    <n v="3.8571"/>
    <n v="0.63890000000000002"/>
    <n v="14"/>
    <n v="4"/>
    <n v="0.87990000000000002"/>
    <n v="31"/>
    <n v="3.7187999999999999"/>
    <n v="0.83789999999999998"/>
    <n v="32"/>
    <n v="3.1429"/>
    <n v="1.0817000000000001"/>
    <n v="21"/>
    <n v="3.7940999999999998"/>
    <n v="1.1576"/>
    <n v="34"/>
    <n v="3.9285999999999999"/>
    <n v="1.0326"/>
    <n v="14"/>
  </r>
  <r>
    <x v="11"/>
    <n v="36"/>
    <n v="4"/>
    <n v="0"/>
    <n v="1"/>
    <n v="3.6429"/>
    <n v="1.3420000000000001"/>
    <n v="14"/>
    <n v="4.0833000000000004"/>
    <n v="0.86199999999999999"/>
    <n v="12"/>
    <n v="3"/>
    <n v="0"/>
    <n v="3"/>
    <n v="3.625"/>
    <n v="1.3635999999999999"/>
    <n v="16"/>
    <n v="2.4285999999999999"/>
    <n v="1.0498000000000001"/>
    <n v="7"/>
  </r>
  <r>
    <x v="12"/>
    <n v="28"/>
    <n v="5"/>
    <n v="0"/>
    <n v="3"/>
    <n v="4.5454999999999997"/>
    <n v="0.65559999999999996"/>
    <n v="22"/>
    <n v="4.5556000000000001"/>
    <n v="0.68489999999999995"/>
    <n v="9"/>
    <m/>
    <m/>
    <n v="0"/>
    <n v="4"/>
    <n v="0"/>
    <n v="1"/>
    <m/>
    <m/>
    <n v="0"/>
  </r>
  <r>
    <x v="13"/>
    <n v="12"/>
    <n v="3"/>
    <n v="0"/>
    <n v="1"/>
    <n v="4.5"/>
    <n v="0.76380000000000003"/>
    <n v="6"/>
    <n v="3.3332999999999999"/>
    <n v="0.94279999999999997"/>
    <n v="3"/>
    <m/>
    <m/>
    <n v="0"/>
    <n v="4.2857000000000003"/>
    <n v="1.0302"/>
    <n v="7"/>
    <m/>
    <m/>
    <n v="0"/>
  </r>
  <r>
    <x v="14"/>
    <n v="60"/>
    <n v="4.1429"/>
    <n v="0.83299999999999996"/>
    <n v="7"/>
    <n v="4.5293999999999999"/>
    <n v="0.73709999999999998"/>
    <n v="34"/>
    <n v="4.3333000000000004"/>
    <n v="0.62360000000000004"/>
    <n v="12"/>
    <n v="3.8"/>
    <n v="1.1661999999999999"/>
    <n v="5"/>
    <n v="3.92"/>
    <n v="0.89080000000000004"/>
    <n v="25"/>
    <n v="3.8332999999999999"/>
    <n v="1.0671999999999999"/>
    <n v="6"/>
  </r>
  <r>
    <x v="15"/>
    <n v="32"/>
    <n v="3.6667000000000001"/>
    <n v="0.47139999999999999"/>
    <n v="3"/>
    <n v="4.1429"/>
    <n v="0.83299999999999996"/>
    <n v="14"/>
    <n v="4.1111000000000004"/>
    <n v="0.80889999999999995"/>
    <n v="18"/>
    <m/>
    <m/>
    <n v="0"/>
    <n v="3.6364000000000001"/>
    <n v="0.88139999999999996"/>
    <n v="11"/>
    <n v="4.5"/>
    <n v="0.5"/>
    <n v="2"/>
  </r>
  <r>
    <x v="16"/>
    <n v="404"/>
    <n v="3.25"/>
    <n v="0.82920000000000005"/>
    <n v="64"/>
    <n v="3.5409000000000002"/>
    <n v="0.85219999999999996"/>
    <n v="159"/>
    <n v="3.4264000000000001"/>
    <n v="1.0475000000000001"/>
    <n v="129"/>
    <n v="3.1764999999999999"/>
    <n v="1.0424"/>
    <n v="17"/>
    <n v="3.4296000000000002"/>
    <n v="0.98150000000000004"/>
    <n v="142"/>
    <n v="3.3902000000000001"/>
    <n v="1.0330999999999999"/>
    <n v="41"/>
  </r>
  <r>
    <x v="17"/>
    <n v="17"/>
    <n v="4"/>
    <n v="0"/>
    <n v="1"/>
    <n v="3.3332999999999999"/>
    <n v="1.2472000000000001"/>
    <n v="6"/>
    <n v="2.5"/>
    <n v="0.5"/>
    <n v="2"/>
    <m/>
    <m/>
    <n v="0"/>
    <n v="2.4443999999999999"/>
    <n v="1.0657000000000001"/>
    <n v="9"/>
    <n v="2.7778"/>
    <n v="1.2273000000000001"/>
    <n v="9"/>
  </r>
  <r>
    <x v="18"/>
    <n v="91"/>
    <n v="4.1538000000000004"/>
    <n v="0.76919999999999999"/>
    <n v="13"/>
    <n v="3.9024000000000001"/>
    <n v="0.75880000000000003"/>
    <n v="41"/>
    <n v="3.9411999999999998"/>
    <n v="0.82630000000000003"/>
    <n v="51"/>
    <n v="4"/>
    <n v="0"/>
    <n v="1"/>
    <n v="3.5651999999999999"/>
    <n v="0.87609999999999999"/>
    <n v="23"/>
    <n v="4"/>
    <n v="0.8165"/>
    <n v="9"/>
  </r>
  <r>
    <x v="19"/>
    <n v="82"/>
    <n v="4.1852"/>
    <n v="0.77159999999999995"/>
    <n v="27"/>
    <n v="4.5532000000000004"/>
    <n v="0.5383"/>
    <n v="47"/>
    <n v="4"/>
    <n v="0.72009999999999996"/>
    <n v="27"/>
    <n v="4"/>
    <n v="0"/>
    <n v="1"/>
    <n v="4.5625"/>
    <n v="0.60919999999999996"/>
    <n v="16"/>
    <m/>
    <m/>
    <n v="0"/>
  </r>
  <r>
    <x v="20"/>
    <n v="99"/>
    <n v="3.3332999999999999"/>
    <n v="1.2472000000000001"/>
    <n v="3"/>
    <n v="4.7407000000000004"/>
    <n v="0.51590000000000003"/>
    <n v="27"/>
    <n v="4"/>
    <n v="0.6794"/>
    <n v="13"/>
    <n v="3"/>
    <n v="0"/>
    <n v="1"/>
    <n v="3.8833000000000002"/>
    <n v="0.79769999999999996"/>
    <n v="60"/>
    <n v="4.0332999999999997"/>
    <n v="0.875"/>
    <n v="30"/>
  </r>
  <r>
    <x v="21"/>
    <n v="6"/>
    <m/>
    <m/>
    <n v="0"/>
    <n v="3.5"/>
    <n v="1.1180000000000001"/>
    <n v="4"/>
    <n v="3"/>
    <n v="1"/>
    <n v="2"/>
    <m/>
    <m/>
    <n v="0"/>
    <n v="4"/>
    <n v="0"/>
    <n v="1"/>
    <n v="4"/>
    <n v="0"/>
    <n v="1"/>
  </r>
  <r>
    <x v="22"/>
    <n v="31"/>
    <n v="4"/>
    <n v="0"/>
    <n v="4"/>
    <n v="4.1429"/>
    <n v="0.91469999999999996"/>
    <n v="28"/>
    <n v="4.3"/>
    <n v="0.64029999999999998"/>
    <n v="10"/>
    <m/>
    <m/>
    <n v="0"/>
    <n v="4"/>
    <n v="0.8165"/>
    <n v="3"/>
    <n v="4.5"/>
    <n v="0.5"/>
    <n v="2"/>
  </r>
  <r>
    <x v="23"/>
    <n v="39"/>
    <n v="3.3332999999999999"/>
    <n v="0.94279999999999997"/>
    <n v="6"/>
    <n v="3.9375"/>
    <n v="0.82679999999999998"/>
    <n v="16"/>
    <n v="3.75"/>
    <n v="1.0896999999999999"/>
    <n v="20"/>
    <n v="4"/>
    <n v="0"/>
    <n v="1"/>
    <n v="3.6"/>
    <n v="0.6633"/>
    <n v="10"/>
    <n v="3.5"/>
    <n v="0.5"/>
    <n v="2"/>
  </r>
  <r>
    <x v="24"/>
    <n v="115"/>
    <n v="3.3157999999999999"/>
    <n v="1.4161999999999999"/>
    <n v="19"/>
    <n v="3.9285999999999999"/>
    <n v="0.96099999999999997"/>
    <n v="84"/>
    <n v="2.8605"/>
    <n v="1.3907"/>
    <n v="43"/>
    <n v="3.25"/>
    <n v="0.82920000000000005"/>
    <n v="4"/>
    <n v="3.3296999999999999"/>
    <n v="1.2319"/>
    <n v="91"/>
    <n v="3.1943999999999999"/>
    <n v="1.2653000000000001"/>
    <n v="36"/>
  </r>
  <r>
    <x v="25"/>
    <n v="17"/>
    <n v="4"/>
    <n v="1.2648999999999999"/>
    <n v="5"/>
    <n v="4.7778"/>
    <n v="0.41570000000000001"/>
    <n v="9"/>
    <n v="3.75"/>
    <n v="1.2989999999999999"/>
    <n v="4"/>
    <n v="5"/>
    <n v="0"/>
    <n v="1"/>
    <n v="3.6"/>
    <n v="1.2"/>
    <n v="5"/>
    <m/>
    <m/>
    <n v="0"/>
  </r>
  <r>
    <x v="26"/>
    <n v="8"/>
    <n v="4.6666999999999996"/>
    <n v="0.47139999999999999"/>
    <n v="3"/>
    <n v="4.6666999999999996"/>
    <n v="0.47139999999999999"/>
    <n v="3"/>
    <n v="4"/>
    <n v="0"/>
    <n v="2"/>
    <m/>
    <m/>
    <n v="0"/>
    <n v="3.5"/>
    <n v="0.5"/>
    <n v="2"/>
    <n v="3.5"/>
    <n v="0.5"/>
    <n v="2"/>
  </r>
  <r>
    <x v="27"/>
    <n v="14"/>
    <m/>
    <m/>
    <n v="0"/>
    <n v="4.4000000000000004"/>
    <n v="0.8"/>
    <n v="5"/>
    <n v="4.3333000000000004"/>
    <n v="0.94279999999999997"/>
    <n v="6"/>
    <n v="4"/>
    <n v="0"/>
    <n v="1"/>
    <n v="4.5"/>
    <n v="0.76380000000000003"/>
    <n v="6"/>
    <n v="4"/>
    <n v="1.2246999999999999"/>
    <n v="4"/>
  </r>
  <r>
    <x v="28"/>
    <n v="120"/>
    <n v="3.25"/>
    <n v="0.433"/>
    <n v="4"/>
    <n v="4.08"/>
    <n v="0.91300000000000003"/>
    <n v="50"/>
    <n v="2.6389"/>
    <n v="0.94730000000000003"/>
    <n v="36"/>
    <n v="3.75"/>
    <n v="0.433"/>
    <n v="4"/>
    <n v="3.9762"/>
    <n v="0.8861"/>
    <n v="42"/>
    <n v="3.7692000000000001"/>
    <n v="0.89039999999999997"/>
    <n v="26"/>
  </r>
  <r>
    <x v="29"/>
    <n v="45"/>
    <n v="3.5"/>
    <n v="0.5"/>
    <n v="4"/>
    <n v="4"/>
    <n v="1.1093999999999999"/>
    <n v="13"/>
    <n v="4"/>
    <n v="0.87709999999999999"/>
    <n v="13"/>
    <m/>
    <m/>
    <n v="0"/>
    <n v="4.4545000000000003"/>
    <n v="0.83809999999999996"/>
    <n v="22"/>
    <n v="4.6666999999999996"/>
    <n v="0.66669999999999996"/>
    <n v="9"/>
  </r>
  <r>
    <x v="30"/>
    <n v="10"/>
    <m/>
    <m/>
    <n v="0"/>
    <n v="4.25"/>
    <n v="0.82920000000000005"/>
    <n v="4"/>
    <n v="4.5"/>
    <n v="0.5"/>
    <n v="2"/>
    <n v="4"/>
    <n v="0"/>
    <n v="1"/>
    <n v="4"/>
    <n v="0.63249999999999995"/>
    <n v="5"/>
    <m/>
    <m/>
    <n v="0"/>
  </r>
  <r>
    <x v="31"/>
    <n v="59"/>
    <n v="3.6667000000000001"/>
    <n v="1.1054999999999999"/>
    <n v="6"/>
    <n v="3.95"/>
    <n v="0.97340000000000004"/>
    <n v="20"/>
    <n v="3.875"/>
    <n v="0.99219999999999997"/>
    <n v="16"/>
    <n v="5"/>
    <n v="0"/>
    <n v="1"/>
    <n v="4.2222"/>
    <n v="0.78569999999999995"/>
    <n v="36"/>
    <n v="3.6922999999999999"/>
    <n v="0.82130000000000003"/>
    <n v="13"/>
  </r>
  <r>
    <x v="32"/>
    <n v="74"/>
    <n v="3.75"/>
    <n v="0.82920000000000005"/>
    <n v="4"/>
    <n v="4"/>
    <n v="0.97589999999999999"/>
    <n v="21"/>
    <n v="3.6667000000000001"/>
    <n v="0.8357"/>
    <n v="21"/>
    <n v="3.75"/>
    <n v="0.433"/>
    <n v="8"/>
    <n v="3.5278"/>
    <n v="0.79879999999999995"/>
    <n v="36"/>
    <n v="3.5"/>
    <n v="0.76380000000000003"/>
    <n v="12"/>
  </r>
  <r>
    <x v="33"/>
    <n v="7"/>
    <m/>
    <m/>
    <n v="0"/>
    <n v="5"/>
    <n v="0"/>
    <n v="6"/>
    <n v="4.6666999999999996"/>
    <n v="0.47139999999999999"/>
    <n v="3"/>
    <m/>
    <m/>
    <n v="0"/>
    <m/>
    <m/>
    <n v="0"/>
    <m/>
    <m/>
    <n v="0"/>
  </r>
  <r>
    <x v="34"/>
    <n v="41"/>
    <n v="3"/>
    <n v="0"/>
    <n v="1"/>
    <n v="4.0625"/>
    <n v="0.74739999999999995"/>
    <n v="16"/>
    <n v="3.75"/>
    <n v="0.82920000000000005"/>
    <n v="4"/>
    <m/>
    <m/>
    <n v="0"/>
    <n v="4.0332999999999997"/>
    <n v="0.875"/>
    <n v="30"/>
    <n v="4"/>
    <n v="0.95350000000000001"/>
    <n v="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G39" firstHeaderRow="0" firstDataRow="1" firstDataCol="1"/>
  <pivotFields count="20">
    <pivotField axis="axisRow" showAll="0">
      <items count="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  <pivotField showAll="0"/>
    <pivotField showAll="0"/>
    <pivotField showAll="0"/>
    <pivotField dataField="1" showAll="0"/>
    <pivotField showAll="0"/>
    <pivotField showAll="0"/>
    <pivotField dataField="1" showAll="0"/>
    <pivotField showAll="0"/>
    <pivotField showAll="0"/>
    <pivotField dataField="1" showAll="0"/>
    <pivotField showAll="0"/>
    <pivotField showAll="0"/>
    <pivotField dataField="1" showAll="0"/>
    <pivotField showAll="0"/>
    <pivotField showAll="0"/>
    <pivotField dataField="1" showAll="0"/>
    <pivotField showAll="0"/>
    <pivotField showAll="0"/>
    <pivotField dataField="1" showAll="0"/>
  </pivotFields>
  <rowFields count="1">
    <field x="0"/>
  </rowFields>
  <rowItems count="3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Sum of count_romance" fld="4" baseField="0" baseItem="0"/>
    <dataField name="Sum of count_drama" fld="7" baseField="0" baseItem="0"/>
    <dataField name="Sum of count_comedy" fld="10" baseField="0" baseItem="0"/>
    <dataField name="Sum of count_horror" fld="13" baseField="0" baseItem="0"/>
    <dataField name="Sum of count_action" fld="16" baseField="0" baseItem="0"/>
    <dataField name="Sum of count_scifi" fld="1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36"/>
  <sheetViews>
    <sheetView zoomScale="80" zoomScaleNormal="80" workbookViewId="0">
      <pane xSplit="1" ySplit="1" topLeftCell="BS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7.140625" defaultRowHeight="12.75" customHeight="1" x14ac:dyDescent="0.2"/>
  <cols>
    <col min="3" max="3" width="18" customWidth="1"/>
    <col min="6" max="6" width="17.140625" style="12"/>
    <col min="50" max="50" width="12.28515625" customWidth="1"/>
    <col min="51" max="51" width="11.42578125" customWidth="1"/>
    <col min="52" max="52" width="10.42578125" customWidth="1"/>
    <col min="53" max="53" width="11.5703125" customWidth="1"/>
    <col min="54" max="68" width="17.140625" customWidth="1"/>
    <col min="69" max="69" width="14.7109375" customWidth="1"/>
    <col min="70" max="70" width="13.140625" customWidth="1"/>
    <col min="71" max="71" width="12.42578125" customWidth="1"/>
    <col min="72" max="72" width="15.28515625" customWidth="1"/>
    <col min="73" max="73" width="18.28515625" style="20" customWidth="1"/>
    <col min="74" max="74" width="11.28515625" customWidth="1"/>
    <col min="75" max="75" width="11.7109375" customWidth="1"/>
    <col min="76" max="76" width="20.42578125" customWidth="1"/>
    <col min="77" max="77" width="20.140625" customWidth="1"/>
    <col min="78" max="78" width="15.42578125" style="20" customWidth="1"/>
    <col min="79" max="79" width="9.7109375" customWidth="1"/>
    <col min="80" max="80" width="12.7109375" customWidth="1"/>
    <col min="81" max="81" width="11.7109375" customWidth="1"/>
    <col min="82" max="82" width="14.85546875" customWidth="1"/>
    <col min="84" max="84" width="11.140625" customWidth="1"/>
    <col min="85" max="85" width="10.85546875" customWidth="1"/>
    <col min="86" max="86" width="11.5703125" customWidth="1"/>
    <col min="87" max="87" width="12.85546875" customWidth="1"/>
    <col min="88" max="88" width="14.42578125" customWidth="1"/>
    <col min="89" max="89" width="10.28515625" customWidth="1"/>
    <col min="90" max="90" width="10.42578125" customWidth="1"/>
    <col min="91" max="91" width="10.140625" customWidth="1"/>
    <col min="92" max="92" width="12.28515625" customWidth="1"/>
    <col min="93" max="93" width="14.7109375" customWidth="1"/>
    <col min="94" max="94" width="9.5703125" customWidth="1"/>
    <col min="95" max="95" width="9" customWidth="1"/>
    <col min="96" max="96" width="9.28515625" customWidth="1"/>
    <col min="97" max="97" width="10.7109375" customWidth="1"/>
    <col min="98" max="98" width="13.42578125" customWidth="1"/>
    <col min="99" max="99" width="7.85546875" customWidth="1"/>
  </cols>
  <sheetData>
    <row r="1" spans="1:102" s="10" customFormat="1" ht="12.75" customHeight="1" x14ac:dyDescent="0.25">
      <c r="A1" s="8" t="s">
        <v>58</v>
      </c>
      <c r="B1" s="8" t="s">
        <v>188</v>
      </c>
      <c r="C1" s="8" t="s">
        <v>0</v>
      </c>
      <c r="D1" s="8" t="s">
        <v>1</v>
      </c>
      <c r="E1" s="8" t="s">
        <v>2</v>
      </c>
      <c r="F1" s="8" t="s">
        <v>3</v>
      </c>
      <c r="G1" s="8" t="s">
        <v>4</v>
      </c>
      <c r="H1" s="8" t="s">
        <v>5</v>
      </c>
      <c r="I1" s="8" t="s">
        <v>6</v>
      </c>
      <c r="J1" s="8" t="s">
        <v>7</v>
      </c>
      <c r="K1" s="8" t="s">
        <v>8</v>
      </c>
      <c r="L1" s="8" t="s">
        <v>9</v>
      </c>
      <c r="M1" s="8" t="s">
        <v>10</v>
      </c>
      <c r="N1" s="8" t="s">
        <v>11</v>
      </c>
      <c r="O1" s="8" t="s">
        <v>12</v>
      </c>
      <c r="P1" s="8" t="s">
        <v>13</v>
      </c>
      <c r="Q1" s="8" t="s">
        <v>14</v>
      </c>
      <c r="R1" s="8" t="s">
        <v>15</v>
      </c>
      <c r="S1" s="8" t="s">
        <v>16</v>
      </c>
      <c r="T1" s="8" t="s">
        <v>17</v>
      </c>
      <c r="U1" s="8" t="s">
        <v>18</v>
      </c>
      <c r="V1" s="8" t="s">
        <v>19</v>
      </c>
      <c r="W1" s="8" t="s">
        <v>20</v>
      </c>
      <c r="X1" s="8" t="s">
        <v>21</v>
      </c>
      <c r="Y1" s="8" t="s">
        <v>22</v>
      </c>
      <c r="Z1" s="8" t="s">
        <v>23</v>
      </c>
      <c r="AA1" s="8" t="s">
        <v>24</v>
      </c>
      <c r="AB1" s="8" t="s">
        <v>25</v>
      </c>
      <c r="AC1" s="8" t="s">
        <v>26</v>
      </c>
      <c r="AD1" s="8" t="s">
        <v>27</v>
      </c>
      <c r="AE1" s="8" t="s">
        <v>28</v>
      </c>
      <c r="AF1" s="8" t="s">
        <v>29</v>
      </c>
      <c r="AG1" s="8" t="s">
        <v>30</v>
      </c>
      <c r="AH1" s="8" t="s">
        <v>31</v>
      </c>
      <c r="AI1" s="8" t="s">
        <v>32</v>
      </c>
      <c r="AJ1" s="8" t="s">
        <v>33</v>
      </c>
      <c r="AK1" s="8" t="s">
        <v>34</v>
      </c>
      <c r="AL1" s="8" t="s">
        <v>35</v>
      </c>
      <c r="AM1" s="8" t="s">
        <v>36</v>
      </c>
      <c r="AN1" s="8" t="s">
        <v>37</v>
      </c>
      <c r="AO1" s="8" t="s">
        <v>38</v>
      </c>
      <c r="AP1" s="8" t="s">
        <v>39</v>
      </c>
      <c r="AQ1" s="8" t="s">
        <v>40</v>
      </c>
      <c r="AR1" s="8" t="s">
        <v>41</v>
      </c>
      <c r="AS1" s="8" t="s">
        <v>42</v>
      </c>
      <c r="AT1" s="8" t="s">
        <v>43</v>
      </c>
      <c r="AU1" s="8" t="s">
        <v>44</v>
      </c>
      <c r="AV1" s="8" t="s">
        <v>45</v>
      </c>
      <c r="AW1" s="8" t="s">
        <v>46</v>
      </c>
      <c r="AX1" s="8" t="s">
        <v>201</v>
      </c>
      <c r="AY1" s="8" t="s">
        <v>202</v>
      </c>
      <c r="AZ1" s="8" t="s">
        <v>203</v>
      </c>
      <c r="BA1" s="8" t="s">
        <v>204</v>
      </c>
      <c r="BB1" s="8" t="s">
        <v>47</v>
      </c>
      <c r="BC1" s="8" t="s">
        <v>48</v>
      </c>
      <c r="BD1" s="8" t="s">
        <v>49</v>
      </c>
      <c r="BE1" s="8" t="s">
        <v>50</v>
      </c>
      <c r="BF1" s="8" t="s">
        <v>51</v>
      </c>
      <c r="BG1" s="8" t="s">
        <v>52</v>
      </c>
      <c r="BH1" s="8" t="s">
        <v>53</v>
      </c>
      <c r="BI1" s="8" t="s">
        <v>54</v>
      </c>
      <c r="BJ1" s="8" t="s">
        <v>55</v>
      </c>
      <c r="BK1" s="8" t="s">
        <v>55</v>
      </c>
      <c r="BL1" s="8" t="s">
        <v>56</v>
      </c>
      <c r="BM1" s="8" t="s">
        <v>56</v>
      </c>
      <c r="BN1" s="8" t="s">
        <v>56</v>
      </c>
      <c r="BO1" s="8" t="s">
        <v>57</v>
      </c>
      <c r="BP1" s="9" t="s">
        <v>159</v>
      </c>
      <c r="BQ1" s="9" t="s">
        <v>209</v>
      </c>
      <c r="BR1" s="9" t="s">
        <v>160</v>
      </c>
      <c r="BS1" s="9" t="s">
        <v>161</v>
      </c>
      <c r="BT1" s="9" t="s">
        <v>162</v>
      </c>
      <c r="BU1" s="18" t="s">
        <v>214</v>
      </c>
      <c r="BV1" s="9" t="s">
        <v>220</v>
      </c>
      <c r="BW1" s="9" t="s">
        <v>163</v>
      </c>
      <c r="BX1" s="9" t="s">
        <v>164</v>
      </c>
      <c r="BY1" s="9" t="s">
        <v>165</v>
      </c>
      <c r="BZ1" s="18" t="s">
        <v>215</v>
      </c>
      <c r="CA1" s="9" t="s">
        <v>221</v>
      </c>
      <c r="CB1" s="9" t="s">
        <v>166</v>
      </c>
      <c r="CC1" s="9" t="s">
        <v>167</v>
      </c>
      <c r="CD1" s="9" t="s">
        <v>168</v>
      </c>
      <c r="CE1" s="9" t="s">
        <v>216</v>
      </c>
      <c r="CF1" s="9" t="s">
        <v>222</v>
      </c>
      <c r="CG1" s="9" t="s">
        <v>169</v>
      </c>
      <c r="CH1" s="9" t="s">
        <v>170</v>
      </c>
      <c r="CI1" s="9" t="s">
        <v>171</v>
      </c>
      <c r="CJ1" s="9" t="s">
        <v>217</v>
      </c>
      <c r="CK1" s="9" t="s">
        <v>223</v>
      </c>
      <c r="CL1" s="9" t="s">
        <v>172</v>
      </c>
      <c r="CM1" s="9" t="s">
        <v>173</v>
      </c>
      <c r="CN1" s="9" t="s">
        <v>174</v>
      </c>
      <c r="CO1" s="9" t="s">
        <v>218</v>
      </c>
      <c r="CP1" s="9" t="s">
        <v>224</v>
      </c>
      <c r="CQ1" s="9" t="s">
        <v>175</v>
      </c>
      <c r="CR1" s="9" t="s">
        <v>176</v>
      </c>
      <c r="CS1" s="9" t="s">
        <v>177</v>
      </c>
      <c r="CT1" s="9" t="s">
        <v>219</v>
      </c>
      <c r="CU1" s="17" t="s">
        <v>225</v>
      </c>
      <c r="CV1" s="17" t="s">
        <v>226</v>
      </c>
      <c r="CW1" s="17" t="s">
        <v>232</v>
      </c>
      <c r="CX1" s="17" t="s">
        <v>233</v>
      </c>
    </row>
    <row r="2" spans="1:102" ht="12" customHeight="1" x14ac:dyDescent="0.2">
      <c r="A2" s="2">
        <v>15</v>
      </c>
      <c r="B2" s="2">
        <f>PreAnalysis!I2</f>
        <v>1</v>
      </c>
      <c r="C2" s="1">
        <v>41660.4067013889</v>
      </c>
      <c r="D2" s="2">
        <v>3</v>
      </c>
      <c r="E2" s="2">
        <v>5</v>
      </c>
      <c r="F2" s="11">
        <v>5</v>
      </c>
      <c r="G2" s="2">
        <v>3</v>
      </c>
      <c r="H2" s="2">
        <v>4</v>
      </c>
      <c r="I2" s="2">
        <v>1</v>
      </c>
      <c r="J2" s="2">
        <v>1</v>
      </c>
      <c r="K2" s="2">
        <v>1</v>
      </c>
      <c r="L2" s="2">
        <v>4</v>
      </c>
      <c r="M2" s="2">
        <v>5</v>
      </c>
      <c r="N2" s="2">
        <v>2</v>
      </c>
      <c r="O2" s="2">
        <v>4</v>
      </c>
      <c r="P2" s="2">
        <v>5</v>
      </c>
      <c r="Q2" s="2">
        <v>3</v>
      </c>
      <c r="R2" s="2">
        <v>2</v>
      </c>
      <c r="S2" s="2">
        <v>4</v>
      </c>
      <c r="T2" s="2">
        <v>2</v>
      </c>
      <c r="U2" s="2">
        <v>4</v>
      </c>
      <c r="V2" s="2">
        <v>4</v>
      </c>
      <c r="W2" s="2">
        <v>1</v>
      </c>
      <c r="X2" s="2">
        <v>3</v>
      </c>
      <c r="Y2" s="2">
        <v>15</v>
      </c>
      <c r="Z2" s="2">
        <v>7</v>
      </c>
      <c r="AA2" s="2">
        <v>1</v>
      </c>
      <c r="AB2" s="2">
        <v>2</v>
      </c>
      <c r="AC2" s="2">
        <v>0</v>
      </c>
      <c r="AD2" s="2">
        <v>3</v>
      </c>
      <c r="AE2" s="2">
        <v>2</v>
      </c>
      <c r="AF2" s="2">
        <v>3</v>
      </c>
      <c r="AG2" s="2">
        <v>5</v>
      </c>
      <c r="AH2" s="2">
        <v>1</v>
      </c>
      <c r="AI2" s="2">
        <v>2</v>
      </c>
      <c r="AJ2" s="2">
        <v>4</v>
      </c>
      <c r="AK2" s="2">
        <v>3</v>
      </c>
      <c r="AL2" s="21" t="s">
        <v>59</v>
      </c>
      <c r="AM2" s="21" t="s">
        <v>60</v>
      </c>
      <c r="AN2" s="21" t="s">
        <v>61</v>
      </c>
      <c r="AO2" s="21" t="s">
        <v>61</v>
      </c>
      <c r="AP2" s="21" t="s">
        <v>61</v>
      </c>
      <c r="AQ2" s="21" t="s">
        <v>62</v>
      </c>
      <c r="AR2" s="21" t="s">
        <v>62</v>
      </c>
      <c r="AS2" s="21" t="s">
        <v>62</v>
      </c>
      <c r="AT2" s="21" t="s">
        <v>61</v>
      </c>
      <c r="AU2" s="21" t="s">
        <v>62</v>
      </c>
      <c r="AV2" s="21" t="s">
        <v>61</v>
      </c>
      <c r="AW2" s="2">
        <v>3</v>
      </c>
      <c r="AX2" s="23">
        <v>2</v>
      </c>
      <c r="AY2" s="11">
        <v>3</v>
      </c>
      <c r="AZ2" s="11">
        <v>5</v>
      </c>
      <c r="BA2" s="11">
        <v>4</v>
      </c>
      <c r="BB2" s="2">
        <v>5</v>
      </c>
      <c r="BC2" s="2">
        <v>3</v>
      </c>
      <c r="BD2" s="2">
        <v>2</v>
      </c>
      <c r="BE2" s="2">
        <v>1</v>
      </c>
      <c r="BF2" s="2">
        <v>1</v>
      </c>
      <c r="BG2" s="2">
        <v>3</v>
      </c>
      <c r="BH2" s="2">
        <v>4</v>
      </c>
      <c r="BI2" s="2" t="s">
        <v>67</v>
      </c>
      <c r="BJ2" s="2" t="s">
        <v>68</v>
      </c>
      <c r="BK2" s="2" t="s">
        <v>69</v>
      </c>
      <c r="BL2" s="2">
        <v>4</v>
      </c>
      <c r="BM2" s="2">
        <v>4</v>
      </c>
      <c r="BN2" s="2">
        <v>3</v>
      </c>
      <c r="BO2" s="2" t="s">
        <v>65</v>
      </c>
      <c r="BP2" s="3">
        <v>15</v>
      </c>
      <c r="BQ2" s="3">
        <v>319</v>
      </c>
      <c r="BR2" s="3">
        <v>3.7705000000000002</v>
      </c>
      <c r="BS2" s="3">
        <v>1.0306</v>
      </c>
      <c r="BT2" s="3">
        <v>61</v>
      </c>
      <c r="BU2" s="19">
        <f>BR2*BT2</f>
        <v>230.00050000000002</v>
      </c>
      <c r="BV2" s="3">
        <v>0</v>
      </c>
      <c r="BW2" s="3">
        <v>3.66</v>
      </c>
      <c r="BX2" s="3">
        <v>1.1304000000000001</v>
      </c>
      <c r="BY2" s="3">
        <v>150</v>
      </c>
      <c r="BZ2" s="19">
        <f>BW2*BY2</f>
        <v>549</v>
      </c>
      <c r="CA2" s="3">
        <v>0</v>
      </c>
      <c r="CB2" s="3">
        <v>3.4462000000000002</v>
      </c>
      <c r="CC2" s="3">
        <v>1.0673999999999999</v>
      </c>
      <c r="CD2" s="3">
        <v>195</v>
      </c>
      <c r="CE2" s="19">
        <f>CB2*CD2</f>
        <v>672.00900000000001</v>
      </c>
      <c r="CF2" s="3">
        <v>0</v>
      </c>
      <c r="CG2" s="3">
        <v>3</v>
      </c>
      <c r="CH2" s="3">
        <v>0.94869999999999999</v>
      </c>
      <c r="CI2" s="3">
        <v>20</v>
      </c>
      <c r="CJ2" s="19">
        <f>CG2*CI2</f>
        <v>60</v>
      </c>
      <c r="CK2" s="3">
        <v>0</v>
      </c>
      <c r="CL2" s="3">
        <v>3.4538000000000002</v>
      </c>
      <c r="CM2" s="3">
        <v>1.1295999999999999</v>
      </c>
      <c r="CN2" s="3">
        <v>249</v>
      </c>
      <c r="CO2" s="19">
        <f>CL2*CN2</f>
        <v>859.99620000000004</v>
      </c>
      <c r="CP2" s="3">
        <v>1</v>
      </c>
      <c r="CQ2" s="3">
        <v>3.4554</v>
      </c>
      <c r="CR2" s="3">
        <v>1.2548999999999999</v>
      </c>
      <c r="CS2" s="3">
        <v>101</v>
      </c>
      <c r="CT2" s="19">
        <f>CQ2*CS2</f>
        <v>348.99540000000002</v>
      </c>
      <c r="CU2" s="3">
        <v>0</v>
      </c>
      <c r="CV2" s="20">
        <f>MAX(BU2,BZ2,CE2,CJ2,CO2,CT2)</f>
        <v>859.99620000000004</v>
      </c>
      <c r="CW2">
        <v>33</v>
      </c>
      <c r="CX2">
        <v>1</v>
      </c>
    </row>
    <row r="3" spans="1:102" ht="12" customHeight="1" x14ac:dyDescent="0.2">
      <c r="A3" s="2">
        <v>20</v>
      </c>
      <c r="B3" s="2">
        <f>PreAnalysis!I3</f>
        <v>1</v>
      </c>
      <c r="C3" s="1">
        <v>41660.612349536997</v>
      </c>
      <c r="D3" s="2">
        <v>3</v>
      </c>
      <c r="E3" s="2">
        <v>4</v>
      </c>
      <c r="F3" s="11">
        <v>4</v>
      </c>
      <c r="G3" s="2">
        <v>5</v>
      </c>
      <c r="H3" s="2">
        <v>3</v>
      </c>
      <c r="I3" s="2">
        <v>4</v>
      </c>
      <c r="J3" s="2">
        <v>2</v>
      </c>
      <c r="K3" s="2">
        <v>4</v>
      </c>
      <c r="L3" s="2">
        <v>4</v>
      </c>
      <c r="M3" s="2">
        <v>4</v>
      </c>
      <c r="N3" s="2">
        <v>3</v>
      </c>
      <c r="O3" s="2">
        <v>3</v>
      </c>
      <c r="P3" s="2">
        <v>5</v>
      </c>
      <c r="Q3" s="2">
        <v>3</v>
      </c>
      <c r="R3" s="2">
        <v>3</v>
      </c>
      <c r="S3" s="2">
        <v>2</v>
      </c>
      <c r="T3" s="2">
        <v>3</v>
      </c>
      <c r="U3" s="2">
        <v>3</v>
      </c>
      <c r="V3" s="2">
        <v>4</v>
      </c>
      <c r="W3" s="2">
        <v>2</v>
      </c>
      <c r="X3" s="2">
        <v>2</v>
      </c>
      <c r="Y3" s="2">
        <v>100</v>
      </c>
      <c r="Z3" s="2">
        <v>20</v>
      </c>
      <c r="AA3" s="2">
        <v>5</v>
      </c>
      <c r="AB3" s="2">
        <v>10</v>
      </c>
      <c r="AC3" s="2">
        <v>5</v>
      </c>
      <c r="AD3" s="2">
        <v>10</v>
      </c>
      <c r="AE3" s="2">
        <v>50</v>
      </c>
      <c r="AF3" s="2">
        <v>2</v>
      </c>
      <c r="AG3" s="2">
        <v>5</v>
      </c>
      <c r="AH3" s="2">
        <v>1</v>
      </c>
      <c r="AI3" s="2">
        <v>2</v>
      </c>
      <c r="AJ3" s="2">
        <v>4</v>
      </c>
      <c r="AK3" s="2">
        <v>2</v>
      </c>
      <c r="AL3" s="21" t="s">
        <v>70</v>
      </c>
      <c r="AM3" s="21" t="s">
        <v>60</v>
      </c>
      <c r="AN3" s="21" t="s">
        <v>62</v>
      </c>
      <c r="AO3" s="21" t="s">
        <v>61</v>
      </c>
      <c r="AP3" s="21" t="s">
        <v>61</v>
      </c>
      <c r="AQ3" s="21" t="s">
        <v>62</v>
      </c>
      <c r="AR3" s="21" t="s">
        <v>61</v>
      </c>
      <c r="AS3" s="21" t="s">
        <v>62</v>
      </c>
      <c r="AT3" s="21" t="s">
        <v>61</v>
      </c>
      <c r="AU3" s="21" t="s">
        <v>62</v>
      </c>
      <c r="AV3" s="21" t="s">
        <v>62</v>
      </c>
      <c r="AW3" s="2">
        <v>4</v>
      </c>
      <c r="AX3" s="11">
        <v>4</v>
      </c>
      <c r="AY3" s="11">
        <v>4</v>
      </c>
      <c r="AZ3" s="11">
        <v>3</v>
      </c>
      <c r="BA3" s="11">
        <v>1</v>
      </c>
      <c r="BB3" s="2">
        <v>4</v>
      </c>
      <c r="BC3" s="2">
        <v>4</v>
      </c>
      <c r="BD3" s="2">
        <v>3</v>
      </c>
      <c r="BE3" s="2">
        <v>4</v>
      </c>
      <c r="BF3" s="2">
        <v>3</v>
      </c>
      <c r="BG3" s="2">
        <v>4</v>
      </c>
      <c r="BH3" s="2">
        <v>3</v>
      </c>
      <c r="BI3" s="2" t="s">
        <v>71</v>
      </c>
      <c r="BJ3" s="2" t="s">
        <v>72</v>
      </c>
      <c r="BK3" s="2" t="s">
        <v>73</v>
      </c>
      <c r="BL3" s="2">
        <v>5</v>
      </c>
      <c r="BM3" s="2">
        <v>3</v>
      </c>
      <c r="BN3" s="2">
        <v>2</v>
      </c>
      <c r="BO3" s="2" t="s">
        <v>66</v>
      </c>
      <c r="BP3" s="3">
        <v>20</v>
      </c>
      <c r="BQ3" s="3">
        <v>107</v>
      </c>
      <c r="BR3" s="3">
        <v>2.875</v>
      </c>
      <c r="BS3" s="3">
        <v>1.2685999999999999</v>
      </c>
      <c r="BT3" s="3">
        <v>8</v>
      </c>
      <c r="BU3" s="19">
        <f t="shared" ref="BU3:BU36" si="0">BR3*BT3</f>
        <v>23</v>
      </c>
      <c r="BV3" s="3">
        <v>0</v>
      </c>
      <c r="BW3" s="3">
        <v>4.2045000000000003</v>
      </c>
      <c r="BX3" s="3">
        <v>1.0783</v>
      </c>
      <c r="BY3" s="3">
        <v>44</v>
      </c>
      <c r="BZ3" s="19">
        <f t="shared" ref="BZ3:BZ36" si="1">BW3*BY3</f>
        <v>184.99800000000002</v>
      </c>
      <c r="CA3" s="3">
        <v>0</v>
      </c>
      <c r="CB3" s="3">
        <v>3.7917000000000001</v>
      </c>
      <c r="CC3" s="3">
        <v>1.224</v>
      </c>
      <c r="CD3" s="3">
        <v>24</v>
      </c>
      <c r="CE3" s="19">
        <f t="shared" ref="CE3:CE36" si="2">CB3*CD3</f>
        <v>91.000799999999998</v>
      </c>
      <c r="CF3" s="3">
        <v>0</v>
      </c>
      <c r="CG3" s="3">
        <v>5</v>
      </c>
      <c r="CH3" s="3">
        <v>0</v>
      </c>
      <c r="CI3" s="3">
        <v>1</v>
      </c>
      <c r="CJ3" s="19">
        <f t="shared" ref="CJ3:CJ36" si="3">CG3*CI3</f>
        <v>5</v>
      </c>
      <c r="CK3" s="3">
        <v>0</v>
      </c>
      <c r="CL3" s="3">
        <v>4.2455999999999996</v>
      </c>
      <c r="CM3" s="3">
        <v>0.96030000000000004</v>
      </c>
      <c r="CN3" s="3">
        <v>57</v>
      </c>
      <c r="CO3" s="19">
        <f t="shared" ref="CO3:CO36" si="4">CL3*CN3</f>
        <v>241.99919999999997</v>
      </c>
      <c r="CP3" s="3">
        <v>1</v>
      </c>
      <c r="CQ3" s="3">
        <v>4.375</v>
      </c>
      <c r="CR3" s="3">
        <v>0.78059999999999996</v>
      </c>
      <c r="CS3" s="3">
        <v>16</v>
      </c>
      <c r="CT3" s="19">
        <f t="shared" ref="CT3:CT36" si="5">CQ3*CS3</f>
        <v>70</v>
      </c>
      <c r="CU3" s="3">
        <v>0</v>
      </c>
      <c r="CV3" s="20">
        <f t="shared" ref="CV3:CV36" si="6">MAX(BU3,BZ3,CE3,CJ3,CO3,CT3)</f>
        <v>241.99919999999997</v>
      </c>
      <c r="CW3">
        <v>33</v>
      </c>
      <c r="CX3">
        <v>1</v>
      </c>
    </row>
    <row r="4" spans="1:102" ht="12" customHeight="1" x14ac:dyDescent="0.2">
      <c r="A4" s="2">
        <v>21</v>
      </c>
      <c r="B4" s="2">
        <f>PreAnalysis!I4</f>
        <v>1</v>
      </c>
      <c r="C4" s="1">
        <v>41660.434606481504</v>
      </c>
      <c r="D4" s="2">
        <v>4</v>
      </c>
      <c r="E4" s="2">
        <v>5</v>
      </c>
      <c r="F4" s="11">
        <v>4</v>
      </c>
      <c r="G4" s="2">
        <v>5</v>
      </c>
      <c r="H4" s="2">
        <v>3</v>
      </c>
      <c r="I4" s="2">
        <v>3</v>
      </c>
      <c r="J4" s="2">
        <v>2</v>
      </c>
      <c r="K4" s="2">
        <v>3</v>
      </c>
      <c r="L4" s="2">
        <v>2</v>
      </c>
      <c r="M4" s="2">
        <v>4</v>
      </c>
      <c r="N4" s="2">
        <v>5</v>
      </c>
      <c r="O4" s="2">
        <v>3</v>
      </c>
      <c r="P4" s="2">
        <v>4</v>
      </c>
      <c r="Q4" s="2">
        <v>1</v>
      </c>
      <c r="R4" s="2">
        <v>5</v>
      </c>
      <c r="S4" s="2">
        <v>2</v>
      </c>
      <c r="T4" s="2">
        <v>4</v>
      </c>
      <c r="U4" s="2">
        <v>4</v>
      </c>
      <c r="V4" s="2">
        <v>3</v>
      </c>
      <c r="W4" s="2">
        <v>4</v>
      </c>
      <c r="X4" s="2">
        <v>5</v>
      </c>
      <c r="Y4" s="2">
        <v>40</v>
      </c>
      <c r="Z4" s="2">
        <v>5</v>
      </c>
      <c r="AA4" s="2">
        <v>5</v>
      </c>
      <c r="AB4" s="2">
        <v>5</v>
      </c>
      <c r="AC4" s="2">
        <v>1</v>
      </c>
      <c r="AD4" s="2">
        <v>5</v>
      </c>
      <c r="AE4" s="2">
        <v>5</v>
      </c>
      <c r="AF4" s="2">
        <v>1</v>
      </c>
      <c r="AG4" s="2">
        <v>4</v>
      </c>
      <c r="AH4" s="2">
        <v>1</v>
      </c>
      <c r="AI4" s="2">
        <v>2</v>
      </c>
      <c r="AJ4" s="2">
        <v>2</v>
      </c>
      <c r="AK4" s="2">
        <v>1</v>
      </c>
      <c r="AL4" s="21" t="s">
        <v>59</v>
      </c>
      <c r="AM4" s="21" t="s">
        <v>60</v>
      </c>
      <c r="AN4" s="21" t="s">
        <v>62</v>
      </c>
      <c r="AO4" s="21" t="s">
        <v>62</v>
      </c>
      <c r="AP4" s="21" t="s">
        <v>62</v>
      </c>
      <c r="AQ4" s="21" t="s">
        <v>62</v>
      </c>
      <c r="AR4" s="21" t="s">
        <v>62</v>
      </c>
      <c r="AS4" s="21" t="s">
        <v>62</v>
      </c>
      <c r="AT4" s="21" t="s">
        <v>62</v>
      </c>
      <c r="AU4" s="21" t="s">
        <v>62</v>
      </c>
      <c r="AV4" s="21" t="s">
        <v>61</v>
      </c>
      <c r="AW4" s="2">
        <v>4</v>
      </c>
      <c r="AX4" s="11">
        <v>3</v>
      </c>
      <c r="AY4" s="11">
        <v>2</v>
      </c>
      <c r="AZ4" s="11">
        <v>3</v>
      </c>
      <c r="BA4" s="11">
        <v>3</v>
      </c>
      <c r="BB4" s="2">
        <v>5</v>
      </c>
      <c r="BC4" s="2">
        <v>5</v>
      </c>
      <c r="BD4" s="2">
        <v>5</v>
      </c>
      <c r="BE4" s="2">
        <v>1</v>
      </c>
      <c r="BF4" s="2">
        <v>3</v>
      </c>
      <c r="BG4" s="2">
        <v>5</v>
      </c>
      <c r="BH4" s="2">
        <v>4</v>
      </c>
      <c r="BI4" s="2" t="s">
        <v>74</v>
      </c>
      <c r="BJ4" s="2" t="s">
        <v>75</v>
      </c>
      <c r="BK4" s="2" t="s">
        <v>76</v>
      </c>
      <c r="BL4" s="2">
        <v>4</v>
      </c>
      <c r="BM4" s="2">
        <v>2</v>
      </c>
      <c r="BN4" s="2">
        <v>5</v>
      </c>
      <c r="BO4" s="2" t="s">
        <v>65</v>
      </c>
      <c r="BP4" s="3">
        <v>21</v>
      </c>
      <c r="BQ4" s="2">
        <v>165</v>
      </c>
      <c r="BR4" s="3">
        <v>3.5</v>
      </c>
      <c r="BS4" s="3">
        <v>0.90629999999999999</v>
      </c>
      <c r="BT4" s="3">
        <v>14</v>
      </c>
      <c r="BU4" s="19">
        <f t="shared" si="0"/>
        <v>49</v>
      </c>
      <c r="BV4" s="3">
        <v>0</v>
      </c>
      <c r="BW4" s="3">
        <v>3.8193000000000001</v>
      </c>
      <c r="BX4" s="3">
        <v>0.86629999999999996</v>
      </c>
      <c r="BY4" s="3">
        <v>83</v>
      </c>
      <c r="BZ4" s="19">
        <f t="shared" si="1"/>
        <v>317.00190000000003</v>
      </c>
      <c r="CA4" s="3">
        <v>1</v>
      </c>
      <c r="CB4" s="3">
        <v>3.8048999999999999</v>
      </c>
      <c r="CC4" s="3">
        <v>0.77210000000000001</v>
      </c>
      <c r="CD4" s="3">
        <v>41</v>
      </c>
      <c r="CE4" s="19">
        <f t="shared" si="2"/>
        <v>156.0009</v>
      </c>
      <c r="CF4" s="3">
        <v>0</v>
      </c>
      <c r="CG4" s="3">
        <v>2.3332999999999999</v>
      </c>
      <c r="CH4" s="3">
        <v>0.74539999999999995</v>
      </c>
      <c r="CI4" s="3">
        <v>6</v>
      </c>
      <c r="CJ4" s="19">
        <f t="shared" si="3"/>
        <v>13.9998</v>
      </c>
      <c r="CK4" s="3">
        <v>0</v>
      </c>
      <c r="CL4" s="3">
        <v>3.9333</v>
      </c>
      <c r="CM4" s="3">
        <v>0.91410000000000002</v>
      </c>
      <c r="CN4" s="3">
        <v>75</v>
      </c>
      <c r="CO4" s="19">
        <f t="shared" si="4"/>
        <v>294.9975</v>
      </c>
      <c r="CP4" s="3">
        <v>0</v>
      </c>
      <c r="CQ4" s="3">
        <v>3.4782999999999999</v>
      </c>
      <c r="CR4" s="3">
        <v>1.1371</v>
      </c>
      <c r="CS4" s="3">
        <v>23</v>
      </c>
      <c r="CT4" s="19">
        <f t="shared" si="5"/>
        <v>80.000900000000001</v>
      </c>
      <c r="CU4" s="3">
        <v>0</v>
      </c>
      <c r="CV4" s="20">
        <f t="shared" si="6"/>
        <v>317.00190000000003</v>
      </c>
      <c r="CW4">
        <v>28</v>
      </c>
      <c r="CX4">
        <v>1</v>
      </c>
    </row>
    <row r="5" spans="1:102" ht="12" customHeight="1" x14ac:dyDescent="0.2">
      <c r="A5" s="2">
        <v>23</v>
      </c>
      <c r="B5" s="2">
        <f>PreAnalysis!I5</f>
        <v>0</v>
      </c>
      <c r="C5" s="1">
        <v>41661.499988425901</v>
      </c>
      <c r="D5" s="2">
        <v>3</v>
      </c>
      <c r="E5" s="2">
        <v>4</v>
      </c>
      <c r="F5" s="11">
        <v>4</v>
      </c>
      <c r="G5" s="2">
        <v>4</v>
      </c>
      <c r="H5" s="2">
        <v>1</v>
      </c>
      <c r="I5" s="2">
        <v>3</v>
      </c>
      <c r="J5" s="2">
        <v>1</v>
      </c>
      <c r="K5" s="2">
        <v>3</v>
      </c>
      <c r="L5" s="2">
        <v>4</v>
      </c>
      <c r="M5" s="2">
        <v>3</v>
      </c>
      <c r="N5" s="2">
        <v>4</v>
      </c>
      <c r="O5" s="2">
        <v>2</v>
      </c>
      <c r="P5" s="2">
        <v>5</v>
      </c>
      <c r="Q5" s="2">
        <v>2</v>
      </c>
      <c r="R5" s="2">
        <v>4</v>
      </c>
      <c r="S5" s="2">
        <v>4</v>
      </c>
      <c r="T5" s="2">
        <v>3</v>
      </c>
      <c r="U5" s="2">
        <v>5</v>
      </c>
      <c r="V5" s="2">
        <v>5</v>
      </c>
      <c r="W5" s="2">
        <v>2</v>
      </c>
      <c r="X5" s="2">
        <v>4</v>
      </c>
      <c r="Y5" s="2">
        <v>20</v>
      </c>
      <c r="Z5" s="2">
        <v>1</v>
      </c>
      <c r="AA5" s="2">
        <v>3</v>
      </c>
      <c r="AB5" s="2">
        <v>5</v>
      </c>
      <c r="AC5" s="2">
        <v>1</v>
      </c>
      <c r="AD5" s="2">
        <v>3</v>
      </c>
      <c r="AE5" s="2">
        <v>7</v>
      </c>
      <c r="AF5" s="2">
        <v>1</v>
      </c>
      <c r="AG5" s="2">
        <v>4</v>
      </c>
      <c r="AH5" s="2">
        <v>1</v>
      </c>
      <c r="AI5" s="2">
        <v>2</v>
      </c>
      <c r="AJ5" s="2">
        <v>5</v>
      </c>
      <c r="AK5" s="2">
        <v>3</v>
      </c>
      <c r="AL5" s="21" t="s">
        <v>70</v>
      </c>
      <c r="AM5" s="21" t="s">
        <v>60</v>
      </c>
      <c r="AN5" s="21" t="s">
        <v>62</v>
      </c>
      <c r="AO5" s="21" t="s">
        <v>62</v>
      </c>
      <c r="AP5" s="21" t="s">
        <v>61</v>
      </c>
      <c r="AQ5" s="21" t="s">
        <v>62</v>
      </c>
      <c r="AR5" s="21" t="s">
        <v>61</v>
      </c>
      <c r="AS5" s="21" t="s">
        <v>61</v>
      </c>
      <c r="AT5" s="21" t="s">
        <v>62</v>
      </c>
      <c r="AU5" s="21" t="s">
        <v>62</v>
      </c>
      <c r="AV5" s="21" t="s">
        <v>62</v>
      </c>
      <c r="AW5" s="2">
        <v>2</v>
      </c>
      <c r="AX5" s="11">
        <v>4</v>
      </c>
      <c r="AY5" s="11">
        <v>4</v>
      </c>
      <c r="AZ5" s="11">
        <v>1</v>
      </c>
      <c r="BA5" s="11">
        <v>1</v>
      </c>
      <c r="BB5" s="2">
        <v>5</v>
      </c>
      <c r="BC5" s="2">
        <v>1</v>
      </c>
      <c r="BD5" s="2">
        <v>2</v>
      </c>
      <c r="BE5" s="2">
        <v>1</v>
      </c>
      <c r="BF5" s="2">
        <v>1</v>
      </c>
      <c r="BG5" s="2">
        <v>3</v>
      </c>
      <c r="BH5" s="2">
        <v>4</v>
      </c>
      <c r="BI5" s="2" t="s">
        <v>77</v>
      </c>
      <c r="BJ5" s="2" t="s">
        <v>78</v>
      </c>
      <c r="BK5" s="2" t="s">
        <v>79</v>
      </c>
      <c r="BL5" s="2">
        <v>5</v>
      </c>
      <c r="BM5" s="2">
        <v>4</v>
      </c>
      <c r="BN5" s="2">
        <v>3</v>
      </c>
      <c r="BO5" s="2" t="s">
        <v>65</v>
      </c>
      <c r="BP5" s="3">
        <v>23</v>
      </c>
      <c r="BQ5" s="2">
        <v>7</v>
      </c>
      <c r="BR5" s="3">
        <v>4</v>
      </c>
      <c r="BS5" s="3">
        <v>0</v>
      </c>
      <c r="BT5" s="3">
        <v>1</v>
      </c>
      <c r="BU5" s="19">
        <f t="shared" si="0"/>
        <v>4</v>
      </c>
      <c r="BV5" s="3">
        <v>0</v>
      </c>
      <c r="BW5" s="3">
        <v>3.75</v>
      </c>
      <c r="BX5" s="3">
        <v>0.433</v>
      </c>
      <c r="BY5" s="3">
        <v>4</v>
      </c>
      <c r="BZ5" s="19">
        <f t="shared" si="1"/>
        <v>15</v>
      </c>
      <c r="CA5" s="3">
        <v>1</v>
      </c>
      <c r="CB5" s="3">
        <v>4.5</v>
      </c>
      <c r="CC5" s="3">
        <v>0.5</v>
      </c>
      <c r="CD5" s="3">
        <v>2</v>
      </c>
      <c r="CE5" s="19">
        <f t="shared" si="2"/>
        <v>9</v>
      </c>
      <c r="CF5" s="3">
        <v>0</v>
      </c>
      <c r="CG5" s="3"/>
      <c r="CH5" s="3"/>
      <c r="CI5" s="3">
        <v>0</v>
      </c>
      <c r="CJ5" s="19">
        <f t="shared" si="3"/>
        <v>0</v>
      </c>
      <c r="CK5" s="3">
        <v>0</v>
      </c>
      <c r="CL5" s="3">
        <v>4.5</v>
      </c>
      <c r="CM5" s="3">
        <v>0.5</v>
      </c>
      <c r="CN5" s="3">
        <v>2</v>
      </c>
      <c r="CO5" s="19">
        <f t="shared" si="4"/>
        <v>9</v>
      </c>
      <c r="CP5" s="3">
        <v>0</v>
      </c>
      <c r="CQ5" s="3">
        <v>3.5</v>
      </c>
      <c r="CR5" s="3">
        <v>0.5</v>
      </c>
      <c r="CS5" s="3">
        <v>2</v>
      </c>
      <c r="CT5" s="19">
        <f t="shared" si="5"/>
        <v>7</v>
      </c>
      <c r="CU5" s="3">
        <v>0</v>
      </c>
      <c r="CV5" s="20">
        <f t="shared" si="6"/>
        <v>15</v>
      </c>
      <c r="CW5">
        <v>33</v>
      </c>
      <c r="CX5">
        <v>1</v>
      </c>
    </row>
    <row r="6" spans="1:102" ht="12" customHeight="1" x14ac:dyDescent="0.2">
      <c r="A6" s="2">
        <v>24</v>
      </c>
      <c r="B6" s="2">
        <f>PreAnalysis!I6</f>
        <v>1</v>
      </c>
      <c r="C6" s="1">
        <v>41659.205995370401</v>
      </c>
      <c r="D6" s="2">
        <v>4</v>
      </c>
      <c r="E6" s="2">
        <v>4</v>
      </c>
      <c r="F6" s="11">
        <v>5</v>
      </c>
      <c r="G6" s="2">
        <v>3</v>
      </c>
      <c r="H6" s="2">
        <v>4</v>
      </c>
      <c r="I6" s="2">
        <v>4</v>
      </c>
      <c r="J6" s="2">
        <v>3</v>
      </c>
      <c r="K6" s="2">
        <v>2</v>
      </c>
      <c r="L6" s="2">
        <v>4</v>
      </c>
      <c r="M6" s="2">
        <v>5</v>
      </c>
      <c r="N6" s="2">
        <v>3</v>
      </c>
      <c r="O6" s="2">
        <v>3</v>
      </c>
      <c r="P6" s="2">
        <v>5</v>
      </c>
      <c r="Q6" s="2">
        <v>3</v>
      </c>
      <c r="R6" s="2">
        <v>3</v>
      </c>
      <c r="S6" s="2">
        <v>4</v>
      </c>
      <c r="T6" s="2">
        <v>3</v>
      </c>
      <c r="U6" s="2">
        <v>4</v>
      </c>
      <c r="V6" s="2">
        <v>4</v>
      </c>
      <c r="W6" s="2">
        <v>3</v>
      </c>
      <c r="X6" s="2">
        <v>4</v>
      </c>
      <c r="Y6" s="2">
        <v>120</v>
      </c>
      <c r="Z6" s="2">
        <v>10</v>
      </c>
      <c r="AA6" s="2">
        <v>5</v>
      </c>
      <c r="AB6" s="2">
        <v>25</v>
      </c>
      <c r="AC6" s="2">
        <v>10</v>
      </c>
      <c r="AD6" s="2">
        <v>20</v>
      </c>
      <c r="AE6" s="2">
        <v>25</v>
      </c>
      <c r="AF6" s="2">
        <v>3</v>
      </c>
      <c r="AG6" s="2">
        <v>5</v>
      </c>
      <c r="AH6" s="2">
        <v>1</v>
      </c>
      <c r="AI6" s="2">
        <v>2</v>
      </c>
      <c r="AJ6" s="2">
        <v>4</v>
      </c>
      <c r="AK6" s="2">
        <v>4</v>
      </c>
      <c r="AL6" s="21" t="s">
        <v>59</v>
      </c>
      <c r="AM6" s="21" t="s">
        <v>60</v>
      </c>
      <c r="AN6" s="21" t="s">
        <v>62</v>
      </c>
      <c r="AO6" s="21" t="s">
        <v>62</v>
      </c>
      <c r="AP6" s="21" t="s">
        <v>62</v>
      </c>
      <c r="AQ6" s="21" t="s">
        <v>62</v>
      </c>
      <c r="AR6" s="21" t="s">
        <v>62</v>
      </c>
      <c r="AS6" s="21" t="s">
        <v>62</v>
      </c>
      <c r="AT6" s="21" t="s">
        <v>62</v>
      </c>
      <c r="AU6" s="21" t="s">
        <v>62</v>
      </c>
      <c r="AV6" s="21" t="s">
        <v>61</v>
      </c>
      <c r="AW6" s="2">
        <v>2</v>
      </c>
      <c r="AX6" s="11">
        <v>3</v>
      </c>
      <c r="AY6" s="11">
        <v>3</v>
      </c>
      <c r="AZ6" s="11">
        <v>2</v>
      </c>
      <c r="BA6" s="11">
        <v>1</v>
      </c>
      <c r="BB6" s="2">
        <v>4</v>
      </c>
      <c r="BC6" s="2">
        <v>3</v>
      </c>
      <c r="BD6" s="2">
        <v>4</v>
      </c>
      <c r="BE6" s="2">
        <v>1</v>
      </c>
      <c r="BF6" s="2">
        <v>3</v>
      </c>
      <c r="BG6" s="2">
        <v>3</v>
      </c>
      <c r="BH6" s="2">
        <v>3</v>
      </c>
      <c r="BI6" s="2" t="s">
        <v>80</v>
      </c>
      <c r="BJ6" s="2" t="s">
        <v>81</v>
      </c>
      <c r="BK6" s="2" t="s">
        <v>82</v>
      </c>
      <c r="BL6" s="2">
        <v>4</v>
      </c>
      <c r="BM6" s="2">
        <v>3</v>
      </c>
      <c r="BN6" s="2">
        <v>5</v>
      </c>
      <c r="BO6" s="2" t="s">
        <v>66</v>
      </c>
      <c r="BP6" s="3">
        <v>24</v>
      </c>
      <c r="BQ6" s="2">
        <v>25</v>
      </c>
      <c r="BR6" s="3">
        <v>4.25</v>
      </c>
      <c r="BS6" s="3">
        <v>0.433</v>
      </c>
      <c r="BT6" s="3">
        <v>4</v>
      </c>
      <c r="BU6" s="19">
        <f t="shared" si="0"/>
        <v>17</v>
      </c>
      <c r="BV6" s="3">
        <v>0</v>
      </c>
      <c r="BW6" s="3">
        <v>4.1500000000000004</v>
      </c>
      <c r="BX6" s="3">
        <v>0.57230000000000003</v>
      </c>
      <c r="BY6" s="3">
        <v>20</v>
      </c>
      <c r="BZ6" s="19">
        <f t="shared" si="1"/>
        <v>83</v>
      </c>
      <c r="CA6" s="3">
        <v>1</v>
      </c>
      <c r="CB6" s="3">
        <v>4</v>
      </c>
      <c r="CC6" s="3">
        <v>0.5</v>
      </c>
      <c r="CD6" s="3">
        <v>8</v>
      </c>
      <c r="CE6" s="19">
        <f t="shared" si="2"/>
        <v>32</v>
      </c>
      <c r="CF6" s="3">
        <v>0</v>
      </c>
      <c r="CG6" s="3">
        <v>3</v>
      </c>
      <c r="CH6" s="3">
        <v>0</v>
      </c>
      <c r="CI6" s="3">
        <v>1</v>
      </c>
      <c r="CJ6" s="19">
        <f t="shared" si="3"/>
        <v>3</v>
      </c>
      <c r="CK6" s="3">
        <v>0</v>
      </c>
      <c r="CL6" s="3">
        <v>4.3333000000000004</v>
      </c>
      <c r="CM6" s="3">
        <v>0.74539999999999995</v>
      </c>
      <c r="CN6" s="3">
        <v>6</v>
      </c>
      <c r="CO6" s="19">
        <f t="shared" si="4"/>
        <v>25.9998</v>
      </c>
      <c r="CP6" s="3">
        <v>0</v>
      </c>
      <c r="CQ6" s="3">
        <v>4</v>
      </c>
      <c r="CR6" s="3">
        <v>0.70709999999999995</v>
      </c>
      <c r="CS6" s="3">
        <v>4</v>
      </c>
      <c r="CT6" s="19">
        <f t="shared" si="5"/>
        <v>16</v>
      </c>
      <c r="CU6" s="3">
        <v>0</v>
      </c>
      <c r="CV6" s="20">
        <f t="shared" si="6"/>
        <v>83</v>
      </c>
      <c r="CW6">
        <v>26</v>
      </c>
      <c r="CX6">
        <v>1</v>
      </c>
    </row>
    <row r="7" spans="1:102" ht="12" customHeight="1" x14ac:dyDescent="0.2">
      <c r="A7" s="2">
        <v>25</v>
      </c>
      <c r="B7" s="2">
        <f>PreAnalysis!I7</f>
        <v>1</v>
      </c>
      <c r="C7" s="1">
        <v>41660.387048611097</v>
      </c>
      <c r="D7" s="2">
        <v>3</v>
      </c>
      <c r="E7" s="2">
        <v>5</v>
      </c>
      <c r="F7" s="11">
        <v>3</v>
      </c>
      <c r="G7" s="2">
        <v>3</v>
      </c>
      <c r="H7" s="2">
        <v>5</v>
      </c>
      <c r="I7" s="2">
        <v>1</v>
      </c>
      <c r="J7" s="2">
        <v>1</v>
      </c>
      <c r="K7" s="2">
        <v>1</v>
      </c>
      <c r="L7" s="2">
        <v>5</v>
      </c>
      <c r="M7" s="2">
        <v>3</v>
      </c>
      <c r="N7" s="2">
        <v>4</v>
      </c>
      <c r="O7" s="2">
        <v>1</v>
      </c>
      <c r="P7" s="2">
        <v>5</v>
      </c>
      <c r="Q7" s="2">
        <v>5</v>
      </c>
      <c r="R7" s="2">
        <v>5</v>
      </c>
      <c r="S7" s="2">
        <v>5</v>
      </c>
      <c r="T7" s="2">
        <v>5</v>
      </c>
      <c r="U7" s="2">
        <v>5</v>
      </c>
      <c r="V7" s="2">
        <v>5</v>
      </c>
      <c r="W7" s="2">
        <v>4</v>
      </c>
      <c r="X7" s="2">
        <v>5</v>
      </c>
      <c r="Y7" s="2">
        <v>100</v>
      </c>
      <c r="Z7" s="2">
        <v>20</v>
      </c>
      <c r="AA7" s="2">
        <v>50</v>
      </c>
      <c r="AB7" s="2">
        <v>10</v>
      </c>
      <c r="AC7" s="2">
        <v>35</v>
      </c>
      <c r="AD7" s="2">
        <v>30</v>
      </c>
      <c r="AE7" s="2">
        <v>40</v>
      </c>
      <c r="AF7" s="2">
        <v>1</v>
      </c>
      <c r="AG7" s="2">
        <v>5</v>
      </c>
      <c r="AH7" s="2">
        <v>1</v>
      </c>
      <c r="AI7" s="2">
        <v>3</v>
      </c>
      <c r="AJ7" s="2">
        <v>5</v>
      </c>
      <c r="AK7" s="2">
        <v>2</v>
      </c>
      <c r="AL7" s="21" t="s">
        <v>70</v>
      </c>
      <c r="AM7" s="21" t="s">
        <v>60</v>
      </c>
      <c r="AN7" s="21" t="s">
        <v>62</v>
      </c>
      <c r="AO7" s="21" t="s">
        <v>62</v>
      </c>
      <c r="AP7" s="21" t="s">
        <v>61</v>
      </c>
      <c r="AQ7" s="21" t="s">
        <v>62</v>
      </c>
      <c r="AR7" s="21" t="s">
        <v>62</v>
      </c>
      <c r="AS7" s="21" t="s">
        <v>62</v>
      </c>
      <c r="AT7" s="21" t="s">
        <v>62</v>
      </c>
      <c r="AU7" s="21" t="s">
        <v>62</v>
      </c>
      <c r="AV7" s="21" t="s">
        <v>61</v>
      </c>
      <c r="AW7" s="2">
        <v>2</v>
      </c>
      <c r="AX7" s="11">
        <v>2</v>
      </c>
      <c r="AY7" s="11">
        <v>2</v>
      </c>
      <c r="AZ7" s="11">
        <v>3</v>
      </c>
      <c r="BA7" s="11">
        <v>3</v>
      </c>
      <c r="BB7" s="2">
        <v>4</v>
      </c>
      <c r="BC7" s="2">
        <v>2</v>
      </c>
      <c r="BD7" s="2">
        <v>1</v>
      </c>
      <c r="BE7" s="2">
        <v>1</v>
      </c>
      <c r="BF7" s="2">
        <v>1</v>
      </c>
      <c r="BG7" s="2">
        <v>2</v>
      </c>
      <c r="BH7" s="2">
        <v>2</v>
      </c>
      <c r="BI7" s="2" t="s">
        <v>83</v>
      </c>
      <c r="BJ7" s="2" t="s">
        <v>84</v>
      </c>
      <c r="BK7" s="2" t="s">
        <v>85</v>
      </c>
      <c r="BL7" s="2">
        <v>2</v>
      </c>
      <c r="BM7" s="2">
        <v>3</v>
      </c>
      <c r="BN7" s="2">
        <v>5</v>
      </c>
      <c r="BO7" s="2" t="s">
        <v>65</v>
      </c>
      <c r="BP7" s="3">
        <v>25</v>
      </c>
      <c r="BQ7" s="2">
        <v>94</v>
      </c>
      <c r="BR7" s="3">
        <v>3.3</v>
      </c>
      <c r="BS7" s="3">
        <v>1.0049999999999999</v>
      </c>
      <c r="BT7" s="3">
        <v>10</v>
      </c>
      <c r="BU7" s="19">
        <f t="shared" si="0"/>
        <v>33</v>
      </c>
      <c r="BV7" s="3">
        <v>0</v>
      </c>
      <c r="BW7" s="3">
        <v>3.5918000000000001</v>
      </c>
      <c r="BX7" s="3">
        <v>0.90169999999999995</v>
      </c>
      <c r="BY7" s="3">
        <v>49</v>
      </c>
      <c r="BZ7" s="19">
        <f t="shared" si="1"/>
        <v>175.9982</v>
      </c>
      <c r="CA7" s="3">
        <v>1</v>
      </c>
      <c r="CB7" s="3">
        <v>3.4047999999999998</v>
      </c>
      <c r="CC7" s="3">
        <v>0.95269999999999999</v>
      </c>
      <c r="CD7" s="3">
        <v>42</v>
      </c>
      <c r="CE7" s="19">
        <f t="shared" si="2"/>
        <v>143.0016</v>
      </c>
      <c r="CF7" s="3">
        <v>0</v>
      </c>
      <c r="CG7" s="3">
        <v>3</v>
      </c>
      <c r="CH7" s="3">
        <v>0.8165</v>
      </c>
      <c r="CI7" s="3">
        <v>6</v>
      </c>
      <c r="CJ7" s="19">
        <f t="shared" si="3"/>
        <v>18</v>
      </c>
      <c r="CK7" s="3">
        <v>0</v>
      </c>
      <c r="CL7" s="3">
        <v>3.0937999999999999</v>
      </c>
      <c r="CM7" s="3">
        <v>1.1554</v>
      </c>
      <c r="CN7" s="3">
        <v>32</v>
      </c>
      <c r="CO7" s="19">
        <f t="shared" si="4"/>
        <v>99.001599999999996</v>
      </c>
      <c r="CP7" s="3">
        <v>0</v>
      </c>
      <c r="CQ7" s="3">
        <v>3.125</v>
      </c>
      <c r="CR7" s="3">
        <v>1.2685999999999999</v>
      </c>
      <c r="CS7" s="3">
        <v>8</v>
      </c>
      <c r="CT7" s="19">
        <f t="shared" si="5"/>
        <v>25</v>
      </c>
      <c r="CU7" s="3">
        <v>0</v>
      </c>
      <c r="CV7" s="20">
        <f t="shared" si="6"/>
        <v>175.9982</v>
      </c>
      <c r="CW7">
        <v>27</v>
      </c>
      <c r="CX7">
        <v>1</v>
      </c>
    </row>
    <row r="8" spans="1:102" ht="12" customHeight="1" x14ac:dyDescent="0.2">
      <c r="A8" s="2">
        <v>26</v>
      </c>
      <c r="B8" s="2">
        <f>PreAnalysis!I8</f>
        <v>1</v>
      </c>
      <c r="C8" s="1">
        <v>41660.875104166698</v>
      </c>
      <c r="D8" s="2">
        <v>5</v>
      </c>
      <c r="E8" s="2">
        <v>5</v>
      </c>
      <c r="F8" s="11">
        <v>3</v>
      </c>
      <c r="G8" s="2">
        <v>3</v>
      </c>
      <c r="H8" s="2">
        <v>3</v>
      </c>
      <c r="I8" s="2">
        <v>4</v>
      </c>
      <c r="J8" s="2">
        <v>4</v>
      </c>
      <c r="K8" s="2">
        <v>2</v>
      </c>
      <c r="L8" s="2">
        <v>4</v>
      </c>
      <c r="M8" s="2">
        <v>3</v>
      </c>
      <c r="N8" s="2">
        <v>3</v>
      </c>
      <c r="O8" s="2">
        <v>3</v>
      </c>
      <c r="P8" s="2">
        <v>4</v>
      </c>
      <c r="Q8" s="2">
        <v>3</v>
      </c>
      <c r="R8" s="2">
        <v>3</v>
      </c>
      <c r="S8" s="2">
        <v>3</v>
      </c>
      <c r="T8" s="2">
        <v>3</v>
      </c>
      <c r="U8" s="2">
        <v>3</v>
      </c>
      <c r="V8" s="2">
        <v>3</v>
      </c>
      <c r="W8" s="2">
        <v>3</v>
      </c>
      <c r="X8" s="2">
        <v>4</v>
      </c>
      <c r="Y8" s="2">
        <v>100</v>
      </c>
      <c r="Z8" s="2">
        <v>10</v>
      </c>
      <c r="AA8" s="2">
        <v>40</v>
      </c>
      <c r="AB8" s="2">
        <v>20</v>
      </c>
      <c r="AC8" s="2">
        <v>1</v>
      </c>
      <c r="AD8" s="2">
        <v>20</v>
      </c>
      <c r="AE8" s="2">
        <v>10</v>
      </c>
      <c r="AF8" s="2">
        <v>2</v>
      </c>
      <c r="AG8" s="2">
        <v>4</v>
      </c>
      <c r="AH8" s="2">
        <v>1</v>
      </c>
      <c r="AI8" s="2">
        <v>2</v>
      </c>
      <c r="AJ8" s="2">
        <v>4</v>
      </c>
      <c r="AK8" s="2">
        <v>2</v>
      </c>
      <c r="AL8" s="21" t="s">
        <v>59</v>
      </c>
      <c r="AM8" s="21" t="s">
        <v>60</v>
      </c>
      <c r="AN8" s="21" t="s">
        <v>62</v>
      </c>
      <c r="AO8" s="21" t="s">
        <v>62</v>
      </c>
      <c r="AP8" s="21" t="s">
        <v>62</v>
      </c>
      <c r="AQ8" s="21" t="s">
        <v>62</v>
      </c>
      <c r="AR8" s="21" t="s">
        <v>61</v>
      </c>
      <c r="AS8" s="21" t="s">
        <v>61</v>
      </c>
      <c r="AT8" s="21" t="s">
        <v>61</v>
      </c>
      <c r="AU8" s="21" t="s">
        <v>62</v>
      </c>
      <c r="AV8" s="21" t="s">
        <v>61</v>
      </c>
      <c r="AW8" s="2">
        <v>2</v>
      </c>
      <c r="AX8" s="11">
        <v>4</v>
      </c>
      <c r="AY8" s="11">
        <v>5</v>
      </c>
      <c r="AZ8" s="11">
        <v>4</v>
      </c>
      <c r="BA8" s="11">
        <v>3</v>
      </c>
      <c r="BB8" s="2">
        <v>4</v>
      </c>
      <c r="BC8" s="2">
        <v>4</v>
      </c>
      <c r="BD8" s="2">
        <v>3</v>
      </c>
      <c r="BE8" s="2">
        <v>3</v>
      </c>
      <c r="BF8" s="2">
        <v>5</v>
      </c>
      <c r="BG8" s="2">
        <v>5</v>
      </c>
      <c r="BH8" s="2">
        <v>4</v>
      </c>
      <c r="BI8" s="2" t="s">
        <v>86</v>
      </c>
      <c r="BJ8" s="2"/>
      <c r="BK8" s="2" t="s">
        <v>87</v>
      </c>
      <c r="BL8" s="2">
        <v>4</v>
      </c>
      <c r="BM8" s="2">
        <v>4</v>
      </c>
      <c r="BN8" s="2"/>
      <c r="BO8" s="2" t="s">
        <v>65</v>
      </c>
      <c r="BP8" s="3">
        <v>26</v>
      </c>
      <c r="BQ8" s="2">
        <v>101</v>
      </c>
      <c r="BR8" s="3">
        <v>3.7143000000000002</v>
      </c>
      <c r="BS8" s="3">
        <v>1.0302</v>
      </c>
      <c r="BT8" s="3">
        <v>7</v>
      </c>
      <c r="BU8" s="19">
        <f t="shared" si="0"/>
        <v>26.0001</v>
      </c>
      <c r="BV8" s="3">
        <v>0</v>
      </c>
      <c r="BW8" s="3">
        <v>3.7907000000000002</v>
      </c>
      <c r="BX8" s="3">
        <v>1.2115</v>
      </c>
      <c r="BY8" s="3">
        <v>43</v>
      </c>
      <c r="BZ8" s="19">
        <f t="shared" si="1"/>
        <v>163.0001</v>
      </c>
      <c r="CA8" s="3">
        <v>0</v>
      </c>
      <c r="CB8" s="3">
        <v>4.0323000000000002</v>
      </c>
      <c r="CC8" s="3">
        <v>0.69489999999999996</v>
      </c>
      <c r="CD8" s="3">
        <v>31</v>
      </c>
      <c r="CE8" s="19">
        <f t="shared" si="2"/>
        <v>125.0013</v>
      </c>
      <c r="CF8" s="3">
        <v>0</v>
      </c>
      <c r="CG8" s="3">
        <v>4</v>
      </c>
      <c r="CH8" s="3">
        <v>1.2246999999999999</v>
      </c>
      <c r="CI8" s="3">
        <v>4</v>
      </c>
      <c r="CJ8" s="19">
        <f t="shared" si="3"/>
        <v>16</v>
      </c>
      <c r="CK8" s="3">
        <v>0</v>
      </c>
      <c r="CL8" s="3">
        <v>3.6326999999999998</v>
      </c>
      <c r="CM8" s="3">
        <v>1.2728999999999999</v>
      </c>
      <c r="CN8" s="3">
        <v>49</v>
      </c>
      <c r="CO8" s="19">
        <f t="shared" si="4"/>
        <v>178.00229999999999</v>
      </c>
      <c r="CP8" s="3">
        <v>1</v>
      </c>
      <c r="CQ8" s="3">
        <v>3.3529</v>
      </c>
      <c r="CR8" s="3">
        <v>1.4927999999999999</v>
      </c>
      <c r="CS8" s="3">
        <v>17</v>
      </c>
      <c r="CT8" s="19">
        <f t="shared" si="5"/>
        <v>56.999299999999998</v>
      </c>
      <c r="CU8" s="3">
        <v>0</v>
      </c>
      <c r="CV8" s="20">
        <f t="shared" si="6"/>
        <v>178.00229999999999</v>
      </c>
      <c r="CX8">
        <v>2</v>
      </c>
    </row>
    <row r="9" spans="1:102" ht="12" customHeight="1" x14ac:dyDescent="0.2">
      <c r="A9" s="2">
        <v>27</v>
      </c>
      <c r="B9" s="2">
        <f>PreAnalysis!I9</f>
        <v>1</v>
      </c>
      <c r="C9" s="1">
        <v>41659.399490740703</v>
      </c>
      <c r="D9" s="2">
        <v>4</v>
      </c>
      <c r="E9" s="2">
        <v>5</v>
      </c>
      <c r="F9" s="11">
        <v>4</v>
      </c>
      <c r="G9" s="2">
        <v>5</v>
      </c>
      <c r="H9" s="2">
        <v>4</v>
      </c>
      <c r="I9" s="2">
        <v>4</v>
      </c>
      <c r="J9" s="2">
        <v>2</v>
      </c>
      <c r="K9" s="2">
        <v>1</v>
      </c>
      <c r="L9" s="2">
        <v>3</v>
      </c>
      <c r="M9" s="2">
        <v>4</v>
      </c>
      <c r="N9" s="2">
        <v>1</v>
      </c>
      <c r="O9" s="2">
        <v>3</v>
      </c>
      <c r="P9" s="2">
        <v>5</v>
      </c>
      <c r="Q9" s="2">
        <v>2</v>
      </c>
      <c r="R9" s="2">
        <v>3</v>
      </c>
      <c r="S9" s="2">
        <v>2</v>
      </c>
      <c r="T9" s="2">
        <v>5</v>
      </c>
      <c r="U9" s="2">
        <v>3</v>
      </c>
      <c r="V9" s="2">
        <v>4</v>
      </c>
      <c r="W9" s="2">
        <v>4</v>
      </c>
      <c r="X9" s="2">
        <v>5</v>
      </c>
      <c r="Y9" s="2">
        <v>50</v>
      </c>
      <c r="Z9" s="2">
        <v>5</v>
      </c>
      <c r="AA9" s="2">
        <v>30</v>
      </c>
      <c r="AB9" s="2">
        <v>5</v>
      </c>
      <c r="AC9" s="2">
        <v>0</v>
      </c>
      <c r="AD9" s="2">
        <v>5</v>
      </c>
      <c r="AE9" s="2">
        <v>5</v>
      </c>
      <c r="AF9" s="2">
        <v>1</v>
      </c>
      <c r="AG9" s="2">
        <v>5</v>
      </c>
      <c r="AH9" s="2">
        <v>5</v>
      </c>
      <c r="AI9" s="2">
        <v>3</v>
      </c>
      <c r="AJ9" s="2">
        <v>4</v>
      </c>
      <c r="AK9" s="2">
        <v>5</v>
      </c>
      <c r="AL9" s="21" t="s">
        <v>59</v>
      </c>
      <c r="AM9" s="21" t="s">
        <v>60</v>
      </c>
      <c r="AN9" s="21" t="s">
        <v>62</v>
      </c>
      <c r="AO9" s="21" t="s">
        <v>62</v>
      </c>
      <c r="AP9" s="21" t="s">
        <v>62</v>
      </c>
      <c r="AQ9" s="21" t="s">
        <v>62</v>
      </c>
      <c r="AR9" s="21" t="s">
        <v>61</v>
      </c>
      <c r="AS9" s="21" t="s">
        <v>62</v>
      </c>
      <c r="AT9" s="21" t="s">
        <v>62</v>
      </c>
      <c r="AU9" s="21" t="s">
        <v>62</v>
      </c>
      <c r="AV9" s="21" t="s">
        <v>61</v>
      </c>
      <c r="AW9" s="2">
        <v>2</v>
      </c>
      <c r="AX9" s="11">
        <v>4</v>
      </c>
      <c r="AY9" s="11">
        <v>4</v>
      </c>
      <c r="AZ9" s="11">
        <v>1</v>
      </c>
      <c r="BA9" s="11">
        <v>2</v>
      </c>
      <c r="BB9" s="2">
        <v>3</v>
      </c>
      <c r="BC9" s="2">
        <v>4</v>
      </c>
      <c r="BD9" s="2">
        <v>5</v>
      </c>
      <c r="BE9" s="2">
        <v>2</v>
      </c>
      <c r="BF9" s="2">
        <v>4</v>
      </c>
      <c r="BG9" s="2">
        <v>5</v>
      </c>
      <c r="BH9" s="2">
        <v>3</v>
      </c>
      <c r="BI9" s="2" t="s">
        <v>88</v>
      </c>
      <c r="BJ9" s="2" t="s">
        <v>89</v>
      </c>
      <c r="BK9" s="2" t="s">
        <v>90</v>
      </c>
      <c r="BL9" s="2">
        <v>4</v>
      </c>
      <c r="BM9" s="2">
        <v>5</v>
      </c>
      <c r="BN9" s="2">
        <v>5</v>
      </c>
      <c r="BO9" s="2" t="s">
        <v>65</v>
      </c>
      <c r="BP9" s="3">
        <v>27</v>
      </c>
      <c r="BQ9" s="2">
        <v>34</v>
      </c>
      <c r="BR9" s="3">
        <v>2</v>
      </c>
      <c r="BS9" s="3">
        <v>0</v>
      </c>
      <c r="BT9" s="3">
        <v>3</v>
      </c>
      <c r="BU9" s="19">
        <f t="shared" si="0"/>
        <v>6</v>
      </c>
      <c r="BV9" s="3">
        <v>0</v>
      </c>
      <c r="BW9" s="3">
        <v>3.4</v>
      </c>
      <c r="BX9" s="3">
        <v>1.1431</v>
      </c>
      <c r="BY9" s="3">
        <v>15</v>
      </c>
      <c r="BZ9" s="19">
        <f t="shared" si="1"/>
        <v>51</v>
      </c>
      <c r="CA9" s="3">
        <v>0</v>
      </c>
      <c r="CB9" s="3">
        <v>3.4117999999999999</v>
      </c>
      <c r="CC9" s="3">
        <v>1.0323</v>
      </c>
      <c r="CD9" s="3">
        <v>17</v>
      </c>
      <c r="CE9" s="19">
        <f t="shared" si="2"/>
        <v>58.000599999999999</v>
      </c>
      <c r="CF9" s="3">
        <v>1</v>
      </c>
      <c r="CG9" s="3"/>
      <c r="CH9" s="3"/>
      <c r="CI9" s="3">
        <v>0</v>
      </c>
      <c r="CJ9" s="19">
        <f t="shared" si="3"/>
        <v>0</v>
      </c>
      <c r="CK9" s="3">
        <v>0</v>
      </c>
      <c r="CL9" s="3">
        <v>3.8</v>
      </c>
      <c r="CM9" s="3">
        <v>0.4</v>
      </c>
      <c r="CN9" s="3">
        <v>5</v>
      </c>
      <c r="CO9" s="19">
        <f t="shared" si="4"/>
        <v>19</v>
      </c>
      <c r="CP9" s="3">
        <v>0</v>
      </c>
      <c r="CQ9" s="3">
        <v>4</v>
      </c>
      <c r="CR9" s="3">
        <v>1</v>
      </c>
      <c r="CS9" s="3">
        <v>2</v>
      </c>
      <c r="CT9" s="19">
        <f t="shared" si="5"/>
        <v>8</v>
      </c>
      <c r="CU9" s="3">
        <v>0</v>
      </c>
      <c r="CV9" s="20">
        <f t="shared" si="6"/>
        <v>58.000599999999999</v>
      </c>
      <c r="CW9">
        <v>25</v>
      </c>
      <c r="CX9">
        <v>1</v>
      </c>
    </row>
    <row r="10" spans="1:102" ht="12" customHeight="1" x14ac:dyDescent="0.2">
      <c r="A10" s="2">
        <v>31</v>
      </c>
      <c r="B10" s="2">
        <f>PreAnalysis!I10</f>
        <v>1</v>
      </c>
      <c r="C10" s="1">
        <v>41659.073067129597</v>
      </c>
      <c r="D10" s="2">
        <v>4</v>
      </c>
      <c r="E10" s="2">
        <v>5</v>
      </c>
      <c r="F10" s="11">
        <v>4</v>
      </c>
      <c r="G10" s="2">
        <v>4</v>
      </c>
      <c r="H10" s="2">
        <v>1</v>
      </c>
      <c r="I10" s="2">
        <v>2</v>
      </c>
      <c r="J10" s="2">
        <v>3</v>
      </c>
      <c r="K10" s="2">
        <v>2</v>
      </c>
      <c r="L10" s="2">
        <v>4</v>
      </c>
      <c r="M10" s="2">
        <v>4</v>
      </c>
      <c r="N10" s="2">
        <v>4</v>
      </c>
      <c r="O10" s="2">
        <v>4</v>
      </c>
      <c r="P10" s="2">
        <v>5</v>
      </c>
      <c r="Q10" s="2">
        <v>1</v>
      </c>
      <c r="R10" s="2">
        <v>3</v>
      </c>
      <c r="S10" s="2">
        <v>2</v>
      </c>
      <c r="T10" s="2">
        <v>4</v>
      </c>
      <c r="U10" s="2">
        <v>4</v>
      </c>
      <c r="V10" s="2">
        <v>3</v>
      </c>
      <c r="W10" s="2">
        <v>4</v>
      </c>
      <c r="X10" s="2">
        <v>5</v>
      </c>
      <c r="Y10" s="2">
        <v>50</v>
      </c>
      <c r="Z10" s="2">
        <v>10</v>
      </c>
      <c r="AA10" s="2">
        <v>20</v>
      </c>
      <c r="AB10" s="2">
        <v>10</v>
      </c>
      <c r="AC10" s="2">
        <v>0</v>
      </c>
      <c r="AD10" s="2">
        <v>6</v>
      </c>
      <c r="AE10" s="2">
        <v>4</v>
      </c>
      <c r="AF10" s="2">
        <v>4</v>
      </c>
      <c r="AG10" s="2">
        <v>4</v>
      </c>
      <c r="AH10" s="2">
        <v>1</v>
      </c>
      <c r="AI10" s="2">
        <v>2</v>
      </c>
      <c r="AJ10" s="2">
        <v>4</v>
      </c>
      <c r="AK10" s="2">
        <v>5</v>
      </c>
      <c r="AL10" s="21" t="s">
        <v>70</v>
      </c>
      <c r="AM10" s="21" t="s">
        <v>60</v>
      </c>
      <c r="AN10" s="21" t="s">
        <v>62</v>
      </c>
      <c r="AO10" s="21" t="s">
        <v>62</v>
      </c>
      <c r="AP10" s="21" t="s">
        <v>61</v>
      </c>
      <c r="AQ10" s="21" t="s">
        <v>62</v>
      </c>
      <c r="AR10" s="21" t="s">
        <v>61</v>
      </c>
      <c r="AS10" s="21" t="s">
        <v>61</v>
      </c>
      <c r="AT10" s="21" t="s">
        <v>61</v>
      </c>
      <c r="AU10" s="21" t="s">
        <v>62</v>
      </c>
      <c r="AV10" s="21" t="s">
        <v>61</v>
      </c>
      <c r="AW10" s="2">
        <v>2</v>
      </c>
      <c r="AX10" s="11">
        <v>1</v>
      </c>
      <c r="AY10" s="11">
        <v>2</v>
      </c>
      <c r="AZ10" s="11">
        <v>3</v>
      </c>
      <c r="BA10" s="11">
        <v>4</v>
      </c>
      <c r="BB10" s="2">
        <v>3</v>
      </c>
      <c r="BC10" s="2">
        <v>4</v>
      </c>
      <c r="BD10" s="2">
        <v>1</v>
      </c>
      <c r="BE10" s="2">
        <v>2</v>
      </c>
      <c r="BF10" s="2">
        <v>5</v>
      </c>
      <c r="BG10" s="2">
        <v>5</v>
      </c>
      <c r="BH10" s="2">
        <v>3</v>
      </c>
      <c r="BI10" s="2" t="s">
        <v>91</v>
      </c>
      <c r="BJ10" s="2" t="s">
        <v>92</v>
      </c>
      <c r="BK10" s="2" t="s">
        <v>93</v>
      </c>
      <c r="BL10" s="2">
        <v>1</v>
      </c>
      <c r="BM10" s="2">
        <v>5</v>
      </c>
      <c r="BN10" s="2">
        <v>4</v>
      </c>
      <c r="BO10" s="2" t="s">
        <v>94</v>
      </c>
      <c r="BP10" s="3">
        <v>31</v>
      </c>
      <c r="BQ10" s="2">
        <v>182</v>
      </c>
      <c r="BR10" s="3">
        <v>3.6429</v>
      </c>
      <c r="BS10" s="3">
        <v>1.0146999999999999</v>
      </c>
      <c r="BT10" s="3">
        <v>70</v>
      </c>
      <c r="BU10" s="19">
        <f t="shared" si="0"/>
        <v>255.00300000000001</v>
      </c>
      <c r="BV10" s="3">
        <v>0</v>
      </c>
      <c r="BW10" s="3">
        <v>4.0147000000000004</v>
      </c>
      <c r="BX10" s="3">
        <v>0.93140000000000001</v>
      </c>
      <c r="BY10" s="3">
        <v>68</v>
      </c>
      <c r="BZ10" s="19">
        <f t="shared" si="1"/>
        <v>272.99960000000004</v>
      </c>
      <c r="CA10" s="3">
        <v>0</v>
      </c>
      <c r="CB10" s="3">
        <v>3.7292000000000001</v>
      </c>
      <c r="CC10" s="3">
        <v>0.98399999999999999</v>
      </c>
      <c r="CD10" s="3">
        <v>96</v>
      </c>
      <c r="CE10" s="19">
        <f t="shared" si="2"/>
        <v>358.00319999999999</v>
      </c>
      <c r="CF10" s="3">
        <v>1</v>
      </c>
      <c r="CG10" s="3"/>
      <c r="CH10" s="3"/>
      <c r="CI10" s="3">
        <v>0</v>
      </c>
      <c r="CJ10" s="19">
        <f t="shared" si="3"/>
        <v>0</v>
      </c>
      <c r="CK10" s="3">
        <v>0</v>
      </c>
      <c r="CL10" s="3">
        <v>3.9455</v>
      </c>
      <c r="CM10" s="3">
        <v>0.81840000000000002</v>
      </c>
      <c r="CN10" s="3">
        <v>55</v>
      </c>
      <c r="CO10" s="19">
        <f t="shared" si="4"/>
        <v>217.0025</v>
      </c>
      <c r="CP10" s="3">
        <v>0</v>
      </c>
      <c r="CQ10" s="3">
        <v>3.5714000000000001</v>
      </c>
      <c r="CR10" s="3">
        <v>1.0498000000000001</v>
      </c>
      <c r="CS10" s="3">
        <v>14</v>
      </c>
      <c r="CT10" s="19">
        <f t="shared" si="5"/>
        <v>49.999600000000001</v>
      </c>
      <c r="CU10" s="3">
        <v>0</v>
      </c>
      <c r="CV10" s="20">
        <f t="shared" si="6"/>
        <v>358.00319999999999</v>
      </c>
      <c r="CW10">
        <v>30</v>
      </c>
      <c r="CX10">
        <v>2</v>
      </c>
    </row>
    <row r="11" spans="1:102" ht="12" customHeight="1" x14ac:dyDescent="0.2">
      <c r="A11" s="2">
        <v>33</v>
      </c>
      <c r="B11" s="2">
        <f>PreAnalysis!I11</f>
        <v>1</v>
      </c>
      <c r="C11" s="1">
        <v>41659.270844907398</v>
      </c>
      <c r="D11" s="2">
        <v>3</v>
      </c>
      <c r="E11" s="2">
        <v>5</v>
      </c>
      <c r="F11" s="11">
        <v>4</v>
      </c>
      <c r="G11" s="2">
        <v>2</v>
      </c>
      <c r="H11" s="2">
        <v>3</v>
      </c>
      <c r="I11" s="2">
        <v>3</v>
      </c>
      <c r="J11" s="2">
        <v>1</v>
      </c>
      <c r="K11" s="2">
        <v>2</v>
      </c>
      <c r="L11" s="2">
        <v>1</v>
      </c>
      <c r="M11" s="2">
        <v>3</v>
      </c>
      <c r="N11" s="2">
        <v>2</v>
      </c>
      <c r="O11" s="2">
        <v>2</v>
      </c>
      <c r="P11" s="2">
        <v>5</v>
      </c>
      <c r="Q11" s="2">
        <v>2</v>
      </c>
      <c r="R11" s="2">
        <v>2</v>
      </c>
      <c r="S11" s="2">
        <v>2</v>
      </c>
      <c r="T11" s="2">
        <v>3</v>
      </c>
      <c r="U11" s="2">
        <v>3</v>
      </c>
      <c r="V11" s="2">
        <v>3</v>
      </c>
      <c r="W11" s="2">
        <v>4</v>
      </c>
      <c r="X11" s="2">
        <v>5</v>
      </c>
      <c r="Y11" s="2">
        <v>20</v>
      </c>
      <c r="Z11" s="2">
        <v>2</v>
      </c>
      <c r="AA11" s="2">
        <v>14</v>
      </c>
      <c r="AB11" s="2">
        <v>2</v>
      </c>
      <c r="AC11" s="2">
        <v>0</v>
      </c>
      <c r="AD11" s="2">
        <v>1</v>
      </c>
      <c r="AE11" s="2">
        <v>1</v>
      </c>
      <c r="AF11" s="2">
        <v>5</v>
      </c>
      <c r="AG11" s="2">
        <v>4</v>
      </c>
      <c r="AH11" s="2">
        <v>1</v>
      </c>
      <c r="AI11" s="2">
        <v>2</v>
      </c>
      <c r="AJ11" s="2">
        <v>5</v>
      </c>
      <c r="AK11" s="2">
        <v>3</v>
      </c>
      <c r="AL11" s="21" t="s">
        <v>70</v>
      </c>
      <c r="AM11" s="21" t="s">
        <v>60</v>
      </c>
      <c r="AN11" s="21" t="s">
        <v>62</v>
      </c>
      <c r="AO11" s="21" t="s">
        <v>62</v>
      </c>
      <c r="AP11" s="21" t="s">
        <v>61</v>
      </c>
      <c r="AQ11" s="21" t="s">
        <v>61</v>
      </c>
      <c r="AR11" s="21" t="s">
        <v>61</v>
      </c>
      <c r="AS11" s="21" t="s">
        <v>62</v>
      </c>
      <c r="AT11" s="21" t="s">
        <v>61</v>
      </c>
      <c r="AU11" s="21" t="s">
        <v>62</v>
      </c>
      <c r="AV11" s="21" t="s">
        <v>61</v>
      </c>
      <c r="AW11" s="2">
        <v>2</v>
      </c>
      <c r="AX11" s="11">
        <v>2</v>
      </c>
      <c r="AY11" s="11">
        <v>3</v>
      </c>
      <c r="AZ11" s="11">
        <v>2</v>
      </c>
      <c r="BA11" s="11">
        <v>1</v>
      </c>
      <c r="BB11" s="2">
        <v>3</v>
      </c>
      <c r="BC11" s="2">
        <v>3</v>
      </c>
      <c r="BD11" s="2">
        <v>4</v>
      </c>
      <c r="BE11" s="2">
        <v>4</v>
      </c>
      <c r="BF11" s="2">
        <v>4</v>
      </c>
      <c r="BG11" s="2">
        <v>5</v>
      </c>
      <c r="BH11" s="2">
        <v>2</v>
      </c>
      <c r="BI11" s="2" t="s">
        <v>95</v>
      </c>
      <c r="BJ11" s="2" t="s">
        <v>96</v>
      </c>
      <c r="BK11" s="2" t="s">
        <v>97</v>
      </c>
      <c r="BL11" s="2">
        <v>5</v>
      </c>
      <c r="BM11" s="2">
        <v>5</v>
      </c>
      <c r="BN11" s="2">
        <v>3</v>
      </c>
      <c r="BO11" s="2" t="s">
        <v>94</v>
      </c>
      <c r="BP11" s="3">
        <v>33</v>
      </c>
      <c r="BQ11" s="2">
        <v>86</v>
      </c>
      <c r="BR11" s="3">
        <v>2.9230999999999998</v>
      </c>
      <c r="BS11" s="3">
        <v>1.1067</v>
      </c>
      <c r="BT11" s="3">
        <v>26</v>
      </c>
      <c r="BU11" s="19">
        <f t="shared" si="0"/>
        <v>76.000599999999991</v>
      </c>
      <c r="BV11" s="3">
        <v>0</v>
      </c>
      <c r="BW11" s="3">
        <v>3.5102000000000002</v>
      </c>
      <c r="BX11" s="3">
        <v>1.1973</v>
      </c>
      <c r="BY11" s="3">
        <v>49</v>
      </c>
      <c r="BZ11" s="19">
        <f t="shared" si="1"/>
        <v>171.99980000000002</v>
      </c>
      <c r="CA11" s="3">
        <v>1</v>
      </c>
      <c r="CB11" s="3">
        <v>3.3043</v>
      </c>
      <c r="CC11" s="3">
        <v>1.1955</v>
      </c>
      <c r="CD11" s="3">
        <v>46</v>
      </c>
      <c r="CE11" s="19">
        <f t="shared" si="2"/>
        <v>151.99780000000001</v>
      </c>
      <c r="CF11" s="3">
        <v>0</v>
      </c>
      <c r="CG11" s="3">
        <v>5</v>
      </c>
      <c r="CH11" s="3">
        <v>0</v>
      </c>
      <c r="CI11" s="3">
        <v>1</v>
      </c>
      <c r="CJ11" s="19">
        <f t="shared" si="3"/>
        <v>5</v>
      </c>
      <c r="CK11" s="3">
        <v>0</v>
      </c>
      <c r="CL11" s="3">
        <v>3.6</v>
      </c>
      <c r="CM11" s="3">
        <v>1.0198</v>
      </c>
      <c r="CN11" s="3">
        <v>10</v>
      </c>
      <c r="CO11" s="19">
        <f t="shared" si="4"/>
        <v>36</v>
      </c>
      <c r="CP11" s="3">
        <v>0</v>
      </c>
      <c r="CQ11" s="3">
        <v>4</v>
      </c>
      <c r="CR11" s="3">
        <v>1</v>
      </c>
      <c r="CS11" s="3">
        <v>2</v>
      </c>
      <c r="CT11" s="19">
        <f t="shared" si="5"/>
        <v>8</v>
      </c>
      <c r="CU11" s="3">
        <v>0</v>
      </c>
      <c r="CV11" s="20">
        <f t="shared" si="6"/>
        <v>171.99980000000002</v>
      </c>
      <c r="CW11">
        <v>26</v>
      </c>
      <c r="CX11">
        <v>2</v>
      </c>
    </row>
    <row r="12" spans="1:102" ht="12" customHeight="1" x14ac:dyDescent="0.2">
      <c r="A12" s="2">
        <v>35</v>
      </c>
      <c r="B12" s="2">
        <f>PreAnalysis!I12</f>
        <v>1</v>
      </c>
      <c r="C12" s="1">
        <v>41659.1780671296</v>
      </c>
      <c r="D12" s="2">
        <v>4</v>
      </c>
      <c r="E12" s="2">
        <v>4</v>
      </c>
      <c r="F12" s="11">
        <v>4</v>
      </c>
      <c r="G12" s="2">
        <v>4</v>
      </c>
      <c r="H12" s="2">
        <v>5</v>
      </c>
      <c r="I12" s="2">
        <v>2</v>
      </c>
      <c r="J12" s="2">
        <v>4</v>
      </c>
      <c r="K12" s="2">
        <v>2</v>
      </c>
      <c r="L12" s="2">
        <v>3</v>
      </c>
      <c r="M12" s="2">
        <v>4</v>
      </c>
      <c r="N12" s="2">
        <v>4</v>
      </c>
      <c r="O12" s="2">
        <v>2</v>
      </c>
      <c r="P12" s="2">
        <v>4</v>
      </c>
      <c r="Q12" s="2">
        <v>3</v>
      </c>
      <c r="R12" s="2">
        <v>3</v>
      </c>
      <c r="S12" s="2">
        <v>3</v>
      </c>
      <c r="T12" s="2">
        <v>3</v>
      </c>
      <c r="U12" s="2">
        <v>4</v>
      </c>
      <c r="V12" s="2">
        <v>4</v>
      </c>
      <c r="W12" s="2">
        <v>4</v>
      </c>
      <c r="X12" s="2">
        <v>4</v>
      </c>
      <c r="Y12" s="2">
        <v>20</v>
      </c>
      <c r="Z12" s="2">
        <v>2</v>
      </c>
      <c r="AA12" s="2">
        <v>5</v>
      </c>
      <c r="AB12" s="2">
        <v>5</v>
      </c>
      <c r="AC12" s="2">
        <v>0</v>
      </c>
      <c r="AD12" s="2">
        <v>5</v>
      </c>
      <c r="AE12" s="2">
        <v>3</v>
      </c>
      <c r="AF12" s="2">
        <v>1</v>
      </c>
      <c r="AG12" s="2">
        <v>5</v>
      </c>
      <c r="AH12" s="2">
        <v>1</v>
      </c>
      <c r="AI12" s="2">
        <v>2</v>
      </c>
      <c r="AJ12" s="2">
        <v>4</v>
      </c>
      <c r="AK12" s="2">
        <v>4</v>
      </c>
      <c r="AL12" s="21" t="s">
        <v>70</v>
      </c>
      <c r="AM12" s="21" t="s">
        <v>60</v>
      </c>
      <c r="AN12" s="21" t="s">
        <v>61</v>
      </c>
      <c r="AO12" s="21" t="s">
        <v>61</v>
      </c>
      <c r="AP12" s="21" t="s">
        <v>61</v>
      </c>
      <c r="AQ12" s="21" t="s">
        <v>62</v>
      </c>
      <c r="AR12" s="21" t="s">
        <v>62</v>
      </c>
      <c r="AS12" s="21" t="s">
        <v>61</v>
      </c>
      <c r="AT12" s="21" t="s">
        <v>61</v>
      </c>
      <c r="AU12" s="21" t="s">
        <v>62</v>
      </c>
      <c r="AV12" s="21" t="s">
        <v>61</v>
      </c>
      <c r="AW12" s="2">
        <v>2</v>
      </c>
      <c r="AX12" s="11">
        <v>3</v>
      </c>
      <c r="AY12" s="11">
        <v>3</v>
      </c>
      <c r="AZ12" s="11">
        <v>3</v>
      </c>
      <c r="BA12" s="11">
        <v>5</v>
      </c>
      <c r="BB12" s="2">
        <v>3</v>
      </c>
      <c r="BC12" s="2">
        <v>4</v>
      </c>
      <c r="BD12" s="2">
        <v>4</v>
      </c>
      <c r="BE12" s="2">
        <v>2</v>
      </c>
      <c r="BF12" s="2">
        <v>4</v>
      </c>
      <c r="BG12" s="2">
        <v>5</v>
      </c>
      <c r="BH12" s="2">
        <v>3</v>
      </c>
      <c r="BI12" s="2" t="s">
        <v>98</v>
      </c>
      <c r="BJ12" s="2" t="s">
        <v>99</v>
      </c>
      <c r="BK12" s="2" t="s">
        <v>100</v>
      </c>
      <c r="BL12" s="2">
        <v>5</v>
      </c>
      <c r="BM12" s="2">
        <v>4</v>
      </c>
      <c r="BN12" s="2">
        <v>3</v>
      </c>
      <c r="BO12" s="2" t="s">
        <v>65</v>
      </c>
      <c r="BP12" s="3">
        <v>35</v>
      </c>
      <c r="BQ12" s="2">
        <v>95</v>
      </c>
      <c r="BR12" s="3">
        <v>3.8571</v>
      </c>
      <c r="BS12" s="3">
        <v>0.63890000000000002</v>
      </c>
      <c r="BT12" s="3">
        <v>14</v>
      </c>
      <c r="BU12" s="19">
        <f t="shared" si="0"/>
        <v>53.999400000000001</v>
      </c>
      <c r="BV12" s="3">
        <v>0</v>
      </c>
      <c r="BW12" s="3">
        <v>4</v>
      </c>
      <c r="BX12" s="3">
        <v>0.87990000000000002</v>
      </c>
      <c r="BY12" s="3">
        <v>31</v>
      </c>
      <c r="BZ12" s="19">
        <f t="shared" si="1"/>
        <v>124</v>
      </c>
      <c r="CA12" s="3">
        <v>0</v>
      </c>
      <c r="CB12" s="3">
        <v>3.7187999999999999</v>
      </c>
      <c r="CC12" s="3">
        <v>0.83789999999999998</v>
      </c>
      <c r="CD12" s="3">
        <v>32</v>
      </c>
      <c r="CE12" s="19">
        <f t="shared" si="2"/>
        <v>119.0016</v>
      </c>
      <c r="CF12" s="3">
        <v>0</v>
      </c>
      <c r="CG12" s="3">
        <v>3.1429</v>
      </c>
      <c r="CH12" s="3">
        <v>1.0817000000000001</v>
      </c>
      <c r="CI12" s="3">
        <v>21</v>
      </c>
      <c r="CJ12" s="19">
        <f t="shared" si="3"/>
        <v>66.000900000000001</v>
      </c>
      <c r="CK12" s="3">
        <v>0</v>
      </c>
      <c r="CL12" s="3">
        <v>3.7940999999999998</v>
      </c>
      <c r="CM12" s="3">
        <v>1.1576</v>
      </c>
      <c r="CN12" s="3">
        <v>34</v>
      </c>
      <c r="CO12" s="19">
        <f t="shared" si="4"/>
        <v>128.99939999999998</v>
      </c>
      <c r="CP12" s="3">
        <v>1</v>
      </c>
      <c r="CQ12" s="3">
        <v>3.9285999999999999</v>
      </c>
      <c r="CR12" s="3">
        <v>1.0326</v>
      </c>
      <c r="CS12" s="3">
        <v>14</v>
      </c>
      <c r="CT12" s="19">
        <f t="shared" si="5"/>
        <v>55.000399999999999</v>
      </c>
      <c r="CU12" s="3">
        <v>0</v>
      </c>
      <c r="CV12" s="20">
        <f t="shared" si="6"/>
        <v>128.99939999999998</v>
      </c>
      <c r="CW12">
        <v>30</v>
      </c>
      <c r="CX12">
        <v>1</v>
      </c>
    </row>
    <row r="13" spans="1:102" ht="12" customHeight="1" x14ac:dyDescent="0.2">
      <c r="A13" s="2">
        <v>42</v>
      </c>
      <c r="B13" s="2">
        <f>PreAnalysis!I13</f>
        <v>1</v>
      </c>
      <c r="C13" s="1">
        <v>41660.490370370397</v>
      </c>
      <c r="D13" s="2">
        <v>4</v>
      </c>
      <c r="E13" s="2">
        <v>5</v>
      </c>
      <c r="F13" s="11">
        <v>2</v>
      </c>
      <c r="G13" s="2">
        <v>5</v>
      </c>
      <c r="H13" s="2">
        <v>3</v>
      </c>
      <c r="I13" s="2">
        <v>3</v>
      </c>
      <c r="J13" s="2">
        <v>2</v>
      </c>
      <c r="K13" s="2">
        <v>2</v>
      </c>
      <c r="L13" s="2">
        <v>3</v>
      </c>
      <c r="M13" s="2">
        <v>3</v>
      </c>
      <c r="N13" s="2">
        <v>3</v>
      </c>
      <c r="O13" s="2">
        <v>2</v>
      </c>
      <c r="P13" s="2">
        <v>4</v>
      </c>
      <c r="Q13" s="2">
        <v>5</v>
      </c>
      <c r="R13" s="2">
        <v>5</v>
      </c>
      <c r="S13" s="2">
        <v>4</v>
      </c>
      <c r="T13" s="2">
        <v>3</v>
      </c>
      <c r="U13" s="2">
        <v>4</v>
      </c>
      <c r="V13" s="2">
        <v>4</v>
      </c>
      <c r="W13" s="2">
        <v>3</v>
      </c>
      <c r="X13" s="2">
        <v>4</v>
      </c>
      <c r="Y13" s="2">
        <v>70</v>
      </c>
      <c r="Z13" s="2">
        <v>5</v>
      </c>
      <c r="AA13" s="2">
        <v>30</v>
      </c>
      <c r="AB13" s="2">
        <v>20</v>
      </c>
      <c r="AC13" s="2">
        <v>10</v>
      </c>
      <c r="AD13" s="2">
        <v>10</v>
      </c>
      <c r="AE13" s="2">
        <v>10</v>
      </c>
      <c r="AF13" s="2">
        <v>1</v>
      </c>
      <c r="AG13" s="2">
        <v>4</v>
      </c>
      <c r="AH13" s="2">
        <v>1</v>
      </c>
      <c r="AI13" s="2">
        <v>3</v>
      </c>
      <c r="AJ13" s="2">
        <v>4</v>
      </c>
      <c r="AK13" s="2">
        <v>3</v>
      </c>
      <c r="AL13" s="21" t="s">
        <v>70</v>
      </c>
      <c r="AM13" s="21" t="s">
        <v>60</v>
      </c>
      <c r="AN13" s="21" t="s">
        <v>62</v>
      </c>
      <c r="AO13" s="21" t="s">
        <v>62</v>
      </c>
      <c r="AP13" s="21" t="s">
        <v>61</v>
      </c>
      <c r="AQ13" s="21" t="s">
        <v>62</v>
      </c>
      <c r="AR13" s="21" t="s">
        <v>62</v>
      </c>
      <c r="AS13" s="21" t="s">
        <v>62</v>
      </c>
      <c r="AT13" s="21" t="s">
        <v>62</v>
      </c>
      <c r="AU13" s="21" t="s">
        <v>62</v>
      </c>
      <c r="AV13" s="21" t="s">
        <v>61</v>
      </c>
      <c r="AW13" s="2">
        <v>3</v>
      </c>
      <c r="AX13" s="11">
        <v>2</v>
      </c>
      <c r="AY13" s="11">
        <v>2</v>
      </c>
      <c r="AZ13" s="11">
        <v>2</v>
      </c>
      <c r="BA13" s="11">
        <v>2</v>
      </c>
      <c r="BB13" s="2">
        <v>3</v>
      </c>
      <c r="BC13" s="2">
        <v>2</v>
      </c>
      <c r="BD13" s="2">
        <v>3</v>
      </c>
      <c r="BE13" s="2">
        <v>2</v>
      </c>
      <c r="BF13" s="2">
        <v>3</v>
      </c>
      <c r="BG13" s="2">
        <v>5</v>
      </c>
      <c r="BH13" s="2">
        <v>4</v>
      </c>
      <c r="BI13" s="2" t="s">
        <v>101</v>
      </c>
      <c r="BJ13" s="2" t="s">
        <v>102</v>
      </c>
      <c r="BK13" s="2" t="s">
        <v>103</v>
      </c>
      <c r="BL13" s="2">
        <v>4</v>
      </c>
      <c r="BM13" s="2">
        <v>5</v>
      </c>
      <c r="BN13" s="2">
        <v>3</v>
      </c>
      <c r="BO13" s="2" t="s">
        <v>65</v>
      </c>
      <c r="BP13" s="3">
        <v>42</v>
      </c>
      <c r="BQ13" s="2">
        <v>36</v>
      </c>
      <c r="BR13" s="3">
        <v>4</v>
      </c>
      <c r="BS13" s="3">
        <v>0</v>
      </c>
      <c r="BT13" s="3">
        <v>1</v>
      </c>
      <c r="BU13" s="19">
        <f t="shared" si="0"/>
        <v>4</v>
      </c>
      <c r="BV13" s="3">
        <v>0</v>
      </c>
      <c r="BW13" s="3">
        <v>3.6429</v>
      </c>
      <c r="BX13" s="3">
        <v>1.3420000000000001</v>
      </c>
      <c r="BY13" s="3">
        <v>14</v>
      </c>
      <c r="BZ13" s="19">
        <f t="shared" si="1"/>
        <v>51.000599999999999</v>
      </c>
      <c r="CA13" s="3">
        <v>0</v>
      </c>
      <c r="CB13" s="3">
        <v>4.0833000000000004</v>
      </c>
      <c r="CC13" s="3">
        <v>0.86199999999999999</v>
      </c>
      <c r="CD13" s="3">
        <v>12</v>
      </c>
      <c r="CE13" s="19">
        <f t="shared" si="2"/>
        <v>48.999600000000001</v>
      </c>
      <c r="CF13" s="3">
        <v>0</v>
      </c>
      <c r="CG13" s="3">
        <v>3</v>
      </c>
      <c r="CH13" s="3">
        <v>0</v>
      </c>
      <c r="CI13" s="3">
        <v>3</v>
      </c>
      <c r="CJ13" s="19">
        <f t="shared" si="3"/>
        <v>9</v>
      </c>
      <c r="CK13" s="3">
        <v>0</v>
      </c>
      <c r="CL13" s="3">
        <v>3.625</v>
      </c>
      <c r="CM13" s="3">
        <v>1.3635999999999999</v>
      </c>
      <c r="CN13" s="3">
        <v>16</v>
      </c>
      <c r="CO13" s="19">
        <f t="shared" si="4"/>
        <v>58</v>
      </c>
      <c r="CP13" s="3">
        <v>1</v>
      </c>
      <c r="CQ13" s="3">
        <v>2.4285999999999999</v>
      </c>
      <c r="CR13" s="3">
        <v>1.0498000000000001</v>
      </c>
      <c r="CS13" s="3">
        <v>7</v>
      </c>
      <c r="CT13" s="19">
        <f t="shared" si="5"/>
        <v>17.0002</v>
      </c>
      <c r="CU13" s="3">
        <v>0</v>
      </c>
      <c r="CV13" s="20">
        <f t="shared" si="6"/>
        <v>58</v>
      </c>
    </row>
    <row r="14" spans="1:102" ht="12" customHeight="1" x14ac:dyDescent="0.2">
      <c r="A14" s="2">
        <v>43</v>
      </c>
      <c r="B14" s="2">
        <f>PreAnalysis!I14</f>
        <v>1</v>
      </c>
      <c r="C14" s="1">
        <v>41659.219791666699</v>
      </c>
      <c r="D14" s="2">
        <v>4</v>
      </c>
      <c r="E14" s="2">
        <v>5</v>
      </c>
      <c r="F14" s="11">
        <v>3</v>
      </c>
      <c r="G14" s="2">
        <v>2</v>
      </c>
      <c r="H14" s="2">
        <v>2</v>
      </c>
      <c r="I14" s="2">
        <v>2</v>
      </c>
      <c r="J14" s="2">
        <v>1</v>
      </c>
      <c r="K14" s="2">
        <v>5</v>
      </c>
      <c r="L14" s="2">
        <v>4</v>
      </c>
      <c r="M14" s="2">
        <v>3</v>
      </c>
      <c r="N14" s="2">
        <v>3</v>
      </c>
      <c r="O14" s="2">
        <v>3</v>
      </c>
      <c r="P14" s="2">
        <v>5</v>
      </c>
      <c r="Q14" s="2">
        <v>3</v>
      </c>
      <c r="R14" s="2">
        <v>4</v>
      </c>
      <c r="S14" s="2">
        <v>3</v>
      </c>
      <c r="T14" s="2">
        <v>2</v>
      </c>
      <c r="U14" s="2">
        <v>4</v>
      </c>
      <c r="V14" s="2">
        <v>3</v>
      </c>
      <c r="W14" s="2">
        <v>3</v>
      </c>
      <c r="X14" s="2">
        <v>5</v>
      </c>
      <c r="Y14" s="2">
        <v>5</v>
      </c>
      <c r="Z14" s="2">
        <v>2</v>
      </c>
      <c r="AA14" s="2">
        <v>3</v>
      </c>
      <c r="AB14" s="2">
        <v>5</v>
      </c>
      <c r="AC14" s="2">
        <v>0</v>
      </c>
      <c r="AD14" s="2">
        <v>4</v>
      </c>
      <c r="AE14" s="2">
        <v>8</v>
      </c>
      <c r="AF14" s="2">
        <v>2</v>
      </c>
      <c r="AG14" s="2">
        <v>4</v>
      </c>
      <c r="AH14" s="2">
        <v>2</v>
      </c>
      <c r="AI14" s="2">
        <v>2</v>
      </c>
      <c r="AJ14" s="2">
        <v>4</v>
      </c>
      <c r="AK14" s="2">
        <v>2</v>
      </c>
      <c r="AL14" s="21" t="s">
        <v>70</v>
      </c>
      <c r="AM14" s="21" t="s">
        <v>60</v>
      </c>
      <c r="AN14" s="21" t="s">
        <v>62</v>
      </c>
      <c r="AO14" s="21" t="s">
        <v>62</v>
      </c>
      <c r="AP14" s="21" t="s">
        <v>61</v>
      </c>
      <c r="AQ14" s="21" t="s">
        <v>62</v>
      </c>
      <c r="AR14" s="21" t="s">
        <v>61</v>
      </c>
      <c r="AS14" s="21" t="s">
        <v>61</v>
      </c>
      <c r="AT14" s="21" t="s">
        <v>61</v>
      </c>
      <c r="AU14" s="21" t="s">
        <v>61</v>
      </c>
      <c r="AV14" s="21" t="s">
        <v>62</v>
      </c>
      <c r="AW14" s="2">
        <v>2</v>
      </c>
      <c r="AX14" s="11">
        <v>3</v>
      </c>
      <c r="AY14" s="11">
        <v>2</v>
      </c>
      <c r="AZ14" s="11">
        <v>1</v>
      </c>
      <c r="BA14" s="11">
        <v>1</v>
      </c>
      <c r="BB14" s="2">
        <v>4</v>
      </c>
      <c r="BC14" s="2">
        <v>2</v>
      </c>
      <c r="BD14" s="2">
        <v>2</v>
      </c>
      <c r="BE14" s="2">
        <v>5</v>
      </c>
      <c r="BF14" s="2">
        <v>5</v>
      </c>
      <c r="BG14" s="2">
        <v>5</v>
      </c>
      <c r="BH14" s="2">
        <v>3</v>
      </c>
      <c r="BI14" s="2" t="s">
        <v>104</v>
      </c>
      <c r="BJ14" s="2" t="s">
        <v>105</v>
      </c>
      <c r="BK14" s="2" t="s">
        <v>106</v>
      </c>
      <c r="BL14" s="2">
        <v>3</v>
      </c>
      <c r="BM14" s="2">
        <v>4</v>
      </c>
      <c r="BN14" s="2">
        <v>5</v>
      </c>
      <c r="BO14" s="2" t="s">
        <v>65</v>
      </c>
      <c r="BP14" s="3">
        <v>43</v>
      </c>
      <c r="BQ14" s="2">
        <v>28</v>
      </c>
      <c r="BR14" s="3">
        <v>5</v>
      </c>
      <c r="BS14" s="3">
        <v>0</v>
      </c>
      <c r="BT14" s="3">
        <v>3</v>
      </c>
      <c r="BU14" s="19">
        <f t="shared" si="0"/>
        <v>15</v>
      </c>
      <c r="BV14" s="3">
        <v>0</v>
      </c>
      <c r="BW14" s="3">
        <v>4.5454999999999997</v>
      </c>
      <c r="BX14" s="3">
        <v>0.65559999999999996</v>
      </c>
      <c r="BY14" s="3">
        <v>22</v>
      </c>
      <c r="BZ14" s="19">
        <f t="shared" si="1"/>
        <v>100.00099999999999</v>
      </c>
      <c r="CA14" s="3">
        <v>1</v>
      </c>
      <c r="CB14" s="3">
        <v>4.5556000000000001</v>
      </c>
      <c r="CC14" s="3">
        <v>0.68489999999999995</v>
      </c>
      <c r="CD14" s="3">
        <v>9</v>
      </c>
      <c r="CE14" s="19">
        <f t="shared" si="2"/>
        <v>41.000399999999999</v>
      </c>
      <c r="CF14" s="3">
        <v>0</v>
      </c>
      <c r="CG14" s="3"/>
      <c r="CH14" s="3"/>
      <c r="CI14" s="3">
        <v>0</v>
      </c>
      <c r="CJ14" s="19">
        <f t="shared" si="3"/>
        <v>0</v>
      </c>
      <c r="CK14" s="3">
        <v>0</v>
      </c>
      <c r="CL14" s="3">
        <v>4</v>
      </c>
      <c r="CM14" s="3">
        <v>0</v>
      </c>
      <c r="CN14" s="3">
        <v>1</v>
      </c>
      <c r="CO14" s="19">
        <f t="shared" si="4"/>
        <v>4</v>
      </c>
      <c r="CP14" s="3">
        <v>0</v>
      </c>
      <c r="CQ14" s="3"/>
      <c r="CR14" s="3"/>
      <c r="CS14" s="3">
        <v>0</v>
      </c>
      <c r="CT14" s="19">
        <f t="shared" si="5"/>
        <v>0</v>
      </c>
      <c r="CU14" s="3">
        <v>0</v>
      </c>
      <c r="CV14" s="20">
        <f t="shared" si="6"/>
        <v>100.00099999999999</v>
      </c>
    </row>
    <row r="15" spans="1:102" ht="12" customHeight="1" x14ac:dyDescent="0.2">
      <c r="A15" s="2">
        <v>45</v>
      </c>
      <c r="B15" s="2">
        <f>PreAnalysis!I15</f>
        <v>0</v>
      </c>
      <c r="C15" s="1">
        <v>41660.937939814801</v>
      </c>
      <c r="D15" s="2">
        <v>4</v>
      </c>
      <c r="E15" s="2">
        <v>5</v>
      </c>
      <c r="F15" s="11">
        <v>2</v>
      </c>
      <c r="G15" s="2">
        <v>2</v>
      </c>
      <c r="H15" s="2">
        <v>4</v>
      </c>
      <c r="I15" s="2">
        <v>4</v>
      </c>
      <c r="J15" s="2">
        <v>3</v>
      </c>
      <c r="K15" s="2">
        <v>3</v>
      </c>
      <c r="L15" s="2">
        <v>2</v>
      </c>
      <c r="M15" s="2">
        <v>2</v>
      </c>
      <c r="N15" s="2">
        <v>3</v>
      </c>
      <c r="O15" s="2">
        <v>2</v>
      </c>
      <c r="P15" s="2">
        <v>4</v>
      </c>
      <c r="Q15" s="2">
        <v>3</v>
      </c>
      <c r="R15" s="2">
        <v>4</v>
      </c>
      <c r="S15" s="2">
        <v>4</v>
      </c>
      <c r="T15" s="2">
        <v>4</v>
      </c>
      <c r="U15" s="2">
        <v>5</v>
      </c>
      <c r="V15" s="2">
        <v>4</v>
      </c>
      <c r="W15" s="2">
        <v>3</v>
      </c>
      <c r="X15" s="2">
        <v>4</v>
      </c>
      <c r="Y15" s="2">
        <v>40</v>
      </c>
      <c r="Z15" s="2">
        <v>1</v>
      </c>
      <c r="AA15" s="2">
        <v>10</v>
      </c>
      <c r="AB15" s="2">
        <v>10</v>
      </c>
      <c r="AC15" s="2">
        <v>0</v>
      </c>
      <c r="AD15" s="2">
        <v>10</v>
      </c>
      <c r="AE15" s="2">
        <v>5</v>
      </c>
      <c r="AF15" s="2">
        <v>3</v>
      </c>
      <c r="AG15" s="2">
        <v>5</v>
      </c>
      <c r="AH15" s="2">
        <v>1</v>
      </c>
      <c r="AI15" s="2">
        <v>3</v>
      </c>
      <c r="AJ15" s="2">
        <v>3</v>
      </c>
      <c r="AK15" s="2">
        <v>2</v>
      </c>
      <c r="AL15" s="21" t="s">
        <v>70</v>
      </c>
      <c r="AM15" s="21" t="s">
        <v>60</v>
      </c>
      <c r="AN15" s="21" t="s">
        <v>62</v>
      </c>
      <c r="AO15" s="21" t="s">
        <v>62</v>
      </c>
      <c r="AP15" s="21" t="s">
        <v>61</v>
      </c>
      <c r="AQ15" s="21" t="s">
        <v>62</v>
      </c>
      <c r="AR15" s="21" t="s">
        <v>62</v>
      </c>
      <c r="AS15" s="21" t="s">
        <v>62</v>
      </c>
      <c r="AT15" s="21" t="s">
        <v>61</v>
      </c>
      <c r="AU15" s="21" t="s">
        <v>62</v>
      </c>
      <c r="AV15" s="21" t="s">
        <v>61</v>
      </c>
      <c r="AW15" s="2">
        <v>2</v>
      </c>
      <c r="AX15" s="11">
        <v>4</v>
      </c>
      <c r="AY15" s="11">
        <v>3</v>
      </c>
      <c r="AZ15" s="11">
        <v>1</v>
      </c>
      <c r="BA15" s="11">
        <v>1</v>
      </c>
      <c r="BB15" s="2">
        <v>4</v>
      </c>
      <c r="BC15" s="2">
        <v>1</v>
      </c>
      <c r="BD15" s="2">
        <v>2</v>
      </c>
      <c r="BE15" s="2">
        <v>2</v>
      </c>
      <c r="BF15" s="2">
        <v>4</v>
      </c>
      <c r="BG15" s="2">
        <v>3</v>
      </c>
      <c r="BH15" s="2">
        <v>3</v>
      </c>
      <c r="BI15" s="2" t="s">
        <v>99</v>
      </c>
      <c r="BJ15" s="2" t="s">
        <v>107</v>
      </c>
      <c r="BK15" s="2" t="s">
        <v>108</v>
      </c>
      <c r="BL15" s="2">
        <v>5</v>
      </c>
      <c r="BM15" s="2">
        <v>5</v>
      </c>
      <c r="BN15" s="2">
        <v>3</v>
      </c>
      <c r="BO15" s="2" t="s">
        <v>65</v>
      </c>
      <c r="BP15" s="3">
        <v>45</v>
      </c>
      <c r="BQ15" s="2">
        <v>12</v>
      </c>
      <c r="BR15" s="3">
        <v>3</v>
      </c>
      <c r="BS15" s="3">
        <v>0</v>
      </c>
      <c r="BT15" s="3">
        <v>1</v>
      </c>
      <c r="BU15" s="19">
        <f t="shared" si="0"/>
        <v>3</v>
      </c>
      <c r="BV15" s="3">
        <v>0</v>
      </c>
      <c r="BW15" s="3">
        <v>4.5</v>
      </c>
      <c r="BX15" s="3">
        <v>0.76380000000000003</v>
      </c>
      <c r="BY15" s="3">
        <v>6</v>
      </c>
      <c r="BZ15" s="19">
        <f t="shared" si="1"/>
        <v>27</v>
      </c>
      <c r="CA15" s="3">
        <v>0</v>
      </c>
      <c r="CB15" s="3">
        <v>3.3332999999999999</v>
      </c>
      <c r="CC15" s="3">
        <v>0.94279999999999997</v>
      </c>
      <c r="CD15" s="3">
        <v>3</v>
      </c>
      <c r="CE15" s="19">
        <f t="shared" si="2"/>
        <v>9.9999000000000002</v>
      </c>
      <c r="CF15" s="3">
        <v>0</v>
      </c>
      <c r="CG15" s="3"/>
      <c r="CH15" s="3"/>
      <c r="CI15" s="3">
        <v>0</v>
      </c>
      <c r="CJ15" s="19">
        <f t="shared" si="3"/>
        <v>0</v>
      </c>
      <c r="CK15" s="3">
        <v>0</v>
      </c>
      <c r="CL15" s="3">
        <v>4.2857000000000003</v>
      </c>
      <c r="CM15" s="3">
        <v>1.0302</v>
      </c>
      <c r="CN15" s="3">
        <v>7</v>
      </c>
      <c r="CO15" s="19">
        <f t="shared" si="4"/>
        <v>29.999900000000004</v>
      </c>
      <c r="CP15" s="3">
        <v>1</v>
      </c>
      <c r="CQ15" s="3"/>
      <c r="CR15" s="3"/>
      <c r="CS15" s="3">
        <v>0</v>
      </c>
      <c r="CT15" s="19">
        <f t="shared" si="5"/>
        <v>0</v>
      </c>
      <c r="CU15" s="3">
        <v>0</v>
      </c>
      <c r="CV15" s="20">
        <f t="shared" si="6"/>
        <v>29.999900000000004</v>
      </c>
    </row>
    <row r="16" spans="1:102" ht="12" customHeight="1" x14ac:dyDescent="0.2">
      <c r="A16" s="2">
        <v>48</v>
      </c>
      <c r="B16" s="2">
        <f>PreAnalysis!I16</f>
        <v>1</v>
      </c>
      <c r="C16" s="1">
        <v>41659.194085648101</v>
      </c>
      <c r="D16" s="2">
        <v>4</v>
      </c>
      <c r="E16" s="2">
        <v>3</v>
      </c>
      <c r="F16" s="11">
        <v>4</v>
      </c>
      <c r="G16" s="2">
        <v>4</v>
      </c>
      <c r="H16" s="2">
        <v>3</v>
      </c>
      <c r="I16" s="2">
        <v>2</v>
      </c>
      <c r="J16" s="2">
        <v>4</v>
      </c>
      <c r="K16" s="2">
        <v>1</v>
      </c>
      <c r="L16" s="2">
        <v>4</v>
      </c>
      <c r="M16" s="2">
        <v>3</v>
      </c>
      <c r="N16" s="2">
        <v>3</v>
      </c>
      <c r="O16" s="2">
        <v>4</v>
      </c>
      <c r="P16" s="2">
        <v>5</v>
      </c>
      <c r="Q16" s="2">
        <v>3</v>
      </c>
      <c r="R16" s="2">
        <v>5</v>
      </c>
      <c r="S16" s="2">
        <v>3</v>
      </c>
      <c r="T16" s="2">
        <v>4</v>
      </c>
      <c r="U16" s="2">
        <v>5</v>
      </c>
      <c r="V16" s="2">
        <v>4</v>
      </c>
      <c r="W16" s="2">
        <v>3</v>
      </c>
      <c r="X16" s="2">
        <v>5</v>
      </c>
      <c r="Y16" s="2">
        <v>30</v>
      </c>
      <c r="Z16" s="2">
        <v>5</v>
      </c>
      <c r="AA16" s="2">
        <v>3</v>
      </c>
      <c r="AB16" s="2">
        <v>15</v>
      </c>
      <c r="AC16" s="2">
        <v>1</v>
      </c>
      <c r="AD16" s="2">
        <v>5</v>
      </c>
      <c r="AE16" s="2">
        <v>6</v>
      </c>
      <c r="AF16" s="2">
        <v>5</v>
      </c>
      <c r="AG16" s="2">
        <v>1</v>
      </c>
      <c r="AH16" s="2">
        <v>1</v>
      </c>
      <c r="AI16" s="2">
        <v>2</v>
      </c>
      <c r="AJ16" s="2">
        <v>3</v>
      </c>
      <c r="AK16" s="2">
        <v>4</v>
      </c>
      <c r="AL16" s="21" t="s">
        <v>70</v>
      </c>
      <c r="AM16" s="21" t="s">
        <v>60</v>
      </c>
      <c r="AN16" s="21" t="s">
        <v>62</v>
      </c>
      <c r="AO16" s="21" t="s">
        <v>62</v>
      </c>
      <c r="AP16" s="21" t="s">
        <v>62</v>
      </c>
      <c r="AQ16" s="21" t="s">
        <v>61</v>
      </c>
      <c r="AR16" s="21" t="s">
        <v>61</v>
      </c>
      <c r="AS16" s="21" t="s">
        <v>62</v>
      </c>
      <c r="AT16" s="21" t="s">
        <v>61</v>
      </c>
      <c r="AU16" s="21" t="s">
        <v>62</v>
      </c>
      <c r="AV16" s="21" t="s">
        <v>61</v>
      </c>
      <c r="AW16" s="2">
        <v>3</v>
      </c>
      <c r="AX16" s="11">
        <v>2</v>
      </c>
      <c r="AY16" s="11">
        <v>3</v>
      </c>
      <c r="AZ16" s="11">
        <v>3</v>
      </c>
      <c r="BA16" s="11">
        <v>4</v>
      </c>
      <c r="BB16" s="2">
        <v>5</v>
      </c>
      <c r="BC16" s="2">
        <v>4</v>
      </c>
      <c r="BD16" s="2">
        <v>3</v>
      </c>
      <c r="BE16" s="2">
        <v>1</v>
      </c>
      <c r="BF16" s="2">
        <v>5</v>
      </c>
      <c r="BG16" s="2">
        <v>4</v>
      </c>
      <c r="BH16" s="2">
        <v>3</v>
      </c>
      <c r="BI16" s="2" t="s">
        <v>109</v>
      </c>
      <c r="BJ16" s="2" t="s">
        <v>110</v>
      </c>
      <c r="BK16" s="2" t="s">
        <v>111</v>
      </c>
      <c r="BL16" s="2">
        <v>2</v>
      </c>
      <c r="BM16" s="2">
        <v>5</v>
      </c>
      <c r="BN16" s="2">
        <v>5</v>
      </c>
      <c r="BO16" s="2" t="s">
        <v>65</v>
      </c>
      <c r="BP16" s="3">
        <v>48</v>
      </c>
      <c r="BQ16" s="2">
        <v>60</v>
      </c>
      <c r="BR16" s="3">
        <v>4.1429</v>
      </c>
      <c r="BS16" s="3">
        <v>0.83299999999999996</v>
      </c>
      <c r="BT16" s="3">
        <v>7</v>
      </c>
      <c r="BU16" s="19">
        <f t="shared" si="0"/>
        <v>29.000299999999999</v>
      </c>
      <c r="BV16" s="3">
        <v>0</v>
      </c>
      <c r="BW16" s="3">
        <v>4.5293999999999999</v>
      </c>
      <c r="BX16" s="3">
        <v>0.73709999999999998</v>
      </c>
      <c r="BY16" s="3">
        <v>34</v>
      </c>
      <c r="BZ16" s="19">
        <f t="shared" si="1"/>
        <v>153.99959999999999</v>
      </c>
      <c r="CA16" s="3">
        <v>1</v>
      </c>
      <c r="CB16" s="3">
        <v>4.3333000000000004</v>
      </c>
      <c r="CC16" s="3">
        <v>0.62360000000000004</v>
      </c>
      <c r="CD16" s="3">
        <v>12</v>
      </c>
      <c r="CE16" s="19">
        <f t="shared" si="2"/>
        <v>51.999600000000001</v>
      </c>
      <c r="CF16" s="3">
        <v>0</v>
      </c>
      <c r="CG16" s="3">
        <v>3.8</v>
      </c>
      <c r="CH16" s="3">
        <v>1.1661999999999999</v>
      </c>
      <c r="CI16" s="3">
        <v>5</v>
      </c>
      <c r="CJ16" s="19">
        <f t="shared" si="3"/>
        <v>19</v>
      </c>
      <c r="CK16" s="3">
        <v>0</v>
      </c>
      <c r="CL16" s="3">
        <v>3.92</v>
      </c>
      <c r="CM16" s="3">
        <v>0.89080000000000004</v>
      </c>
      <c r="CN16" s="3">
        <v>25</v>
      </c>
      <c r="CO16" s="19">
        <f t="shared" si="4"/>
        <v>98</v>
      </c>
      <c r="CP16" s="3">
        <v>0</v>
      </c>
      <c r="CQ16" s="3">
        <v>3.8332999999999999</v>
      </c>
      <c r="CR16" s="3">
        <v>1.0671999999999999</v>
      </c>
      <c r="CS16" s="3">
        <v>6</v>
      </c>
      <c r="CT16" s="19">
        <f t="shared" si="5"/>
        <v>22.9998</v>
      </c>
      <c r="CU16" s="3">
        <v>0</v>
      </c>
      <c r="CV16" s="20">
        <f t="shared" si="6"/>
        <v>153.99959999999999</v>
      </c>
    </row>
    <row r="17" spans="1:100" ht="12" customHeight="1" x14ac:dyDescent="0.2">
      <c r="A17" s="2">
        <v>54</v>
      </c>
      <c r="B17" s="2">
        <f>PreAnalysis!I17</f>
        <v>1</v>
      </c>
      <c r="C17" s="1">
        <v>41659.147731481498</v>
      </c>
      <c r="D17" s="2">
        <v>4</v>
      </c>
      <c r="E17" s="2">
        <v>5</v>
      </c>
      <c r="F17" s="11">
        <v>3</v>
      </c>
      <c r="G17" s="2">
        <v>4</v>
      </c>
      <c r="H17" s="2">
        <v>1</v>
      </c>
      <c r="I17" s="2">
        <v>2</v>
      </c>
      <c r="J17" s="2">
        <v>1</v>
      </c>
      <c r="K17" s="2">
        <v>2</v>
      </c>
      <c r="L17" s="2">
        <v>3</v>
      </c>
      <c r="M17" s="2">
        <v>3</v>
      </c>
      <c r="N17" s="2">
        <v>2</v>
      </c>
      <c r="O17" s="2">
        <v>3</v>
      </c>
      <c r="P17" s="2">
        <v>3</v>
      </c>
      <c r="Q17" s="2">
        <v>2</v>
      </c>
      <c r="R17" s="2">
        <v>4</v>
      </c>
      <c r="S17" s="2">
        <v>4</v>
      </c>
      <c r="T17" s="2">
        <v>3</v>
      </c>
      <c r="U17" s="2">
        <v>5</v>
      </c>
      <c r="V17" s="2">
        <v>4</v>
      </c>
      <c r="W17" s="2">
        <v>2</v>
      </c>
      <c r="X17" s="2">
        <v>4</v>
      </c>
      <c r="Y17" s="2">
        <v>100</v>
      </c>
      <c r="Z17" s="2">
        <v>20</v>
      </c>
      <c r="AA17" s="2">
        <v>30</v>
      </c>
      <c r="AB17" s="2">
        <v>15</v>
      </c>
      <c r="AC17" s="2">
        <v>0</v>
      </c>
      <c r="AD17" s="2">
        <v>40</v>
      </c>
      <c r="AE17" s="2">
        <v>10</v>
      </c>
      <c r="AF17" s="2">
        <v>2</v>
      </c>
      <c r="AG17" s="2">
        <v>5</v>
      </c>
      <c r="AH17" s="2">
        <v>1</v>
      </c>
      <c r="AI17" s="2">
        <v>1</v>
      </c>
      <c r="AJ17" s="2">
        <v>4</v>
      </c>
      <c r="AK17" s="2">
        <v>3</v>
      </c>
      <c r="AL17" s="21" t="s">
        <v>70</v>
      </c>
      <c r="AM17" s="21" t="s">
        <v>60</v>
      </c>
      <c r="AN17" s="21" t="s">
        <v>62</v>
      </c>
      <c r="AO17" s="21" t="s">
        <v>62</v>
      </c>
      <c r="AP17" s="21" t="s">
        <v>62</v>
      </c>
      <c r="AQ17" s="21" t="s">
        <v>61</v>
      </c>
      <c r="AR17" s="21" t="s">
        <v>61</v>
      </c>
      <c r="AS17" s="21" t="s">
        <v>61</v>
      </c>
      <c r="AT17" s="21" t="s">
        <v>61</v>
      </c>
      <c r="AU17" s="21" t="s">
        <v>62</v>
      </c>
      <c r="AV17" s="21" t="s">
        <v>61</v>
      </c>
      <c r="AW17" s="2">
        <v>2</v>
      </c>
      <c r="AX17" s="11">
        <v>4</v>
      </c>
      <c r="AY17" s="11">
        <v>4</v>
      </c>
      <c r="AZ17" s="11">
        <v>2</v>
      </c>
      <c r="BA17" s="11">
        <v>3</v>
      </c>
      <c r="BB17" s="2">
        <v>4</v>
      </c>
      <c r="BC17" s="2">
        <v>2</v>
      </c>
      <c r="BD17" s="2">
        <v>3</v>
      </c>
      <c r="BE17" s="2">
        <v>3</v>
      </c>
      <c r="BF17" s="2">
        <v>3</v>
      </c>
      <c r="BG17" s="2">
        <v>4</v>
      </c>
      <c r="BH17" s="2">
        <v>5</v>
      </c>
      <c r="BI17" s="2" t="s">
        <v>112</v>
      </c>
      <c r="BJ17" s="2" t="s">
        <v>113</v>
      </c>
      <c r="BK17" s="2" t="s">
        <v>114</v>
      </c>
      <c r="BL17" s="2">
        <v>4</v>
      </c>
      <c r="BM17" s="2">
        <v>4</v>
      </c>
      <c r="BN17" s="2">
        <v>4</v>
      </c>
      <c r="BO17" s="2" t="s">
        <v>65</v>
      </c>
      <c r="BP17" s="3">
        <v>54</v>
      </c>
      <c r="BQ17" s="2">
        <v>32</v>
      </c>
      <c r="BR17" s="3">
        <v>3.6667000000000001</v>
      </c>
      <c r="BS17" s="3">
        <v>0.47139999999999999</v>
      </c>
      <c r="BT17" s="3">
        <v>3</v>
      </c>
      <c r="BU17" s="19">
        <f t="shared" si="0"/>
        <v>11.0001</v>
      </c>
      <c r="BV17" s="3">
        <v>0</v>
      </c>
      <c r="BW17" s="3">
        <v>4.1429</v>
      </c>
      <c r="BX17" s="3">
        <v>0.83299999999999996</v>
      </c>
      <c r="BY17" s="3">
        <v>14</v>
      </c>
      <c r="BZ17" s="19">
        <f t="shared" si="1"/>
        <v>58.000599999999999</v>
      </c>
      <c r="CA17" s="3">
        <v>0</v>
      </c>
      <c r="CB17" s="3">
        <v>4.1111000000000004</v>
      </c>
      <c r="CC17" s="3">
        <v>0.80889999999999995</v>
      </c>
      <c r="CD17" s="3">
        <v>18</v>
      </c>
      <c r="CE17" s="19">
        <f t="shared" si="2"/>
        <v>73.999800000000008</v>
      </c>
      <c r="CF17" s="3">
        <v>1</v>
      </c>
      <c r="CG17" s="3"/>
      <c r="CH17" s="3"/>
      <c r="CI17" s="3">
        <v>0</v>
      </c>
      <c r="CJ17" s="19">
        <f t="shared" si="3"/>
        <v>0</v>
      </c>
      <c r="CK17" s="3">
        <v>0</v>
      </c>
      <c r="CL17" s="3">
        <v>3.6364000000000001</v>
      </c>
      <c r="CM17" s="3">
        <v>0.88139999999999996</v>
      </c>
      <c r="CN17" s="3">
        <v>11</v>
      </c>
      <c r="CO17" s="19">
        <f t="shared" si="4"/>
        <v>40.000399999999999</v>
      </c>
      <c r="CP17" s="3">
        <v>0</v>
      </c>
      <c r="CQ17" s="3">
        <v>4.5</v>
      </c>
      <c r="CR17" s="3">
        <v>0.5</v>
      </c>
      <c r="CS17" s="3">
        <v>2</v>
      </c>
      <c r="CT17" s="19">
        <f t="shared" si="5"/>
        <v>9</v>
      </c>
      <c r="CU17" s="3">
        <v>0</v>
      </c>
      <c r="CV17" s="20">
        <f t="shared" si="6"/>
        <v>73.999800000000008</v>
      </c>
    </row>
    <row r="18" spans="1:100" ht="12" customHeight="1" x14ac:dyDescent="0.2">
      <c r="A18" s="2">
        <v>55</v>
      </c>
      <c r="B18" s="2">
        <f>PreAnalysis!I18</f>
        <v>1</v>
      </c>
      <c r="C18" s="1">
        <v>41660.742604166699</v>
      </c>
      <c r="D18" s="2">
        <v>4</v>
      </c>
      <c r="E18" s="2">
        <v>5</v>
      </c>
      <c r="F18" s="11">
        <v>3</v>
      </c>
      <c r="G18" s="2">
        <v>2</v>
      </c>
      <c r="H18" s="2">
        <v>2</v>
      </c>
      <c r="I18" s="2">
        <v>3</v>
      </c>
      <c r="J18" s="2">
        <v>1</v>
      </c>
      <c r="K18" s="2">
        <v>3</v>
      </c>
      <c r="L18" s="2">
        <v>4</v>
      </c>
      <c r="M18" s="2">
        <v>3</v>
      </c>
      <c r="N18" s="2">
        <v>4</v>
      </c>
      <c r="O18" s="2">
        <v>4</v>
      </c>
      <c r="P18" s="2">
        <v>4</v>
      </c>
      <c r="Q18" s="2">
        <v>4</v>
      </c>
      <c r="R18" s="2">
        <v>3</v>
      </c>
      <c r="S18" s="2">
        <v>4</v>
      </c>
      <c r="T18" s="2">
        <v>5</v>
      </c>
      <c r="U18" s="2">
        <v>4</v>
      </c>
      <c r="V18" s="2">
        <v>5</v>
      </c>
      <c r="W18" s="2">
        <v>3</v>
      </c>
      <c r="X18" s="2">
        <v>4</v>
      </c>
      <c r="Y18" s="2">
        <v>15</v>
      </c>
      <c r="Z18" s="2">
        <v>3</v>
      </c>
      <c r="AA18" s="2">
        <v>2</v>
      </c>
      <c r="AB18" s="2">
        <v>5</v>
      </c>
      <c r="AC18" s="2">
        <v>1</v>
      </c>
      <c r="AD18" s="2">
        <v>6</v>
      </c>
      <c r="AE18" s="2">
        <v>7</v>
      </c>
      <c r="AF18" s="2">
        <v>3</v>
      </c>
      <c r="AG18" s="2">
        <v>4</v>
      </c>
      <c r="AH18" s="2">
        <v>1</v>
      </c>
      <c r="AI18" s="2">
        <v>2</v>
      </c>
      <c r="AJ18" s="2">
        <v>5</v>
      </c>
      <c r="AK18" s="2">
        <v>4</v>
      </c>
      <c r="AL18" s="21" t="s">
        <v>59</v>
      </c>
      <c r="AM18" s="21" t="s">
        <v>60</v>
      </c>
      <c r="AN18" s="21" t="s">
        <v>62</v>
      </c>
      <c r="AO18" s="21" t="s">
        <v>62</v>
      </c>
      <c r="AP18" s="21" t="s">
        <v>61</v>
      </c>
      <c r="AQ18" s="21" t="s">
        <v>62</v>
      </c>
      <c r="AR18" s="21" t="s">
        <v>61</v>
      </c>
      <c r="AS18" s="21" t="s">
        <v>62</v>
      </c>
      <c r="AT18" s="21" t="s">
        <v>62</v>
      </c>
      <c r="AU18" s="21" t="s">
        <v>62</v>
      </c>
      <c r="AV18" s="21" t="s">
        <v>61</v>
      </c>
      <c r="AW18" s="2">
        <v>2</v>
      </c>
      <c r="AX18" s="11">
        <v>2</v>
      </c>
      <c r="AY18" s="11">
        <v>3</v>
      </c>
      <c r="AZ18" s="11">
        <v>5</v>
      </c>
      <c r="BA18" s="11">
        <v>5</v>
      </c>
      <c r="BB18" s="2">
        <v>5</v>
      </c>
      <c r="BC18" s="2">
        <v>4</v>
      </c>
      <c r="BD18" s="2">
        <v>2</v>
      </c>
      <c r="BE18" s="2">
        <v>1</v>
      </c>
      <c r="BF18" s="2">
        <v>1</v>
      </c>
      <c r="BG18" s="2">
        <v>4</v>
      </c>
      <c r="BH18" s="2">
        <v>2</v>
      </c>
      <c r="BI18" s="2" t="s">
        <v>115</v>
      </c>
      <c r="BJ18" s="2" t="s">
        <v>116</v>
      </c>
      <c r="BK18" s="2" t="s">
        <v>117</v>
      </c>
      <c r="BL18" s="2">
        <v>3</v>
      </c>
      <c r="BM18" s="2">
        <v>4</v>
      </c>
      <c r="BN18" s="2">
        <v>5</v>
      </c>
      <c r="BO18" s="2" t="s">
        <v>65</v>
      </c>
      <c r="BP18" s="3">
        <v>55</v>
      </c>
      <c r="BQ18" s="2">
        <v>404</v>
      </c>
      <c r="BR18" s="3">
        <v>3.25</v>
      </c>
      <c r="BS18" s="3">
        <v>0.82920000000000005</v>
      </c>
      <c r="BT18" s="3">
        <v>64</v>
      </c>
      <c r="BU18" s="19">
        <f t="shared" si="0"/>
        <v>208</v>
      </c>
      <c r="BV18" s="3">
        <v>0</v>
      </c>
      <c r="BW18" s="3">
        <v>3.5409000000000002</v>
      </c>
      <c r="BX18" s="3">
        <v>0.85219999999999996</v>
      </c>
      <c r="BY18" s="3">
        <v>159</v>
      </c>
      <c r="BZ18" s="19">
        <f t="shared" si="1"/>
        <v>563.00310000000002</v>
      </c>
      <c r="CA18" s="3">
        <v>1</v>
      </c>
      <c r="CB18" s="3">
        <v>3.4264000000000001</v>
      </c>
      <c r="CC18" s="3">
        <v>1.0475000000000001</v>
      </c>
      <c r="CD18" s="3">
        <v>129</v>
      </c>
      <c r="CE18" s="19">
        <f t="shared" si="2"/>
        <v>442.00560000000002</v>
      </c>
      <c r="CF18" s="3">
        <v>0</v>
      </c>
      <c r="CG18" s="3">
        <v>3.1764999999999999</v>
      </c>
      <c r="CH18" s="3">
        <v>1.0424</v>
      </c>
      <c r="CI18" s="3">
        <v>17</v>
      </c>
      <c r="CJ18" s="19">
        <f t="shared" si="3"/>
        <v>54.000499999999995</v>
      </c>
      <c r="CK18" s="3">
        <v>0</v>
      </c>
      <c r="CL18" s="3">
        <v>3.4296000000000002</v>
      </c>
      <c r="CM18" s="3">
        <v>0.98150000000000004</v>
      </c>
      <c r="CN18" s="3">
        <v>142</v>
      </c>
      <c r="CO18" s="19">
        <f t="shared" si="4"/>
        <v>487.00320000000005</v>
      </c>
      <c r="CP18" s="3">
        <v>0</v>
      </c>
      <c r="CQ18" s="3">
        <v>3.3902000000000001</v>
      </c>
      <c r="CR18" s="3">
        <v>1.0330999999999999</v>
      </c>
      <c r="CS18" s="3">
        <v>41</v>
      </c>
      <c r="CT18" s="19">
        <f t="shared" si="5"/>
        <v>138.9982</v>
      </c>
      <c r="CU18" s="3">
        <v>0</v>
      </c>
      <c r="CV18" s="20">
        <f t="shared" si="6"/>
        <v>563.00310000000002</v>
      </c>
    </row>
    <row r="19" spans="1:100" ht="12" customHeight="1" x14ac:dyDescent="0.2">
      <c r="A19" s="2">
        <v>59</v>
      </c>
      <c r="B19" s="2">
        <f>PreAnalysis!I19</f>
        <v>0</v>
      </c>
      <c r="C19" s="1">
        <v>41659.098391203697</v>
      </c>
      <c r="D19" s="2">
        <v>4</v>
      </c>
      <c r="E19" s="2">
        <v>3</v>
      </c>
      <c r="F19" s="11">
        <v>1</v>
      </c>
      <c r="G19" s="2">
        <v>4</v>
      </c>
      <c r="H19" s="2">
        <v>1</v>
      </c>
      <c r="I19" s="2">
        <v>1</v>
      </c>
      <c r="J19" s="2">
        <v>1</v>
      </c>
      <c r="K19" s="2">
        <v>1</v>
      </c>
      <c r="L19" s="2">
        <v>1</v>
      </c>
      <c r="M19" s="2">
        <v>1</v>
      </c>
      <c r="N19" s="2">
        <v>3</v>
      </c>
      <c r="O19" s="2">
        <v>3</v>
      </c>
      <c r="P19" s="2">
        <v>5</v>
      </c>
      <c r="Q19" s="2">
        <v>3</v>
      </c>
      <c r="R19" s="2">
        <v>3</v>
      </c>
      <c r="S19" s="2">
        <v>3</v>
      </c>
      <c r="T19" s="2">
        <v>4</v>
      </c>
      <c r="U19" s="2">
        <v>3</v>
      </c>
      <c r="V19" s="2">
        <v>3</v>
      </c>
      <c r="W19" s="2">
        <v>3</v>
      </c>
      <c r="X19" s="2">
        <v>5</v>
      </c>
      <c r="Y19" s="2">
        <v>150</v>
      </c>
      <c r="Z19" s="2">
        <v>10</v>
      </c>
      <c r="AA19" s="2">
        <v>30</v>
      </c>
      <c r="AB19" s="2">
        <v>40</v>
      </c>
      <c r="AC19" s="2">
        <v>10</v>
      </c>
      <c r="AD19" s="2">
        <v>50</v>
      </c>
      <c r="AE19" s="2">
        <v>10</v>
      </c>
      <c r="AF19" s="2">
        <v>1</v>
      </c>
      <c r="AG19" s="2">
        <v>5</v>
      </c>
      <c r="AH19" s="2">
        <v>1</v>
      </c>
      <c r="AI19" s="2">
        <v>3</v>
      </c>
      <c r="AJ19" s="2">
        <v>5</v>
      </c>
      <c r="AK19" s="2">
        <v>4</v>
      </c>
      <c r="AL19" s="21" t="s">
        <v>70</v>
      </c>
      <c r="AM19" s="21" t="s">
        <v>60</v>
      </c>
      <c r="AN19" s="21" t="s">
        <v>62</v>
      </c>
      <c r="AO19" s="21" t="s">
        <v>62</v>
      </c>
      <c r="AP19" s="21" t="s">
        <v>61</v>
      </c>
      <c r="AQ19" s="21" t="s">
        <v>62</v>
      </c>
      <c r="AR19" s="21" t="s">
        <v>61</v>
      </c>
      <c r="AS19" s="21" t="s">
        <v>61</v>
      </c>
      <c r="AT19" s="21" t="s">
        <v>62</v>
      </c>
      <c r="AU19" s="21" t="s">
        <v>62</v>
      </c>
      <c r="AV19" s="21" t="s">
        <v>61</v>
      </c>
      <c r="AW19" s="2">
        <v>2</v>
      </c>
      <c r="AX19" s="11">
        <v>1</v>
      </c>
      <c r="AY19" s="11">
        <v>1</v>
      </c>
      <c r="AZ19" s="11">
        <v>2</v>
      </c>
      <c r="BA19" s="11">
        <v>4</v>
      </c>
      <c r="BB19" s="2">
        <v>5</v>
      </c>
      <c r="BC19" s="2">
        <v>5</v>
      </c>
      <c r="BD19" s="2">
        <v>4</v>
      </c>
      <c r="BE19" s="2">
        <v>3</v>
      </c>
      <c r="BF19" s="2">
        <v>3</v>
      </c>
      <c r="BG19" s="2">
        <v>4</v>
      </c>
      <c r="BH19" s="2">
        <v>4</v>
      </c>
      <c r="BI19" s="2" t="s">
        <v>118</v>
      </c>
      <c r="BJ19" s="2" t="s">
        <v>119</v>
      </c>
      <c r="BK19" s="2" t="s">
        <v>120</v>
      </c>
      <c r="BL19" s="2">
        <v>4</v>
      </c>
      <c r="BM19" s="2">
        <v>4</v>
      </c>
      <c r="BN19" s="2">
        <v>2</v>
      </c>
      <c r="BO19" s="2" t="s">
        <v>65</v>
      </c>
      <c r="BP19" s="3">
        <v>59</v>
      </c>
      <c r="BQ19" s="2">
        <v>17</v>
      </c>
      <c r="BR19" s="3">
        <v>4</v>
      </c>
      <c r="BS19" s="3">
        <v>0</v>
      </c>
      <c r="BT19" s="3">
        <v>1</v>
      </c>
      <c r="BU19" s="19">
        <f t="shared" si="0"/>
        <v>4</v>
      </c>
      <c r="BV19" s="3">
        <v>0</v>
      </c>
      <c r="BW19" s="3">
        <v>3.3332999999999999</v>
      </c>
      <c r="BX19" s="3">
        <v>1.2472000000000001</v>
      </c>
      <c r="BY19" s="3">
        <v>6</v>
      </c>
      <c r="BZ19" s="19">
        <f t="shared" si="1"/>
        <v>19.9998</v>
      </c>
      <c r="CA19" s="3">
        <v>0</v>
      </c>
      <c r="CB19" s="3">
        <v>2.5</v>
      </c>
      <c r="CC19" s="3">
        <v>0.5</v>
      </c>
      <c r="CD19" s="3">
        <v>2</v>
      </c>
      <c r="CE19" s="19">
        <f t="shared" si="2"/>
        <v>5</v>
      </c>
      <c r="CF19" s="3">
        <v>0</v>
      </c>
      <c r="CG19" s="3"/>
      <c r="CH19" s="3"/>
      <c r="CI19" s="3">
        <v>0</v>
      </c>
      <c r="CJ19" s="19">
        <f t="shared" si="3"/>
        <v>0</v>
      </c>
      <c r="CK19" s="3">
        <v>0</v>
      </c>
      <c r="CL19" s="3">
        <v>2.4443999999999999</v>
      </c>
      <c r="CM19" s="3">
        <v>1.0657000000000001</v>
      </c>
      <c r="CN19" s="3">
        <v>9</v>
      </c>
      <c r="CO19" s="19">
        <f t="shared" si="4"/>
        <v>21.999600000000001</v>
      </c>
      <c r="CP19" s="3">
        <v>0</v>
      </c>
      <c r="CQ19" s="3">
        <v>2.7778</v>
      </c>
      <c r="CR19" s="3">
        <v>1.2273000000000001</v>
      </c>
      <c r="CS19" s="3">
        <v>9</v>
      </c>
      <c r="CT19" s="19">
        <f t="shared" si="5"/>
        <v>25.0002</v>
      </c>
      <c r="CU19" s="3">
        <v>1</v>
      </c>
      <c r="CV19" s="20">
        <f t="shared" si="6"/>
        <v>25.0002</v>
      </c>
    </row>
    <row r="20" spans="1:100" ht="12" customHeight="1" x14ac:dyDescent="0.2">
      <c r="A20" s="2">
        <v>61</v>
      </c>
      <c r="B20" s="2">
        <f>PreAnalysis!I20</f>
        <v>1</v>
      </c>
      <c r="C20" s="1">
        <v>41661.409803240698</v>
      </c>
      <c r="D20" s="2">
        <v>5</v>
      </c>
      <c r="E20" s="2">
        <v>5</v>
      </c>
      <c r="F20" s="11">
        <v>4</v>
      </c>
      <c r="G20" s="2">
        <v>3</v>
      </c>
      <c r="H20" s="2">
        <v>3</v>
      </c>
      <c r="I20" s="2">
        <v>4</v>
      </c>
      <c r="J20" s="2">
        <v>2</v>
      </c>
      <c r="K20" s="2">
        <v>4</v>
      </c>
      <c r="L20" s="2">
        <v>3</v>
      </c>
      <c r="M20" s="2">
        <v>4</v>
      </c>
      <c r="N20" s="2">
        <v>3</v>
      </c>
      <c r="O20" s="2">
        <v>3</v>
      </c>
      <c r="P20" s="2">
        <v>4</v>
      </c>
      <c r="Q20" s="2">
        <v>3</v>
      </c>
      <c r="R20" s="2">
        <v>2</v>
      </c>
      <c r="S20" s="2">
        <v>5</v>
      </c>
      <c r="T20" s="2">
        <v>2</v>
      </c>
      <c r="U20" s="2">
        <v>5</v>
      </c>
      <c r="V20" s="2">
        <v>4</v>
      </c>
      <c r="W20" s="2">
        <v>2</v>
      </c>
      <c r="X20" s="2">
        <v>4</v>
      </c>
      <c r="Y20" s="2">
        <v>200</v>
      </c>
      <c r="Z20" s="2">
        <v>80</v>
      </c>
      <c r="AA20" s="2">
        <v>10</v>
      </c>
      <c r="AB20" s="2">
        <v>30</v>
      </c>
      <c r="AC20" s="2">
        <v>0</v>
      </c>
      <c r="AD20" s="2">
        <v>70</v>
      </c>
      <c r="AE20" s="2">
        <v>10</v>
      </c>
      <c r="AF20" s="2">
        <v>3</v>
      </c>
      <c r="AG20" s="2">
        <v>4</v>
      </c>
      <c r="AH20" s="2">
        <v>3</v>
      </c>
      <c r="AI20" s="2">
        <v>2</v>
      </c>
      <c r="AJ20" s="2">
        <v>3</v>
      </c>
      <c r="AK20" s="2">
        <v>1</v>
      </c>
      <c r="AL20" s="21" t="s">
        <v>70</v>
      </c>
      <c r="AM20" s="21" t="s">
        <v>60</v>
      </c>
      <c r="AN20" s="21" t="s">
        <v>62</v>
      </c>
      <c r="AO20" s="21" t="s">
        <v>62</v>
      </c>
      <c r="AP20" s="21" t="s">
        <v>61</v>
      </c>
      <c r="AQ20" s="21" t="s">
        <v>62</v>
      </c>
      <c r="AR20" s="21" t="s">
        <v>62</v>
      </c>
      <c r="AS20" s="21" t="s">
        <v>61</v>
      </c>
      <c r="AT20" s="21" t="s">
        <v>61</v>
      </c>
      <c r="AU20" s="21" t="s">
        <v>62</v>
      </c>
      <c r="AV20" s="21" t="s">
        <v>62</v>
      </c>
      <c r="AW20" s="2">
        <v>5</v>
      </c>
      <c r="AX20" s="11">
        <v>3</v>
      </c>
      <c r="AY20" s="11">
        <v>4</v>
      </c>
      <c r="AZ20" s="11">
        <v>3</v>
      </c>
      <c r="BA20" s="11">
        <v>1</v>
      </c>
      <c r="BB20" s="2">
        <v>4</v>
      </c>
      <c r="BC20" s="2">
        <v>3</v>
      </c>
      <c r="BD20" s="2">
        <v>3</v>
      </c>
      <c r="BE20" s="2">
        <v>2</v>
      </c>
      <c r="BF20" s="2">
        <v>5</v>
      </c>
      <c r="BG20" s="2">
        <v>5</v>
      </c>
      <c r="BH20" s="2">
        <v>4</v>
      </c>
      <c r="BI20" s="2" t="s">
        <v>121</v>
      </c>
      <c r="BJ20" s="2" t="s">
        <v>122</v>
      </c>
      <c r="BK20" s="2" t="s">
        <v>123</v>
      </c>
      <c r="BL20" s="2">
        <v>5</v>
      </c>
      <c r="BM20" s="2">
        <v>4</v>
      </c>
      <c r="BN20" s="2">
        <v>5</v>
      </c>
      <c r="BO20" s="2" t="s">
        <v>66</v>
      </c>
      <c r="BP20" s="3">
        <v>61</v>
      </c>
      <c r="BQ20" s="2">
        <v>91</v>
      </c>
      <c r="BR20" s="3">
        <v>4.1538000000000004</v>
      </c>
      <c r="BS20" s="3">
        <v>0.76919999999999999</v>
      </c>
      <c r="BT20" s="3">
        <v>13</v>
      </c>
      <c r="BU20" s="19">
        <f t="shared" si="0"/>
        <v>53.999400000000009</v>
      </c>
      <c r="BV20" s="3">
        <v>0</v>
      </c>
      <c r="BW20" s="3">
        <v>3.9024000000000001</v>
      </c>
      <c r="BX20" s="3">
        <v>0.75880000000000003</v>
      </c>
      <c r="BY20" s="3">
        <v>41</v>
      </c>
      <c r="BZ20" s="19">
        <f t="shared" si="1"/>
        <v>159.9984</v>
      </c>
      <c r="CA20" s="3">
        <v>0</v>
      </c>
      <c r="CB20" s="3">
        <v>3.9411999999999998</v>
      </c>
      <c r="CC20" s="3">
        <v>0.82630000000000003</v>
      </c>
      <c r="CD20" s="3">
        <v>51</v>
      </c>
      <c r="CE20" s="19">
        <f t="shared" si="2"/>
        <v>201.00119999999998</v>
      </c>
      <c r="CF20" s="3">
        <v>1</v>
      </c>
      <c r="CG20" s="3">
        <v>4</v>
      </c>
      <c r="CH20" s="3">
        <v>0</v>
      </c>
      <c r="CI20" s="3">
        <v>1</v>
      </c>
      <c r="CJ20" s="19">
        <f t="shared" si="3"/>
        <v>4</v>
      </c>
      <c r="CK20" s="3">
        <v>0</v>
      </c>
      <c r="CL20" s="3">
        <v>3.5651999999999999</v>
      </c>
      <c r="CM20" s="3">
        <v>0.87609999999999999</v>
      </c>
      <c r="CN20" s="3">
        <v>23</v>
      </c>
      <c r="CO20" s="19">
        <f t="shared" si="4"/>
        <v>81.999600000000001</v>
      </c>
      <c r="CP20" s="3">
        <v>0</v>
      </c>
      <c r="CQ20" s="3">
        <v>4</v>
      </c>
      <c r="CR20" s="3">
        <v>0.8165</v>
      </c>
      <c r="CS20" s="3">
        <v>9</v>
      </c>
      <c r="CT20" s="19">
        <f t="shared" si="5"/>
        <v>36</v>
      </c>
      <c r="CU20" s="3">
        <v>0</v>
      </c>
      <c r="CV20" s="20">
        <f t="shared" si="6"/>
        <v>201.00119999999998</v>
      </c>
    </row>
    <row r="21" spans="1:100" ht="12" customHeight="1" x14ac:dyDescent="0.2">
      <c r="A21" s="2">
        <v>75</v>
      </c>
      <c r="B21" s="2">
        <f>PreAnalysis!I21</f>
        <v>1</v>
      </c>
      <c r="C21" s="1">
        <v>41661.634328703702</v>
      </c>
      <c r="D21" s="2">
        <v>5</v>
      </c>
      <c r="E21" s="2">
        <v>5</v>
      </c>
      <c r="F21" s="11">
        <v>5</v>
      </c>
      <c r="G21" s="2">
        <v>2</v>
      </c>
      <c r="H21" s="2">
        <v>1</v>
      </c>
      <c r="I21" s="2">
        <v>4</v>
      </c>
      <c r="J21" s="2">
        <v>4</v>
      </c>
      <c r="K21" s="2">
        <v>2</v>
      </c>
      <c r="L21" s="2">
        <v>3</v>
      </c>
      <c r="M21" s="2">
        <v>5</v>
      </c>
      <c r="N21" s="2">
        <v>3</v>
      </c>
      <c r="O21" s="2">
        <v>2</v>
      </c>
      <c r="P21" s="2">
        <v>4</v>
      </c>
      <c r="Q21" s="2">
        <v>4</v>
      </c>
      <c r="R21" s="2">
        <v>4</v>
      </c>
      <c r="S21" s="2">
        <v>5</v>
      </c>
      <c r="T21" s="2">
        <v>4</v>
      </c>
      <c r="U21" s="2">
        <v>5</v>
      </c>
      <c r="V21" s="2">
        <v>4</v>
      </c>
      <c r="W21" s="2">
        <v>1</v>
      </c>
      <c r="X21" s="2">
        <v>2</v>
      </c>
      <c r="Y21" s="2">
        <v>50</v>
      </c>
      <c r="Z21" s="2">
        <v>0</v>
      </c>
      <c r="AA21" s="2">
        <v>10</v>
      </c>
      <c r="AB21" s="2">
        <v>10</v>
      </c>
      <c r="AC21" s="2">
        <v>2</v>
      </c>
      <c r="AD21" s="2">
        <v>25</v>
      </c>
      <c r="AE21" s="2">
        <v>3</v>
      </c>
      <c r="AF21" s="2">
        <v>3</v>
      </c>
      <c r="AG21" s="2">
        <v>2</v>
      </c>
      <c r="AH21" s="2">
        <v>1</v>
      </c>
      <c r="AI21" s="2">
        <v>2</v>
      </c>
      <c r="AJ21" s="2">
        <v>4</v>
      </c>
      <c r="AK21" s="2">
        <v>1</v>
      </c>
      <c r="AL21" s="21" t="s">
        <v>59</v>
      </c>
      <c r="AM21" s="21" t="s">
        <v>60</v>
      </c>
      <c r="AN21" s="21" t="s">
        <v>61</v>
      </c>
      <c r="AO21" s="21" t="s">
        <v>61</v>
      </c>
      <c r="AP21" s="21" t="s">
        <v>62</v>
      </c>
      <c r="AQ21" s="21" t="s">
        <v>62</v>
      </c>
      <c r="AR21" s="21" t="s">
        <v>61</v>
      </c>
      <c r="AS21" s="21" t="s">
        <v>61</v>
      </c>
      <c r="AT21" s="21" t="s">
        <v>61</v>
      </c>
      <c r="AU21" s="21" t="s">
        <v>62</v>
      </c>
      <c r="AV21" s="21" t="s">
        <v>61</v>
      </c>
      <c r="AW21" s="2">
        <v>2</v>
      </c>
      <c r="AX21" s="11">
        <v>3</v>
      </c>
      <c r="AY21" s="11">
        <v>2</v>
      </c>
      <c r="AZ21" s="11">
        <v>3</v>
      </c>
      <c r="BA21" s="11">
        <v>2</v>
      </c>
      <c r="BB21" s="2">
        <v>4</v>
      </c>
      <c r="BC21" s="2">
        <v>1</v>
      </c>
      <c r="BD21" s="2">
        <v>2</v>
      </c>
      <c r="BE21" s="2">
        <v>1</v>
      </c>
      <c r="BF21" s="2">
        <v>2</v>
      </c>
      <c r="BG21" s="2">
        <v>3</v>
      </c>
      <c r="BH21" s="2">
        <v>4</v>
      </c>
      <c r="BI21" s="2" t="s">
        <v>124</v>
      </c>
      <c r="BJ21" s="2"/>
      <c r="BK21" s="2"/>
      <c r="BL21" s="2">
        <v>5</v>
      </c>
      <c r="BM21" s="2"/>
      <c r="BN21" s="2"/>
      <c r="BO21" s="2" t="s">
        <v>66</v>
      </c>
      <c r="BP21" s="3">
        <v>75</v>
      </c>
      <c r="BQ21" s="2">
        <v>82</v>
      </c>
      <c r="BR21" s="3">
        <v>4.1852</v>
      </c>
      <c r="BS21" s="3">
        <v>0.77159999999999995</v>
      </c>
      <c r="BT21" s="3">
        <v>27</v>
      </c>
      <c r="BU21" s="19">
        <f t="shared" si="0"/>
        <v>113.0004</v>
      </c>
      <c r="BV21" s="3">
        <v>0</v>
      </c>
      <c r="BW21" s="3">
        <v>4.5532000000000004</v>
      </c>
      <c r="BX21" s="3">
        <v>0.5383</v>
      </c>
      <c r="BY21" s="3">
        <v>47</v>
      </c>
      <c r="BZ21" s="19">
        <f t="shared" si="1"/>
        <v>214.00040000000001</v>
      </c>
      <c r="CA21" s="3">
        <v>1</v>
      </c>
      <c r="CB21" s="3">
        <v>4</v>
      </c>
      <c r="CC21" s="3">
        <v>0.72009999999999996</v>
      </c>
      <c r="CD21" s="3">
        <v>27</v>
      </c>
      <c r="CE21" s="19">
        <f t="shared" si="2"/>
        <v>108</v>
      </c>
      <c r="CF21" s="3">
        <v>0</v>
      </c>
      <c r="CG21" s="3">
        <v>4</v>
      </c>
      <c r="CH21" s="3">
        <v>0</v>
      </c>
      <c r="CI21" s="3">
        <v>1</v>
      </c>
      <c r="CJ21" s="19">
        <f t="shared" si="3"/>
        <v>4</v>
      </c>
      <c r="CK21" s="3">
        <v>0</v>
      </c>
      <c r="CL21" s="3">
        <v>4.5625</v>
      </c>
      <c r="CM21" s="3">
        <v>0.60919999999999996</v>
      </c>
      <c r="CN21" s="3">
        <v>16</v>
      </c>
      <c r="CO21" s="19">
        <f t="shared" si="4"/>
        <v>73</v>
      </c>
      <c r="CP21" s="3">
        <v>0</v>
      </c>
      <c r="CQ21" s="3"/>
      <c r="CR21" s="3"/>
      <c r="CS21" s="3">
        <v>0</v>
      </c>
      <c r="CT21" s="19">
        <f t="shared" si="5"/>
        <v>0</v>
      </c>
      <c r="CU21" s="3">
        <v>0</v>
      </c>
      <c r="CV21" s="20">
        <f t="shared" si="6"/>
        <v>214.00040000000001</v>
      </c>
    </row>
    <row r="22" spans="1:100" ht="12" customHeight="1" x14ac:dyDescent="0.2">
      <c r="A22" s="2">
        <v>85</v>
      </c>
      <c r="B22" s="2">
        <f>PreAnalysis!I22</f>
        <v>1</v>
      </c>
      <c r="C22" s="1">
        <v>41661.546909722201</v>
      </c>
      <c r="D22" s="2">
        <v>3</v>
      </c>
      <c r="E22" s="2">
        <v>5</v>
      </c>
      <c r="F22" s="11">
        <v>4</v>
      </c>
      <c r="G22" s="2">
        <v>4</v>
      </c>
      <c r="H22" s="2">
        <v>2</v>
      </c>
      <c r="I22" s="2">
        <v>3</v>
      </c>
      <c r="J22" s="2">
        <v>2</v>
      </c>
      <c r="K22" s="2">
        <v>3</v>
      </c>
      <c r="L22" s="2">
        <v>3</v>
      </c>
      <c r="M22" s="2">
        <v>2</v>
      </c>
      <c r="N22" s="2">
        <v>3</v>
      </c>
      <c r="O22" s="2">
        <v>3</v>
      </c>
      <c r="P22" s="2">
        <v>5</v>
      </c>
      <c r="Q22" s="2">
        <v>4</v>
      </c>
      <c r="R22" s="2">
        <v>3</v>
      </c>
      <c r="S22" s="2">
        <v>4</v>
      </c>
      <c r="T22" s="2">
        <v>2</v>
      </c>
      <c r="U22" s="2">
        <v>5</v>
      </c>
      <c r="V22" s="2">
        <v>4</v>
      </c>
      <c r="W22" s="2">
        <v>2</v>
      </c>
      <c r="X22" s="2">
        <v>3</v>
      </c>
      <c r="Y22" s="2">
        <v>75</v>
      </c>
      <c r="Z22" s="2">
        <v>10</v>
      </c>
      <c r="AA22" s="2">
        <v>50</v>
      </c>
      <c r="AB22" s="2">
        <v>35</v>
      </c>
      <c r="AC22" s="2">
        <v>10</v>
      </c>
      <c r="AD22" s="2">
        <v>45</v>
      </c>
      <c r="AE22" s="2">
        <v>10</v>
      </c>
      <c r="AF22" s="2">
        <v>5</v>
      </c>
      <c r="AG22" s="2">
        <v>2</v>
      </c>
      <c r="AH22" s="2">
        <v>1</v>
      </c>
      <c r="AI22" s="2">
        <v>3</v>
      </c>
      <c r="AJ22" s="2">
        <v>4</v>
      </c>
      <c r="AK22" s="2">
        <v>1</v>
      </c>
      <c r="AL22" s="21" t="s">
        <v>70</v>
      </c>
      <c r="AM22" s="21" t="s">
        <v>60</v>
      </c>
      <c r="AN22" s="21" t="s">
        <v>62</v>
      </c>
      <c r="AO22" s="21" t="s">
        <v>62</v>
      </c>
      <c r="AP22" s="21" t="s">
        <v>62</v>
      </c>
      <c r="AQ22" s="21" t="s">
        <v>62</v>
      </c>
      <c r="AR22" s="21" t="s">
        <v>62</v>
      </c>
      <c r="AS22" s="21" t="s">
        <v>61</v>
      </c>
      <c r="AT22" s="21" t="s">
        <v>62</v>
      </c>
      <c r="AU22" s="21" t="s">
        <v>62</v>
      </c>
      <c r="AV22" s="21" t="s">
        <v>61</v>
      </c>
      <c r="AW22" s="2">
        <v>3</v>
      </c>
      <c r="AX22" s="11">
        <v>2</v>
      </c>
      <c r="AY22" s="11">
        <v>1</v>
      </c>
      <c r="AZ22" s="11">
        <v>4</v>
      </c>
      <c r="BA22" s="11">
        <v>3</v>
      </c>
      <c r="BB22" s="2">
        <v>5</v>
      </c>
      <c r="BC22" s="2">
        <v>3</v>
      </c>
      <c r="BD22" s="2">
        <v>2</v>
      </c>
      <c r="BE22" s="2">
        <v>4</v>
      </c>
      <c r="BF22" s="2">
        <v>4</v>
      </c>
      <c r="BG22" s="2">
        <v>3</v>
      </c>
      <c r="BH22" s="2">
        <v>5</v>
      </c>
      <c r="BI22" s="2" t="s">
        <v>125</v>
      </c>
      <c r="BJ22" s="2" t="s">
        <v>80</v>
      </c>
      <c r="BK22" s="2" t="s">
        <v>126</v>
      </c>
      <c r="BL22" s="2">
        <v>3</v>
      </c>
      <c r="BM22" s="2">
        <v>4</v>
      </c>
      <c r="BN22" s="2">
        <v>4</v>
      </c>
      <c r="BO22" s="2" t="s">
        <v>66</v>
      </c>
      <c r="BP22" s="3">
        <v>85</v>
      </c>
      <c r="BQ22" s="2">
        <v>99</v>
      </c>
      <c r="BR22" s="3">
        <v>3.3332999999999999</v>
      </c>
      <c r="BS22" s="3">
        <v>1.2472000000000001</v>
      </c>
      <c r="BT22" s="3">
        <v>3</v>
      </c>
      <c r="BU22" s="19">
        <f t="shared" si="0"/>
        <v>9.9999000000000002</v>
      </c>
      <c r="BV22" s="3">
        <v>0</v>
      </c>
      <c r="BW22" s="3">
        <v>4.7407000000000004</v>
      </c>
      <c r="BX22" s="3">
        <v>0.51590000000000003</v>
      </c>
      <c r="BY22" s="3">
        <v>27</v>
      </c>
      <c r="BZ22" s="19">
        <f t="shared" si="1"/>
        <v>127.99890000000001</v>
      </c>
      <c r="CA22" s="3">
        <v>0</v>
      </c>
      <c r="CB22" s="3">
        <v>4</v>
      </c>
      <c r="CC22" s="3">
        <v>0.6794</v>
      </c>
      <c r="CD22" s="3">
        <v>13</v>
      </c>
      <c r="CE22" s="19">
        <f t="shared" si="2"/>
        <v>52</v>
      </c>
      <c r="CF22" s="3">
        <v>0</v>
      </c>
      <c r="CG22" s="3">
        <v>3</v>
      </c>
      <c r="CH22" s="3">
        <v>0</v>
      </c>
      <c r="CI22" s="3">
        <v>1</v>
      </c>
      <c r="CJ22" s="19">
        <f t="shared" si="3"/>
        <v>3</v>
      </c>
      <c r="CK22" s="3">
        <v>0</v>
      </c>
      <c r="CL22" s="3">
        <v>3.8833000000000002</v>
      </c>
      <c r="CM22" s="3">
        <v>0.79769999999999996</v>
      </c>
      <c r="CN22" s="3">
        <v>60</v>
      </c>
      <c r="CO22" s="19">
        <f t="shared" si="4"/>
        <v>232.99800000000002</v>
      </c>
      <c r="CP22" s="3">
        <v>1</v>
      </c>
      <c r="CQ22" s="3">
        <v>4.0332999999999997</v>
      </c>
      <c r="CR22" s="3">
        <v>0.875</v>
      </c>
      <c r="CS22" s="3">
        <v>30</v>
      </c>
      <c r="CT22" s="19">
        <f t="shared" si="5"/>
        <v>120.999</v>
      </c>
      <c r="CU22" s="3">
        <v>0</v>
      </c>
      <c r="CV22" s="20">
        <f t="shared" si="6"/>
        <v>232.99800000000002</v>
      </c>
    </row>
    <row r="23" spans="1:100" ht="12" customHeight="1" x14ac:dyDescent="0.2">
      <c r="A23" s="2">
        <v>91</v>
      </c>
      <c r="B23" s="2">
        <f>PreAnalysis!I23</f>
        <v>0</v>
      </c>
      <c r="C23" s="1">
        <v>41659.1106828704</v>
      </c>
      <c r="D23" s="2">
        <v>4</v>
      </c>
      <c r="E23" s="2">
        <v>5</v>
      </c>
      <c r="F23" s="11">
        <v>3</v>
      </c>
      <c r="G23" s="2">
        <v>3</v>
      </c>
      <c r="H23" s="2">
        <v>2</v>
      </c>
      <c r="I23" s="2">
        <v>3</v>
      </c>
      <c r="J23" s="2">
        <v>2</v>
      </c>
      <c r="K23" s="2">
        <v>4</v>
      </c>
      <c r="L23" s="2">
        <v>2</v>
      </c>
      <c r="M23" s="2">
        <v>2</v>
      </c>
      <c r="N23" s="2">
        <v>3</v>
      </c>
      <c r="O23" s="2">
        <v>4</v>
      </c>
      <c r="P23" s="2">
        <v>5</v>
      </c>
      <c r="Q23" s="2">
        <v>3</v>
      </c>
      <c r="R23" s="2">
        <v>3</v>
      </c>
      <c r="S23" s="2">
        <v>2</v>
      </c>
      <c r="T23" s="2">
        <v>4</v>
      </c>
      <c r="U23" s="2">
        <v>3</v>
      </c>
      <c r="V23" s="2">
        <v>3</v>
      </c>
      <c r="W23" s="2">
        <v>4</v>
      </c>
      <c r="X23" s="2">
        <v>5</v>
      </c>
      <c r="Y23" s="2">
        <v>40</v>
      </c>
      <c r="Z23" s="2">
        <v>8</v>
      </c>
      <c r="AA23" s="2">
        <v>15</v>
      </c>
      <c r="AB23" s="2">
        <v>10</v>
      </c>
      <c r="AC23" s="2">
        <v>2</v>
      </c>
      <c r="AD23" s="2">
        <v>10</v>
      </c>
      <c r="AE23" s="2">
        <v>8</v>
      </c>
      <c r="AF23" s="2">
        <v>2</v>
      </c>
      <c r="AG23" s="2">
        <v>5</v>
      </c>
      <c r="AH23" s="2">
        <v>1</v>
      </c>
      <c r="AI23" s="2">
        <v>4</v>
      </c>
      <c r="AJ23" s="2">
        <v>4</v>
      </c>
      <c r="AK23" s="2">
        <v>3</v>
      </c>
      <c r="AL23" s="21" t="s">
        <v>59</v>
      </c>
      <c r="AM23" s="21" t="s">
        <v>60</v>
      </c>
      <c r="AN23" s="21" t="s">
        <v>62</v>
      </c>
      <c r="AO23" s="21" t="s">
        <v>62</v>
      </c>
      <c r="AP23" s="21" t="s">
        <v>61</v>
      </c>
      <c r="AQ23" s="21" t="s">
        <v>62</v>
      </c>
      <c r="AR23" s="21" t="s">
        <v>61</v>
      </c>
      <c r="AS23" s="21" t="s">
        <v>62</v>
      </c>
      <c r="AT23" s="21" t="s">
        <v>61</v>
      </c>
      <c r="AU23" s="21" t="s">
        <v>62</v>
      </c>
      <c r="AV23" s="21" t="s">
        <v>62</v>
      </c>
      <c r="AW23" s="2">
        <v>2</v>
      </c>
      <c r="AX23" s="11">
        <v>3</v>
      </c>
      <c r="AY23" s="11">
        <v>3</v>
      </c>
      <c r="AZ23" s="11">
        <v>1</v>
      </c>
      <c r="BA23" s="11">
        <v>1</v>
      </c>
      <c r="BB23" s="2">
        <v>4</v>
      </c>
      <c r="BC23" s="2">
        <v>5</v>
      </c>
      <c r="BD23" s="2">
        <v>3</v>
      </c>
      <c r="BE23" s="2">
        <v>1</v>
      </c>
      <c r="BF23" s="2">
        <v>2</v>
      </c>
      <c r="BG23" s="2">
        <v>4</v>
      </c>
      <c r="BH23" s="2">
        <v>3</v>
      </c>
      <c r="BI23" s="2" t="s">
        <v>127</v>
      </c>
      <c r="BJ23" s="2" t="s">
        <v>74</v>
      </c>
      <c r="BK23" s="2" t="s">
        <v>128</v>
      </c>
      <c r="BL23" s="2">
        <v>4</v>
      </c>
      <c r="BM23" s="2">
        <v>4</v>
      </c>
      <c r="BN23" s="2">
        <v>4</v>
      </c>
      <c r="BO23" s="2" t="s">
        <v>65</v>
      </c>
      <c r="BP23" s="3">
        <v>91</v>
      </c>
      <c r="BQ23" s="2">
        <v>6</v>
      </c>
      <c r="BR23" s="3"/>
      <c r="BS23" s="3"/>
      <c r="BT23" s="3">
        <v>0</v>
      </c>
      <c r="BU23" s="19">
        <f t="shared" si="0"/>
        <v>0</v>
      </c>
      <c r="BV23" s="3">
        <v>0</v>
      </c>
      <c r="BW23" s="3">
        <v>3.5</v>
      </c>
      <c r="BX23" s="3">
        <v>1.1180000000000001</v>
      </c>
      <c r="BY23" s="3">
        <v>4</v>
      </c>
      <c r="BZ23" s="19">
        <f t="shared" si="1"/>
        <v>14</v>
      </c>
      <c r="CA23" s="3">
        <v>1</v>
      </c>
      <c r="CB23" s="3">
        <v>3</v>
      </c>
      <c r="CC23" s="3">
        <v>1</v>
      </c>
      <c r="CD23" s="3">
        <v>2</v>
      </c>
      <c r="CE23" s="19">
        <f t="shared" si="2"/>
        <v>6</v>
      </c>
      <c r="CF23" s="3">
        <v>0</v>
      </c>
      <c r="CG23" s="3"/>
      <c r="CH23" s="3"/>
      <c r="CI23" s="3">
        <v>0</v>
      </c>
      <c r="CJ23" s="19">
        <f t="shared" si="3"/>
        <v>0</v>
      </c>
      <c r="CK23" s="3">
        <v>0</v>
      </c>
      <c r="CL23" s="3">
        <v>4</v>
      </c>
      <c r="CM23" s="3">
        <v>0</v>
      </c>
      <c r="CN23" s="3">
        <v>1</v>
      </c>
      <c r="CO23" s="19">
        <f t="shared" si="4"/>
        <v>4</v>
      </c>
      <c r="CP23" s="3">
        <v>0</v>
      </c>
      <c r="CQ23" s="3">
        <v>4</v>
      </c>
      <c r="CR23" s="3">
        <v>0</v>
      </c>
      <c r="CS23" s="3">
        <v>1</v>
      </c>
      <c r="CT23" s="19">
        <f t="shared" si="5"/>
        <v>4</v>
      </c>
      <c r="CU23" s="3">
        <v>0</v>
      </c>
      <c r="CV23" s="20">
        <f t="shared" si="6"/>
        <v>14</v>
      </c>
    </row>
    <row r="24" spans="1:100" ht="12" customHeight="1" x14ac:dyDescent="0.2">
      <c r="A24" s="2">
        <v>127</v>
      </c>
      <c r="B24" s="2">
        <f>PreAnalysis!I24</f>
        <v>1</v>
      </c>
      <c r="C24" s="1">
        <v>41661.821331018502</v>
      </c>
      <c r="D24" s="2">
        <v>4</v>
      </c>
      <c r="E24" s="2">
        <v>5</v>
      </c>
      <c r="F24" s="11">
        <v>2</v>
      </c>
      <c r="G24" s="2">
        <v>4</v>
      </c>
      <c r="H24" s="2">
        <v>5</v>
      </c>
      <c r="I24" s="2">
        <v>3</v>
      </c>
      <c r="J24" s="2">
        <v>1</v>
      </c>
      <c r="K24" s="2">
        <v>1</v>
      </c>
      <c r="L24" s="2">
        <v>3</v>
      </c>
      <c r="M24" s="2">
        <v>2</v>
      </c>
      <c r="N24" s="2">
        <v>3</v>
      </c>
      <c r="O24" s="2">
        <v>3</v>
      </c>
      <c r="P24" s="2">
        <v>5</v>
      </c>
      <c r="Q24" s="2">
        <v>4</v>
      </c>
      <c r="R24" s="2">
        <v>5</v>
      </c>
      <c r="S24" s="2">
        <v>5</v>
      </c>
      <c r="T24" s="2">
        <v>4</v>
      </c>
      <c r="U24" s="2">
        <v>4</v>
      </c>
      <c r="V24" s="2">
        <v>4</v>
      </c>
      <c r="W24" s="2">
        <v>1</v>
      </c>
      <c r="X24" s="2">
        <v>4</v>
      </c>
      <c r="Y24" s="2">
        <v>40</v>
      </c>
      <c r="Z24" s="2">
        <v>3</v>
      </c>
      <c r="AA24" s="2">
        <v>6</v>
      </c>
      <c r="AB24" s="2">
        <v>10</v>
      </c>
      <c r="AC24" s="2">
        <v>0</v>
      </c>
      <c r="AD24" s="2">
        <v>15</v>
      </c>
      <c r="AE24" s="2">
        <v>6</v>
      </c>
      <c r="AF24" s="2">
        <v>1</v>
      </c>
      <c r="AG24" s="2">
        <v>5</v>
      </c>
      <c r="AH24" s="2">
        <v>1</v>
      </c>
      <c r="AI24" s="2">
        <v>1</v>
      </c>
      <c r="AJ24" s="2">
        <v>4</v>
      </c>
      <c r="AK24" s="2">
        <v>1</v>
      </c>
      <c r="AL24" s="21" t="s">
        <v>70</v>
      </c>
      <c r="AM24" s="22" t="s">
        <v>227</v>
      </c>
      <c r="AN24" s="21" t="s">
        <v>62</v>
      </c>
      <c r="AO24" s="21" t="s">
        <v>61</v>
      </c>
      <c r="AP24" s="21" t="s">
        <v>61</v>
      </c>
      <c r="AQ24" s="21" t="s">
        <v>62</v>
      </c>
      <c r="AR24" s="21" t="s">
        <v>62</v>
      </c>
      <c r="AS24" s="21" t="s">
        <v>62</v>
      </c>
      <c r="AT24" s="21" t="s">
        <v>61</v>
      </c>
      <c r="AU24" s="21" t="s">
        <v>62</v>
      </c>
      <c r="AV24" s="21" t="s">
        <v>61</v>
      </c>
      <c r="AW24" s="2">
        <v>2</v>
      </c>
      <c r="AX24" s="11">
        <v>3</v>
      </c>
      <c r="AY24" s="11">
        <v>2</v>
      </c>
      <c r="AZ24" s="11">
        <v>1</v>
      </c>
      <c r="BA24" s="11">
        <v>1</v>
      </c>
      <c r="BB24" s="2">
        <v>5</v>
      </c>
      <c r="BC24" s="2">
        <v>3</v>
      </c>
      <c r="BD24" s="2">
        <v>4</v>
      </c>
      <c r="BE24" s="2">
        <v>5</v>
      </c>
      <c r="BF24" s="2">
        <v>2</v>
      </c>
      <c r="BG24" s="2">
        <v>4</v>
      </c>
      <c r="BH24" s="2">
        <v>4</v>
      </c>
      <c r="BI24" s="2" t="s">
        <v>64</v>
      </c>
      <c r="BJ24" s="2" t="s">
        <v>129</v>
      </c>
      <c r="BK24" s="2" t="s">
        <v>130</v>
      </c>
      <c r="BL24" s="2">
        <v>3</v>
      </c>
      <c r="BM24" s="2">
        <v>4</v>
      </c>
      <c r="BN24" s="2">
        <v>5</v>
      </c>
      <c r="BO24" s="2" t="s">
        <v>65</v>
      </c>
      <c r="BP24" s="3">
        <v>127</v>
      </c>
      <c r="BQ24" s="2">
        <v>31</v>
      </c>
      <c r="BR24" s="3">
        <v>4</v>
      </c>
      <c r="BS24" s="3">
        <v>0</v>
      </c>
      <c r="BT24" s="3">
        <v>4</v>
      </c>
      <c r="BU24" s="19">
        <f t="shared" si="0"/>
        <v>16</v>
      </c>
      <c r="BV24" s="3">
        <v>0</v>
      </c>
      <c r="BW24" s="3">
        <v>4.1429</v>
      </c>
      <c r="BX24" s="3">
        <v>0.91469999999999996</v>
      </c>
      <c r="BY24" s="3">
        <v>28</v>
      </c>
      <c r="BZ24" s="19">
        <f t="shared" si="1"/>
        <v>116.0012</v>
      </c>
      <c r="CA24" s="3">
        <v>1</v>
      </c>
      <c r="CB24" s="3">
        <v>4.3</v>
      </c>
      <c r="CC24" s="3">
        <v>0.64029999999999998</v>
      </c>
      <c r="CD24" s="3">
        <v>10</v>
      </c>
      <c r="CE24" s="19">
        <f t="shared" si="2"/>
        <v>43</v>
      </c>
      <c r="CF24" s="3">
        <v>0</v>
      </c>
      <c r="CG24" s="3"/>
      <c r="CH24" s="3"/>
      <c r="CI24" s="3">
        <v>0</v>
      </c>
      <c r="CJ24" s="19">
        <f t="shared" si="3"/>
        <v>0</v>
      </c>
      <c r="CK24" s="3">
        <v>0</v>
      </c>
      <c r="CL24" s="3">
        <v>4</v>
      </c>
      <c r="CM24" s="3">
        <v>0.8165</v>
      </c>
      <c r="CN24" s="3">
        <v>3</v>
      </c>
      <c r="CO24" s="19">
        <f t="shared" si="4"/>
        <v>12</v>
      </c>
      <c r="CP24" s="3">
        <v>0</v>
      </c>
      <c r="CQ24" s="3">
        <v>4.5</v>
      </c>
      <c r="CR24" s="3">
        <v>0.5</v>
      </c>
      <c r="CS24" s="3">
        <v>2</v>
      </c>
      <c r="CT24" s="19">
        <f t="shared" si="5"/>
        <v>9</v>
      </c>
      <c r="CU24" s="3">
        <v>0</v>
      </c>
      <c r="CV24" s="20">
        <f t="shared" si="6"/>
        <v>116.0012</v>
      </c>
    </row>
    <row r="25" spans="1:100" ht="12" customHeight="1" x14ac:dyDescent="0.2">
      <c r="A25" s="2">
        <v>157</v>
      </c>
      <c r="B25" s="2">
        <f>PreAnalysis!I25</f>
        <v>1</v>
      </c>
      <c r="C25" s="1">
        <v>41660.628854166702</v>
      </c>
      <c r="D25" s="2">
        <v>3</v>
      </c>
      <c r="E25" s="2">
        <v>5</v>
      </c>
      <c r="F25" s="11">
        <v>4</v>
      </c>
      <c r="G25" s="2">
        <v>4</v>
      </c>
      <c r="H25" s="2">
        <v>4</v>
      </c>
      <c r="I25" s="2">
        <v>2</v>
      </c>
      <c r="J25" s="2">
        <v>4</v>
      </c>
      <c r="K25" s="2">
        <v>4</v>
      </c>
      <c r="L25" s="2">
        <v>4</v>
      </c>
      <c r="M25" s="2">
        <v>4</v>
      </c>
      <c r="N25" s="2">
        <v>3</v>
      </c>
      <c r="O25" s="2">
        <v>2</v>
      </c>
      <c r="P25" s="2">
        <v>3</v>
      </c>
      <c r="Q25" s="2">
        <v>3</v>
      </c>
      <c r="R25" s="2">
        <v>3</v>
      </c>
      <c r="S25" s="2">
        <v>4</v>
      </c>
      <c r="T25" s="2">
        <v>4</v>
      </c>
      <c r="U25" s="2">
        <v>5</v>
      </c>
      <c r="V25" s="2">
        <v>4</v>
      </c>
      <c r="W25" s="2">
        <v>3</v>
      </c>
      <c r="X25" s="2">
        <v>2</v>
      </c>
      <c r="Y25" s="2">
        <v>20</v>
      </c>
      <c r="Z25" s="2">
        <v>3</v>
      </c>
      <c r="AA25" s="2">
        <v>4</v>
      </c>
      <c r="AB25" s="2">
        <v>5</v>
      </c>
      <c r="AC25" s="2">
        <v>2</v>
      </c>
      <c r="AD25" s="2">
        <v>5</v>
      </c>
      <c r="AE25" s="2">
        <v>1</v>
      </c>
      <c r="AF25" s="2">
        <v>4</v>
      </c>
      <c r="AG25" s="2">
        <v>5</v>
      </c>
      <c r="AH25" s="2">
        <v>3</v>
      </c>
      <c r="AI25" s="2">
        <v>3</v>
      </c>
      <c r="AJ25" s="2">
        <v>3</v>
      </c>
      <c r="AK25" s="2">
        <v>3</v>
      </c>
      <c r="AL25" s="21" t="s">
        <v>70</v>
      </c>
      <c r="AM25" s="21" t="s">
        <v>60</v>
      </c>
      <c r="AN25" s="21" t="s">
        <v>62</v>
      </c>
      <c r="AO25" s="21" t="s">
        <v>62</v>
      </c>
      <c r="AP25" s="21" t="s">
        <v>61</v>
      </c>
      <c r="AQ25" s="21" t="s">
        <v>62</v>
      </c>
      <c r="AR25" s="21" t="s">
        <v>61</v>
      </c>
      <c r="AS25" s="21" t="s">
        <v>62</v>
      </c>
      <c r="AT25" s="21" t="s">
        <v>61</v>
      </c>
      <c r="AU25" s="21" t="s">
        <v>61</v>
      </c>
      <c r="AV25" s="21" t="s">
        <v>61</v>
      </c>
      <c r="AW25" s="2">
        <v>3</v>
      </c>
      <c r="AX25" s="11">
        <v>4</v>
      </c>
      <c r="AY25" s="11">
        <v>4</v>
      </c>
      <c r="AZ25" s="11">
        <v>2</v>
      </c>
      <c r="BA25" s="11">
        <v>1</v>
      </c>
      <c r="BB25" s="2">
        <v>4</v>
      </c>
      <c r="BC25" s="2">
        <v>3</v>
      </c>
      <c r="BD25" s="2">
        <v>4</v>
      </c>
      <c r="BE25" s="2">
        <v>3</v>
      </c>
      <c r="BF25" s="2">
        <v>4</v>
      </c>
      <c r="BG25" s="2">
        <v>4</v>
      </c>
      <c r="BH25" s="2">
        <v>4</v>
      </c>
      <c r="BI25" s="2" t="s">
        <v>131</v>
      </c>
      <c r="BJ25" s="2" t="s">
        <v>132</v>
      </c>
      <c r="BK25" s="2" t="s">
        <v>133</v>
      </c>
      <c r="BL25" s="2">
        <v>4</v>
      </c>
      <c r="BM25" s="2">
        <v>5</v>
      </c>
      <c r="BN25" s="2">
        <v>5</v>
      </c>
      <c r="BO25" s="2" t="s">
        <v>65</v>
      </c>
      <c r="BP25" s="3">
        <v>157</v>
      </c>
      <c r="BQ25" s="2">
        <v>39</v>
      </c>
      <c r="BR25" s="3">
        <v>3.3332999999999999</v>
      </c>
      <c r="BS25" s="3">
        <v>0.94279999999999997</v>
      </c>
      <c r="BT25" s="3">
        <v>6</v>
      </c>
      <c r="BU25" s="19">
        <f t="shared" si="0"/>
        <v>19.9998</v>
      </c>
      <c r="BV25" s="3">
        <v>0</v>
      </c>
      <c r="BW25" s="3">
        <v>3.9375</v>
      </c>
      <c r="BX25" s="3">
        <v>0.82679999999999998</v>
      </c>
      <c r="BY25" s="3">
        <v>16</v>
      </c>
      <c r="BZ25" s="19">
        <f t="shared" si="1"/>
        <v>63</v>
      </c>
      <c r="CA25" s="3">
        <v>0</v>
      </c>
      <c r="CB25" s="3">
        <v>3.75</v>
      </c>
      <c r="CC25" s="3">
        <v>1.0896999999999999</v>
      </c>
      <c r="CD25" s="3">
        <v>20</v>
      </c>
      <c r="CE25" s="19">
        <f t="shared" si="2"/>
        <v>75</v>
      </c>
      <c r="CF25" s="3">
        <v>1</v>
      </c>
      <c r="CG25" s="3">
        <v>4</v>
      </c>
      <c r="CH25" s="3">
        <v>0</v>
      </c>
      <c r="CI25" s="3">
        <v>1</v>
      </c>
      <c r="CJ25" s="19">
        <f t="shared" si="3"/>
        <v>4</v>
      </c>
      <c r="CK25" s="3">
        <v>0</v>
      </c>
      <c r="CL25" s="3">
        <v>3.6</v>
      </c>
      <c r="CM25" s="3">
        <v>0.6633</v>
      </c>
      <c r="CN25" s="3">
        <v>10</v>
      </c>
      <c r="CO25" s="19">
        <f t="shared" si="4"/>
        <v>36</v>
      </c>
      <c r="CP25" s="3">
        <v>0</v>
      </c>
      <c r="CQ25" s="3">
        <v>3.5</v>
      </c>
      <c r="CR25" s="3">
        <v>0.5</v>
      </c>
      <c r="CS25" s="3">
        <v>2</v>
      </c>
      <c r="CT25" s="19">
        <f t="shared" si="5"/>
        <v>7</v>
      </c>
      <c r="CU25" s="3">
        <v>0</v>
      </c>
      <c r="CV25" s="20">
        <f t="shared" si="6"/>
        <v>75</v>
      </c>
    </row>
    <row r="26" spans="1:100" ht="12" customHeight="1" x14ac:dyDescent="0.2">
      <c r="A26" s="2">
        <v>202</v>
      </c>
      <c r="B26" s="2">
        <f>PreAnalysis!I26</f>
        <v>1</v>
      </c>
      <c r="C26" s="1">
        <v>41662.6166435185</v>
      </c>
      <c r="D26" s="2">
        <v>3</v>
      </c>
      <c r="E26" s="2">
        <v>5</v>
      </c>
      <c r="F26" s="11">
        <v>3</v>
      </c>
      <c r="G26" s="2">
        <v>4</v>
      </c>
      <c r="H26" s="2">
        <v>4</v>
      </c>
      <c r="I26" s="2">
        <v>2</v>
      </c>
      <c r="J26" s="2">
        <v>2</v>
      </c>
      <c r="K26" s="2">
        <v>4</v>
      </c>
      <c r="L26" s="2">
        <v>4</v>
      </c>
      <c r="M26" s="2">
        <v>3</v>
      </c>
      <c r="N26" s="2">
        <v>3</v>
      </c>
      <c r="O26" s="2">
        <v>3</v>
      </c>
      <c r="P26" s="2">
        <v>4</v>
      </c>
      <c r="Q26" s="2">
        <v>3</v>
      </c>
      <c r="R26" s="2">
        <v>4</v>
      </c>
      <c r="S26" s="2">
        <v>4</v>
      </c>
      <c r="T26" s="2">
        <v>4</v>
      </c>
      <c r="U26" s="2">
        <v>5</v>
      </c>
      <c r="V26" s="2">
        <v>4</v>
      </c>
      <c r="W26" s="2">
        <v>3</v>
      </c>
      <c r="X26" s="2">
        <v>4</v>
      </c>
      <c r="Y26" s="2">
        <v>80</v>
      </c>
      <c r="Z26" s="2">
        <v>20</v>
      </c>
      <c r="AA26" s="2">
        <v>10</v>
      </c>
      <c r="AB26" s="2">
        <v>40</v>
      </c>
      <c r="AC26" s="2">
        <v>5</v>
      </c>
      <c r="AD26" s="2">
        <v>40</v>
      </c>
      <c r="AE26" s="2">
        <v>30</v>
      </c>
      <c r="AF26" s="2">
        <v>3</v>
      </c>
      <c r="AG26" s="2">
        <v>3</v>
      </c>
      <c r="AH26" s="2">
        <v>1</v>
      </c>
      <c r="AI26" s="2">
        <v>2</v>
      </c>
      <c r="AJ26" s="2">
        <v>5</v>
      </c>
      <c r="AK26" s="2">
        <v>4</v>
      </c>
      <c r="AL26" s="21" t="s">
        <v>70</v>
      </c>
      <c r="AM26" s="21" t="s">
        <v>60</v>
      </c>
      <c r="AN26" s="21" t="s">
        <v>62</v>
      </c>
      <c r="AO26" s="21" t="s">
        <v>62</v>
      </c>
      <c r="AP26" s="21" t="s">
        <v>61</v>
      </c>
      <c r="AQ26" s="21" t="s">
        <v>62</v>
      </c>
      <c r="AR26" s="21" t="s">
        <v>62</v>
      </c>
      <c r="AS26" s="21" t="s">
        <v>61</v>
      </c>
      <c r="AT26" s="21" t="s">
        <v>61</v>
      </c>
      <c r="AU26" s="21" t="s">
        <v>62</v>
      </c>
      <c r="AV26" s="21" t="s">
        <v>62</v>
      </c>
      <c r="AW26" s="2">
        <v>2</v>
      </c>
      <c r="AX26" s="11">
        <v>1</v>
      </c>
      <c r="AY26" s="11">
        <v>2</v>
      </c>
      <c r="AZ26" s="11">
        <v>4</v>
      </c>
      <c r="BA26" s="11">
        <v>3</v>
      </c>
      <c r="BB26" s="2">
        <v>5</v>
      </c>
      <c r="BC26" s="2">
        <v>5</v>
      </c>
      <c r="BD26" s="2">
        <v>5</v>
      </c>
      <c r="BE26" s="2">
        <v>4</v>
      </c>
      <c r="BF26" s="2">
        <v>4</v>
      </c>
      <c r="BG26" s="2">
        <v>4</v>
      </c>
      <c r="BH26" s="2">
        <v>5</v>
      </c>
      <c r="BI26" s="2" t="s">
        <v>134</v>
      </c>
      <c r="BJ26" s="2" t="s">
        <v>135</v>
      </c>
      <c r="BK26" s="2" t="s">
        <v>136</v>
      </c>
      <c r="BL26" s="2">
        <v>2</v>
      </c>
      <c r="BM26" s="2">
        <v>5</v>
      </c>
      <c r="BN26" s="2">
        <v>5</v>
      </c>
      <c r="BO26" s="2" t="s">
        <v>94</v>
      </c>
      <c r="BP26" s="3">
        <v>202</v>
      </c>
      <c r="BQ26" s="2">
        <v>115</v>
      </c>
      <c r="BR26" s="3">
        <v>3.3157999999999999</v>
      </c>
      <c r="BS26" s="3">
        <v>1.4161999999999999</v>
      </c>
      <c r="BT26" s="3">
        <v>19</v>
      </c>
      <c r="BU26" s="19">
        <f t="shared" si="0"/>
        <v>63.0002</v>
      </c>
      <c r="BV26" s="3">
        <v>0</v>
      </c>
      <c r="BW26" s="3">
        <v>3.9285999999999999</v>
      </c>
      <c r="BX26" s="3">
        <v>0.96099999999999997</v>
      </c>
      <c r="BY26" s="3">
        <v>84</v>
      </c>
      <c r="BZ26" s="19">
        <f t="shared" si="1"/>
        <v>330.00239999999997</v>
      </c>
      <c r="CA26" s="3">
        <v>1</v>
      </c>
      <c r="CB26" s="3">
        <v>2.8605</v>
      </c>
      <c r="CC26" s="3">
        <v>1.3907</v>
      </c>
      <c r="CD26" s="3">
        <v>43</v>
      </c>
      <c r="CE26" s="19">
        <f t="shared" si="2"/>
        <v>123.00150000000001</v>
      </c>
      <c r="CF26" s="3">
        <v>0</v>
      </c>
      <c r="CG26" s="3">
        <v>3.25</v>
      </c>
      <c r="CH26" s="3">
        <v>0.82920000000000005</v>
      </c>
      <c r="CI26" s="3">
        <v>4</v>
      </c>
      <c r="CJ26" s="19">
        <f t="shared" si="3"/>
        <v>13</v>
      </c>
      <c r="CK26" s="3">
        <v>0</v>
      </c>
      <c r="CL26" s="3">
        <v>3.3296999999999999</v>
      </c>
      <c r="CM26" s="3">
        <v>1.2319</v>
      </c>
      <c r="CN26" s="3">
        <v>91</v>
      </c>
      <c r="CO26" s="19">
        <f t="shared" si="4"/>
        <v>303.0027</v>
      </c>
      <c r="CP26" s="3">
        <v>0</v>
      </c>
      <c r="CQ26" s="3">
        <v>3.1943999999999999</v>
      </c>
      <c r="CR26" s="3">
        <v>1.2653000000000001</v>
      </c>
      <c r="CS26" s="3">
        <v>36</v>
      </c>
      <c r="CT26" s="19">
        <f t="shared" si="5"/>
        <v>114.9984</v>
      </c>
      <c r="CU26" s="3">
        <v>0</v>
      </c>
      <c r="CV26" s="20">
        <f t="shared" si="6"/>
        <v>330.00239999999997</v>
      </c>
    </row>
    <row r="27" spans="1:100" ht="12" customHeight="1" x14ac:dyDescent="0.2">
      <c r="A27" s="2">
        <v>207</v>
      </c>
      <c r="B27" s="2">
        <f>PreAnalysis!I27</f>
        <v>0</v>
      </c>
      <c r="C27" s="1">
        <v>41661.527013888903</v>
      </c>
      <c r="D27" s="2">
        <v>4</v>
      </c>
      <c r="E27" s="2">
        <v>5</v>
      </c>
      <c r="F27" s="11">
        <v>3</v>
      </c>
      <c r="G27" s="2">
        <v>2</v>
      </c>
      <c r="H27" s="2">
        <v>4</v>
      </c>
      <c r="I27" s="2">
        <v>3</v>
      </c>
      <c r="J27" s="2">
        <v>1</v>
      </c>
      <c r="K27" s="2">
        <v>4</v>
      </c>
      <c r="L27" s="2">
        <v>3</v>
      </c>
      <c r="M27" s="2">
        <v>3</v>
      </c>
      <c r="N27" s="2">
        <v>2</v>
      </c>
      <c r="O27" s="2">
        <v>3</v>
      </c>
      <c r="P27" s="2">
        <v>4</v>
      </c>
      <c r="Q27" s="2">
        <v>2</v>
      </c>
      <c r="R27" s="2">
        <v>4</v>
      </c>
      <c r="S27" s="2">
        <v>4</v>
      </c>
      <c r="T27" s="2">
        <v>4</v>
      </c>
      <c r="U27" s="2">
        <v>4</v>
      </c>
      <c r="V27" s="2">
        <v>3</v>
      </c>
      <c r="W27" s="2">
        <v>3</v>
      </c>
      <c r="X27" s="2">
        <v>4</v>
      </c>
      <c r="Y27" s="2">
        <v>15</v>
      </c>
      <c r="Z27" s="2">
        <v>2</v>
      </c>
      <c r="AA27" s="2">
        <v>2</v>
      </c>
      <c r="AB27" s="2">
        <v>4</v>
      </c>
      <c r="AC27" s="2">
        <v>0</v>
      </c>
      <c r="AD27" s="2">
        <v>4</v>
      </c>
      <c r="AE27" s="2">
        <v>3</v>
      </c>
      <c r="AF27" s="2">
        <v>2</v>
      </c>
      <c r="AG27" s="2">
        <v>2</v>
      </c>
      <c r="AH27" s="2">
        <v>1</v>
      </c>
      <c r="AI27" s="2">
        <v>2</v>
      </c>
      <c r="AJ27" s="2">
        <v>5</v>
      </c>
      <c r="AK27" s="2">
        <v>2</v>
      </c>
      <c r="AL27" s="21" t="s">
        <v>59</v>
      </c>
      <c r="AM27" s="21" t="s">
        <v>60</v>
      </c>
      <c r="AN27" s="21" t="s">
        <v>62</v>
      </c>
      <c r="AO27" s="21" t="s">
        <v>62</v>
      </c>
      <c r="AP27" s="21" t="s">
        <v>61</v>
      </c>
      <c r="AQ27" s="21" t="s">
        <v>62</v>
      </c>
      <c r="AR27" s="21" t="s">
        <v>61</v>
      </c>
      <c r="AS27" s="21" t="s">
        <v>61</v>
      </c>
      <c r="AT27" s="21" t="s">
        <v>61</v>
      </c>
      <c r="AU27" s="21" t="s">
        <v>62</v>
      </c>
      <c r="AV27" s="21" t="s">
        <v>62</v>
      </c>
      <c r="AW27" s="2">
        <v>1</v>
      </c>
      <c r="AX27" s="11">
        <v>2</v>
      </c>
      <c r="AY27" s="11">
        <v>2</v>
      </c>
      <c r="AZ27" s="11">
        <v>1</v>
      </c>
      <c r="BA27" s="11">
        <v>2</v>
      </c>
      <c r="BB27" s="2">
        <v>4</v>
      </c>
      <c r="BC27" s="2">
        <v>2</v>
      </c>
      <c r="BD27" s="2">
        <v>2</v>
      </c>
      <c r="BE27" s="2">
        <v>4</v>
      </c>
      <c r="BF27" s="2">
        <v>3</v>
      </c>
      <c r="BG27" s="2">
        <v>3</v>
      </c>
      <c r="BH27" s="2">
        <v>3</v>
      </c>
      <c r="BI27" s="2" t="s">
        <v>137</v>
      </c>
      <c r="BJ27" s="2"/>
      <c r="BK27" s="2" t="s">
        <v>138</v>
      </c>
      <c r="BL27" s="2">
        <v>3</v>
      </c>
      <c r="BM27" s="2">
        <v>4</v>
      </c>
      <c r="BN27" s="2"/>
      <c r="BO27" s="2" t="s">
        <v>94</v>
      </c>
      <c r="BP27" s="3">
        <v>207</v>
      </c>
      <c r="BQ27" s="2">
        <v>17</v>
      </c>
      <c r="BR27" s="3">
        <v>4</v>
      </c>
      <c r="BS27" s="3">
        <v>1.2648999999999999</v>
      </c>
      <c r="BT27" s="3">
        <v>5</v>
      </c>
      <c r="BU27" s="19">
        <f t="shared" si="0"/>
        <v>20</v>
      </c>
      <c r="BV27" s="3">
        <v>0</v>
      </c>
      <c r="BW27" s="3">
        <v>4.7778</v>
      </c>
      <c r="BX27" s="3">
        <v>0.41570000000000001</v>
      </c>
      <c r="BY27" s="3">
        <v>9</v>
      </c>
      <c r="BZ27" s="19">
        <f t="shared" si="1"/>
        <v>43.0002</v>
      </c>
      <c r="CA27" s="3">
        <v>1</v>
      </c>
      <c r="CB27" s="3">
        <v>3.75</v>
      </c>
      <c r="CC27" s="3">
        <v>1.2989999999999999</v>
      </c>
      <c r="CD27" s="3">
        <v>4</v>
      </c>
      <c r="CE27" s="19">
        <f t="shared" si="2"/>
        <v>15</v>
      </c>
      <c r="CF27" s="3">
        <v>0</v>
      </c>
      <c r="CG27" s="3">
        <v>5</v>
      </c>
      <c r="CH27" s="3">
        <v>0</v>
      </c>
      <c r="CI27" s="3">
        <v>1</v>
      </c>
      <c r="CJ27" s="19">
        <f t="shared" si="3"/>
        <v>5</v>
      </c>
      <c r="CK27" s="3">
        <v>0</v>
      </c>
      <c r="CL27" s="3">
        <v>3.6</v>
      </c>
      <c r="CM27" s="3">
        <v>1.2</v>
      </c>
      <c r="CN27" s="3">
        <v>5</v>
      </c>
      <c r="CO27" s="19">
        <f t="shared" si="4"/>
        <v>18</v>
      </c>
      <c r="CP27" s="3">
        <v>0</v>
      </c>
      <c r="CQ27" s="3"/>
      <c r="CR27" s="3"/>
      <c r="CS27" s="3">
        <v>0</v>
      </c>
      <c r="CT27" s="19">
        <f t="shared" si="5"/>
        <v>0</v>
      </c>
      <c r="CU27" s="3">
        <v>0</v>
      </c>
      <c r="CV27" s="20">
        <f t="shared" si="6"/>
        <v>43.0002</v>
      </c>
    </row>
    <row r="28" spans="1:100" ht="12" customHeight="1" x14ac:dyDescent="0.2">
      <c r="A28" s="2">
        <v>271</v>
      </c>
      <c r="B28" s="2">
        <f>PreAnalysis!I28</f>
        <v>0</v>
      </c>
      <c r="C28" s="1">
        <v>41662.972592592603</v>
      </c>
      <c r="D28" s="2">
        <v>5</v>
      </c>
      <c r="E28" s="2">
        <v>5</v>
      </c>
      <c r="F28" s="11">
        <v>5</v>
      </c>
      <c r="G28" s="2">
        <v>4</v>
      </c>
      <c r="H28" s="2">
        <v>2</v>
      </c>
      <c r="I28" s="2">
        <v>5</v>
      </c>
      <c r="J28" s="2">
        <v>3</v>
      </c>
      <c r="K28" s="2">
        <v>4</v>
      </c>
      <c r="L28" s="2">
        <v>4</v>
      </c>
      <c r="M28" s="2">
        <v>5</v>
      </c>
      <c r="N28" s="2">
        <v>4</v>
      </c>
      <c r="O28" s="2">
        <v>3</v>
      </c>
      <c r="P28" s="2">
        <v>3</v>
      </c>
      <c r="Q28" s="2">
        <v>3</v>
      </c>
      <c r="R28" s="2">
        <v>2</v>
      </c>
      <c r="S28" s="2">
        <v>4</v>
      </c>
      <c r="T28" s="2">
        <v>4</v>
      </c>
      <c r="U28" s="2">
        <v>5</v>
      </c>
      <c r="V28" s="2">
        <v>3</v>
      </c>
      <c r="W28" s="2">
        <v>1</v>
      </c>
      <c r="X28" s="2">
        <v>4</v>
      </c>
      <c r="Y28" s="2">
        <v>50</v>
      </c>
      <c r="Z28" s="2">
        <v>5</v>
      </c>
      <c r="AA28" s="2">
        <v>5</v>
      </c>
      <c r="AB28" s="2">
        <v>15</v>
      </c>
      <c r="AC28" s="2">
        <v>5</v>
      </c>
      <c r="AD28" s="2">
        <v>10</v>
      </c>
      <c r="AE28" s="2">
        <v>10</v>
      </c>
      <c r="AF28" s="2">
        <v>4</v>
      </c>
      <c r="AG28" s="2">
        <v>2</v>
      </c>
      <c r="AH28" s="2">
        <v>1</v>
      </c>
      <c r="AI28" s="2">
        <v>2</v>
      </c>
      <c r="AJ28" s="2">
        <v>4</v>
      </c>
      <c r="AK28" s="2">
        <v>2</v>
      </c>
      <c r="AL28" s="21" t="s">
        <v>70</v>
      </c>
      <c r="AM28" s="21" t="s">
        <v>60</v>
      </c>
      <c r="AN28" s="21" t="s">
        <v>62</v>
      </c>
      <c r="AO28" s="21" t="s">
        <v>62</v>
      </c>
      <c r="AP28" s="21" t="s">
        <v>61</v>
      </c>
      <c r="AQ28" s="21" t="s">
        <v>62</v>
      </c>
      <c r="AR28" s="21" t="s">
        <v>62</v>
      </c>
      <c r="AS28" s="21" t="s">
        <v>61</v>
      </c>
      <c r="AT28" s="21" t="s">
        <v>61</v>
      </c>
      <c r="AU28" s="21" t="s">
        <v>62</v>
      </c>
      <c r="AV28" s="21" t="s">
        <v>61</v>
      </c>
      <c r="AW28" s="2">
        <v>2</v>
      </c>
      <c r="AX28" s="11">
        <v>3</v>
      </c>
      <c r="AY28" s="11">
        <v>3</v>
      </c>
      <c r="AZ28" s="11">
        <v>1</v>
      </c>
      <c r="BA28" s="11">
        <v>1</v>
      </c>
      <c r="BB28" s="2">
        <v>5</v>
      </c>
      <c r="BC28" s="2">
        <v>2</v>
      </c>
      <c r="BD28" s="2">
        <v>3</v>
      </c>
      <c r="BE28" s="2">
        <v>2</v>
      </c>
      <c r="BF28" s="2">
        <v>4</v>
      </c>
      <c r="BG28" s="2">
        <v>4</v>
      </c>
      <c r="BH28" s="2">
        <v>4</v>
      </c>
      <c r="BI28" s="2" t="s">
        <v>139</v>
      </c>
      <c r="BJ28" s="2"/>
      <c r="BK28" s="2" t="s">
        <v>140</v>
      </c>
      <c r="BL28" s="2">
        <v>3</v>
      </c>
      <c r="BM28" s="2">
        <v>4</v>
      </c>
      <c r="BN28" s="2"/>
      <c r="BO28" s="2" t="s">
        <v>66</v>
      </c>
      <c r="BP28" s="3">
        <v>271</v>
      </c>
      <c r="BQ28" s="2">
        <v>8</v>
      </c>
      <c r="BR28" s="3">
        <v>4.6666999999999996</v>
      </c>
      <c r="BS28" s="3">
        <v>0.47139999999999999</v>
      </c>
      <c r="BT28" s="3">
        <v>3</v>
      </c>
      <c r="BU28" s="19">
        <f t="shared" si="0"/>
        <v>14.0001</v>
      </c>
      <c r="BV28" s="3">
        <v>0</v>
      </c>
      <c r="BW28" s="3">
        <v>4.6666999999999996</v>
      </c>
      <c r="BX28" s="3">
        <v>0.47139999999999999</v>
      </c>
      <c r="BY28" s="3">
        <v>3</v>
      </c>
      <c r="BZ28" s="19">
        <f t="shared" si="1"/>
        <v>14.0001</v>
      </c>
      <c r="CA28" s="3">
        <v>1</v>
      </c>
      <c r="CB28" s="3">
        <v>4</v>
      </c>
      <c r="CC28" s="3">
        <v>0</v>
      </c>
      <c r="CD28" s="3">
        <v>2</v>
      </c>
      <c r="CE28" s="19">
        <f t="shared" si="2"/>
        <v>8</v>
      </c>
      <c r="CF28" s="3">
        <v>0</v>
      </c>
      <c r="CG28" s="3"/>
      <c r="CH28" s="3"/>
      <c r="CI28" s="3">
        <v>0</v>
      </c>
      <c r="CJ28" s="19">
        <f t="shared" si="3"/>
        <v>0</v>
      </c>
      <c r="CK28" s="3">
        <v>0</v>
      </c>
      <c r="CL28" s="3">
        <v>3.5</v>
      </c>
      <c r="CM28" s="3">
        <v>0.5</v>
      </c>
      <c r="CN28" s="3">
        <v>2</v>
      </c>
      <c r="CO28" s="19">
        <f t="shared" si="4"/>
        <v>7</v>
      </c>
      <c r="CP28" s="3">
        <v>0</v>
      </c>
      <c r="CQ28" s="3">
        <v>3.5</v>
      </c>
      <c r="CR28" s="3">
        <v>0.5</v>
      </c>
      <c r="CS28" s="3">
        <v>2</v>
      </c>
      <c r="CT28" s="19">
        <f t="shared" si="5"/>
        <v>7</v>
      </c>
      <c r="CU28" s="3">
        <v>0</v>
      </c>
      <c r="CV28" s="20">
        <f t="shared" si="6"/>
        <v>14.0001</v>
      </c>
    </row>
    <row r="29" spans="1:100" ht="12" customHeight="1" x14ac:dyDescent="0.2">
      <c r="A29" s="2">
        <v>275</v>
      </c>
      <c r="B29" s="2">
        <f>PreAnalysis!I29</f>
        <v>0</v>
      </c>
      <c r="C29" s="1">
        <v>41659.947106481501</v>
      </c>
      <c r="D29" s="2">
        <v>4</v>
      </c>
      <c r="E29" s="2">
        <v>5</v>
      </c>
      <c r="F29" s="11">
        <v>2</v>
      </c>
      <c r="G29" s="2">
        <v>2</v>
      </c>
      <c r="H29" s="2">
        <v>3</v>
      </c>
      <c r="I29" s="2">
        <v>2</v>
      </c>
      <c r="J29" s="2">
        <v>2</v>
      </c>
      <c r="K29" s="2">
        <v>2</v>
      </c>
      <c r="L29" s="2">
        <v>4</v>
      </c>
      <c r="M29" s="2">
        <v>2</v>
      </c>
      <c r="N29" s="2">
        <v>3</v>
      </c>
      <c r="O29" s="2">
        <v>3</v>
      </c>
      <c r="P29" s="2">
        <v>2</v>
      </c>
      <c r="Q29" s="2">
        <v>3</v>
      </c>
      <c r="R29" s="2">
        <v>3</v>
      </c>
      <c r="S29" s="2">
        <v>2</v>
      </c>
      <c r="T29" s="2">
        <v>4</v>
      </c>
      <c r="U29" s="2">
        <v>4</v>
      </c>
      <c r="V29" s="2">
        <v>2</v>
      </c>
      <c r="W29" s="2">
        <v>4</v>
      </c>
      <c r="X29" s="2">
        <v>5</v>
      </c>
      <c r="Y29" s="2">
        <v>40</v>
      </c>
      <c r="Z29" s="2">
        <v>5</v>
      </c>
      <c r="AA29" s="2">
        <v>25</v>
      </c>
      <c r="AB29" s="2">
        <v>10</v>
      </c>
      <c r="AC29" s="2">
        <v>1</v>
      </c>
      <c r="AD29" s="2">
        <v>10</v>
      </c>
      <c r="AE29" s="2">
        <v>4</v>
      </c>
      <c r="AF29" s="2">
        <v>3</v>
      </c>
      <c r="AG29" s="2">
        <v>3</v>
      </c>
      <c r="AH29" s="2">
        <v>1</v>
      </c>
      <c r="AI29" s="2">
        <v>3</v>
      </c>
      <c r="AJ29" s="2">
        <v>4</v>
      </c>
      <c r="AK29" s="2">
        <v>3</v>
      </c>
      <c r="AL29" s="21" t="s">
        <v>59</v>
      </c>
      <c r="AM29" s="21" t="s">
        <v>60</v>
      </c>
      <c r="AN29" s="21" t="s">
        <v>62</v>
      </c>
      <c r="AO29" s="21" t="s">
        <v>62</v>
      </c>
      <c r="AP29" s="21" t="s">
        <v>61</v>
      </c>
      <c r="AQ29" s="21" t="s">
        <v>62</v>
      </c>
      <c r="AR29" s="21" t="s">
        <v>61</v>
      </c>
      <c r="AS29" s="21" t="s">
        <v>61</v>
      </c>
      <c r="AT29" s="21" t="s">
        <v>62</v>
      </c>
      <c r="AU29" s="21" t="s">
        <v>61</v>
      </c>
      <c r="AV29" s="21" t="s">
        <v>61</v>
      </c>
      <c r="AW29" s="2">
        <v>2</v>
      </c>
      <c r="AX29" s="11">
        <v>2</v>
      </c>
      <c r="AY29" s="11">
        <v>1</v>
      </c>
      <c r="AZ29" s="11">
        <v>2</v>
      </c>
      <c r="BA29" s="11">
        <v>1</v>
      </c>
      <c r="BB29" s="2">
        <v>2</v>
      </c>
      <c r="BC29" s="2">
        <v>2</v>
      </c>
      <c r="BD29" s="2">
        <v>4</v>
      </c>
      <c r="BE29" s="2">
        <v>1</v>
      </c>
      <c r="BF29" s="2">
        <v>2</v>
      </c>
      <c r="BG29" s="2">
        <v>4</v>
      </c>
      <c r="BH29" s="2">
        <v>3</v>
      </c>
      <c r="BI29" s="2" t="s">
        <v>141</v>
      </c>
      <c r="BJ29" s="2" t="s">
        <v>142</v>
      </c>
      <c r="BK29" s="2" t="s">
        <v>143</v>
      </c>
      <c r="BL29" s="2">
        <v>4</v>
      </c>
      <c r="BM29" s="2">
        <v>5</v>
      </c>
      <c r="BN29" s="2">
        <v>5</v>
      </c>
      <c r="BO29" s="2" t="s">
        <v>63</v>
      </c>
      <c r="BP29" s="3">
        <v>275</v>
      </c>
      <c r="BQ29" s="2">
        <v>14</v>
      </c>
      <c r="BR29" s="3"/>
      <c r="BS29" s="3"/>
      <c r="BT29" s="3">
        <v>0</v>
      </c>
      <c r="BU29" s="19">
        <f t="shared" si="0"/>
        <v>0</v>
      </c>
      <c r="BV29" s="3">
        <v>0</v>
      </c>
      <c r="BW29" s="3">
        <v>4.4000000000000004</v>
      </c>
      <c r="BX29" s="3">
        <v>0.8</v>
      </c>
      <c r="BY29" s="3">
        <v>5</v>
      </c>
      <c r="BZ29" s="19">
        <f t="shared" si="1"/>
        <v>22</v>
      </c>
      <c r="CA29" s="3">
        <v>0</v>
      </c>
      <c r="CB29" s="3">
        <v>4.3333000000000004</v>
      </c>
      <c r="CC29" s="3">
        <v>0.94279999999999997</v>
      </c>
      <c r="CD29" s="3">
        <v>6</v>
      </c>
      <c r="CE29" s="19">
        <f t="shared" si="2"/>
        <v>25.9998</v>
      </c>
      <c r="CF29" s="3">
        <v>0</v>
      </c>
      <c r="CG29" s="3">
        <v>4</v>
      </c>
      <c r="CH29" s="3">
        <v>0</v>
      </c>
      <c r="CI29" s="3">
        <v>1</v>
      </c>
      <c r="CJ29" s="19">
        <f t="shared" si="3"/>
        <v>4</v>
      </c>
      <c r="CK29" s="3">
        <v>0</v>
      </c>
      <c r="CL29" s="3">
        <v>4.5</v>
      </c>
      <c r="CM29" s="3">
        <v>0.76380000000000003</v>
      </c>
      <c r="CN29" s="3">
        <v>6</v>
      </c>
      <c r="CO29" s="19">
        <f t="shared" si="4"/>
        <v>27</v>
      </c>
      <c r="CP29" s="3">
        <v>1</v>
      </c>
      <c r="CQ29" s="3">
        <v>4</v>
      </c>
      <c r="CR29" s="3">
        <v>1.2246999999999999</v>
      </c>
      <c r="CS29" s="3">
        <v>4</v>
      </c>
      <c r="CT29" s="19">
        <f t="shared" si="5"/>
        <v>16</v>
      </c>
      <c r="CU29" s="3">
        <v>0</v>
      </c>
      <c r="CV29" s="20">
        <f t="shared" si="6"/>
        <v>27</v>
      </c>
    </row>
    <row r="30" spans="1:100" ht="12" customHeight="1" x14ac:dyDescent="0.2">
      <c r="A30" s="2">
        <v>282</v>
      </c>
      <c r="B30" s="2">
        <f>PreAnalysis!I30</f>
        <v>1</v>
      </c>
      <c r="C30" s="13">
        <v>41664.0528009259</v>
      </c>
      <c r="D30" s="2">
        <v>3</v>
      </c>
      <c r="E30" s="2">
        <v>5</v>
      </c>
      <c r="F30" s="2">
        <v>1</v>
      </c>
      <c r="G30" s="2">
        <v>4</v>
      </c>
      <c r="H30" s="2">
        <v>2</v>
      </c>
      <c r="I30" s="2">
        <v>4</v>
      </c>
      <c r="J30" s="2">
        <v>3</v>
      </c>
      <c r="K30" s="2">
        <v>3</v>
      </c>
      <c r="L30" s="2">
        <v>5</v>
      </c>
      <c r="M30" s="2">
        <v>1</v>
      </c>
      <c r="N30" s="2">
        <v>4</v>
      </c>
      <c r="O30" s="2">
        <v>3</v>
      </c>
      <c r="P30" s="2">
        <v>5</v>
      </c>
      <c r="Q30" s="2">
        <v>2</v>
      </c>
      <c r="R30" s="2">
        <v>4</v>
      </c>
      <c r="S30" s="2">
        <v>4</v>
      </c>
      <c r="T30" s="2">
        <v>5</v>
      </c>
      <c r="U30" s="2">
        <v>5</v>
      </c>
      <c r="V30" s="2">
        <v>4</v>
      </c>
      <c r="W30" s="2">
        <v>4</v>
      </c>
      <c r="X30" s="2">
        <v>4</v>
      </c>
      <c r="Y30" s="2">
        <v>150</v>
      </c>
      <c r="Z30" s="2">
        <v>10</v>
      </c>
      <c r="AA30" s="2">
        <v>40</v>
      </c>
      <c r="AB30" s="2">
        <v>20</v>
      </c>
      <c r="AC30" s="2">
        <v>30</v>
      </c>
      <c r="AD30" s="2">
        <v>40</v>
      </c>
      <c r="AE30" s="2">
        <v>30</v>
      </c>
      <c r="AF30" s="2">
        <v>3</v>
      </c>
      <c r="AG30" s="2">
        <v>4</v>
      </c>
      <c r="AH30" s="2">
        <v>1</v>
      </c>
      <c r="AI30" s="2">
        <v>2</v>
      </c>
      <c r="AJ30" s="2">
        <v>4</v>
      </c>
      <c r="AK30" s="2">
        <v>5</v>
      </c>
      <c r="AL30" s="21" t="s">
        <v>59</v>
      </c>
      <c r="AM30" s="21" t="s">
        <v>60</v>
      </c>
      <c r="AN30" s="21" t="s">
        <v>61</v>
      </c>
      <c r="AO30" s="21" t="s">
        <v>62</v>
      </c>
      <c r="AP30" s="21" t="s">
        <v>61</v>
      </c>
      <c r="AQ30" s="21" t="s">
        <v>61</v>
      </c>
      <c r="AR30" s="21" t="s">
        <v>62</v>
      </c>
      <c r="AS30" s="21" t="s">
        <v>61</v>
      </c>
      <c r="AT30" s="21" t="s">
        <v>61</v>
      </c>
      <c r="AU30" s="21" t="s">
        <v>61</v>
      </c>
      <c r="AV30" s="21" t="s">
        <v>61</v>
      </c>
      <c r="AW30" s="2">
        <v>1</v>
      </c>
      <c r="AX30" s="11">
        <v>2</v>
      </c>
      <c r="AY30" s="23">
        <v>1</v>
      </c>
      <c r="AZ30" s="11">
        <v>4</v>
      </c>
      <c r="BA30" s="11">
        <v>3</v>
      </c>
      <c r="BB30" s="2">
        <v>3</v>
      </c>
      <c r="BC30" s="2">
        <v>4</v>
      </c>
      <c r="BD30" s="2">
        <v>3</v>
      </c>
      <c r="BE30" s="2">
        <v>1</v>
      </c>
      <c r="BF30" s="2">
        <v>3</v>
      </c>
      <c r="BG30" s="2">
        <v>5</v>
      </c>
      <c r="BH30" s="2">
        <v>2</v>
      </c>
      <c r="BI30" s="2" t="s">
        <v>211</v>
      </c>
      <c r="BJ30" s="2" t="s">
        <v>212</v>
      </c>
      <c r="BK30" s="2" t="s">
        <v>213</v>
      </c>
      <c r="BL30" s="2">
        <v>3</v>
      </c>
      <c r="BM30" s="2">
        <v>5</v>
      </c>
      <c r="BN30" s="2">
        <v>4</v>
      </c>
      <c r="BO30" s="2" t="s">
        <v>65</v>
      </c>
      <c r="BP30" s="2">
        <v>282</v>
      </c>
      <c r="BQ30" s="2">
        <v>120</v>
      </c>
      <c r="BR30" s="3">
        <v>3.25</v>
      </c>
      <c r="BS30" s="3">
        <v>0.433</v>
      </c>
      <c r="BT30" s="3">
        <v>4</v>
      </c>
      <c r="BU30" s="19">
        <f t="shared" si="0"/>
        <v>13</v>
      </c>
      <c r="BV30" s="3">
        <v>0</v>
      </c>
      <c r="BW30" s="3">
        <v>4.08</v>
      </c>
      <c r="BX30" s="3">
        <v>0.91300000000000003</v>
      </c>
      <c r="BY30" s="3">
        <v>50</v>
      </c>
      <c r="BZ30" s="19">
        <f t="shared" si="1"/>
        <v>204</v>
      </c>
      <c r="CA30" s="3">
        <v>1</v>
      </c>
      <c r="CB30" s="3">
        <v>2.6389</v>
      </c>
      <c r="CC30" s="3">
        <v>0.94730000000000003</v>
      </c>
      <c r="CD30" s="3">
        <v>36</v>
      </c>
      <c r="CE30" s="19">
        <f t="shared" si="2"/>
        <v>95.000399999999999</v>
      </c>
      <c r="CF30" s="3">
        <v>0</v>
      </c>
      <c r="CG30" s="3">
        <v>3.75</v>
      </c>
      <c r="CH30" s="3">
        <v>0.433</v>
      </c>
      <c r="CI30" s="3">
        <v>4</v>
      </c>
      <c r="CJ30" s="19">
        <f t="shared" si="3"/>
        <v>15</v>
      </c>
      <c r="CK30" s="3">
        <v>0</v>
      </c>
      <c r="CL30" s="3">
        <v>3.9762</v>
      </c>
      <c r="CM30" s="3">
        <v>0.8861</v>
      </c>
      <c r="CN30" s="3">
        <v>42</v>
      </c>
      <c r="CO30" s="19">
        <f t="shared" si="4"/>
        <v>167.00039999999998</v>
      </c>
      <c r="CP30" s="3">
        <v>0</v>
      </c>
      <c r="CQ30" s="3">
        <v>3.7692000000000001</v>
      </c>
      <c r="CR30" s="3">
        <v>0.89039999999999997</v>
      </c>
      <c r="CS30" s="3">
        <v>26</v>
      </c>
      <c r="CT30" s="19">
        <f t="shared" si="5"/>
        <v>97.999200000000002</v>
      </c>
      <c r="CU30" s="3">
        <v>0</v>
      </c>
      <c r="CV30" s="20">
        <f t="shared" si="6"/>
        <v>204</v>
      </c>
    </row>
    <row r="31" spans="1:100" ht="12" customHeight="1" x14ac:dyDescent="0.2">
      <c r="A31" s="2">
        <v>307</v>
      </c>
      <c r="B31" s="2">
        <f>PreAnalysis!I31</f>
        <v>1</v>
      </c>
      <c r="C31" s="1">
        <v>41660.3719444444</v>
      </c>
      <c r="D31" s="2">
        <v>4</v>
      </c>
      <c r="E31" s="2">
        <v>5</v>
      </c>
      <c r="F31" s="11">
        <v>4</v>
      </c>
      <c r="G31" s="2">
        <v>4</v>
      </c>
      <c r="H31" s="2">
        <v>2</v>
      </c>
      <c r="I31" s="2">
        <v>3</v>
      </c>
      <c r="J31" s="2">
        <v>2</v>
      </c>
      <c r="K31" s="2">
        <v>2</v>
      </c>
      <c r="L31" s="2">
        <v>3</v>
      </c>
      <c r="M31" s="2">
        <v>4</v>
      </c>
      <c r="N31" s="2">
        <v>3</v>
      </c>
      <c r="O31" s="2">
        <v>2</v>
      </c>
      <c r="P31" s="2">
        <v>4</v>
      </c>
      <c r="Q31" s="2">
        <v>3</v>
      </c>
      <c r="R31" s="2">
        <v>3</v>
      </c>
      <c r="S31" s="2">
        <v>5</v>
      </c>
      <c r="T31" s="2">
        <v>4</v>
      </c>
      <c r="U31" s="2">
        <v>5</v>
      </c>
      <c r="V31" s="2">
        <v>3</v>
      </c>
      <c r="W31" s="2">
        <v>2</v>
      </c>
      <c r="X31" s="2">
        <v>4</v>
      </c>
      <c r="Y31" s="2">
        <v>30</v>
      </c>
      <c r="Z31" s="2">
        <v>0</v>
      </c>
      <c r="AA31" s="2">
        <v>0</v>
      </c>
      <c r="AB31" s="2">
        <v>5</v>
      </c>
      <c r="AC31" s="2">
        <v>0</v>
      </c>
      <c r="AD31" s="2">
        <v>15</v>
      </c>
      <c r="AE31" s="2">
        <v>10</v>
      </c>
      <c r="AF31" s="2">
        <v>1</v>
      </c>
      <c r="AG31" s="2">
        <v>5</v>
      </c>
      <c r="AH31" s="2">
        <v>1</v>
      </c>
      <c r="AI31" s="2">
        <v>2</v>
      </c>
      <c r="AJ31" s="2">
        <v>5</v>
      </c>
      <c r="AK31" s="2">
        <v>4</v>
      </c>
      <c r="AL31" s="21" t="s">
        <v>59</v>
      </c>
      <c r="AM31" s="21" t="s">
        <v>60</v>
      </c>
      <c r="AN31" s="21" t="s">
        <v>62</v>
      </c>
      <c r="AO31" s="21" t="s">
        <v>62</v>
      </c>
      <c r="AP31" s="21" t="s">
        <v>61</v>
      </c>
      <c r="AQ31" s="21" t="s">
        <v>61</v>
      </c>
      <c r="AR31" s="21" t="s">
        <v>61</v>
      </c>
      <c r="AS31" s="21" t="s">
        <v>61</v>
      </c>
      <c r="AT31" s="21" t="s">
        <v>61</v>
      </c>
      <c r="AU31" s="21" t="s">
        <v>62</v>
      </c>
      <c r="AV31" s="21" t="s">
        <v>61</v>
      </c>
      <c r="AW31" s="2">
        <v>2</v>
      </c>
      <c r="AX31" s="11">
        <v>2</v>
      </c>
      <c r="AY31" s="11">
        <v>2</v>
      </c>
      <c r="AZ31" s="11">
        <v>3</v>
      </c>
      <c r="BA31" s="11">
        <v>2</v>
      </c>
      <c r="BB31" s="2">
        <v>3</v>
      </c>
      <c r="BC31" s="2">
        <v>4</v>
      </c>
      <c r="BD31" s="2">
        <v>2</v>
      </c>
      <c r="BE31" s="2">
        <v>1</v>
      </c>
      <c r="BF31" s="2">
        <v>4</v>
      </c>
      <c r="BG31" s="2">
        <v>5</v>
      </c>
      <c r="BH31" s="2">
        <v>3</v>
      </c>
      <c r="BI31" s="2" t="s">
        <v>144</v>
      </c>
      <c r="BJ31" s="2" t="s">
        <v>145</v>
      </c>
      <c r="BK31" s="2" t="s">
        <v>146</v>
      </c>
      <c r="BL31" s="2">
        <v>4</v>
      </c>
      <c r="BM31" s="2">
        <v>5</v>
      </c>
      <c r="BN31" s="2">
        <v>2</v>
      </c>
      <c r="BO31" s="2" t="s">
        <v>65</v>
      </c>
      <c r="BP31" s="3">
        <v>307</v>
      </c>
      <c r="BQ31" s="2">
        <v>45</v>
      </c>
      <c r="BR31" s="3">
        <v>3.5</v>
      </c>
      <c r="BS31" s="3">
        <v>0.5</v>
      </c>
      <c r="BT31" s="3">
        <v>4</v>
      </c>
      <c r="BU31" s="19">
        <f t="shared" si="0"/>
        <v>14</v>
      </c>
      <c r="BV31" s="3">
        <v>0</v>
      </c>
      <c r="BW31" s="3">
        <v>4</v>
      </c>
      <c r="BX31" s="3">
        <v>1.1093999999999999</v>
      </c>
      <c r="BY31" s="3">
        <v>13</v>
      </c>
      <c r="BZ31" s="19">
        <f t="shared" si="1"/>
        <v>52</v>
      </c>
      <c r="CA31" s="3">
        <v>0</v>
      </c>
      <c r="CB31" s="3">
        <v>4</v>
      </c>
      <c r="CC31" s="3">
        <v>0.87709999999999999</v>
      </c>
      <c r="CD31" s="3">
        <v>13</v>
      </c>
      <c r="CE31" s="19">
        <f t="shared" si="2"/>
        <v>52</v>
      </c>
      <c r="CF31" s="3">
        <v>0</v>
      </c>
      <c r="CG31" s="3"/>
      <c r="CH31" s="3"/>
      <c r="CI31" s="3">
        <v>0</v>
      </c>
      <c r="CJ31" s="19">
        <f t="shared" si="3"/>
        <v>0</v>
      </c>
      <c r="CK31" s="3">
        <v>0</v>
      </c>
      <c r="CL31" s="3">
        <v>4.4545000000000003</v>
      </c>
      <c r="CM31" s="3">
        <v>0.83809999999999996</v>
      </c>
      <c r="CN31" s="3">
        <v>22</v>
      </c>
      <c r="CO31" s="19">
        <f t="shared" si="4"/>
        <v>97.999000000000009</v>
      </c>
      <c r="CP31" s="3">
        <v>1</v>
      </c>
      <c r="CQ31" s="3">
        <v>4.6666999999999996</v>
      </c>
      <c r="CR31" s="3">
        <v>0.66669999999999996</v>
      </c>
      <c r="CS31" s="3">
        <v>9</v>
      </c>
      <c r="CT31" s="19">
        <f t="shared" si="5"/>
        <v>42.000299999999996</v>
      </c>
      <c r="CU31" s="3">
        <v>0</v>
      </c>
      <c r="CV31" s="20">
        <f t="shared" si="6"/>
        <v>97.999000000000009</v>
      </c>
    </row>
    <row r="32" spans="1:100" ht="12" customHeight="1" x14ac:dyDescent="0.2">
      <c r="A32" s="2">
        <v>318</v>
      </c>
      <c r="B32" s="2">
        <f>PreAnalysis!I32</f>
        <v>0</v>
      </c>
      <c r="C32" s="1">
        <v>41659.415694444397</v>
      </c>
      <c r="D32" s="2">
        <v>4</v>
      </c>
      <c r="E32" s="2">
        <v>5</v>
      </c>
      <c r="F32" s="11">
        <v>4</v>
      </c>
      <c r="G32" s="2">
        <v>3</v>
      </c>
      <c r="H32" s="2">
        <v>1</v>
      </c>
      <c r="I32" s="2">
        <v>3</v>
      </c>
      <c r="J32" s="2">
        <v>2</v>
      </c>
      <c r="K32" s="2">
        <v>5</v>
      </c>
      <c r="L32" s="2">
        <v>5</v>
      </c>
      <c r="M32" s="2">
        <v>5</v>
      </c>
      <c r="N32" s="2">
        <v>3</v>
      </c>
      <c r="O32" s="2">
        <v>5</v>
      </c>
      <c r="P32" s="2">
        <v>5</v>
      </c>
      <c r="Q32" s="2">
        <v>2</v>
      </c>
      <c r="R32" s="2">
        <v>3</v>
      </c>
      <c r="S32" s="2">
        <v>3</v>
      </c>
      <c r="T32" s="2">
        <v>2</v>
      </c>
      <c r="U32" s="2">
        <v>5</v>
      </c>
      <c r="V32" s="2">
        <v>4</v>
      </c>
      <c r="W32" s="2">
        <v>2</v>
      </c>
      <c r="X32" s="2">
        <v>2</v>
      </c>
      <c r="Y32" s="2">
        <v>120</v>
      </c>
      <c r="Z32" s="2">
        <v>50</v>
      </c>
      <c r="AA32" s="2">
        <v>20</v>
      </c>
      <c r="AB32" s="2">
        <v>20</v>
      </c>
      <c r="AC32" s="2">
        <v>1</v>
      </c>
      <c r="AD32" s="2">
        <v>15</v>
      </c>
      <c r="AE32" s="2">
        <v>0</v>
      </c>
      <c r="AF32" s="2">
        <v>5</v>
      </c>
      <c r="AG32" s="2">
        <v>2</v>
      </c>
      <c r="AH32" s="2">
        <v>1</v>
      </c>
      <c r="AI32" s="2">
        <v>2</v>
      </c>
      <c r="AJ32" s="2">
        <v>5</v>
      </c>
      <c r="AK32" s="2">
        <v>3</v>
      </c>
      <c r="AL32" s="21" t="s">
        <v>59</v>
      </c>
      <c r="AM32" s="21" t="s">
        <v>60</v>
      </c>
      <c r="AN32" s="21" t="s">
        <v>61</v>
      </c>
      <c r="AO32" s="21" t="s">
        <v>61</v>
      </c>
      <c r="AP32" s="21" t="s">
        <v>61</v>
      </c>
      <c r="AQ32" s="21" t="s">
        <v>62</v>
      </c>
      <c r="AR32" s="21" t="s">
        <v>61</v>
      </c>
      <c r="AS32" s="21" t="s">
        <v>61</v>
      </c>
      <c r="AT32" s="21" t="s">
        <v>61</v>
      </c>
      <c r="AU32" s="21" t="s">
        <v>62</v>
      </c>
      <c r="AV32" s="21" t="s">
        <v>62</v>
      </c>
      <c r="AW32" s="2">
        <v>2</v>
      </c>
      <c r="AX32" s="11">
        <v>4</v>
      </c>
      <c r="AY32" s="11">
        <v>5</v>
      </c>
      <c r="AZ32" s="11">
        <v>1</v>
      </c>
      <c r="BA32" s="11">
        <v>1</v>
      </c>
      <c r="BB32" s="2">
        <v>4</v>
      </c>
      <c r="BC32" s="2">
        <v>3</v>
      </c>
      <c r="BD32" s="2">
        <v>3</v>
      </c>
      <c r="BE32" s="2">
        <v>1</v>
      </c>
      <c r="BF32" s="2">
        <v>1</v>
      </c>
      <c r="BG32" s="2">
        <v>2</v>
      </c>
      <c r="BH32" s="2">
        <v>4</v>
      </c>
      <c r="BI32" s="2" t="s">
        <v>147</v>
      </c>
      <c r="BJ32" s="2" t="s">
        <v>148</v>
      </c>
      <c r="BK32" s="2" t="s">
        <v>149</v>
      </c>
      <c r="BL32" s="2">
        <v>5</v>
      </c>
      <c r="BM32" s="2">
        <v>5</v>
      </c>
      <c r="BN32" s="2">
        <v>4</v>
      </c>
      <c r="BO32" s="2" t="s">
        <v>65</v>
      </c>
      <c r="BP32" s="3">
        <v>318</v>
      </c>
      <c r="BQ32" s="2">
        <v>10</v>
      </c>
      <c r="BR32" s="3"/>
      <c r="BS32" s="3"/>
      <c r="BT32" s="3">
        <v>0</v>
      </c>
      <c r="BU32" s="19">
        <f t="shared" si="0"/>
        <v>0</v>
      </c>
      <c r="BV32" s="3">
        <v>0</v>
      </c>
      <c r="BW32" s="3">
        <v>4.25</v>
      </c>
      <c r="BX32" s="3">
        <v>0.82920000000000005</v>
      </c>
      <c r="BY32" s="3">
        <v>4</v>
      </c>
      <c r="BZ32" s="19">
        <f t="shared" si="1"/>
        <v>17</v>
      </c>
      <c r="CA32" s="3">
        <v>0</v>
      </c>
      <c r="CB32" s="3">
        <v>4.5</v>
      </c>
      <c r="CC32" s="3">
        <v>0.5</v>
      </c>
      <c r="CD32" s="3">
        <v>2</v>
      </c>
      <c r="CE32" s="19">
        <f t="shared" si="2"/>
        <v>9</v>
      </c>
      <c r="CF32" s="3">
        <v>0</v>
      </c>
      <c r="CG32" s="3">
        <v>4</v>
      </c>
      <c r="CH32" s="3">
        <v>0</v>
      </c>
      <c r="CI32" s="3">
        <v>1</v>
      </c>
      <c r="CJ32" s="19">
        <f t="shared" si="3"/>
        <v>4</v>
      </c>
      <c r="CK32" s="3">
        <v>0</v>
      </c>
      <c r="CL32" s="3">
        <v>4</v>
      </c>
      <c r="CM32" s="3">
        <v>0.63249999999999995</v>
      </c>
      <c r="CN32" s="3">
        <v>5</v>
      </c>
      <c r="CO32" s="19">
        <f t="shared" si="4"/>
        <v>20</v>
      </c>
      <c r="CP32" s="3">
        <v>1</v>
      </c>
      <c r="CQ32" s="3"/>
      <c r="CR32" s="3"/>
      <c r="CS32" s="3">
        <v>0</v>
      </c>
      <c r="CT32" s="19">
        <f t="shared" si="5"/>
        <v>0</v>
      </c>
      <c r="CU32" s="3">
        <v>0</v>
      </c>
      <c r="CV32" s="20">
        <f t="shared" si="6"/>
        <v>20</v>
      </c>
    </row>
    <row r="33" spans="1:100" ht="12" customHeight="1" x14ac:dyDescent="0.2">
      <c r="A33" s="2">
        <v>321</v>
      </c>
      <c r="B33" s="2">
        <f>PreAnalysis!I33</f>
        <v>1</v>
      </c>
      <c r="C33" s="1">
        <v>41660.589062500003</v>
      </c>
      <c r="D33" s="2">
        <v>4</v>
      </c>
      <c r="E33" s="2">
        <v>5</v>
      </c>
      <c r="F33" s="11">
        <v>5</v>
      </c>
      <c r="G33" s="2">
        <v>3</v>
      </c>
      <c r="H33" s="2">
        <v>4</v>
      </c>
      <c r="I33" s="2">
        <v>2</v>
      </c>
      <c r="J33" s="2">
        <v>2</v>
      </c>
      <c r="K33" s="2">
        <v>3</v>
      </c>
      <c r="L33" s="2">
        <v>3</v>
      </c>
      <c r="M33" s="2">
        <v>5</v>
      </c>
      <c r="N33" s="2">
        <v>3</v>
      </c>
      <c r="O33" s="2">
        <v>5</v>
      </c>
      <c r="P33" s="2">
        <v>5</v>
      </c>
      <c r="Q33" s="2">
        <v>1</v>
      </c>
      <c r="R33" s="2">
        <v>5</v>
      </c>
      <c r="S33" s="2">
        <v>2</v>
      </c>
      <c r="T33" s="2">
        <v>5</v>
      </c>
      <c r="U33" s="2">
        <v>3</v>
      </c>
      <c r="V33" s="2">
        <v>4</v>
      </c>
      <c r="W33" s="2">
        <v>4</v>
      </c>
      <c r="X33" s="2">
        <v>4</v>
      </c>
      <c r="Y33" s="2">
        <v>15</v>
      </c>
      <c r="Z33" s="2">
        <v>8</v>
      </c>
      <c r="AA33" s="2">
        <v>5</v>
      </c>
      <c r="AB33" s="2">
        <v>1</v>
      </c>
      <c r="AC33" s="2">
        <v>0</v>
      </c>
      <c r="AD33" s="2">
        <v>1</v>
      </c>
      <c r="AE33" s="2">
        <v>0</v>
      </c>
      <c r="AF33" s="2">
        <v>2</v>
      </c>
      <c r="AG33" s="2">
        <v>3</v>
      </c>
      <c r="AH33" s="2">
        <v>1</v>
      </c>
      <c r="AI33" s="2">
        <v>2</v>
      </c>
      <c r="AJ33" s="2">
        <v>4</v>
      </c>
      <c r="AK33" s="2">
        <v>2</v>
      </c>
      <c r="AL33" s="21" t="s">
        <v>59</v>
      </c>
      <c r="AM33" s="21" t="s">
        <v>60</v>
      </c>
      <c r="AN33" s="21" t="s">
        <v>62</v>
      </c>
      <c r="AO33" s="21" t="s">
        <v>62</v>
      </c>
      <c r="AP33" s="21" t="s">
        <v>61</v>
      </c>
      <c r="AQ33" s="21" t="s">
        <v>62</v>
      </c>
      <c r="AR33" s="21" t="s">
        <v>62</v>
      </c>
      <c r="AS33" s="21" t="s">
        <v>61</v>
      </c>
      <c r="AT33" s="21" t="s">
        <v>61</v>
      </c>
      <c r="AU33" s="21" t="s">
        <v>62</v>
      </c>
      <c r="AV33" s="21" t="s">
        <v>61</v>
      </c>
      <c r="AW33" s="2">
        <v>2</v>
      </c>
      <c r="AX33" s="11">
        <v>4</v>
      </c>
      <c r="AY33" s="11">
        <v>3</v>
      </c>
      <c r="AZ33" s="11">
        <v>4</v>
      </c>
      <c r="BA33" s="11">
        <v>1</v>
      </c>
      <c r="BB33" s="2">
        <v>5</v>
      </c>
      <c r="BC33" s="2">
        <v>3</v>
      </c>
      <c r="BD33" s="2">
        <v>3</v>
      </c>
      <c r="BE33" s="2">
        <v>2</v>
      </c>
      <c r="BF33" s="2">
        <v>3</v>
      </c>
      <c r="BG33" s="2">
        <v>5</v>
      </c>
      <c r="BH33" s="2">
        <v>3</v>
      </c>
      <c r="BI33" s="2" t="s">
        <v>150</v>
      </c>
      <c r="BJ33" s="2" t="s">
        <v>151</v>
      </c>
      <c r="BK33" s="2" t="s">
        <v>152</v>
      </c>
      <c r="BL33" s="2">
        <v>4</v>
      </c>
      <c r="BM33" s="2">
        <v>4</v>
      </c>
      <c r="BN33" s="2">
        <v>5</v>
      </c>
      <c r="BO33" s="2" t="s">
        <v>65</v>
      </c>
      <c r="BP33" s="3">
        <v>321</v>
      </c>
      <c r="BQ33" s="2">
        <v>59</v>
      </c>
      <c r="BR33" s="3">
        <v>3.6667000000000001</v>
      </c>
      <c r="BS33" s="3">
        <v>1.1054999999999999</v>
      </c>
      <c r="BT33" s="3">
        <v>6</v>
      </c>
      <c r="BU33" s="19">
        <f t="shared" si="0"/>
        <v>22.0002</v>
      </c>
      <c r="BV33" s="3">
        <v>0</v>
      </c>
      <c r="BW33" s="3">
        <v>3.95</v>
      </c>
      <c r="BX33" s="3">
        <v>0.97340000000000004</v>
      </c>
      <c r="BY33" s="3">
        <v>20</v>
      </c>
      <c r="BZ33" s="19">
        <f t="shared" si="1"/>
        <v>79</v>
      </c>
      <c r="CA33" s="3">
        <v>0</v>
      </c>
      <c r="CB33" s="3">
        <v>3.875</v>
      </c>
      <c r="CC33" s="3">
        <v>0.99219999999999997</v>
      </c>
      <c r="CD33" s="3">
        <v>16</v>
      </c>
      <c r="CE33" s="19">
        <f t="shared" si="2"/>
        <v>62</v>
      </c>
      <c r="CF33" s="3">
        <v>0</v>
      </c>
      <c r="CG33" s="3">
        <v>5</v>
      </c>
      <c r="CH33" s="3">
        <v>0</v>
      </c>
      <c r="CI33" s="3">
        <v>1</v>
      </c>
      <c r="CJ33" s="19">
        <f t="shared" si="3"/>
        <v>5</v>
      </c>
      <c r="CK33" s="3">
        <v>0</v>
      </c>
      <c r="CL33" s="3">
        <v>4.2222</v>
      </c>
      <c r="CM33" s="3">
        <v>0.78569999999999995</v>
      </c>
      <c r="CN33" s="3">
        <v>36</v>
      </c>
      <c r="CO33" s="19">
        <f t="shared" si="4"/>
        <v>151.9992</v>
      </c>
      <c r="CP33" s="3">
        <v>1</v>
      </c>
      <c r="CQ33" s="3">
        <v>3.6922999999999999</v>
      </c>
      <c r="CR33" s="3">
        <v>0.82130000000000003</v>
      </c>
      <c r="CS33" s="3">
        <v>13</v>
      </c>
      <c r="CT33" s="19">
        <f t="shared" si="5"/>
        <v>47.999899999999997</v>
      </c>
      <c r="CU33" s="3">
        <v>0</v>
      </c>
      <c r="CV33" s="20">
        <f t="shared" si="6"/>
        <v>151.9992</v>
      </c>
    </row>
    <row r="34" spans="1:100" ht="12" customHeight="1" x14ac:dyDescent="0.2">
      <c r="A34" s="2">
        <v>328</v>
      </c>
      <c r="B34" s="2">
        <f>PreAnalysis!I34</f>
        <v>1</v>
      </c>
      <c r="C34" s="1">
        <v>41661.5213657407</v>
      </c>
      <c r="D34" s="2">
        <v>3</v>
      </c>
      <c r="E34" s="2">
        <v>4</v>
      </c>
      <c r="F34" s="11">
        <v>4</v>
      </c>
      <c r="G34" s="2">
        <v>4</v>
      </c>
      <c r="H34" s="2">
        <v>4</v>
      </c>
      <c r="I34" s="2">
        <v>3</v>
      </c>
      <c r="J34" s="2">
        <v>4</v>
      </c>
      <c r="K34" s="2">
        <v>3</v>
      </c>
      <c r="L34" s="2">
        <v>4</v>
      </c>
      <c r="M34" s="2">
        <v>4</v>
      </c>
      <c r="N34" s="2">
        <v>5</v>
      </c>
      <c r="O34" s="2">
        <v>3</v>
      </c>
      <c r="P34" s="2">
        <v>5</v>
      </c>
      <c r="Q34" s="2">
        <v>3</v>
      </c>
      <c r="R34" s="2">
        <v>3</v>
      </c>
      <c r="S34" s="2">
        <v>5</v>
      </c>
      <c r="T34" s="2">
        <v>3</v>
      </c>
      <c r="U34" s="2">
        <v>5</v>
      </c>
      <c r="V34" s="2">
        <v>5</v>
      </c>
      <c r="W34" s="2">
        <v>2</v>
      </c>
      <c r="X34" s="2">
        <v>4</v>
      </c>
      <c r="Y34" s="2">
        <v>100</v>
      </c>
      <c r="Z34" s="2">
        <v>10</v>
      </c>
      <c r="AA34" s="2">
        <v>5</v>
      </c>
      <c r="AB34" s="2">
        <v>40</v>
      </c>
      <c r="AC34" s="2">
        <v>0</v>
      </c>
      <c r="AD34" s="2">
        <v>40</v>
      </c>
      <c r="AE34" s="2">
        <v>5</v>
      </c>
      <c r="AF34" s="2">
        <v>3</v>
      </c>
      <c r="AG34" s="2">
        <v>5</v>
      </c>
      <c r="AH34" s="2">
        <v>1</v>
      </c>
      <c r="AI34" s="2">
        <v>2</v>
      </c>
      <c r="AJ34" s="2">
        <v>5</v>
      </c>
      <c r="AK34" s="2">
        <v>3</v>
      </c>
      <c r="AL34" s="21" t="s">
        <v>70</v>
      </c>
      <c r="AM34" s="21" t="s">
        <v>60</v>
      </c>
      <c r="AN34" s="21" t="s">
        <v>61</v>
      </c>
      <c r="AO34" s="21" t="s">
        <v>62</v>
      </c>
      <c r="AP34" s="21" t="s">
        <v>61</v>
      </c>
      <c r="AQ34" s="21" t="s">
        <v>62</v>
      </c>
      <c r="AR34" s="21" t="s">
        <v>61</v>
      </c>
      <c r="AS34" s="21" t="s">
        <v>61</v>
      </c>
      <c r="AT34" s="21" t="s">
        <v>61</v>
      </c>
      <c r="AU34" s="21" t="s">
        <v>62</v>
      </c>
      <c r="AV34" s="21" t="s">
        <v>61</v>
      </c>
      <c r="AW34" s="2">
        <v>2</v>
      </c>
      <c r="AX34" s="11">
        <v>3</v>
      </c>
      <c r="AY34" s="11">
        <v>4</v>
      </c>
      <c r="AZ34" s="11">
        <v>4</v>
      </c>
      <c r="BA34" s="11">
        <v>4</v>
      </c>
      <c r="BB34" s="2">
        <v>4</v>
      </c>
      <c r="BC34" s="2">
        <v>2</v>
      </c>
      <c r="BD34" s="2">
        <v>2</v>
      </c>
      <c r="BE34" s="2">
        <v>1</v>
      </c>
      <c r="BF34" s="2">
        <v>3</v>
      </c>
      <c r="BG34" s="2">
        <v>5</v>
      </c>
      <c r="BH34" s="2">
        <v>4</v>
      </c>
      <c r="BI34" s="2"/>
      <c r="BJ34" s="2"/>
      <c r="BK34" s="2"/>
      <c r="BL34" s="2"/>
      <c r="BM34" s="2"/>
      <c r="BN34" s="2"/>
      <c r="BO34" s="2" t="s">
        <v>65</v>
      </c>
      <c r="BP34" s="3">
        <v>328</v>
      </c>
      <c r="BQ34" s="2">
        <v>74</v>
      </c>
      <c r="BR34" s="3">
        <v>3.75</v>
      </c>
      <c r="BS34" s="3">
        <v>0.82920000000000005</v>
      </c>
      <c r="BT34" s="3">
        <v>4</v>
      </c>
      <c r="BU34" s="19">
        <f t="shared" si="0"/>
        <v>15</v>
      </c>
      <c r="BV34" s="3">
        <v>0</v>
      </c>
      <c r="BW34" s="3">
        <v>4</v>
      </c>
      <c r="BX34" s="3">
        <v>0.97589999999999999</v>
      </c>
      <c r="BY34" s="3">
        <v>21</v>
      </c>
      <c r="BZ34" s="19">
        <f t="shared" si="1"/>
        <v>84</v>
      </c>
      <c r="CA34" s="3">
        <v>0</v>
      </c>
      <c r="CB34" s="3">
        <v>3.6667000000000001</v>
      </c>
      <c r="CC34" s="3">
        <v>0.8357</v>
      </c>
      <c r="CD34" s="3">
        <v>21</v>
      </c>
      <c r="CE34" s="19">
        <f t="shared" si="2"/>
        <v>77.000699999999995</v>
      </c>
      <c r="CF34" s="3">
        <v>0</v>
      </c>
      <c r="CG34" s="3">
        <v>3.75</v>
      </c>
      <c r="CH34" s="3">
        <v>0.433</v>
      </c>
      <c r="CI34" s="3">
        <v>8</v>
      </c>
      <c r="CJ34" s="19">
        <f t="shared" si="3"/>
        <v>30</v>
      </c>
      <c r="CK34" s="3">
        <v>0</v>
      </c>
      <c r="CL34" s="3">
        <v>3.5278</v>
      </c>
      <c r="CM34" s="3">
        <v>0.79879999999999995</v>
      </c>
      <c r="CN34" s="3">
        <v>36</v>
      </c>
      <c r="CO34" s="19">
        <f t="shared" si="4"/>
        <v>127.0008</v>
      </c>
      <c r="CP34" s="3">
        <v>1</v>
      </c>
      <c r="CQ34" s="3">
        <v>3.5</v>
      </c>
      <c r="CR34" s="3">
        <v>0.76380000000000003</v>
      </c>
      <c r="CS34" s="3">
        <v>12</v>
      </c>
      <c r="CT34" s="19">
        <f t="shared" si="5"/>
        <v>42</v>
      </c>
      <c r="CU34" s="3">
        <v>0</v>
      </c>
      <c r="CV34" s="20">
        <f t="shared" si="6"/>
        <v>127.0008</v>
      </c>
    </row>
    <row r="35" spans="1:100" ht="12" customHeight="1" x14ac:dyDescent="0.2">
      <c r="A35" s="2">
        <v>361</v>
      </c>
      <c r="B35" s="2">
        <f>PreAnalysis!I35</f>
        <v>0</v>
      </c>
      <c r="C35" s="1">
        <v>41659.379699074103</v>
      </c>
      <c r="D35" s="2">
        <v>1</v>
      </c>
      <c r="E35" s="2">
        <v>5</v>
      </c>
      <c r="F35" s="11">
        <v>4</v>
      </c>
      <c r="G35" s="2">
        <v>2</v>
      </c>
      <c r="H35" s="2">
        <v>1</v>
      </c>
      <c r="I35" s="2">
        <v>3</v>
      </c>
      <c r="J35" s="2">
        <v>2</v>
      </c>
      <c r="K35" s="2">
        <v>1</v>
      </c>
      <c r="L35" s="2">
        <v>3</v>
      </c>
      <c r="M35" s="2">
        <v>4</v>
      </c>
      <c r="N35" s="2">
        <v>3</v>
      </c>
      <c r="O35" s="2">
        <v>2</v>
      </c>
      <c r="P35" s="2">
        <v>4</v>
      </c>
      <c r="Q35" s="2">
        <v>2</v>
      </c>
      <c r="R35" s="2">
        <v>3</v>
      </c>
      <c r="S35" s="2">
        <v>5</v>
      </c>
      <c r="T35" s="2">
        <v>5</v>
      </c>
      <c r="U35" s="2">
        <v>4</v>
      </c>
      <c r="V35" s="2">
        <v>5</v>
      </c>
      <c r="W35" s="2">
        <v>1</v>
      </c>
      <c r="X35" s="2">
        <v>2</v>
      </c>
      <c r="Y35" s="2">
        <v>100</v>
      </c>
      <c r="Z35" s="2">
        <v>4</v>
      </c>
      <c r="AA35" s="2">
        <v>15</v>
      </c>
      <c r="AB35" s="2">
        <v>30</v>
      </c>
      <c r="AC35" s="2">
        <v>0</v>
      </c>
      <c r="AD35" s="2">
        <v>40</v>
      </c>
      <c r="AE35" s="2">
        <v>30</v>
      </c>
      <c r="AF35" s="2">
        <v>1</v>
      </c>
      <c r="AG35" s="2">
        <v>5</v>
      </c>
      <c r="AH35" s="2">
        <v>1</v>
      </c>
      <c r="AI35" s="2">
        <v>2</v>
      </c>
      <c r="AJ35" s="2">
        <v>5</v>
      </c>
      <c r="AK35" s="2">
        <v>2</v>
      </c>
      <c r="AL35" s="21" t="s">
        <v>59</v>
      </c>
      <c r="AM35" s="21" t="s">
        <v>60</v>
      </c>
      <c r="AN35" s="21" t="s">
        <v>62</v>
      </c>
      <c r="AO35" s="21" t="s">
        <v>62</v>
      </c>
      <c r="AP35" s="21" t="s">
        <v>61</v>
      </c>
      <c r="AQ35" s="21" t="s">
        <v>62</v>
      </c>
      <c r="AR35" s="21" t="s">
        <v>61</v>
      </c>
      <c r="AS35" s="21" t="s">
        <v>62</v>
      </c>
      <c r="AT35" s="21" t="s">
        <v>61</v>
      </c>
      <c r="AU35" s="21" t="s">
        <v>62</v>
      </c>
      <c r="AV35" s="21" t="s">
        <v>61</v>
      </c>
      <c r="AW35" s="2">
        <v>2</v>
      </c>
      <c r="AX35" s="11">
        <v>4</v>
      </c>
      <c r="AY35" s="11">
        <v>4</v>
      </c>
      <c r="AZ35" s="11">
        <v>2</v>
      </c>
      <c r="BA35" s="11">
        <v>3</v>
      </c>
      <c r="BB35" s="2">
        <v>4</v>
      </c>
      <c r="BC35" s="2">
        <v>3</v>
      </c>
      <c r="BD35" s="2">
        <v>2</v>
      </c>
      <c r="BE35" s="2">
        <v>5</v>
      </c>
      <c r="BF35" s="2">
        <v>5</v>
      </c>
      <c r="BG35" s="2">
        <v>5</v>
      </c>
      <c r="BH35" s="2">
        <v>3</v>
      </c>
      <c r="BI35" s="2" t="s">
        <v>153</v>
      </c>
      <c r="BJ35" s="2" t="s">
        <v>154</v>
      </c>
      <c r="BK35" s="2" t="s">
        <v>155</v>
      </c>
      <c r="BL35" s="2">
        <v>4</v>
      </c>
      <c r="BM35" s="2">
        <v>5</v>
      </c>
      <c r="BN35" s="2">
        <v>3</v>
      </c>
      <c r="BO35" s="2" t="s">
        <v>65</v>
      </c>
      <c r="BP35" s="3">
        <v>361</v>
      </c>
      <c r="BQ35" s="2">
        <v>7</v>
      </c>
      <c r="BR35" s="3"/>
      <c r="BS35" s="3"/>
      <c r="BT35" s="3">
        <v>0</v>
      </c>
      <c r="BU35" s="19">
        <f t="shared" si="0"/>
        <v>0</v>
      </c>
      <c r="BV35" s="3">
        <v>0</v>
      </c>
      <c r="BW35" s="3">
        <v>5</v>
      </c>
      <c r="BX35" s="3">
        <v>0</v>
      </c>
      <c r="BY35" s="3">
        <v>6</v>
      </c>
      <c r="BZ35" s="19">
        <f t="shared" si="1"/>
        <v>30</v>
      </c>
      <c r="CA35" s="3">
        <v>1</v>
      </c>
      <c r="CB35" s="3">
        <v>4.6666999999999996</v>
      </c>
      <c r="CC35" s="3">
        <v>0.47139999999999999</v>
      </c>
      <c r="CD35" s="3">
        <v>3</v>
      </c>
      <c r="CE35" s="19">
        <f t="shared" si="2"/>
        <v>14.0001</v>
      </c>
      <c r="CF35" s="3">
        <v>0</v>
      </c>
      <c r="CG35" s="3"/>
      <c r="CH35" s="3"/>
      <c r="CI35" s="3">
        <v>0</v>
      </c>
      <c r="CJ35" s="19">
        <f t="shared" si="3"/>
        <v>0</v>
      </c>
      <c r="CK35" s="3">
        <v>0</v>
      </c>
      <c r="CL35" s="3"/>
      <c r="CM35" s="3"/>
      <c r="CN35" s="3">
        <v>0</v>
      </c>
      <c r="CO35" s="19">
        <f t="shared" si="4"/>
        <v>0</v>
      </c>
      <c r="CP35" s="3">
        <v>0</v>
      </c>
      <c r="CQ35" s="3"/>
      <c r="CR35" s="3"/>
      <c r="CS35" s="3">
        <v>0</v>
      </c>
      <c r="CT35" s="19">
        <f t="shared" si="5"/>
        <v>0</v>
      </c>
      <c r="CU35" s="3">
        <v>0</v>
      </c>
      <c r="CV35" s="20">
        <f t="shared" si="6"/>
        <v>30</v>
      </c>
    </row>
    <row r="36" spans="1:100" ht="12" customHeight="1" x14ac:dyDescent="0.2">
      <c r="A36" s="2">
        <v>377</v>
      </c>
      <c r="B36" s="2">
        <f>PreAnalysis!I36</f>
        <v>1</v>
      </c>
      <c r="C36" s="1">
        <v>41662.359050925901</v>
      </c>
      <c r="D36" s="2">
        <v>4</v>
      </c>
      <c r="E36" s="2">
        <v>5</v>
      </c>
      <c r="F36" s="11">
        <v>2</v>
      </c>
      <c r="G36" s="2">
        <v>4</v>
      </c>
      <c r="H36" s="2">
        <v>4</v>
      </c>
      <c r="I36" s="2">
        <v>3</v>
      </c>
      <c r="J36" s="2">
        <v>1</v>
      </c>
      <c r="K36" s="2">
        <v>1</v>
      </c>
      <c r="L36" s="2">
        <v>5</v>
      </c>
      <c r="M36" s="2">
        <v>2</v>
      </c>
      <c r="N36" s="2">
        <v>3</v>
      </c>
      <c r="O36" s="2">
        <v>3</v>
      </c>
      <c r="P36" s="2">
        <v>5</v>
      </c>
      <c r="Q36" s="2">
        <v>1</v>
      </c>
      <c r="R36" s="2">
        <v>4</v>
      </c>
      <c r="S36" s="2">
        <v>3</v>
      </c>
      <c r="T36" s="2">
        <v>5</v>
      </c>
      <c r="U36" s="2">
        <v>5</v>
      </c>
      <c r="V36" s="2">
        <v>5</v>
      </c>
      <c r="W36" s="2">
        <v>4</v>
      </c>
      <c r="X36" s="2">
        <v>5</v>
      </c>
      <c r="Y36" s="2">
        <v>80</v>
      </c>
      <c r="Z36" s="2">
        <v>10</v>
      </c>
      <c r="AA36" s="2">
        <v>30</v>
      </c>
      <c r="AB36" s="2">
        <v>20</v>
      </c>
      <c r="AC36" s="2">
        <v>5</v>
      </c>
      <c r="AD36" s="2">
        <v>5</v>
      </c>
      <c r="AE36" s="2">
        <v>10</v>
      </c>
      <c r="AF36" s="2">
        <v>1</v>
      </c>
      <c r="AG36" s="2">
        <v>5</v>
      </c>
      <c r="AH36" s="2">
        <v>1</v>
      </c>
      <c r="AI36" s="2">
        <v>2</v>
      </c>
      <c r="AJ36" s="2">
        <v>4</v>
      </c>
      <c r="AK36" s="2">
        <v>3</v>
      </c>
      <c r="AL36" s="21" t="s">
        <v>59</v>
      </c>
      <c r="AM36" s="21" t="s">
        <v>60</v>
      </c>
      <c r="AN36" s="21" t="s">
        <v>62</v>
      </c>
      <c r="AO36" s="21" t="s">
        <v>62</v>
      </c>
      <c r="AP36" s="21" t="s">
        <v>62</v>
      </c>
      <c r="AQ36" s="21" t="s">
        <v>61</v>
      </c>
      <c r="AR36" s="21" t="s">
        <v>62</v>
      </c>
      <c r="AS36" s="21" t="s">
        <v>61</v>
      </c>
      <c r="AT36" s="21" t="s">
        <v>61</v>
      </c>
      <c r="AU36" s="21" t="s">
        <v>62</v>
      </c>
      <c r="AV36" s="21" t="s">
        <v>61</v>
      </c>
      <c r="AW36" s="2">
        <v>2</v>
      </c>
      <c r="AX36" s="11">
        <v>2</v>
      </c>
      <c r="AY36" s="11">
        <v>3</v>
      </c>
      <c r="AZ36" s="11">
        <v>3</v>
      </c>
      <c r="BA36" s="11">
        <v>2</v>
      </c>
      <c r="BB36" s="2">
        <v>4</v>
      </c>
      <c r="BC36" s="2">
        <v>1</v>
      </c>
      <c r="BD36" s="2">
        <v>3</v>
      </c>
      <c r="BE36" s="2">
        <v>1</v>
      </c>
      <c r="BF36" s="2">
        <v>2</v>
      </c>
      <c r="BG36" s="2">
        <v>4</v>
      </c>
      <c r="BH36" s="2">
        <v>4</v>
      </c>
      <c r="BI36" s="2" t="s">
        <v>156</v>
      </c>
      <c r="BJ36" s="2" t="s">
        <v>157</v>
      </c>
      <c r="BK36" s="2" t="s">
        <v>158</v>
      </c>
      <c r="BL36" s="2">
        <v>4</v>
      </c>
      <c r="BM36" s="2">
        <v>5</v>
      </c>
      <c r="BN36" s="2">
        <v>5</v>
      </c>
      <c r="BO36" s="2" t="s">
        <v>65</v>
      </c>
      <c r="BP36" s="3">
        <v>377</v>
      </c>
      <c r="BQ36" s="2">
        <v>41</v>
      </c>
      <c r="BR36" s="3">
        <v>3</v>
      </c>
      <c r="BS36" s="3">
        <v>0</v>
      </c>
      <c r="BT36" s="3">
        <v>1</v>
      </c>
      <c r="BU36" s="19">
        <f t="shared" si="0"/>
        <v>3</v>
      </c>
      <c r="BV36" s="3">
        <v>0</v>
      </c>
      <c r="BW36" s="3">
        <v>4.0625</v>
      </c>
      <c r="BX36" s="3">
        <v>0.74739999999999995</v>
      </c>
      <c r="BY36" s="3">
        <v>16</v>
      </c>
      <c r="BZ36" s="19">
        <f t="shared" si="1"/>
        <v>65</v>
      </c>
      <c r="CA36" s="3">
        <v>0</v>
      </c>
      <c r="CB36" s="3">
        <v>3.75</v>
      </c>
      <c r="CC36" s="3">
        <v>0.82920000000000005</v>
      </c>
      <c r="CD36" s="3">
        <v>4</v>
      </c>
      <c r="CE36" s="19">
        <f t="shared" si="2"/>
        <v>15</v>
      </c>
      <c r="CF36" s="3">
        <v>0</v>
      </c>
      <c r="CG36" s="3"/>
      <c r="CH36" s="3"/>
      <c r="CI36" s="3">
        <v>0</v>
      </c>
      <c r="CJ36" s="19">
        <f t="shared" si="3"/>
        <v>0</v>
      </c>
      <c r="CK36" s="3">
        <v>0</v>
      </c>
      <c r="CL36" s="3">
        <v>4.0332999999999997</v>
      </c>
      <c r="CM36" s="3">
        <v>0.875</v>
      </c>
      <c r="CN36" s="3">
        <v>30</v>
      </c>
      <c r="CO36" s="19">
        <f t="shared" si="4"/>
        <v>120.999</v>
      </c>
      <c r="CP36" s="3">
        <v>1</v>
      </c>
      <c r="CQ36" s="3">
        <v>4</v>
      </c>
      <c r="CR36" s="3">
        <v>0.95350000000000001</v>
      </c>
      <c r="CS36" s="3">
        <v>11</v>
      </c>
      <c r="CT36" s="19">
        <f t="shared" si="5"/>
        <v>44</v>
      </c>
      <c r="CU36" s="3">
        <v>0</v>
      </c>
      <c r="CV36" s="20">
        <f t="shared" si="6"/>
        <v>120.999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2"/>
  <sheetViews>
    <sheetView workbookViewId="0">
      <selection sqref="A1:D72"/>
    </sheetView>
  </sheetViews>
  <sheetFormatPr defaultRowHeight="12.75" x14ac:dyDescent="0.2"/>
  <cols>
    <col min="1" max="1" width="18.85546875" customWidth="1"/>
    <col min="2" max="2" width="9.140625" customWidth="1"/>
    <col min="4" max="4" width="108.42578125" customWidth="1"/>
  </cols>
  <sheetData>
    <row r="1" spans="1:5" ht="12" customHeight="1" x14ac:dyDescent="0.2">
      <c r="A1" s="4" t="s">
        <v>199</v>
      </c>
      <c r="B1" s="4" t="s">
        <v>234</v>
      </c>
      <c r="C1" s="4" t="s">
        <v>197</v>
      </c>
      <c r="D1" s="4" t="s">
        <v>198</v>
      </c>
    </row>
    <row r="2" spans="1:5" ht="12" customHeight="1" x14ac:dyDescent="0.2">
      <c r="D2" s="6" t="s">
        <v>58</v>
      </c>
    </row>
    <row r="3" spans="1:5" ht="12" customHeight="1" x14ac:dyDescent="0.2">
      <c r="D3" s="6" t="s">
        <v>188</v>
      </c>
    </row>
    <row r="4" spans="1:5" ht="12" customHeight="1" x14ac:dyDescent="0.2">
      <c r="D4" s="6" t="s">
        <v>0</v>
      </c>
    </row>
    <row r="5" spans="1:5" ht="12" customHeight="1" x14ac:dyDescent="0.2">
      <c r="A5" s="4" t="s">
        <v>205</v>
      </c>
      <c r="B5" s="4">
        <v>1</v>
      </c>
      <c r="C5">
        <v>4</v>
      </c>
      <c r="D5" s="6" t="s">
        <v>1</v>
      </c>
    </row>
    <row r="6" spans="1:5" ht="12" customHeight="1" x14ac:dyDescent="0.2">
      <c r="B6">
        <v>2</v>
      </c>
      <c r="C6">
        <v>5</v>
      </c>
      <c r="D6" s="6" t="s">
        <v>2</v>
      </c>
      <c r="E6">
        <v>1</v>
      </c>
    </row>
    <row r="7" spans="1:5" ht="12" customHeight="1" x14ac:dyDescent="0.2">
      <c r="B7" s="4">
        <v>3</v>
      </c>
      <c r="C7">
        <v>6</v>
      </c>
      <c r="D7" s="6" t="s">
        <v>3</v>
      </c>
      <c r="E7">
        <v>2</v>
      </c>
    </row>
    <row r="8" spans="1:5" ht="12" customHeight="1" x14ac:dyDescent="0.2">
      <c r="B8">
        <v>4</v>
      </c>
      <c r="C8">
        <v>7</v>
      </c>
      <c r="D8" s="6" t="s">
        <v>4</v>
      </c>
    </row>
    <row r="9" spans="1:5" ht="12" customHeight="1" x14ac:dyDescent="0.2">
      <c r="B9" s="4">
        <v>5</v>
      </c>
      <c r="C9">
        <v>8</v>
      </c>
      <c r="D9" s="6" t="s">
        <v>5</v>
      </c>
    </row>
    <row r="10" spans="1:5" ht="12" customHeight="1" x14ac:dyDescent="0.2">
      <c r="B10">
        <v>6</v>
      </c>
      <c r="C10">
        <v>9</v>
      </c>
      <c r="D10" s="6" t="s">
        <v>6</v>
      </c>
    </row>
    <row r="11" spans="1:5" ht="12" customHeight="1" x14ac:dyDescent="0.2">
      <c r="B11" s="4">
        <v>7</v>
      </c>
      <c r="C11">
        <v>10</v>
      </c>
      <c r="D11" s="6" t="s">
        <v>7</v>
      </c>
    </row>
    <row r="12" spans="1:5" ht="12" customHeight="1" x14ac:dyDescent="0.2">
      <c r="B12">
        <v>8</v>
      </c>
      <c r="C12">
        <v>11</v>
      </c>
      <c r="D12" s="6" t="s">
        <v>8</v>
      </c>
    </row>
    <row r="13" spans="1:5" ht="12" customHeight="1" x14ac:dyDescent="0.2">
      <c r="D13" s="6"/>
    </row>
    <row r="14" spans="1:5" ht="12" customHeight="1" x14ac:dyDescent="0.2">
      <c r="A14" s="4" t="s">
        <v>206</v>
      </c>
      <c r="B14" s="4"/>
      <c r="C14">
        <v>12</v>
      </c>
      <c r="D14" s="6" t="s">
        <v>9</v>
      </c>
    </row>
    <row r="15" spans="1:5" ht="12" customHeight="1" x14ac:dyDescent="0.2">
      <c r="C15">
        <v>13</v>
      </c>
      <c r="D15" s="6" t="s">
        <v>10</v>
      </c>
    </row>
    <row r="16" spans="1:5" ht="12" customHeight="1" x14ac:dyDescent="0.2">
      <c r="C16">
        <v>14</v>
      </c>
      <c r="D16" s="6" t="s">
        <v>11</v>
      </c>
    </row>
    <row r="17" spans="1:4" ht="12" customHeight="1" x14ac:dyDescent="0.2">
      <c r="C17">
        <v>15</v>
      </c>
      <c r="D17" s="6" t="s">
        <v>12</v>
      </c>
    </row>
    <row r="18" spans="1:4" ht="12" customHeight="1" x14ac:dyDescent="0.2">
      <c r="C18">
        <v>16</v>
      </c>
      <c r="D18" s="6" t="s">
        <v>13</v>
      </c>
    </row>
    <row r="19" spans="1:4" ht="12" customHeight="1" x14ac:dyDescent="0.2">
      <c r="C19">
        <v>17</v>
      </c>
      <c r="D19" s="6" t="s">
        <v>14</v>
      </c>
    </row>
    <row r="20" spans="1:4" ht="12" customHeight="1" x14ac:dyDescent="0.2">
      <c r="C20">
        <v>18</v>
      </c>
      <c r="D20" s="6" t="s">
        <v>15</v>
      </c>
    </row>
    <row r="21" spans="1:4" ht="12" customHeight="1" x14ac:dyDescent="0.2">
      <c r="C21">
        <v>19</v>
      </c>
      <c r="D21" s="6" t="s">
        <v>16</v>
      </c>
    </row>
    <row r="22" spans="1:4" ht="12" customHeight="1" x14ac:dyDescent="0.2">
      <c r="C22">
        <v>20</v>
      </c>
      <c r="D22" s="6" t="s">
        <v>17</v>
      </c>
    </row>
    <row r="23" spans="1:4" ht="12" customHeight="1" x14ac:dyDescent="0.2">
      <c r="C23">
        <v>21</v>
      </c>
      <c r="D23" s="6" t="s">
        <v>18</v>
      </c>
    </row>
    <row r="24" spans="1:4" ht="12" customHeight="1" x14ac:dyDescent="0.2">
      <c r="C24">
        <v>22</v>
      </c>
      <c r="D24" s="6" t="s">
        <v>19</v>
      </c>
    </row>
    <row r="25" spans="1:4" ht="12" customHeight="1" x14ac:dyDescent="0.2">
      <c r="C25">
        <v>23</v>
      </c>
      <c r="D25" s="6" t="s">
        <v>20</v>
      </c>
    </row>
    <row r="26" spans="1:4" ht="12" customHeight="1" x14ac:dyDescent="0.2">
      <c r="C26">
        <v>24</v>
      </c>
      <c r="D26" s="6" t="s">
        <v>21</v>
      </c>
    </row>
    <row r="27" spans="1:4" ht="12" customHeight="1" x14ac:dyDescent="0.2">
      <c r="D27" s="6"/>
    </row>
    <row r="28" spans="1:4" ht="12" customHeight="1" x14ac:dyDescent="0.2">
      <c r="A28" s="4" t="s">
        <v>207</v>
      </c>
      <c r="B28" s="4"/>
      <c r="C28">
        <v>25</v>
      </c>
      <c r="D28" s="6" t="s">
        <v>22</v>
      </c>
    </row>
    <row r="29" spans="1:4" ht="12" customHeight="1" x14ac:dyDescent="0.2">
      <c r="C29">
        <v>26</v>
      </c>
      <c r="D29" s="6" t="s">
        <v>23</v>
      </c>
    </row>
    <row r="30" spans="1:4" ht="12" customHeight="1" x14ac:dyDescent="0.2">
      <c r="C30">
        <v>27</v>
      </c>
      <c r="D30" s="6" t="s">
        <v>24</v>
      </c>
    </row>
    <row r="31" spans="1:4" ht="12" customHeight="1" x14ac:dyDescent="0.2">
      <c r="C31">
        <v>28</v>
      </c>
      <c r="D31" s="6" t="s">
        <v>25</v>
      </c>
    </row>
    <row r="32" spans="1:4" ht="12" customHeight="1" x14ac:dyDescent="0.2">
      <c r="C32">
        <v>29</v>
      </c>
      <c r="D32" s="6" t="s">
        <v>26</v>
      </c>
    </row>
    <row r="33" spans="3:4" ht="12" customHeight="1" x14ac:dyDescent="0.2">
      <c r="C33">
        <v>30</v>
      </c>
      <c r="D33" s="6" t="s">
        <v>27</v>
      </c>
    </row>
    <row r="34" spans="3:4" ht="12" customHeight="1" x14ac:dyDescent="0.2">
      <c r="C34">
        <v>31</v>
      </c>
      <c r="D34" s="6" t="s">
        <v>28</v>
      </c>
    </row>
    <row r="35" spans="3:4" s="24" customFormat="1" ht="12" customHeight="1" x14ac:dyDescent="0.2">
      <c r="C35" s="24">
        <v>32</v>
      </c>
      <c r="D35" s="25" t="s">
        <v>29</v>
      </c>
    </row>
    <row r="36" spans="3:4" s="24" customFormat="1" ht="12" customHeight="1" x14ac:dyDescent="0.2">
      <c r="C36" s="24">
        <v>33</v>
      </c>
      <c r="D36" s="25" t="s">
        <v>30</v>
      </c>
    </row>
    <row r="37" spans="3:4" s="24" customFormat="1" ht="12" customHeight="1" x14ac:dyDescent="0.2">
      <c r="C37" s="24">
        <v>34</v>
      </c>
      <c r="D37" s="25" t="s">
        <v>31</v>
      </c>
    </row>
    <row r="38" spans="3:4" ht="12" customHeight="1" x14ac:dyDescent="0.2">
      <c r="C38">
        <v>35</v>
      </c>
      <c r="D38" s="6" t="s">
        <v>32</v>
      </c>
    </row>
    <row r="39" spans="3:4" s="24" customFormat="1" ht="12" customHeight="1" x14ac:dyDescent="0.2">
      <c r="C39" s="24">
        <v>36</v>
      </c>
      <c r="D39" s="25" t="s">
        <v>33</v>
      </c>
    </row>
    <row r="40" spans="3:4" s="24" customFormat="1" ht="12" customHeight="1" x14ac:dyDescent="0.2">
      <c r="C40" s="24">
        <v>37</v>
      </c>
      <c r="D40" s="25" t="s">
        <v>34</v>
      </c>
    </row>
    <row r="41" spans="3:4" s="24" customFormat="1" ht="12" customHeight="1" x14ac:dyDescent="0.2">
      <c r="C41" s="24">
        <v>38</v>
      </c>
      <c r="D41" s="25" t="s">
        <v>35</v>
      </c>
    </row>
    <row r="42" spans="3:4" s="24" customFormat="1" ht="12" customHeight="1" x14ac:dyDescent="0.2">
      <c r="C42" s="24">
        <v>39</v>
      </c>
      <c r="D42" s="25" t="s">
        <v>36</v>
      </c>
    </row>
    <row r="43" spans="3:4" s="24" customFormat="1" ht="12" customHeight="1" x14ac:dyDescent="0.2">
      <c r="C43" s="24">
        <v>40</v>
      </c>
      <c r="D43" s="25" t="s">
        <v>37</v>
      </c>
    </row>
    <row r="44" spans="3:4" s="24" customFormat="1" ht="12" customHeight="1" x14ac:dyDescent="0.2">
      <c r="C44" s="24">
        <v>41</v>
      </c>
      <c r="D44" s="25" t="s">
        <v>38</v>
      </c>
    </row>
    <row r="45" spans="3:4" ht="12" customHeight="1" x14ac:dyDescent="0.2">
      <c r="C45">
        <v>42</v>
      </c>
      <c r="D45" s="6" t="s">
        <v>39</v>
      </c>
    </row>
    <row r="46" spans="3:4" s="24" customFormat="1" ht="12" customHeight="1" x14ac:dyDescent="0.2">
      <c r="C46" s="24">
        <v>43</v>
      </c>
      <c r="D46" s="25" t="s">
        <v>40</v>
      </c>
    </row>
    <row r="47" spans="3:4" s="24" customFormat="1" ht="12" customHeight="1" x14ac:dyDescent="0.2">
      <c r="C47" s="24">
        <v>44</v>
      </c>
      <c r="D47" s="25" t="s">
        <v>41</v>
      </c>
    </row>
    <row r="48" spans="3:4" s="24" customFormat="1" ht="12" customHeight="1" x14ac:dyDescent="0.2">
      <c r="C48" s="24">
        <v>45</v>
      </c>
      <c r="D48" s="25" t="s">
        <v>42</v>
      </c>
    </row>
    <row r="49" spans="1:4" s="24" customFormat="1" ht="12" customHeight="1" x14ac:dyDescent="0.2">
      <c r="C49" s="24">
        <v>46</v>
      </c>
      <c r="D49" s="25" t="s">
        <v>43</v>
      </c>
    </row>
    <row r="50" spans="1:4" s="24" customFormat="1" ht="12" customHeight="1" x14ac:dyDescent="0.2">
      <c r="C50" s="24">
        <v>47</v>
      </c>
      <c r="D50" s="25" t="s">
        <v>44</v>
      </c>
    </row>
    <row r="51" spans="1:4" s="24" customFormat="1" ht="12" customHeight="1" x14ac:dyDescent="0.2">
      <c r="C51" s="24">
        <v>48</v>
      </c>
      <c r="D51" s="25" t="s">
        <v>45</v>
      </c>
    </row>
    <row r="52" spans="1:4" ht="12" customHeight="1" x14ac:dyDescent="0.2">
      <c r="C52">
        <v>49</v>
      </c>
      <c r="D52" s="6" t="s">
        <v>46</v>
      </c>
    </row>
    <row r="53" spans="1:4" ht="12" customHeight="1" x14ac:dyDescent="0.2">
      <c r="D53" s="6"/>
    </row>
    <row r="54" spans="1:4" ht="12" customHeight="1" x14ac:dyDescent="0.2">
      <c r="A54" s="4" t="s">
        <v>208</v>
      </c>
      <c r="B54" s="4"/>
      <c r="C54">
        <v>50</v>
      </c>
      <c r="D54" s="6" t="s">
        <v>201</v>
      </c>
    </row>
    <row r="55" spans="1:4" ht="12" customHeight="1" x14ac:dyDescent="0.2">
      <c r="C55">
        <v>51</v>
      </c>
      <c r="D55" s="6" t="s">
        <v>202</v>
      </c>
    </row>
    <row r="56" spans="1:4" ht="12" customHeight="1" x14ac:dyDescent="0.2">
      <c r="C56">
        <v>52</v>
      </c>
      <c r="D56" s="6" t="s">
        <v>203</v>
      </c>
    </row>
    <row r="57" spans="1:4" ht="12" customHeight="1" x14ac:dyDescent="0.2">
      <c r="C57">
        <v>53</v>
      </c>
      <c r="D57" s="6" t="s">
        <v>204</v>
      </c>
    </row>
    <row r="58" spans="1:4" ht="12" customHeight="1" x14ac:dyDescent="0.2">
      <c r="D58" s="6"/>
    </row>
    <row r="59" spans="1:4" ht="12" customHeight="1" x14ac:dyDescent="0.2">
      <c r="A59" s="4" t="s">
        <v>200</v>
      </c>
      <c r="B59" s="4"/>
      <c r="C59">
        <v>54</v>
      </c>
      <c r="D59" s="6" t="s">
        <v>47</v>
      </c>
    </row>
    <row r="60" spans="1:4" ht="12" customHeight="1" x14ac:dyDescent="0.2">
      <c r="C60">
        <v>55</v>
      </c>
      <c r="D60" s="6" t="s">
        <v>48</v>
      </c>
    </row>
    <row r="61" spans="1:4" ht="12" customHeight="1" x14ac:dyDescent="0.2">
      <c r="C61">
        <v>56</v>
      </c>
      <c r="D61" s="6" t="s">
        <v>49</v>
      </c>
    </row>
    <row r="62" spans="1:4" ht="12" customHeight="1" x14ac:dyDescent="0.2">
      <c r="C62">
        <v>57</v>
      </c>
      <c r="D62" s="6" t="s">
        <v>50</v>
      </c>
    </row>
    <row r="63" spans="1:4" ht="12" customHeight="1" x14ac:dyDescent="0.2">
      <c r="C63">
        <v>58</v>
      </c>
      <c r="D63" s="6" t="s">
        <v>51</v>
      </c>
    </row>
    <row r="64" spans="1:4" ht="12" customHeight="1" x14ac:dyDescent="0.2">
      <c r="C64">
        <v>59</v>
      </c>
      <c r="D64" s="6" t="s">
        <v>52</v>
      </c>
    </row>
    <row r="65" spans="1:4" ht="12" customHeight="1" x14ac:dyDescent="0.2">
      <c r="C65">
        <v>60</v>
      </c>
      <c r="D65" s="6" t="s">
        <v>53</v>
      </c>
    </row>
    <row r="66" spans="1:4" ht="12" customHeight="1" x14ac:dyDescent="0.2">
      <c r="C66">
        <v>61</v>
      </c>
      <c r="D66" s="6" t="s">
        <v>54</v>
      </c>
    </row>
    <row r="67" spans="1:4" ht="12" customHeight="1" x14ac:dyDescent="0.2">
      <c r="C67">
        <v>62</v>
      </c>
      <c r="D67" s="6" t="s">
        <v>55</v>
      </c>
    </row>
    <row r="68" spans="1:4" ht="12" customHeight="1" x14ac:dyDescent="0.2">
      <c r="C68">
        <v>63</v>
      </c>
      <c r="D68" s="6" t="s">
        <v>55</v>
      </c>
    </row>
    <row r="69" spans="1:4" ht="12" customHeight="1" x14ac:dyDescent="0.2">
      <c r="C69">
        <v>64</v>
      </c>
      <c r="D69" s="6" t="s">
        <v>56</v>
      </c>
    </row>
    <row r="70" spans="1:4" ht="12" customHeight="1" x14ac:dyDescent="0.2">
      <c r="C70">
        <v>65</v>
      </c>
      <c r="D70" s="6" t="s">
        <v>56</v>
      </c>
    </row>
    <row r="71" spans="1:4" ht="12" customHeight="1" x14ac:dyDescent="0.2">
      <c r="C71">
        <v>66</v>
      </c>
      <c r="D71" s="6" t="s">
        <v>56</v>
      </c>
    </row>
    <row r="72" spans="1:4" ht="12" customHeight="1" x14ac:dyDescent="0.2">
      <c r="C72">
        <v>67</v>
      </c>
      <c r="D72" s="6" t="s">
        <v>57</v>
      </c>
    </row>
    <row r="73" spans="1:4" ht="12" customHeight="1" x14ac:dyDescent="0.2">
      <c r="D73" s="6"/>
    </row>
    <row r="74" spans="1:4" ht="12" customHeight="1" x14ac:dyDescent="0.25">
      <c r="A74" s="4" t="s">
        <v>210</v>
      </c>
      <c r="B74" s="4"/>
      <c r="C74">
        <v>68</v>
      </c>
      <c r="D74" s="7" t="s">
        <v>159</v>
      </c>
    </row>
    <row r="75" spans="1:4" ht="12" customHeight="1" x14ac:dyDescent="0.25">
      <c r="C75">
        <v>69</v>
      </c>
      <c r="D75" s="7" t="s">
        <v>160</v>
      </c>
    </row>
    <row r="76" spans="1:4" ht="12" customHeight="1" x14ac:dyDescent="0.25">
      <c r="C76">
        <v>70</v>
      </c>
      <c r="D76" s="7" t="s">
        <v>161</v>
      </c>
    </row>
    <row r="77" spans="1:4" ht="12" customHeight="1" x14ac:dyDescent="0.25">
      <c r="C77">
        <v>71</v>
      </c>
      <c r="D77" s="7" t="s">
        <v>162</v>
      </c>
    </row>
    <row r="78" spans="1:4" ht="12" customHeight="1" x14ac:dyDescent="0.25">
      <c r="C78">
        <v>72</v>
      </c>
      <c r="D78" s="7" t="s">
        <v>163</v>
      </c>
    </row>
    <row r="79" spans="1:4" ht="12" customHeight="1" x14ac:dyDescent="0.25">
      <c r="C79">
        <v>73</v>
      </c>
      <c r="D79" s="7" t="s">
        <v>164</v>
      </c>
    </row>
    <row r="80" spans="1:4" ht="12" customHeight="1" x14ac:dyDescent="0.25">
      <c r="C80">
        <v>74</v>
      </c>
      <c r="D80" s="7" t="s">
        <v>165</v>
      </c>
    </row>
    <row r="81" spans="3:4" ht="12" customHeight="1" x14ac:dyDescent="0.25">
      <c r="C81">
        <v>75</v>
      </c>
      <c r="D81" s="7" t="s">
        <v>166</v>
      </c>
    </row>
    <row r="82" spans="3:4" ht="12" customHeight="1" x14ac:dyDescent="0.25">
      <c r="C82">
        <v>76</v>
      </c>
      <c r="D82" s="7" t="s">
        <v>167</v>
      </c>
    </row>
    <row r="83" spans="3:4" ht="12" customHeight="1" x14ac:dyDescent="0.25">
      <c r="C83">
        <v>77</v>
      </c>
      <c r="D83" s="7" t="s">
        <v>168</v>
      </c>
    </row>
    <row r="84" spans="3:4" ht="12" customHeight="1" x14ac:dyDescent="0.25">
      <c r="C84">
        <v>78</v>
      </c>
      <c r="D84" s="7" t="s">
        <v>169</v>
      </c>
    </row>
    <row r="85" spans="3:4" ht="12" customHeight="1" x14ac:dyDescent="0.25">
      <c r="C85">
        <v>79</v>
      </c>
      <c r="D85" s="7" t="s">
        <v>170</v>
      </c>
    </row>
    <row r="86" spans="3:4" ht="12" customHeight="1" x14ac:dyDescent="0.25">
      <c r="C86">
        <v>80</v>
      </c>
      <c r="D86" s="7" t="s">
        <v>171</v>
      </c>
    </row>
    <row r="87" spans="3:4" ht="12" customHeight="1" x14ac:dyDescent="0.25">
      <c r="C87">
        <v>81</v>
      </c>
      <c r="D87" s="7" t="s">
        <v>172</v>
      </c>
    </row>
    <row r="88" spans="3:4" ht="12" customHeight="1" x14ac:dyDescent="0.25">
      <c r="C88">
        <v>82</v>
      </c>
      <c r="D88" s="7" t="s">
        <v>173</v>
      </c>
    </row>
    <row r="89" spans="3:4" ht="12" customHeight="1" x14ac:dyDescent="0.25">
      <c r="C89">
        <v>83</v>
      </c>
      <c r="D89" s="7" t="s">
        <v>174</v>
      </c>
    </row>
    <row r="90" spans="3:4" ht="12" customHeight="1" x14ac:dyDescent="0.25">
      <c r="C90">
        <v>84</v>
      </c>
      <c r="D90" s="7" t="s">
        <v>175</v>
      </c>
    </row>
    <row r="91" spans="3:4" ht="12" customHeight="1" x14ac:dyDescent="0.25">
      <c r="C91">
        <v>85</v>
      </c>
      <c r="D91" s="7" t="s">
        <v>176</v>
      </c>
    </row>
    <row r="92" spans="3:4" ht="12" customHeight="1" x14ac:dyDescent="0.25">
      <c r="C92">
        <v>86</v>
      </c>
      <c r="D92" s="7" t="s">
        <v>177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4"/>
  <sheetViews>
    <sheetView tabSelected="1" topLeftCell="A37" workbookViewId="0">
      <selection activeCell="B65" sqref="B65"/>
    </sheetView>
  </sheetViews>
  <sheetFormatPr defaultRowHeight="12.75" x14ac:dyDescent="0.2"/>
  <cols>
    <col min="1" max="1" width="22.28515625" customWidth="1"/>
    <col min="2" max="2" width="99.28515625" customWidth="1"/>
    <col min="3" max="3" width="44" customWidth="1"/>
  </cols>
  <sheetData>
    <row r="1" spans="1:3" ht="16.5" customHeight="1" x14ac:dyDescent="0.2">
      <c r="A1" s="17" t="s">
        <v>235</v>
      </c>
      <c r="B1" s="17" t="s">
        <v>236</v>
      </c>
      <c r="C1" s="17" t="s">
        <v>237</v>
      </c>
    </row>
    <row r="2" spans="1:3" x14ac:dyDescent="0.2">
      <c r="A2" s="26" t="s">
        <v>205</v>
      </c>
      <c r="B2" s="27" t="s">
        <v>1</v>
      </c>
      <c r="C2" s="26" t="s">
        <v>238</v>
      </c>
    </row>
    <row r="3" spans="1:3" x14ac:dyDescent="0.2">
      <c r="A3" s="10"/>
      <c r="B3" s="27" t="s">
        <v>2</v>
      </c>
      <c r="C3" s="26" t="s">
        <v>238</v>
      </c>
    </row>
    <row r="4" spans="1:3" x14ac:dyDescent="0.2">
      <c r="A4" s="10"/>
      <c r="B4" s="27" t="s">
        <v>3</v>
      </c>
      <c r="C4" s="26" t="s">
        <v>238</v>
      </c>
    </row>
    <row r="5" spans="1:3" x14ac:dyDescent="0.2">
      <c r="A5" s="10"/>
      <c r="B5" s="27" t="s">
        <v>4</v>
      </c>
      <c r="C5" s="26" t="s">
        <v>238</v>
      </c>
    </row>
    <row r="6" spans="1:3" x14ac:dyDescent="0.2">
      <c r="A6" s="10"/>
      <c r="B6" s="27" t="s">
        <v>5</v>
      </c>
      <c r="C6" s="26" t="s">
        <v>238</v>
      </c>
    </row>
    <row r="7" spans="1:3" x14ac:dyDescent="0.2">
      <c r="A7" s="10"/>
      <c r="B7" s="27" t="s">
        <v>6</v>
      </c>
      <c r="C7" s="26" t="s">
        <v>238</v>
      </c>
    </row>
    <row r="8" spans="1:3" x14ac:dyDescent="0.2">
      <c r="A8" s="10"/>
      <c r="B8" s="27" t="s">
        <v>7</v>
      </c>
      <c r="C8" s="26" t="s">
        <v>238</v>
      </c>
    </row>
    <row r="9" spans="1:3" x14ac:dyDescent="0.2">
      <c r="A9" s="10"/>
      <c r="B9" s="27" t="s">
        <v>8</v>
      </c>
      <c r="C9" s="26" t="s">
        <v>238</v>
      </c>
    </row>
    <row r="10" spans="1:3" x14ac:dyDescent="0.2">
      <c r="A10" s="10"/>
      <c r="B10" s="27"/>
      <c r="C10" s="10"/>
    </row>
    <row r="11" spans="1:3" x14ac:dyDescent="0.2">
      <c r="A11" s="26" t="s">
        <v>206</v>
      </c>
      <c r="B11" s="27" t="s">
        <v>9</v>
      </c>
      <c r="C11" s="26" t="s">
        <v>238</v>
      </c>
    </row>
    <row r="12" spans="1:3" x14ac:dyDescent="0.2">
      <c r="A12" s="10"/>
      <c r="B12" s="27" t="s">
        <v>10</v>
      </c>
      <c r="C12" s="26" t="s">
        <v>238</v>
      </c>
    </row>
    <row r="13" spans="1:3" x14ac:dyDescent="0.2">
      <c r="A13" s="10"/>
      <c r="B13" s="27" t="s">
        <v>11</v>
      </c>
      <c r="C13" s="26" t="s">
        <v>239</v>
      </c>
    </row>
    <row r="14" spans="1:3" x14ac:dyDescent="0.2">
      <c r="A14" s="10"/>
      <c r="B14" s="27" t="s">
        <v>12</v>
      </c>
      <c r="C14" s="26" t="s">
        <v>239</v>
      </c>
    </row>
    <row r="15" spans="1:3" x14ac:dyDescent="0.2">
      <c r="A15" s="10"/>
      <c r="B15" s="27" t="s">
        <v>13</v>
      </c>
      <c r="C15" s="26" t="s">
        <v>239</v>
      </c>
    </row>
    <row r="16" spans="1:3" x14ac:dyDescent="0.2">
      <c r="A16" s="10"/>
      <c r="B16" s="27" t="s">
        <v>14</v>
      </c>
      <c r="C16" s="26" t="s">
        <v>239</v>
      </c>
    </row>
    <row r="17" spans="1:3" x14ac:dyDescent="0.2">
      <c r="A17" s="10"/>
      <c r="B17" s="27" t="s">
        <v>15</v>
      </c>
      <c r="C17" s="26" t="s">
        <v>239</v>
      </c>
    </row>
    <row r="18" spans="1:3" x14ac:dyDescent="0.2">
      <c r="A18" s="10"/>
      <c r="B18" s="27" t="s">
        <v>16</v>
      </c>
      <c r="C18" s="26" t="s">
        <v>239</v>
      </c>
    </row>
    <row r="19" spans="1:3" x14ac:dyDescent="0.2">
      <c r="A19" s="10"/>
      <c r="B19" s="27" t="s">
        <v>17</v>
      </c>
      <c r="C19" s="26" t="s">
        <v>239</v>
      </c>
    </row>
    <row r="20" spans="1:3" x14ac:dyDescent="0.2">
      <c r="A20" s="10"/>
      <c r="B20" s="27" t="s">
        <v>18</v>
      </c>
      <c r="C20" s="26" t="s">
        <v>239</v>
      </c>
    </row>
    <row r="21" spans="1:3" x14ac:dyDescent="0.2">
      <c r="A21" s="10"/>
      <c r="B21" s="27" t="s">
        <v>19</v>
      </c>
      <c r="C21" s="26" t="s">
        <v>239</v>
      </c>
    </row>
    <row r="22" spans="1:3" x14ac:dyDescent="0.2">
      <c r="A22" s="10"/>
      <c r="B22" s="27" t="s">
        <v>20</v>
      </c>
      <c r="C22" s="26" t="s">
        <v>239</v>
      </c>
    </row>
    <row r="23" spans="1:3" x14ac:dyDescent="0.2">
      <c r="A23" s="10"/>
      <c r="B23" s="27" t="s">
        <v>21</v>
      </c>
      <c r="C23" s="26" t="s">
        <v>239</v>
      </c>
    </row>
    <row r="24" spans="1:3" x14ac:dyDescent="0.2">
      <c r="A24" s="10"/>
      <c r="B24" s="27"/>
      <c r="C24" s="10"/>
    </row>
    <row r="25" spans="1:3" x14ac:dyDescent="0.2">
      <c r="A25" s="26" t="s">
        <v>207</v>
      </c>
      <c r="B25" s="27" t="s">
        <v>22</v>
      </c>
      <c r="C25" s="26" t="s">
        <v>240</v>
      </c>
    </row>
    <row r="26" spans="1:3" x14ac:dyDescent="0.2">
      <c r="A26" s="10"/>
      <c r="B26" s="27" t="s">
        <v>23</v>
      </c>
      <c r="C26" s="26" t="s">
        <v>240</v>
      </c>
    </row>
    <row r="27" spans="1:3" x14ac:dyDescent="0.2">
      <c r="A27" s="10"/>
      <c r="B27" s="27" t="s">
        <v>24</v>
      </c>
      <c r="C27" s="26" t="s">
        <v>240</v>
      </c>
    </row>
    <row r="28" spans="1:3" x14ac:dyDescent="0.2">
      <c r="A28" s="10"/>
      <c r="B28" s="27" t="s">
        <v>25</v>
      </c>
      <c r="C28" s="26" t="s">
        <v>240</v>
      </c>
    </row>
    <row r="29" spans="1:3" x14ac:dyDescent="0.2">
      <c r="A29" s="10"/>
      <c r="B29" s="27" t="s">
        <v>26</v>
      </c>
      <c r="C29" s="26" t="s">
        <v>240</v>
      </c>
    </row>
    <row r="30" spans="1:3" x14ac:dyDescent="0.2">
      <c r="A30" s="10"/>
      <c r="B30" s="27" t="s">
        <v>27</v>
      </c>
      <c r="C30" s="26" t="s">
        <v>240</v>
      </c>
    </row>
    <row r="31" spans="1:3" x14ac:dyDescent="0.2">
      <c r="A31" s="10"/>
      <c r="B31" s="27" t="s">
        <v>28</v>
      </c>
      <c r="C31" s="26" t="s">
        <v>240</v>
      </c>
    </row>
    <row r="32" spans="1:3" x14ac:dyDescent="0.2">
      <c r="A32" s="10"/>
      <c r="B32" s="27" t="s">
        <v>32</v>
      </c>
      <c r="C32" s="26" t="s">
        <v>241</v>
      </c>
    </row>
    <row r="33" spans="1:3" x14ac:dyDescent="0.2">
      <c r="A33" s="10"/>
      <c r="B33" s="27" t="s">
        <v>39</v>
      </c>
      <c r="C33" s="26" t="s">
        <v>242</v>
      </c>
    </row>
    <row r="34" spans="1:3" x14ac:dyDescent="0.2">
      <c r="A34" s="10"/>
      <c r="B34" s="27" t="s">
        <v>46</v>
      </c>
      <c r="C34" s="26" t="s">
        <v>241</v>
      </c>
    </row>
    <row r="35" spans="1:3" x14ac:dyDescent="0.2">
      <c r="A35" s="10"/>
      <c r="B35" s="27"/>
      <c r="C35" s="10"/>
    </row>
    <row r="36" spans="1:3" x14ac:dyDescent="0.2">
      <c r="A36" s="26" t="s">
        <v>208</v>
      </c>
      <c r="B36" s="27" t="s">
        <v>201</v>
      </c>
      <c r="C36" s="26" t="s">
        <v>239</v>
      </c>
    </row>
    <row r="37" spans="1:3" x14ac:dyDescent="0.2">
      <c r="A37" s="10"/>
      <c r="B37" s="27" t="s">
        <v>202</v>
      </c>
      <c r="C37" s="26" t="s">
        <v>239</v>
      </c>
    </row>
    <row r="38" spans="1:3" x14ac:dyDescent="0.2">
      <c r="A38" s="10"/>
      <c r="B38" s="27" t="s">
        <v>203</v>
      </c>
      <c r="C38" s="26" t="s">
        <v>239</v>
      </c>
    </row>
    <row r="39" spans="1:3" x14ac:dyDescent="0.2">
      <c r="A39" s="10"/>
      <c r="B39" s="27" t="s">
        <v>204</v>
      </c>
      <c r="C39" s="26" t="s">
        <v>239</v>
      </c>
    </row>
    <row r="40" spans="1:3" x14ac:dyDescent="0.2">
      <c r="A40" s="10"/>
      <c r="B40" s="27"/>
      <c r="C40" s="10"/>
    </row>
    <row r="41" spans="1:3" x14ac:dyDescent="0.2">
      <c r="A41" s="26" t="s">
        <v>200</v>
      </c>
      <c r="B41" s="27" t="s">
        <v>47</v>
      </c>
      <c r="C41" s="26" t="s">
        <v>238</v>
      </c>
    </row>
    <row r="42" spans="1:3" x14ac:dyDescent="0.2">
      <c r="A42" s="10"/>
      <c r="B42" s="27" t="s">
        <v>48</v>
      </c>
      <c r="C42" s="26" t="s">
        <v>238</v>
      </c>
    </row>
    <row r="43" spans="1:3" x14ac:dyDescent="0.2">
      <c r="A43" s="10"/>
      <c r="B43" s="27" t="s">
        <v>49</v>
      </c>
      <c r="C43" s="26" t="s">
        <v>238</v>
      </c>
    </row>
    <row r="44" spans="1:3" x14ac:dyDescent="0.2">
      <c r="A44" s="10"/>
      <c r="B44" s="27" t="s">
        <v>50</v>
      </c>
      <c r="C44" s="26" t="s">
        <v>238</v>
      </c>
    </row>
    <row r="45" spans="1:3" x14ac:dyDescent="0.2">
      <c r="A45" s="10"/>
      <c r="B45" s="27" t="s">
        <v>51</v>
      </c>
      <c r="C45" s="26" t="s">
        <v>238</v>
      </c>
    </row>
    <row r="46" spans="1:3" x14ac:dyDescent="0.2">
      <c r="A46" s="10"/>
      <c r="B46" s="27" t="s">
        <v>52</v>
      </c>
      <c r="C46" s="26" t="s">
        <v>238</v>
      </c>
    </row>
    <row r="47" spans="1:3" x14ac:dyDescent="0.2">
      <c r="A47" s="10"/>
      <c r="B47" s="27" t="s">
        <v>53</v>
      </c>
      <c r="C47" s="26" t="s">
        <v>238</v>
      </c>
    </row>
    <row r="48" spans="1:3" x14ac:dyDescent="0.2">
      <c r="A48" s="10"/>
      <c r="B48" s="27" t="s">
        <v>54</v>
      </c>
      <c r="C48" s="26" t="s">
        <v>243</v>
      </c>
    </row>
    <row r="49" spans="1:3" x14ac:dyDescent="0.2">
      <c r="A49" s="10"/>
      <c r="B49" s="27" t="s">
        <v>55</v>
      </c>
      <c r="C49" s="26" t="s">
        <v>243</v>
      </c>
    </row>
    <row r="50" spans="1:3" x14ac:dyDescent="0.2">
      <c r="A50" s="10"/>
      <c r="B50" s="27" t="s">
        <v>55</v>
      </c>
      <c r="C50" s="26" t="s">
        <v>243</v>
      </c>
    </row>
    <row r="51" spans="1:3" x14ac:dyDescent="0.2">
      <c r="A51" s="10"/>
      <c r="B51" s="27" t="s">
        <v>56</v>
      </c>
      <c r="C51" s="26" t="s">
        <v>244</v>
      </c>
    </row>
    <row r="52" spans="1:3" x14ac:dyDescent="0.2">
      <c r="A52" s="10"/>
      <c r="B52" s="27" t="s">
        <v>56</v>
      </c>
      <c r="C52" s="26" t="s">
        <v>244</v>
      </c>
    </row>
    <row r="53" spans="1:3" x14ac:dyDescent="0.2">
      <c r="A53" s="10"/>
      <c r="B53" s="27" t="s">
        <v>56</v>
      </c>
      <c r="C53" s="26" t="s">
        <v>244</v>
      </c>
    </row>
    <row r="54" spans="1:3" ht="12.75" customHeight="1" x14ac:dyDescent="0.2">
      <c r="A54" s="10"/>
      <c r="B54" s="27" t="s">
        <v>57</v>
      </c>
      <c r="C54" s="26" t="s">
        <v>245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8"/>
  <sheetViews>
    <sheetView workbookViewId="0">
      <selection activeCell="P3" sqref="P3"/>
    </sheetView>
  </sheetViews>
  <sheetFormatPr defaultRowHeight="12.75" x14ac:dyDescent="0.2"/>
  <cols>
    <col min="1" max="1" width="14.140625" customWidth="1"/>
    <col min="2" max="2" width="10.7109375" customWidth="1"/>
    <col min="18" max="18" width="10" customWidth="1"/>
    <col min="19" max="19" width="10.5703125" customWidth="1"/>
    <col min="20" max="20" width="10.7109375" customWidth="1"/>
  </cols>
  <sheetData>
    <row r="1" spans="1:20" ht="38.25" x14ac:dyDescent="0.2">
      <c r="A1" t="s">
        <v>184</v>
      </c>
      <c r="B1" t="s">
        <v>178</v>
      </c>
      <c r="C1" t="s">
        <v>179</v>
      </c>
      <c r="D1" t="s">
        <v>180</v>
      </c>
      <c r="E1" t="s">
        <v>181</v>
      </c>
      <c r="F1" t="s">
        <v>182</v>
      </c>
      <c r="G1" t="s">
        <v>183</v>
      </c>
      <c r="H1" s="4" t="s">
        <v>228</v>
      </c>
      <c r="I1" s="4" t="s">
        <v>188</v>
      </c>
      <c r="J1" s="4" t="s">
        <v>229</v>
      </c>
      <c r="K1" s="4" t="s">
        <v>189</v>
      </c>
      <c r="L1" s="4" t="s">
        <v>230</v>
      </c>
      <c r="M1" s="4" t="s">
        <v>190</v>
      </c>
      <c r="N1" s="4" t="s">
        <v>231</v>
      </c>
      <c r="O1" s="4" t="s">
        <v>192</v>
      </c>
      <c r="P1" s="4" t="s">
        <v>191</v>
      </c>
      <c r="R1" s="4" t="s">
        <v>193</v>
      </c>
      <c r="S1" s="4" t="s">
        <v>193</v>
      </c>
      <c r="T1" s="4" t="s">
        <v>193</v>
      </c>
    </row>
    <row r="2" spans="1:20" x14ac:dyDescent="0.2">
      <c r="A2">
        <v>15</v>
      </c>
      <c r="B2">
        <v>61</v>
      </c>
      <c r="C2">
        <v>150</v>
      </c>
      <c r="D2">
        <v>195</v>
      </c>
      <c r="E2">
        <v>20</v>
      </c>
      <c r="F2">
        <v>249</v>
      </c>
      <c r="G2">
        <v>101</v>
      </c>
      <c r="H2">
        <f>MAX(C2,D2,F2)</f>
        <v>249</v>
      </c>
      <c r="I2">
        <f t="shared" ref="I2:I36" si="0">IF(H2&gt;=$P$2,1,0)</f>
        <v>1</v>
      </c>
      <c r="J2">
        <f>MAX(C2,D2,F2,G2)</f>
        <v>249</v>
      </c>
      <c r="K2">
        <f t="shared" ref="K2:K36" si="1">IF(J2&gt;=$P$2,1,0)</f>
        <v>1</v>
      </c>
      <c r="L2">
        <f>MAX(C2,D2,F2,G2,B2)</f>
        <v>249</v>
      </c>
      <c r="M2">
        <f t="shared" ref="M2:M36" si="2">IF(L2&gt;=$P$2,1,0)</f>
        <v>1</v>
      </c>
      <c r="N2">
        <f>MAX(B2:G2)</f>
        <v>249</v>
      </c>
      <c r="O2">
        <f>IF(N2&gt;=$P$2,1,0)</f>
        <v>1</v>
      </c>
      <c r="P2">
        <v>16</v>
      </c>
      <c r="R2" s="4" t="s">
        <v>194</v>
      </c>
      <c r="S2" s="4" t="s">
        <v>195</v>
      </c>
      <c r="T2" s="4" t="s">
        <v>196</v>
      </c>
    </row>
    <row r="3" spans="1:20" x14ac:dyDescent="0.2">
      <c r="A3">
        <v>20</v>
      </c>
      <c r="B3">
        <v>8</v>
      </c>
      <c r="C3">
        <v>44</v>
      </c>
      <c r="D3">
        <v>24</v>
      </c>
      <c r="E3">
        <v>1</v>
      </c>
      <c r="F3">
        <v>57</v>
      </c>
      <c r="G3">
        <v>16</v>
      </c>
      <c r="H3">
        <f t="shared" ref="H3:H36" si="3">MAX(C3,D3,F3)</f>
        <v>57</v>
      </c>
      <c r="I3">
        <f t="shared" si="0"/>
        <v>1</v>
      </c>
      <c r="J3">
        <f t="shared" ref="J3:J36" si="4">MAX(C3,D3,F3,G3)</f>
        <v>57</v>
      </c>
      <c r="K3">
        <f t="shared" si="1"/>
        <v>1</v>
      </c>
      <c r="L3">
        <f t="shared" ref="L3:L36" si="5">MAX(C3,D3,F3,G3,B3)</f>
        <v>57</v>
      </c>
      <c r="M3">
        <f t="shared" si="2"/>
        <v>1</v>
      </c>
      <c r="N3">
        <f t="shared" ref="N3:N36" si="6">MAX(B3:G3)</f>
        <v>57</v>
      </c>
      <c r="O3">
        <f t="shared" ref="O3:O36" si="7">IF(N3&gt;=$P$2,1,0)</f>
        <v>1</v>
      </c>
    </row>
    <row r="4" spans="1:20" x14ac:dyDescent="0.2">
      <c r="A4">
        <v>21</v>
      </c>
      <c r="B4">
        <v>14</v>
      </c>
      <c r="C4">
        <v>83</v>
      </c>
      <c r="D4">
        <v>41</v>
      </c>
      <c r="E4">
        <v>6</v>
      </c>
      <c r="F4">
        <v>75</v>
      </c>
      <c r="G4">
        <v>23</v>
      </c>
      <c r="H4">
        <f t="shared" si="3"/>
        <v>83</v>
      </c>
      <c r="I4">
        <f t="shared" si="0"/>
        <v>1</v>
      </c>
      <c r="J4">
        <f t="shared" si="4"/>
        <v>83</v>
      </c>
      <c r="K4">
        <f t="shared" si="1"/>
        <v>1</v>
      </c>
      <c r="L4">
        <f t="shared" si="5"/>
        <v>83</v>
      </c>
      <c r="M4">
        <f t="shared" si="2"/>
        <v>1</v>
      </c>
      <c r="N4">
        <f t="shared" si="6"/>
        <v>83</v>
      </c>
      <c r="O4">
        <f t="shared" si="7"/>
        <v>1</v>
      </c>
    </row>
    <row r="5" spans="1:20" x14ac:dyDescent="0.2">
      <c r="A5">
        <v>23</v>
      </c>
      <c r="B5">
        <v>1</v>
      </c>
      <c r="C5">
        <v>4</v>
      </c>
      <c r="D5">
        <v>2</v>
      </c>
      <c r="E5">
        <v>0</v>
      </c>
      <c r="F5">
        <v>2</v>
      </c>
      <c r="G5">
        <v>2</v>
      </c>
      <c r="H5">
        <f t="shared" si="3"/>
        <v>4</v>
      </c>
      <c r="I5">
        <f t="shared" si="0"/>
        <v>0</v>
      </c>
      <c r="J5">
        <f t="shared" si="4"/>
        <v>4</v>
      </c>
      <c r="K5">
        <f t="shared" si="1"/>
        <v>0</v>
      </c>
      <c r="L5">
        <f t="shared" si="5"/>
        <v>4</v>
      </c>
      <c r="M5">
        <f t="shared" si="2"/>
        <v>0</v>
      </c>
      <c r="N5">
        <f t="shared" si="6"/>
        <v>4</v>
      </c>
      <c r="O5">
        <f t="shared" si="7"/>
        <v>0</v>
      </c>
    </row>
    <row r="6" spans="1:20" x14ac:dyDescent="0.2">
      <c r="A6">
        <v>24</v>
      </c>
      <c r="B6">
        <v>4</v>
      </c>
      <c r="C6">
        <v>20</v>
      </c>
      <c r="D6">
        <v>8</v>
      </c>
      <c r="E6">
        <v>1</v>
      </c>
      <c r="F6">
        <v>6</v>
      </c>
      <c r="G6">
        <v>4</v>
      </c>
      <c r="H6">
        <f t="shared" si="3"/>
        <v>20</v>
      </c>
      <c r="I6">
        <f t="shared" si="0"/>
        <v>1</v>
      </c>
      <c r="J6">
        <f t="shared" si="4"/>
        <v>20</v>
      </c>
      <c r="K6">
        <f t="shared" si="1"/>
        <v>1</v>
      </c>
      <c r="L6">
        <f t="shared" si="5"/>
        <v>20</v>
      </c>
      <c r="M6">
        <f t="shared" si="2"/>
        <v>1</v>
      </c>
      <c r="N6">
        <f t="shared" si="6"/>
        <v>20</v>
      </c>
      <c r="O6">
        <f t="shared" si="7"/>
        <v>1</v>
      </c>
    </row>
    <row r="7" spans="1:20" x14ac:dyDescent="0.2">
      <c r="A7">
        <v>25</v>
      </c>
      <c r="B7">
        <v>10</v>
      </c>
      <c r="C7">
        <v>49</v>
      </c>
      <c r="D7">
        <v>42</v>
      </c>
      <c r="E7">
        <v>6</v>
      </c>
      <c r="F7">
        <v>32</v>
      </c>
      <c r="G7">
        <v>8</v>
      </c>
      <c r="H7">
        <f t="shared" si="3"/>
        <v>49</v>
      </c>
      <c r="I7">
        <f t="shared" si="0"/>
        <v>1</v>
      </c>
      <c r="J7">
        <f t="shared" si="4"/>
        <v>49</v>
      </c>
      <c r="K7">
        <f t="shared" si="1"/>
        <v>1</v>
      </c>
      <c r="L7">
        <f t="shared" si="5"/>
        <v>49</v>
      </c>
      <c r="M7">
        <f t="shared" si="2"/>
        <v>1</v>
      </c>
      <c r="N7">
        <f t="shared" si="6"/>
        <v>49</v>
      </c>
      <c r="O7">
        <f t="shared" si="7"/>
        <v>1</v>
      </c>
    </row>
    <row r="8" spans="1:20" x14ac:dyDescent="0.2">
      <c r="A8">
        <v>26</v>
      </c>
      <c r="B8">
        <v>7</v>
      </c>
      <c r="C8">
        <v>43</v>
      </c>
      <c r="D8">
        <v>31</v>
      </c>
      <c r="E8">
        <v>4</v>
      </c>
      <c r="F8">
        <v>49</v>
      </c>
      <c r="G8">
        <v>17</v>
      </c>
      <c r="H8">
        <f t="shared" si="3"/>
        <v>49</v>
      </c>
      <c r="I8">
        <f t="shared" si="0"/>
        <v>1</v>
      </c>
      <c r="J8">
        <f t="shared" si="4"/>
        <v>49</v>
      </c>
      <c r="K8">
        <f t="shared" si="1"/>
        <v>1</v>
      </c>
      <c r="L8">
        <f t="shared" si="5"/>
        <v>49</v>
      </c>
      <c r="M8">
        <f t="shared" si="2"/>
        <v>1</v>
      </c>
      <c r="N8">
        <f t="shared" si="6"/>
        <v>49</v>
      </c>
      <c r="O8">
        <f t="shared" si="7"/>
        <v>1</v>
      </c>
    </row>
    <row r="9" spans="1:20" x14ac:dyDescent="0.2">
      <c r="A9">
        <v>27</v>
      </c>
      <c r="B9">
        <v>3</v>
      </c>
      <c r="C9">
        <v>15</v>
      </c>
      <c r="D9">
        <v>17</v>
      </c>
      <c r="E9">
        <v>0</v>
      </c>
      <c r="F9">
        <v>5</v>
      </c>
      <c r="G9">
        <v>2</v>
      </c>
      <c r="H9">
        <f t="shared" si="3"/>
        <v>17</v>
      </c>
      <c r="I9">
        <f t="shared" si="0"/>
        <v>1</v>
      </c>
      <c r="J9">
        <f t="shared" si="4"/>
        <v>17</v>
      </c>
      <c r="K9">
        <f t="shared" si="1"/>
        <v>1</v>
      </c>
      <c r="L9">
        <f t="shared" si="5"/>
        <v>17</v>
      </c>
      <c r="M9">
        <f t="shared" si="2"/>
        <v>1</v>
      </c>
      <c r="N9">
        <f t="shared" si="6"/>
        <v>17</v>
      </c>
      <c r="O9">
        <f t="shared" si="7"/>
        <v>1</v>
      </c>
    </row>
    <row r="10" spans="1:20" x14ac:dyDescent="0.2">
      <c r="A10">
        <v>31</v>
      </c>
      <c r="B10">
        <v>70</v>
      </c>
      <c r="C10">
        <v>68</v>
      </c>
      <c r="D10">
        <v>96</v>
      </c>
      <c r="E10">
        <v>0</v>
      </c>
      <c r="F10">
        <v>55</v>
      </c>
      <c r="G10">
        <v>14</v>
      </c>
      <c r="H10">
        <f t="shared" si="3"/>
        <v>96</v>
      </c>
      <c r="I10">
        <f t="shared" si="0"/>
        <v>1</v>
      </c>
      <c r="J10">
        <f t="shared" si="4"/>
        <v>96</v>
      </c>
      <c r="K10">
        <f t="shared" si="1"/>
        <v>1</v>
      </c>
      <c r="L10">
        <f t="shared" si="5"/>
        <v>96</v>
      </c>
      <c r="M10">
        <f t="shared" si="2"/>
        <v>1</v>
      </c>
      <c r="N10">
        <f t="shared" si="6"/>
        <v>96</v>
      </c>
      <c r="O10">
        <f t="shared" si="7"/>
        <v>1</v>
      </c>
    </row>
    <row r="11" spans="1:20" x14ac:dyDescent="0.2">
      <c r="A11">
        <v>33</v>
      </c>
      <c r="B11">
        <v>26</v>
      </c>
      <c r="C11">
        <v>49</v>
      </c>
      <c r="D11">
        <v>46</v>
      </c>
      <c r="E11">
        <v>1</v>
      </c>
      <c r="F11">
        <v>10</v>
      </c>
      <c r="G11">
        <v>2</v>
      </c>
      <c r="H11">
        <f t="shared" si="3"/>
        <v>49</v>
      </c>
      <c r="I11">
        <f t="shared" si="0"/>
        <v>1</v>
      </c>
      <c r="J11">
        <f t="shared" si="4"/>
        <v>49</v>
      </c>
      <c r="K11">
        <f t="shared" si="1"/>
        <v>1</v>
      </c>
      <c r="L11">
        <f t="shared" si="5"/>
        <v>49</v>
      </c>
      <c r="M11">
        <f t="shared" si="2"/>
        <v>1</v>
      </c>
      <c r="N11">
        <f t="shared" si="6"/>
        <v>49</v>
      </c>
      <c r="O11">
        <f t="shared" si="7"/>
        <v>1</v>
      </c>
    </row>
    <row r="12" spans="1:20" x14ac:dyDescent="0.2">
      <c r="A12">
        <v>35</v>
      </c>
      <c r="B12">
        <v>14</v>
      </c>
      <c r="C12">
        <v>31</v>
      </c>
      <c r="D12">
        <v>32</v>
      </c>
      <c r="E12">
        <v>21</v>
      </c>
      <c r="F12">
        <v>34</v>
      </c>
      <c r="G12">
        <v>14</v>
      </c>
      <c r="H12">
        <f t="shared" si="3"/>
        <v>34</v>
      </c>
      <c r="I12">
        <f t="shared" si="0"/>
        <v>1</v>
      </c>
      <c r="J12">
        <f t="shared" si="4"/>
        <v>34</v>
      </c>
      <c r="K12">
        <f t="shared" si="1"/>
        <v>1</v>
      </c>
      <c r="L12">
        <f t="shared" si="5"/>
        <v>34</v>
      </c>
      <c r="M12">
        <f t="shared" si="2"/>
        <v>1</v>
      </c>
      <c r="N12">
        <f t="shared" si="6"/>
        <v>34</v>
      </c>
      <c r="O12">
        <f t="shared" si="7"/>
        <v>1</v>
      </c>
    </row>
    <row r="13" spans="1:20" x14ac:dyDescent="0.2">
      <c r="A13">
        <v>42</v>
      </c>
      <c r="B13">
        <v>1</v>
      </c>
      <c r="C13">
        <v>14</v>
      </c>
      <c r="D13">
        <v>12</v>
      </c>
      <c r="E13">
        <v>3</v>
      </c>
      <c r="F13">
        <v>16</v>
      </c>
      <c r="G13">
        <v>7</v>
      </c>
      <c r="H13">
        <f t="shared" si="3"/>
        <v>16</v>
      </c>
      <c r="I13">
        <f t="shared" si="0"/>
        <v>1</v>
      </c>
      <c r="J13">
        <f t="shared" si="4"/>
        <v>16</v>
      </c>
      <c r="K13">
        <f t="shared" si="1"/>
        <v>1</v>
      </c>
      <c r="L13">
        <f t="shared" si="5"/>
        <v>16</v>
      </c>
      <c r="M13">
        <f t="shared" si="2"/>
        <v>1</v>
      </c>
      <c r="N13">
        <f t="shared" si="6"/>
        <v>16</v>
      </c>
      <c r="O13">
        <f t="shared" si="7"/>
        <v>1</v>
      </c>
    </row>
    <row r="14" spans="1:20" x14ac:dyDescent="0.2">
      <c r="A14">
        <v>43</v>
      </c>
      <c r="B14">
        <v>3</v>
      </c>
      <c r="C14">
        <v>22</v>
      </c>
      <c r="D14">
        <v>9</v>
      </c>
      <c r="E14">
        <v>0</v>
      </c>
      <c r="F14">
        <v>1</v>
      </c>
      <c r="G14">
        <v>0</v>
      </c>
      <c r="H14">
        <f t="shared" si="3"/>
        <v>22</v>
      </c>
      <c r="I14">
        <f t="shared" si="0"/>
        <v>1</v>
      </c>
      <c r="J14">
        <f t="shared" si="4"/>
        <v>22</v>
      </c>
      <c r="K14">
        <f t="shared" si="1"/>
        <v>1</v>
      </c>
      <c r="L14">
        <f t="shared" si="5"/>
        <v>22</v>
      </c>
      <c r="M14">
        <f t="shared" si="2"/>
        <v>1</v>
      </c>
      <c r="N14">
        <f t="shared" si="6"/>
        <v>22</v>
      </c>
      <c r="O14">
        <f t="shared" si="7"/>
        <v>1</v>
      </c>
    </row>
    <row r="15" spans="1:20" x14ac:dyDescent="0.2">
      <c r="A15">
        <v>45</v>
      </c>
      <c r="B15">
        <v>1</v>
      </c>
      <c r="C15">
        <v>6</v>
      </c>
      <c r="D15">
        <v>3</v>
      </c>
      <c r="E15">
        <v>0</v>
      </c>
      <c r="F15">
        <v>7</v>
      </c>
      <c r="G15">
        <v>0</v>
      </c>
      <c r="H15">
        <f t="shared" si="3"/>
        <v>7</v>
      </c>
      <c r="I15">
        <f t="shared" si="0"/>
        <v>0</v>
      </c>
      <c r="J15">
        <f t="shared" si="4"/>
        <v>7</v>
      </c>
      <c r="K15">
        <f t="shared" si="1"/>
        <v>0</v>
      </c>
      <c r="L15">
        <f t="shared" si="5"/>
        <v>7</v>
      </c>
      <c r="M15">
        <f t="shared" si="2"/>
        <v>0</v>
      </c>
      <c r="N15">
        <f t="shared" si="6"/>
        <v>7</v>
      </c>
      <c r="O15">
        <f t="shared" si="7"/>
        <v>0</v>
      </c>
    </row>
    <row r="16" spans="1:20" x14ac:dyDescent="0.2">
      <c r="A16">
        <v>48</v>
      </c>
      <c r="B16">
        <v>7</v>
      </c>
      <c r="C16">
        <v>34</v>
      </c>
      <c r="D16">
        <v>12</v>
      </c>
      <c r="E16">
        <v>5</v>
      </c>
      <c r="F16">
        <v>25</v>
      </c>
      <c r="G16">
        <v>6</v>
      </c>
      <c r="H16">
        <f t="shared" si="3"/>
        <v>34</v>
      </c>
      <c r="I16">
        <f t="shared" si="0"/>
        <v>1</v>
      </c>
      <c r="J16">
        <f t="shared" si="4"/>
        <v>34</v>
      </c>
      <c r="K16">
        <f t="shared" si="1"/>
        <v>1</v>
      </c>
      <c r="L16">
        <f t="shared" si="5"/>
        <v>34</v>
      </c>
      <c r="M16">
        <f t="shared" si="2"/>
        <v>1</v>
      </c>
      <c r="N16">
        <f t="shared" si="6"/>
        <v>34</v>
      </c>
      <c r="O16">
        <f t="shared" si="7"/>
        <v>1</v>
      </c>
    </row>
    <row r="17" spans="1:15" x14ac:dyDescent="0.2">
      <c r="A17">
        <v>54</v>
      </c>
      <c r="B17">
        <v>3</v>
      </c>
      <c r="C17">
        <v>14</v>
      </c>
      <c r="D17">
        <v>18</v>
      </c>
      <c r="E17">
        <v>0</v>
      </c>
      <c r="F17">
        <v>11</v>
      </c>
      <c r="G17">
        <v>2</v>
      </c>
      <c r="H17">
        <f t="shared" si="3"/>
        <v>18</v>
      </c>
      <c r="I17">
        <f t="shared" si="0"/>
        <v>1</v>
      </c>
      <c r="J17">
        <f t="shared" si="4"/>
        <v>18</v>
      </c>
      <c r="K17">
        <f t="shared" si="1"/>
        <v>1</v>
      </c>
      <c r="L17">
        <f t="shared" si="5"/>
        <v>18</v>
      </c>
      <c r="M17">
        <f t="shared" si="2"/>
        <v>1</v>
      </c>
      <c r="N17">
        <f t="shared" si="6"/>
        <v>18</v>
      </c>
      <c r="O17">
        <f t="shared" si="7"/>
        <v>1</v>
      </c>
    </row>
    <row r="18" spans="1:15" x14ac:dyDescent="0.2">
      <c r="A18">
        <v>55</v>
      </c>
      <c r="B18">
        <v>64</v>
      </c>
      <c r="C18">
        <v>159</v>
      </c>
      <c r="D18">
        <v>129</v>
      </c>
      <c r="E18">
        <v>17</v>
      </c>
      <c r="F18">
        <v>142</v>
      </c>
      <c r="G18">
        <v>41</v>
      </c>
      <c r="H18">
        <f t="shared" si="3"/>
        <v>159</v>
      </c>
      <c r="I18">
        <f t="shared" si="0"/>
        <v>1</v>
      </c>
      <c r="J18">
        <f t="shared" si="4"/>
        <v>159</v>
      </c>
      <c r="K18">
        <f t="shared" si="1"/>
        <v>1</v>
      </c>
      <c r="L18">
        <f t="shared" si="5"/>
        <v>159</v>
      </c>
      <c r="M18">
        <f t="shared" si="2"/>
        <v>1</v>
      </c>
      <c r="N18">
        <f t="shared" si="6"/>
        <v>159</v>
      </c>
      <c r="O18">
        <f t="shared" si="7"/>
        <v>1</v>
      </c>
    </row>
    <row r="19" spans="1:15" x14ac:dyDescent="0.2">
      <c r="A19">
        <v>59</v>
      </c>
      <c r="B19">
        <v>1</v>
      </c>
      <c r="C19">
        <v>6</v>
      </c>
      <c r="D19">
        <v>2</v>
      </c>
      <c r="E19">
        <v>0</v>
      </c>
      <c r="F19">
        <v>9</v>
      </c>
      <c r="G19">
        <v>9</v>
      </c>
      <c r="H19">
        <f t="shared" si="3"/>
        <v>9</v>
      </c>
      <c r="I19">
        <f t="shared" si="0"/>
        <v>0</v>
      </c>
      <c r="J19">
        <f t="shared" si="4"/>
        <v>9</v>
      </c>
      <c r="K19">
        <f t="shared" si="1"/>
        <v>0</v>
      </c>
      <c r="L19">
        <f t="shared" si="5"/>
        <v>9</v>
      </c>
      <c r="M19">
        <f t="shared" si="2"/>
        <v>0</v>
      </c>
      <c r="N19">
        <f t="shared" si="6"/>
        <v>9</v>
      </c>
      <c r="O19">
        <f t="shared" si="7"/>
        <v>0</v>
      </c>
    </row>
    <row r="20" spans="1:15" x14ac:dyDescent="0.2">
      <c r="A20">
        <v>61</v>
      </c>
      <c r="B20">
        <v>13</v>
      </c>
      <c r="C20">
        <v>41</v>
      </c>
      <c r="D20">
        <v>51</v>
      </c>
      <c r="E20">
        <v>1</v>
      </c>
      <c r="F20">
        <v>23</v>
      </c>
      <c r="G20">
        <v>9</v>
      </c>
      <c r="H20">
        <f t="shared" si="3"/>
        <v>51</v>
      </c>
      <c r="I20">
        <f t="shared" si="0"/>
        <v>1</v>
      </c>
      <c r="J20">
        <f t="shared" si="4"/>
        <v>51</v>
      </c>
      <c r="K20">
        <f t="shared" si="1"/>
        <v>1</v>
      </c>
      <c r="L20">
        <f t="shared" si="5"/>
        <v>51</v>
      </c>
      <c r="M20">
        <f t="shared" si="2"/>
        <v>1</v>
      </c>
      <c r="N20">
        <f t="shared" si="6"/>
        <v>51</v>
      </c>
      <c r="O20">
        <f t="shared" si="7"/>
        <v>1</v>
      </c>
    </row>
    <row r="21" spans="1:15" x14ac:dyDescent="0.2">
      <c r="A21">
        <v>75</v>
      </c>
      <c r="B21">
        <v>27</v>
      </c>
      <c r="C21">
        <v>47</v>
      </c>
      <c r="D21">
        <v>27</v>
      </c>
      <c r="E21">
        <v>1</v>
      </c>
      <c r="F21">
        <v>16</v>
      </c>
      <c r="G21">
        <v>0</v>
      </c>
      <c r="H21">
        <f t="shared" si="3"/>
        <v>47</v>
      </c>
      <c r="I21">
        <f t="shared" si="0"/>
        <v>1</v>
      </c>
      <c r="J21">
        <f t="shared" si="4"/>
        <v>47</v>
      </c>
      <c r="K21">
        <f t="shared" si="1"/>
        <v>1</v>
      </c>
      <c r="L21">
        <f t="shared" si="5"/>
        <v>47</v>
      </c>
      <c r="M21">
        <f t="shared" si="2"/>
        <v>1</v>
      </c>
      <c r="N21">
        <f t="shared" si="6"/>
        <v>47</v>
      </c>
      <c r="O21">
        <f t="shared" si="7"/>
        <v>1</v>
      </c>
    </row>
    <row r="22" spans="1:15" x14ac:dyDescent="0.2">
      <c r="A22">
        <v>85</v>
      </c>
      <c r="B22">
        <v>3</v>
      </c>
      <c r="C22">
        <v>27</v>
      </c>
      <c r="D22">
        <v>13</v>
      </c>
      <c r="E22">
        <v>1</v>
      </c>
      <c r="F22">
        <v>60</v>
      </c>
      <c r="G22">
        <v>30</v>
      </c>
      <c r="H22">
        <f t="shared" si="3"/>
        <v>60</v>
      </c>
      <c r="I22">
        <f t="shared" si="0"/>
        <v>1</v>
      </c>
      <c r="J22">
        <f t="shared" si="4"/>
        <v>60</v>
      </c>
      <c r="K22">
        <f t="shared" si="1"/>
        <v>1</v>
      </c>
      <c r="L22">
        <f t="shared" si="5"/>
        <v>60</v>
      </c>
      <c r="M22">
        <f t="shared" si="2"/>
        <v>1</v>
      </c>
      <c r="N22">
        <f t="shared" si="6"/>
        <v>60</v>
      </c>
      <c r="O22">
        <f t="shared" si="7"/>
        <v>1</v>
      </c>
    </row>
    <row r="23" spans="1:15" x14ac:dyDescent="0.2">
      <c r="A23">
        <v>91</v>
      </c>
      <c r="B23">
        <v>0</v>
      </c>
      <c r="C23">
        <v>4</v>
      </c>
      <c r="D23">
        <v>2</v>
      </c>
      <c r="E23">
        <v>0</v>
      </c>
      <c r="F23">
        <v>1</v>
      </c>
      <c r="G23">
        <v>1</v>
      </c>
      <c r="H23">
        <f t="shared" si="3"/>
        <v>4</v>
      </c>
      <c r="I23">
        <f t="shared" si="0"/>
        <v>0</v>
      </c>
      <c r="J23">
        <f t="shared" si="4"/>
        <v>4</v>
      </c>
      <c r="K23">
        <f t="shared" si="1"/>
        <v>0</v>
      </c>
      <c r="L23">
        <f t="shared" si="5"/>
        <v>4</v>
      </c>
      <c r="M23">
        <f t="shared" si="2"/>
        <v>0</v>
      </c>
      <c r="N23">
        <f t="shared" si="6"/>
        <v>4</v>
      </c>
      <c r="O23">
        <f t="shared" si="7"/>
        <v>0</v>
      </c>
    </row>
    <row r="24" spans="1:15" x14ac:dyDescent="0.2">
      <c r="A24">
        <v>127</v>
      </c>
      <c r="B24">
        <v>4</v>
      </c>
      <c r="C24">
        <v>28</v>
      </c>
      <c r="D24">
        <v>10</v>
      </c>
      <c r="E24">
        <v>0</v>
      </c>
      <c r="F24">
        <v>3</v>
      </c>
      <c r="G24">
        <v>2</v>
      </c>
      <c r="H24">
        <f t="shared" si="3"/>
        <v>28</v>
      </c>
      <c r="I24">
        <f t="shared" si="0"/>
        <v>1</v>
      </c>
      <c r="J24">
        <f t="shared" si="4"/>
        <v>28</v>
      </c>
      <c r="K24">
        <f t="shared" si="1"/>
        <v>1</v>
      </c>
      <c r="L24">
        <f t="shared" si="5"/>
        <v>28</v>
      </c>
      <c r="M24">
        <f t="shared" si="2"/>
        <v>1</v>
      </c>
      <c r="N24">
        <f t="shared" si="6"/>
        <v>28</v>
      </c>
      <c r="O24">
        <f t="shared" si="7"/>
        <v>1</v>
      </c>
    </row>
    <row r="25" spans="1:15" x14ac:dyDescent="0.2">
      <c r="A25">
        <v>157</v>
      </c>
      <c r="B25">
        <v>6</v>
      </c>
      <c r="C25">
        <v>16</v>
      </c>
      <c r="D25">
        <v>20</v>
      </c>
      <c r="E25">
        <v>1</v>
      </c>
      <c r="F25">
        <v>10</v>
      </c>
      <c r="G25">
        <v>2</v>
      </c>
      <c r="H25">
        <f t="shared" si="3"/>
        <v>20</v>
      </c>
      <c r="I25">
        <f t="shared" si="0"/>
        <v>1</v>
      </c>
      <c r="J25">
        <f t="shared" si="4"/>
        <v>20</v>
      </c>
      <c r="K25">
        <f t="shared" si="1"/>
        <v>1</v>
      </c>
      <c r="L25">
        <f t="shared" si="5"/>
        <v>20</v>
      </c>
      <c r="M25">
        <f t="shared" si="2"/>
        <v>1</v>
      </c>
      <c r="N25">
        <f t="shared" si="6"/>
        <v>20</v>
      </c>
      <c r="O25">
        <f t="shared" si="7"/>
        <v>1</v>
      </c>
    </row>
    <row r="26" spans="1:15" x14ac:dyDescent="0.2">
      <c r="A26">
        <v>202</v>
      </c>
      <c r="B26">
        <v>19</v>
      </c>
      <c r="C26">
        <v>84</v>
      </c>
      <c r="D26">
        <v>43</v>
      </c>
      <c r="E26">
        <v>4</v>
      </c>
      <c r="F26">
        <v>91</v>
      </c>
      <c r="G26">
        <v>36</v>
      </c>
      <c r="H26">
        <f t="shared" si="3"/>
        <v>91</v>
      </c>
      <c r="I26">
        <f t="shared" si="0"/>
        <v>1</v>
      </c>
      <c r="J26">
        <f t="shared" si="4"/>
        <v>91</v>
      </c>
      <c r="K26">
        <f t="shared" si="1"/>
        <v>1</v>
      </c>
      <c r="L26">
        <f t="shared" si="5"/>
        <v>91</v>
      </c>
      <c r="M26">
        <f t="shared" si="2"/>
        <v>1</v>
      </c>
      <c r="N26">
        <f t="shared" si="6"/>
        <v>91</v>
      </c>
      <c r="O26">
        <f t="shared" si="7"/>
        <v>1</v>
      </c>
    </row>
    <row r="27" spans="1:15" x14ac:dyDescent="0.2">
      <c r="A27">
        <v>207</v>
      </c>
      <c r="B27">
        <v>5</v>
      </c>
      <c r="C27">
        <v>9</v>
      </c>
      <c r="D27">
        <v>4</v>
      </c>
      <c r="E27">
        <v>1</v>
      </c>
      <c r="F27">
        <v>5</v>
      </c>
      <c r="G27">
        <v>0</v>
      </c>
      <c r="H27">
        <f t="shared" si="3"/>
        <v>9</v>
      </c>
      <c r="I27">
        <f t="shared" si="0"/>
        <v>0</v>
      </c>
      <c r="J27">
        <f t="shared" si="4"/>
        <v>9</v>
      </c>
      <c r="K27">
        <f t="shared" si="1"/>
        <v>0</v>
      </c>
      <c r="L27">
        <f t="shared" si="5"/>
        <v>9</v>
      </c>
      <c r="M27">
        <f t="shared" si="2"/>
        <v>0</v>
      </c>
      <c r="N27">
        <f t="shared" si="6"/>
        <v>9</v>
      </c>
      <c r="O27">
        <f t="shared" si="7"/>
        <v>0</v>
      </c>
    </row>
    <row r="28" spans="1:15" x14ac:dyDescent="0.2">
      <c r="A28">
        <v>271</v>
      </c>
      <c r="B28">
        <v>3</v>
      </c>
      <c r="C28">
        <v>3</v>
      </c>
      <c r="D28">
        <v>2</v>
      </c>
      <c r="E28">
        <v>0</v>
      </c>
      <c r="F28">
        <v>2</v>
      </c>
      <c r="G28">
        <v>2</v>
      </c>
      <c r="H28">
        <f t="shared" si="3"/>
        <v>3</v>
      </c>
      <c r="I28">
        <f t="shared" si="0"/>
        <v>0</v>
      </c>
      <c r="J28">
        <f t="shared" si="4"/>
        <v>3</v>
      </c>
      <c r="K28">
        <f t="shared" si="1"/>
        <v>0</v>
      </c>
      <c r="L28">
        <f t="shared" si="5"/>
        <v>3</v>
      </c>
      <c r="M28">
        <f t="shared" si="2"/>
        <v>0</v>
      </c>
      <c r="N28">
        <f t="shared" si="6"/>
        <v>3</v>
      </c>
      <c r="O28">
        <f t="shared" si="7"/>
        <v>0</v>
      </c>
    </row>
    <row r="29" spans="1:15" x14ac:dyDescent="0.2">
      <c r="A29">
        <v>275</v>
      </c>
      <c r="B29">
        <v>0</v>
      </c>
      <c r="C29">
        <v>5</v>
      </c>
      <c r="D29">
        <v>6</v>
      </c>
      <c r="E29">
        <v>1</v>
      </c>
      <c r="F29">
        <v>6</v>
      </c>
      <c r="G29">
        <v>4</v>
      </c>
      <c r="H29">
        <f t="shared" si="3"/>
        <v>6</v>
      </c>
      <c r="I29">
        <f t="shared" si="0"/>
        <v>0</v>
      </c>
      <c r="J29">
        <f t="shared" si="4"/>
        <v>6</v>
      </c>
      <c r="K29">
        <f t="shared" si="1"/>
        <v>0</v>
      </c>
      <c r="L29">
        <f t="shared" si="5"/>
        <v>6</v>
      </c>
      <c r="M29">
        <f t="shared" si="2"/>
        <v>0</v>
      </c>
      <c r="N29">
        <f t="shared" si="6"/>
        <v>6</v>
      </c>
      <c r="O29">
        <f t="shared" si="7"/>
        <v>0</v>
      </c>
    </row>
    <row r="30" spans="1:15" x14ac:dyDescent="0.2">
      <c r="A30">
        <v>282</v>
      </c>
      <c r="B30">
        <v>4</v>
      </c>
      <c r="C30">
        <v>50</v>
      </c>
      <c r="D30">
        <v>36</v>
      </c>
      <c r="E30">
        <v>4</v>
      </c>
      <c r="F30">
        <v>42</v>
      </c>
      <c r="G30">
        <v>26</v>
      </c>
      <c r="H30">
        <f t="shared" si="3"/>
        <v>50</v>
      </c>
      <c r="I30">
        <f t="shared" ref="I30" si="8">IF(H30&gt;=$P$2,1,0)</f>
        <v>1</v>
      </c>
      <c r="J30">
        <f t="shared" si="4"/>
        <v>50</v>
      </c>
      <c r="K30">
        <f t="shared" ref="K30" si="9">IF(J30&gt;=$P$2,1,0)</f>
        <v>1</v>
      </c>
      <c r="L30">
        <f t="shared" si="5"/>
        <v>50</v>
      </c>
      <c r="M30">
        <f t="shared" ref="M30" si="10">IF(L30&gt;=$P$2,1,0)</f>
        <v>1</v>
      </c>
      <c r="N30">
        <f t="shared" si="6"/>
        <v>50</v>
      </c>
      <c r="O30">
        <f t="shared" ref="O30" si="11">IF(N30&gt;=$P$2,1,0)</f>
        <v>1</v>
      </c>
    </row>
    <row r="31" spans="1:15" x14ac:dyDescent="0.2">
      <c r="A31">
        <v>307</v>
      </c>
      <c r="B31">
        <v>4</v>
      </c>
      <c r="C31">
        <v>13</v>
      </c>
      <c r="D31">
        <v>13</v>
      </c>
      <c r="E31">
        <v>0</v>
      </c>
      <c r="F31">
        <v>22</v>
      </c>
      <c r="G31">
        <v>9</v>
      </c>
      <c r="H31">
        <f t="shared" si="3"/>
        <v>22</v>
      </c>
      <c r="I31">
        <f t="shared" si="0"/>
        <v>1</v>
      </c>
      <c r="J31">
        <f t="shared" si="4"/>
        <v>22</v>
      </c>
      <c r="K31">
        <f t="shared" si="1"/>
        <v>1</v>
      </c>
      <c r="L31">
        <f t="shared" si="5"/>
        <v>22</v>
      </c>
      <c r="M31">
        <f t="shared" si="2"/>
        <v>1</v>
      </c>
      <c r="N31">
        <f t="shared" si="6"/>
        <v>22</v>
      </c>
      <c r="O31">
        <f t="shared" si="7"/>
        <v>1</v>
      </c>
    </row>
    <row r="32" spans="1:15" x14ac:dyDescent="0.2">
      <c r="A32">
        <v>318</v>
      </c>
      <c r="B32">
        <v>0</v>
      </c>
      <c r="C32">
        <v>4</v>
      </c>
      <c r="D32">
        <v>2</v>
      </c>
      <c r="E32">
        <v>1</v>
      </c>
      <c r="F32">
        <v>5</v>
      </c>
      <c r="G32">
        <v>0</v>
      </c>
      <c r="H32">
        <f t="shared" si="3"/>
        <v>5</v>
      </c>
      <c r="I32">
        <f t="shared" si="0"/>
        <v>0</v>
      </c>
      <c r="J32">
        <f t="shared" si="4"/>
        <v>5</v>
      </c>
      <c r="K32">
        <f t="shared" si="1"/>
        <v>0</v>
      </c>
      <c r="L32">
        <f t="shared" si="5"/>
        <v>5</v>
      </c>
      <c r="M32">
        <f t="shared" si="2"/>
        <v>0</v>
      </c>
      <c r="N32">
        <f t="shared" si="6"/>
        <v>5</v>
      </c>
      <c r="O32">
        <f t="shared" si="7"/>
        <v>0</v>
      </c>
    </row>
    <row r="33" spans="1:15" x14ac:dyDescent="0.2">
      <c r="A33">
        <v>321</v>
      </c>
      <c r="B33">
        <v>6</v>
      </c>
      <c r="C33">
        <v>20</v>
      </c>
      <c r="D33">
        <v>16</v>
      </c>
      <c r="E33">
        <v>1</v>
      </c>
      <c r="F33">
        <v>36</v>
      </c>
      <c r="G33">
        <v>13</v>
      </c>
      <c r="H33">
        <f t="shared" si="3"/>
        <v>36</v>
      </c>
      <c r="I33">
        <f t="shared" si="0"/>
        <v>1</v>
      </c>
      <c r="J33">
        <f t="shared" si="4"/>
        <v>36</v>
      </c>
      <c r="K33">
        <f t="shared" si="1"/>
        <v>1</v>
      </c>
      <c r="L33">
        <f t="shared" si="5"/>
        <v>36</v>
      </c>
      <c r="M33">
        <f t="shared" si="2"/>
        <v>1</v>
      </c>
      <c r="N33">
        <f t="shared" si="6"/>
        <v>36</v>
      </c>
      <c r="O33">
        <f t="shared" si="7"/>
        <v>1</v>
      </c>
    </row>
    <row r="34" spans="1:15" x14ac:dyDescent="0.2">
      <c r="A34">
        <v>328</v>
      </c>
      <c r="B34">
        <v>4</v>
      </c>
      <c r="C34">
        <v>21</v>
      </c>
      <c r="D34">
        <v>21</v>
      </c>
      <c r="E34">
        <v>8</v>
      </c>
      <c r="F34">
        <v>36</v>
      </c>
      <c r="G34">
        <v>12</v>
      </c>
      <c r="H34">
        <f t="shared" si="3"/>
        <v>36</v>
      </c>
      <c r="I34">
        <f t="shared" si="0"/>
        <v>1</v>
      </c>
      <c r="J34">
        <f t="shared" si="4"/>
        <v>36</v>
      </c>
      <c r="K34">
        <f t="shared" si="1"/>
        <v>1</v>
      </c>
      <c r="L34">
        <f t="shared" si="5"/>
        <v>36</v>
      </c>
      <c r="M34">
        <f t="shared" si="2"/>
        <v>1</v>
      </c>
      <c r="N34">
        <f t="shared" si="6"/>
        <v>36</v>
      </c>
      <c r="O34">
        <f t="shared" si="7"/>
        <v>1</v>
      </c>
    </row>
    <row r="35" spans="1:15" x14ac:dyDescent="0.2">
      <c r="A35">
        <v>361</v>
      </c>
      <c r="B35">
        <v>0</v>
      </c>
      <c r="C35">
        <v>6</v>
      </c>
      <c r="D35">
        <v>3</v>
      </c>
      <c r="E35">
        <v>0</v>
      </c>
      <c r="F35">
        <v>0</v>
      </c>
      <c r="G35">
        <v>0</v>
      </c>
      <c r="H35">
        <f t="shared" si="3"/>
        <v>6</v>
      </c>
      <c r="I35">
        <f t="shared" si="0"/>
        <v>0</v>
      </c>
      <c r="J35">
        <f t="shared" si="4"/>
        <v>6</v>
      </c>
      <c r="K35">
        <f t="shared" si="1"/>
        <v>0</v>
      </c>
      <c r="L35">
        <f t="shared" si="5"/>
        <v>6</v>
      </c>
      <c r="M35">
        <f t="shared" si="2"/>
        <v>0</v>
      </c>
      <c r="N35">
        <f t="shared" si="6"/>
        <v>6</v>
      </c>
      <c r="O35">
        <f t="shared" si="7"/>
        <v>0</v>
      </c>
    </row>
    <row r="36" spans="1:15" x14ac:dyDescent="0.2">
      <c r="A36">
        <v>377</v>
      </c>
      <c r="B36">
        <v>1</v>
      </c>
      <c r="C36">
        <v>16</v>
      </c>
      <c r="D36">
        <v>4</v>
      </c>
      <c r="E36">
        <v>0</v>
      </c>
      <c r="F36">
        <v>30</v>
      </c>
      <c r="G36">
        <v>11</v>
      </c>
      <c r="H36">
        <f t="shared" si="3"/>
        <v>30</v>
      </c>
      <c r="I36">
        <f t="shared" si="0"/>
        <v>1</v>
      </c>
      <c r="J36">
        <f t="shared" si="4"/>
        <v>30</v>
      </c>
      <c r="K36">
        <f t="shared" si="1"/>
        <v>1</v>
      </c>
      <c r="L36">
        <f t="shared" si="5"/>
        <v>30</v>
      </c>
      <c r="M36">
        <f t="shared" si="2"/>
        <v>1</v>
      </c>
      <c r="N36">
        <f t="shared" si="6"/>
        <v>30</v>
      </c>
      <c r="O36">
        <f t="shared" si="7"/>
        <v>1</v>
      </c>
    </row>
    <row r="37" spans="1:15" x14ac:dyDescent="0.2">
      <c r="A37" t="s">
        <v>185</v>
      </c>
      <c r="B37">
        <v>393</v>
      </c>
      <c r="C37">
        <v>1155</v>
      </c>
      <c r="D37">
        <v>956</v>
      </c>
      <c r="E37">
        <v>105</v>
      </c>
      <c r="F37">
        <v>1131</v>
      </c>
      <c r="G37">
        <v>399</v>
      </c>
      <c r="H37" s="5" t="s">
        <v>186</v>
      </c>
      <c r="I37" s="5">
        <f>SUM(I2:I36)</f>
        <v>26</v>
      </c>
      <c r="J37" s="5"/>
      <c r="K37" s="5">
        <f>SUM(K2:K36)</f>
        <v>26</v>
      </c>
      <c r="L37" s="5"/>
      <c r="M37" s="5">
        <f>SUM(M2:M36)</f>
        <v>26</v>
      </c>
      <c r="N37" s="5"/>
      <c r="O37" s="5">
        <f>SUM(O2:O36)</f>
        <v>26</v>
      </c>
    </row>
    <row r="38" spans="1:15" x14ac:dyDescent="0.2">
      <c r="A38" s="4" t="s">
        <v>187</v>
      </c>
      <c r="B38">
        <f>MIN(B2:B36)</f>
        <v>0</v>
      </c>
      <c r="C38">
        <f t="shared" ref="C38:G38" si="12">MIN(C2:C36)</f>
        <v>3</v>
      </c>
      <c r="D38">
        <f t="shared" si="12"/>
        <v>2</v>
      </c>
      <c r="E38">
        <f t="shared" si="12"/>
        <v>0</v>
      </c>
      <c r="F38">
        <f t="shared" si="12"/>
        <v>0</v>
      </c>
      <c r="G38">
        <f t="shared" si="12"/>
        <v>0</v>
      </c>
    </row>
  </sheetData>
  <autoFilter ref="A1:G1"/>
  <pageMargins left="0.7" right="0.7" top="0.75" bottom="0.75" header="0.3" footer="0.3"/>
  <pageSetup paperSize="9" orientation="portrait" r:id="rId1"/>
  <ignoredErrors>
    <ignoredError sqref="K31:K36 O31:O36 O2:O29 K3:K29 K2 J2:J36 M2 M31:M36 M3:M29 L3:L36" formula="1"/>
    <ignoredError sqref="N3:N36" formula="1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39"/>
  <sheetViews>
    <sheetView workbookViewId="0">
      <selection activeCell="B32" sqref="B32:G32"/>
    </sheetView>
  </sheetViews>
  <sheetFormatPr defaultRowHeight="12.75" x14ac:dyDescent="0.2"/>
  <cols>
    <col min="1" max="1" width="9.28515625" customWidth="1"/>
    <col min="2" max="2" width="6" customWidth="1"/>
    <col min="3" max="3" width="8.85546875" customWidth="1"/>
    <col min="5" max="5" width="8.140625" customWidth="1"/>
    <col min="7" max="7" width="8.85546875" customWidth="1"/>
  </cols>
  <sheetData>
    <row r="3" spans="1:7" ht="63.75" x14ac:dyDescent="0.2">
      <c r="A3" s="14" t="s">
        <v>184</v>
      </c>
      <c r="B3" t="s">
        <v>178</v>
      </c>
      <c r="C3" t="s">
        <v>179</v>
      </c>
      <c r="D3" t="s">
        <v>180</v>
      </c>
      <c r="E3" t="s">
        <v>181</v>
      </c>
      <c r="F3" t="s">
        <v>182</v>
      </c>
      <c r="G3" t="s">
        <v>183</v>
      </c>
    </row>
    <row r="4" spans="1:7" x14ac:dyDescent="0.2">
      <c r="A4" s="15">
        <v>15</v>
      </c>
      <c r="B4" s="16">
        <v>61</v>
      </c>
      <c r="C4" s="16">
        <v>150</v>
      </c>
      <c r="D4" s="16">
        <v>195</v>
      </c>
      <c r="E4" s="16">
        <v>20</v>
      </c>
      <c r="F4" s="16">
        <v>249</v>
      </c>
      <c r="G4" s="16">
        <v>101</v>
      </c>
    </row>
    <row r="5" spans="1:7" x14ac:dyDescent="0.2">
      <c r="A5" s="15">
        <v>20</v>
      </c>
      <c r="B5" s="16">
        <v>8</v>
      </c>
      <c r="C5" s="16">
        <v>44</v>
      </c>
      <c r="D5" s="16">
        <v>24</v>
      </c>
      <c r="E5" s="16">
        <v>1</v>
      </c>
      <c r="F5" s="16">
        <v>57</v>
      </c>
      <c r="G5" s="16">
        <v>16</v>
      </c>
    </row>
    <row r="6" spans="1:7" x14ac:dyDescent="0.2">
      <c r="A6" s="15">
        <v>21</v>
      </c>
      <c r="B6" s="16">
        <v>14</v>
      </c>
      <c r="C6" s="16">
        <v>83</v>
      </c>
      <c r="D6" s="16">
        <v>41</v>
      </c>
      <c r="E6" s="16">
        <v>6</v>
      </c>
      <c r="F6" s="16">
        <v>75</v>
      </c>
      <c r="G6" s="16">
        <v>23</v>
      </c>
    </row>
    <row r="7" spans="1:7" x14ac:dyDescent="0.2">
      <c r="A7" s="15">
        <v>23</v>
      </c>
      <c r="B7" s="16">
        <v>1</v>
      </c>
      <c r="C7" s="16">
        <v>4</v>
      </c>
      <c r="D7" s="16">
        <v>2</v>
      </c>
      <c r="E7" s="16">
        <v>0</v>
      </c>
      <c r="F7" s="16">
        <v>2</v>
      </c>
      <c r="G7" s="16">
        <v>2</v>
      </c>
    </row>
    <row r="8" spans="1:7" x14ac:dyDescent="0.2">
      <c r="A8" s="15">
        <v>24</v>
      </c>
      <c r="B8" s="16">
        <v>4</v>
      </c>
      <c r="C8" s="16">
        <v>20</v>
      </c>
      <c r="D8" s="16">
        <v>8</v>
      </c>
      <c r="E8" s="16">
        <v>1</v>
      </c>
      <c r="F8" s="16">
        <v>6</v>
      </c>
      <c r="G8" s="16">
        <v>4</v>
      </c>
    </row>
    <row r="9" spans="1:7" x14ac:dyDescent="0.2">
      <c r="A9" s="15">
        <v>25</v>
      </c>
      <c r="B9" s="16">
        <v>10</v>
      </c>
      <c r="C9" s="16">
        <v>49</v>
      </c>
      <c r="D9" s="16">
        <v>42</v>
      </c>
      <c r="E9" s="16">
        <v>6</v>
      </c>
      <c r="F9" s="16">
        <v>32</v>
      </c>
      <c r="G9" s="16">
        <v>8</v>
      </c>
    </row>
    <row r="10" spans="1:7" x14ac:dyDescent="0.2">
      <c r="A10" s="15">
        <v>26</v>
      </c>
      <c r="B10" s="16">
        <v>7</v>
      </c>
      <c r="C10" s="16">
        <v>43</v>
      </c>
      <c r="D10" s="16">
        <v>31</v>
      </c>
      <c r="E10" s="16">
        <v>4</v>
      </c>
      <c r="F10" s="16">
        <v>49</v>
      </c>
      <c r="G10" s="16">
        <v>17</v>
      </c>
    </row>
    <row r="11" spans="1:7" x14ac:dyDescent="0.2">
      <c r="A11" s="15">
        <v>27</v>
      </c>
      <c r="B11" s="16">
        <v>3</v>
      </c>
      <c r="C11" s="16">
        <v>15</v>
      </c>
      <c r="D11" s="16">
        <v>17</v>
      </c>
      <c r="E11" s="16">
        <v>0</v>
      </c>
      <c r="F11" s="16">
        <v>5</v>
      </c>
      <c r="G11" s="16">
        <v>2</v>
      </c>
    </row>
    <row r="12" spans="1:7" x14ac:dyDescent="0.2">
      <c r="A12" s="15">
        <v>31</v>
      </c>
      <c r="B12" s="16">
        <v>70</v>
      </c>
      <c r="C12" s="16">
        <v>68</v>
      </c>
      <c r="D12" s="16">
        <v>96</v>
      </c>
      <c r="E12" s="16">
        <v>0</v>
      </c>
      <c r="F12" s="16">
        <v>55</v>
      </c>
      <c r="G12" s="16">
        <v>14</v>
      </c>
    </row>
    <row r="13" spans="1:7" x14ac:dyDescent="0.2">
      <c r="A13" s="15">
        <v>33</v>
      </c>
      <c r="B13" s="16">
        <v>26</v>
      </c>
      <c r="C13" s="16">
        <v>49</v>
      </c>
      <c r="D13" s="16">
        <v>46</v>
      </c>
      <c r="E13" s="16">
        <v>1</v>
      </c>
      <c r="F13" s="16">
        <v>10</v>
      </c>
      <c r="G13" s="16">
        <v>2</v>
      </c>
    </row>
    <row r="14" spans="1:7" x14ac:dyDescent="0.2">
      <c r="A14" s="15">
        <v>35</v>
      </c>
      <c r="B14" s="16">
        <v>14</v>
      </c>
      <c r="C14" s="16">
        <v>31</v>
      </c>
      <c r="D14" s="16">
        <v>32</v>
      </c>
      <c r="E14" s="16">
        <v>21</v>
      </c>
      <c r="F14" s="16">
        <v>34</v>
      </c>
      <c r="G14" s="16">
        <v>14</v>
      </c>
    </row>
    <row r="15" spans="1:7" x14ac:dyDescent="0.2">
      <c r="A15" s="15">
        <v>42</v>
      </c>
      <c r="B15" s="16">
        <v>1</v>
      </c>
      <c r="C15" s="16">
        <v>14</v>
      </c>
      <c r="D15" s="16">
        <v>12</v>
      </c>
      <c r="E15" s="16">
        <v>3</v>
      </c>
      <c r="F15" s="16">
        <v>16</v>
      </c>
      <c r="G15" s="16">
        <v>7</v>
      </c>
    </row>
    <row r="16" spans="1:7" x14ac:dyDescent="0.2">
      <c r="A16" s="15">
        <v>43</v>
      </c>
      <c r="B16" s="16">
        <v>3</v>
      </c>
      <c r="C16" s="16">
        <v>22</v>
      </c>
      <c r="D16" s="16">
        <v>9</v>
      </c>
      <c r="E16" s="16">
        <v>0</v>
      </c>
      <c r="F16" s="16">
        <v>1</v>
      </c>
      <c r="G16" s="16">
        <v>0</v>
      </c>
    </row>
    <row r="17" spans="1:7" x14ac:dyDescent="0.2">
      <c r="A17" s="15">
        <v>45</v>
      </c>
      <c r="B17" s="16">
        <v>1</v>
      </c>
      <c r="C17" s="16">
        <v>6</v>
      </c>
      <c r="D17" s="16">
        <v>3</v>
      </c>
      <c r="E17" s="16">
        <v>0</v>
      </c>
      <c r="F17" s="16">
        <v>7</v>
      </c>
      <c r="G17" s="16">
        <v>0</v>
      </c>
    </row>
    <row r="18" spans="1:7" x14ac:dyDescent="0.2">
      <c r="A18" s="15">
        <v>48</v>
      </c>
      <c r="B18" s="16">
        <v>7</v>
      </c>
      <c r="C18" s="16">
        <v>34</v>
      </c>
      <c r="D18" s="16">
        <v>12</v>
      </c>
      <c r="E18" s="16">
        <v>5</v>
      </c>
      <c r="F18" s="16">
        <v>25</v>
      </c>
      <c r="G18" s="16">
        <v>6</v>
      </c>
    </row>
    <row r="19" spans="1:7" x14ac:dyDescent="0.2">
      <c r="A19" s="15">
        <v>54</v>
      </c>
      <c r="B19" s="16">
        <v>3</v>
      </c>
      <c r="C19" s="16">
        <v>14</v>
      </c>
      <c r="D19" s="16">
        <v>18</v>
      </c>
      <c r="E19" s="16">
        <v>0</v>
      </c>
      <c r="F19" s="16">
        <v>11</v>
      </c>
      <c r="G19" s="16">
        <v>2</v>
      </c>
    </row>
    <row r="20" spans="1:7" x14ac:dyDescent="0.2">
      <c r="A20" s="15">
        <v>55</v>
      </c>
      <c r="B20" s="16">
        <v>64</v>
      </c>
      <c r="C20" s="16">
        <v>159</v>
      </c>
      <c r="D20" s="16">
        <v>129</v>
      </c>
      <c r="E20" s="16">
        <v>17</v>
      </c>
      <c r="F20" s="16">
        <v>142</v>
      </c>
      <c r="G20" s="16">
        <v>41</v>
      </c>
    </row>
    <row r="21" spans="1:7" x14ac:dyDescent="0.2">
      <c r="A21" s="15">
        <v>59</v>
      </c>
      <c r="B21" s="16">
        <v>1</v>
      </c>
      <c r="C21" s="16">
        <v>6</v>
      </c>
      <c r="D21" s="16">
        <v>2</v>
      </c>
      <c r="E21" s="16">
        <v>0</v>
      </c>
      <c r="F21" s="16">
        <v>9</v>
      </c>
      <c r="G21" s="16">
        <v>9</v>
      </c>
    </row>
    <row r="22" spans="1:7" x14ac:dyDescent="0.2">
      <c r="A22" s="15">
        <v>61</v>
      </c>
      <c r="B22" s="16">
        <v>13</v>
      </c>
      <c r="C22" s="16">
        <v>41</v>
      </c>
      <c r="D22" s="16">
        <v>51</v>
      </c>
      <c r="E22" s="16">
        <v>1</v>
      </c>
      <c r="F22" s="16">
        <v>23</v>
      </c>
      <c r="G22" s="16">
        <v>9</v>
      </c>
    </row>
    <row r="23" spans="1:7" x14ac:dyDescent="0.2">
      <c r="A23" s="15">
        <v>75</v>
      </c>
      <c r="B23" s="16">
        <v>27</v>
      </c>
      <c r="C23" s="16">
        <v>47</v>
      </c>
      <c r="D23" s="16">
        <v>27</v>
      </c>
      <c r="E23" s="16">
        <v>1</v>
      </c>
      <c r="F23" s="16">
        <v>16</v>
      </c>
      <c r="G23" s="16">
        <v>0</v>
      </c>
    </row>
    <row r="24" spans="1:7" x14ac:dyDescent="0.2">
      <c r="A24" s="15">
        <v>85</v>
      </c>
      <c r="B24" s="16">
        <v>3</v>
      </c>
      <c r="C24" s="16">
        <v>27</v>
      </c>
      <c r="D24" s="16">
        <v>13</v>
      </c>
      <c r="E24" s="16">
        <v>1</v>
      </c>
      <c r="F24" s="16">
        <v>60</v>
      </c>
      <c r="G24" s="16">
        <v>30</v>
      </c>
    </row>
    <row r="25" spans="1:7" x14ac:dyDescent="0.2">
      <c r="A25" s="15">
        <v>91</v>
      </c>
      <c r="B25" s="16">
        <v>0</v>
      </c>
      <c r="C25" s="16">
        <v>4</v>
      </c>
      <c r="D25" s="16">
        <v>2</v>
      </c>
      <c r="E25" s="16">
        <v>0</v>
      </c>
      <c r="F25" s="16">
        <v>1</v>
      </c>
      <c r="G25" s="16">
        <v>1</v>
      </c>
    </row>
    <row r="26" spans="1:7" x14ac:dyDescent="0.2">
      <c r="A26" s="15">
        <v>127</v>
      </c>
      <c r="B26" s="16">
        <v>4</v>
      </c>
      <c r="C26" s="16">
        <v>28</v>
      </c>
      <c r="D26" s="16">
        <v>10</v>
      </c>
      <c r="E26" s="16">
        <v>0</v>
      </c>
      <c r="F26" s="16">
        <v>3</v>
      </c>
      <c r="G26" s="16">
        <v>2</v>
      </c>
    </row>
    <row r="27" spans="1:7" x14ac:dyDescent="0.2">
      <c r="A27" s="15">
        <v>157</v>
      </c>
      <c r="B27" s="16">
        <v>6</v>
      </c>
      <c r="C27" s="16">
        <v>16</v>
      </c>
      <c r="D27" s="16">
        <v>20</v>
      </c>
      <c r="E27" s="16">
        <v>1</v>
      </c>
      <c r="F27" s="16">
        <v>10</v>
      </c>
      <c r="G27" s="16">
        <v>2</v>
      </c>
    </row>
    <row r="28" spans="1:7" x14ac:dyDescent="0.2">
      <c r="A28" s="15">
        <v>202</v>
      </c>
      <c r="B28" s="16">
        <v>19</v>
      </c>
      <c r="C28" s="16">
        <v>84</v>
      </c>
      <c r="D28" s="16">
        <v>43</v>
      </c>
      <c r="E28" s="16">
        <v>4</v>
      </c>
      <c r="F28" s="16">
        <v>91</v>
      </c>
      <c r="G28" s="16">
        <v>36</v>
      </c>
    </row>
    <row r="29" spans="1:7" x14ac:dyDescent="0.2">
      <c r="A29" s="15">
        <v>207</v>
      </c>
      <c r="B29" s="16">
        <v>5</v>
      </c>
      <c r="C29" s="16">
        <v>9</v>
      </c>
      <c r="D29" s="16">
        <v>4</v>
      </c>
      <c r="E29" s="16">
        <v>1</v>
      </c>
      <c r="F29" s="16">
        <v>5</v>
      </c>
      <c r="G29" s="16">
        <v>0</v>
      </c>
    </row>
    <row r="30" spans="1:7" x14ac:dyDescent="0.2">
      <c r="A30" s="15">
        <v>271</v>
      </c>
      <c r="B30" s="16">
        <v>3</v>
      </c>
      <c r="C30" s="16">
        <v>3</v>
      </c>
      <c r="D30" s="16">
        <v>2</v>
      </c>
      <c r="E30" s="16">
        <v>0</v>
      </c>
      <c r="F30" s="16">
        <v>2</v>
      </c>
      <c r="G30" s="16">
        <v>2</v>
      </c>
    </row>
    <row r="31" spans="1:7" x14ac:dyDescent="0.2">
      <c r="A31" s="15">
        <v>275</v>
      </c>
      <c r="B31" s="16">
        <v>0</v>
      </c>
      <c r="C31" s="16">
        <v>5</v>
      </c>
      <c r="D31" s="16">
        <v>6</v>
      </c>
      <c r="E31" s="16">
        <v>1</v>
      </c>
      <c r="F31" s="16">
        <v>6</v>
      </c>
      <c r="G31" s="16">
        <v>4</v>
      </c>
    </row>
    <row r="32" spans="1:7" x14ac:dyDescent="0.2">
      <c r="A32" s="15">
        <v>282</v>
      </c>
      <c r="B32" s="16">
        <v>4</v>
      </c>
      <c r="C32" s="16">
        <v>50</v>
      </c>
      <c r="D32" s="16">
        <v>36</v>
      </c>
      <c r="E32" s="16">
        <v>4</v>
      </c>
      <c r="F32" s="16">
        <v>42</v>
      </c>
      <c r="G32" s="16">
        <v>26</v>
      </c>
    </row>
    <row r="33" spans="1:7" x14ac:dyDescent="0.2">
      <c r="A33" s="15">
        <v>307</v>
      </c>
      <c r="B33" s="16">
        <v>4</v>
      </c>
      <c r="C33" s="16">
        <v>13</v>
      </c>
      <c r="D33" s="16">
        <v>13</v>
      </c>
      <c r="E33" s="16">
        <v>0</v>
      </c>
      <c r="F33" s="16">
        <v>22</v>
      </c>
      <c r="G33" s="16">
        <v>9</v>
      </c>
    </row>
    <row r="34" spans="1:7" x14ac:dyDescent="0.2">
      <c r="A34" s="15">
        <v>318</v>
      </c>
      <c r="B34" s="16">
        <v>0</v>
      </c>
      <c r="C34" s="16">
        <v>4</v>
      </c>
      <c r="D34" s="16">
        <v>2</v>
      </c>
      <c r="E34" s="16">
        <v>1</v>
      </c>
      <c r="F34" s="16">
        <v>5</v>
      </c>
      <c r="G34" s="16">
        <v>0</v>
      </c>
    </row>
    <row r="35" spans="1:7" x14ac:dyDescent="0.2">
      <c r="A35" s="15">
        <v>321</v>
      </c>
      <c r="B35" s="16">
        <v>6</v>
      </c>
      <c r="C35" s="16">
        <v>20</v>
      </c>
      <c r="D35" s="16">
        <v>16</v>
      </c>
      <c r="E35" s="16">
        <v>1</v>
      </c>
      <c r="F35" s="16">
        <v>36</v>
      </c>
      <c r="G35" s="16">
        <v>13</v>
      </c>
    </row>
    <row r="36" spans="1:7" x14ac:dyDescent="0.2">
      <c r="A36" s="15">
        <v>328</v>
      </c>
      <c r="B36" s="16">
        <v>4</v>
      </c>
      <c r="C36" s="16">
        <v>21</v>
      </c>
      <c r="D36" s="16">
        <v>21</v>
      </c>
      <c r="E36" s="16">
        <v>8</v>
      </c>
      <c r="F36" s="16">
        <v>36</v>
      </c>
      <c r="G36" s="16">
        <v>12</v>
      </c>
    </row>
    <row r="37" spans="1:7" x14ac:dyDescent="0.2">
      <c r="A37" s="15">
        <v>361</v>
      </c>
      <c r="B37" s="16">
        <v>0</v>
      </c>
      <c r="C37" s="16">
        <v>6</v>
      </c>
      <c r="D37" s="16">
        <v>3</v>
      </c>
      <c r="E37" s="16">
        <v>0</v>
      </c>
      <c r="F37" s="16">
        <v>0</v>
      </c>
      <c r="G37" s="16">
        <v>0</v>
      </c>
    </row>
    <row r="38" spans="1:7" x14ac:dyDescent="0.2">
      <c r="A38" s="15">
        <v>377</v>
      </c>
      <c r="B38" s="16">
        <v>1</v>
      </c>
      <c r="C38" s="16">
        <v>16</v>
      </c>
      <c r="D38" s="16">
        <v>4</v>
      </c>
      <c r="E38" s="16">
        <v>0</v>
      </c>
      <c r="F38" s="16">
        <v>30</v>
      </c>
      <c r="G38" s="16">
        <v>11</v>
      </c>
    </row>
    <row r="39" spans="1:7" ht="25.5" x14ac:dyDescent="0.2">
      <c r="A39" s="15" t="s">
        <v>185</v>
      </c>
      <c r="B39" s="16">
        <v>397</v>
      </c>
      <c r="C39" s="16">
        <v>1205</v>
      </c>
      <c r="D39" s="16">
        <v>992</v>
      </c>
      <c r="E39" s="16">
        <v>109</v>
      </c>
      <c r="F39" s="16">
        <v>1173</v>
      </c>
      <c r="G39" s="16">
        <v>425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Responses</vt:lpstr>
      <vt:lpstr>QsInds</vt:lpstr>
      <vt:lpstr>QsUMAP</vt:lpstr>
      <vt:lpstr>PreAnalysis</vt:lpstr>
      <vt:lpstr>LivePivot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Andrej Košir</dc:creator>
  <cp:lastModifiedBy>andrejk</cp:lastModifiedBy>
  <dcterms:created xsi:type="dcterms:W3CDTF">2014-01-24T06:51:48Z</dcterms:created>
  <dcterms:modified xsi:type="dcterms:W3CDTF">2014-05-13T12:28:57Z</dcterms:modified>
</cp:coreProperties>
</file>