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<sst xmlns="http://schemas.openxmlformats.org/spreadsheetml/2006/main" count="280" uniqueCount="40">
  <si>
    <t>Mobile Lighthouse test on localhost using Chrome Guest profile, performed from Cupertino, CA</t>
  </si>
  <si>
    <t>Iteration</t>
  </si>
  <si>
    <t>Metrics</t>
  </si>
  <si>
    <t>(1) Client-only SPA (mobile)</t>
  </si>
  <si>
    <t>(2) Full stack app with client-side data fetching (mobile)</t>
  </si>
  <si>
    <t>DIFF 2-1</t>
  </si>
  <si>
    <t>(3) Full stack app with server-side data fetching (mobile)</t>
  </si>
  <si>
    <t>DIFF 3-1</t>
  </si>
  <si>
    <t>DIFF 3-2</t>
  </si>
  <si>
    <t>(4) Full stack app with filtering movies and config data (mobile)</t>
  </si>
  <si>
    <t>DIFF 4-3</t>
  </si>
  <si>
    <t>(5) Full stack app with data caching (mobile)</t>
  </si>
  <si>
    <t>DIFF 5-1</t>
  </si>
  <si>
    <t>DIFF 5-4</t>
  </si>
  <si>
    <t>(8) Full stack app with RSC</t>
  </si>
  <si>
    <t>DIFF 8-1</t>
  </si>
  <si>
    <t>DIFF 8-5</t>
  </si>
  <si>
    <t>FCP (First Contentful Paint) in seconds</t>
  </si>
  <si>
    <t>LCP (Largest Contentful Paint) in seconds</t>
  </si>
  <si>
    <t>TBT (Total Blocking Time) in ms</t>
  </si>
  <si>
    <t>Speed Index in seconds</t>
  </si>
  <si>
    <t>MEDIAN</t>
  </si>
  <si>
    <t>MEAN</t>
  </si>
  <si>
    <r>
      <rPr>
        <b/>
        <sz val="23.0"/>
      </rPr>
      <t xml:space="preserve">Mobile PageSpeed Insights test on </t>
    </r>
    <r>
      <rPr>
        <b/>
        <color rgb="FF1155CC"/>
        <sz val="23.0"/>
        <u/>
      </rPr>
      <t>render.com</t>
    </r>
    <r>
      <rPr>
        <b/>
        <sz val="23.0"/>
      </rPr>
      <t xml:space="preserve"> Express.js long-running server (Orgeon)</t>
    </r>
  </si>
  <si>
    <t>(1) Client-only SPA on render.com CDN (mobile)</t>
  </si>
  <si>
    <t>(5) Full stack app with data caching (mobile) - on long-running server with streaming SSR</t>
  </si>
  <si>
    <t>DIFF 6-1</t>
  </si>
  <si>
    <t>(7) Full stack app with domain and CDN</t>
  </si>
  <si>
    <t>DIFF 7-6</t>
  </si>
  <si>
    <t>Mobile PageSpeed Insights test on Vercel Serverless (iad1 Washington)</t>
  </si>
  <si>
    <t>(1) Client-only SPA on Vercel CDN (mobile)</t>
  </si>
  <si>
    <t>(6) Full stack app (mobile)  - with Vercel streaming SSR</t>
  </si>
  <si>
    <t>DIFF 8-6</t>
  </si>
  <si>
    <t>Mobile PageSpeed Insights test on Vercel Serverless (sfo1 San Francisco)</t>
  </si>
  <si>
    <t>(6) Full stack app (mobile) - with Vercel streaming SSR</t>
  </si>
  <si>
    <t>Mobile PageSpeed Insights test on Vercel Edge</t>
  </si>
  <si>
    <t>Average of average deployed client-side vs. full-stack tests</t>
  </si>
  <si>
    <t>(1) Client-only SPA average (mobile)</t>
  </si>
  <si>
    <t>(6) Full stack app average (mobile)</t>
  </si>
  <si>
    <t>Total Average of deployed client-side vs. full-stack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</si>
</sst>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23.0"/>
      <color theme="1"/>
      <name val="Arial"/>
      <scheme val="minor"/>
    </font>
    <font>
      <sz val="20.0"/>
      <color theme="1"/>
      <name val="Arial"/>
      <scheme val="minor"/>
    </font>
    <font>
      <sz val="20.0"/>
      <color theme="4"/>
      <name val="Arial"/>
      <scheme val="minor"/>
    </font>
    <font>
      <sz val="20.0"/>
      <color theme="6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theme="7"/>
      <name val="Arial"/>
      <scheme val="minor"/>
    </font>
    <font>
      <color rgb="FF34A853"/>
      <name val="Arial"/>
      <scheme val="minor"/>
    </font>
    <font>
      <b/>
      <color theme="7"/>
      <name val="Arial"/>
      <scheme val="minor"/>
    </font>
    <font>
      <b/>
      <color rgb="FF34A853"/>
      <name val="Arial"/>
      <scheme val="minor"/>
    </font>
    <font>
      <b/>
      <color theme="5"/>
      <name val="Arial"/>
      <scheme val="minor"/>
    </font>
    <font>
      <b/>
      <color rgb="FF00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b/>
      <u/>
      <sz val="23.0"/>
      <color rgb="FF0000FF"/>
    </font>
    <font>
      <sz val="20.0"/>
      <color rgb="FF9900FF"/>
      <name val="Arial"/>
      <scheme val="minor"/>
    </font>
    <font>
      <sz val="20.0"/>
      <color rgb="FF4285F4"/>
      <name val="Arial"/>
      <scheme val="minor"/>
    </font>
    <font>
      <sz val="20.0"/>
      <color rgb="FFFBBC04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3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5" numFmtId="0" xfId="0" applyFont="1"/>
    <xf borderId="0" fillId="0" fontId="8" numFmtId="0" xfId="0" applyFont="1"/>
    <xf borderId="0" fillId="0" fontId="7" numFmtId="0" xfId="0" applyFont="1"/>
    <xf borderId="0" fillId="0" fontId="9" numFmtId="0" xfId="0" applyFont="1"/>
    <xf borderId="0" fillId="0" fontId="15" numFmtId="0" xfId="0" applyFont="1"/>
    <xf borderId="3" fillId="0" fontId="5" numFmtId="0" xfId="0" applyBorder="1" applyFont="1"/>
    <xf borderId="0" fillId="0" fontId="16" numFmtId="0" xfId="0" applyAlignment="1" applyFont="1">
      <alignment horizontal="center" readingOrder="0"/>
    </xf>
    <xf borderId="2" fillId="0" fontId="17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18" numFmtId="0" xfId="0" applyAlignment="1" applyBorder="1" applyFont="1">
      <alignment readingOrder="0"/>
    </xf>
    <xf borderId="2" fillId="0" fontId="19" numFmtId="0" xfId="0" applyAlignment="1" applyBorder="1" applyFont="1">
      <alignment readingOrder="0"/>
    </xf>
    <xf borderId="0" fillId="0" fontId="5" numFmtId="4" xfId="0" applyFont="1" applyNumberFormat="1"/>
    <xf borderId="0" fillId="0" fontId="9" numFmtId="4" xfId="0" applyFont="1" applyNumberFormat="1"/>
    <xf borderId="0" fillId="0" fontId="7" numFmtId="4" xfId="0" applyFont="1" applyNumberFormat="1"/>
    <xf borderId="0" fillId="0" fontId="11" numFmtId="4" xfId="0" applyFont="1" applyNumberFormat="1"/>
    <xf borderId="0" fillId="0" fontId="1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n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6.63"/>
    <col customWidth="1" min="3" max="3" width="9.0"/>
    <col customWidth="1" min="4" max="4" width="12.0"/>
    <col customWidth="1" min="5" max="5" width="12.38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5" t="s">
        <v>8</v>
      </c>
      <c r="I2" s="3" t="s">
        <v>9</v>
      </c>
      <c r="J2" s="5" t="s">
        <v>10</v>
      </c>
      <c r="K2" s="3" t="s">
        <v>11</v>
      </c>
      <c r="L2" s="4" t="s">
        <v>12</v>
      </c>
      <c r="M2" s="5" t="s">
        <v>13</v>
      </c>
      <c r="N2" s="3" t="s">
        <v>14</v>
      </c>
      <c r="O2" s="4" t="s">
        <v>15</v>
      </c>
      <c r="P2" s="5" t="s">
        <v>16</v>
      </c>
    </row>
    <row r="3">
      <c r="A3" s="6">
        <v>1.0</v>
      </c>
      <c r="B3" s="7" t="s">
        <v>17</v>
      </c>
      <c r="C3" s="8">
        <v>5.8</v>
      </c>
      <c r="D3" s="8">
        <v>2.6</v>
      </c>
      <c r="F3" s="9">
        <v>1.4</v>
      </c>
      <c r="I3" s="9">
        <v>1.3</v>
      </c>
      <c r="K3" s="9">
        <v>1.1</v>
      </c>
      <c r="N3" s="10">
        <v>0.8</v>
      </c>
    </row>
    <row r="4">
      <c r="A4" s="6">
        <v>1.0</v>
      </c>
      <c r="B4" s="7" t="s">
        <v>18</v>
      </c>
      <c r="C4" s="8">
        <v>15.8</v>
      </c>
      <c r="D4" s="8">
        <v>6.3</v>
      </c>
      <c r="F4" s="8">
        <v>5.2</v>
      </c>
      <c r="I4" s="8">
        <v>4.1</v>
      </c>
      <c r="K4" s="8">
        <v>3.3</v>
      </c>
      <c r="N4" s="8">
        <v>3.1</v>
      </c>
    </row>
    <row r="5">
      <c r="A5" s="6">
        <v>1.0</v>
      </c>
      <c r="B5" s="7" t="s">
        <v>19</v>
      </c>
      <c r="C5" s="8">
        <v>240.0</v>
      </c>
      <c r="D5" s="8">
        <v>220.0</v>
      </c>
      <c r="F5" s="9">
        <v>70.0</v>
      </c>
      <c r="I5" s="9">
        <v>0.0</v>
      </c>
      <c r="K5" s="9">
        <v>20.0</v>
      </c>
      <c r="N5" s="8">
        <v>820.0</v>
      </c>
    </row>
    <row r="6">
      <c r="A6" s="6">
        <v>1.0</v>
      </c>
      <c r="B6" s="7" t="s">
        <v>20</v>
      </c>
      <c r="C6" s="8">
        <v>7.1</v>
      </c>
      <c r="D6" s="9">
        <v>2.6</v>
      </c>
      <c r="F6" s="9">
        <v>1.4</v>
      </c>
      <c r="I6" s="9">
        <v>1.3</v>
      </c>
      <c r="K6" s="9">
        <v>1.1</v>
      </c>
      <c r="N6" s="10">
        <v>0.8</v>
      </c>
    </row>
    <row r="7">
      <c r="A7" s="6">
        <v>2.0</v>
      </c>
      <c r="B7" s="7" t="s">
        <v>17</v>
      </c>
      <c r="C7" s="8">
        <v>6.2</v>
      </c>
      <c r="D7" s="8">
        <v>2.5</v>
      </c>
      <c r="F7" s="9">
        <v>1.3</v>
      </c>
      <c r="I7" s="9">
        <v>1.1</v>
      </c>
      <c r="K7" s="9">
        <v>1.1</v>
      </c>
      <c r="N7" s="10">
        <v>0.8</v>
      </c>
    </row>
    <row r="8">
      <c r="A8" s="6">
        <v>2.0</v>
      </c>
      <c r="B8" s="7" t="s">
        <v>18</v>
      </c>
      <c r="C8" s="8">
        <v>32.7</v>
      </c>
      <c r="D8" s="8">
        <v>5.0</v>
      </c>
      <c r="F8" s="8">
        <v>3.6</v>
      </c>
      <c r="I8" s="8">
        <v>7.3</v>
      </c>
      <c r="K8" s="8">
        <v>7.3</v>
      </c>
      <c r="N8" s="10">
        <v>0.9</v>
      </c>
    </row>
    <row r="9">
      <c r="A9" s="6">
        <v>2.0</v>
      </c>
      <c r="B9" s="7" t="s">
        <v>19</v>
      </c>
      <c r="C9" s="9">
        <v>160.0</v>
      </c>
      <c r="D9" s="8">
        <v>230.0</v>
      </c>
      <c r="F9" s="9">
        <v>20.0</v>
      </c>
      <c r="I9" s="9">
        <v>70.0</v>
      </c>
      <c r="K9" s="9">
        <v>40.0</v>
      </c>
      <c r="N9" s="8">
        <v>870.0</v>
      </c>
    </row>
    <row r="10">
      <c r="A10" s="6">
        <v>2.0</v>
      </c>
      <c r="B10" s="7" t="s">
        <v>20</v>
      </c>
      <c r="C10" s="8">
        <v>23.1</v>
      </c>
      <c r="D10" s="9">
        <v>2.5</v>
      </c>
      <c r="F10" s="9">
        <v>1.4</v>
      </c>
      <c r="I10" s="9">
        <v>1.2</v>
      </c>
      <c r="K10" s="9">
        <v>1.1</v>
      </c>
      <c r="N10" s="10">
        <v>0.8</v>
      </c>
    </row>
    <row r="11">
      <c r="A11" s="6">
        <v>3.0</v>
      </c>
      <c r="B11" s="7" t="s">
        <v>17</v>
      </c>
      <c r="C11" s="8">
        <v>5.9</v>
      </c>
      <c r="D11" s="8">
        <v>2.5</v>
      </c>
      <c r="F11" s="9">
        <v>1.3</v>
      </c>
      <c r="I11" s="9">
        <v>0.9</v>
      </c>
      <c r="K11" s="9">
        <v>2.4</v>
      </c>
      <c r="N11" s="10">
        <v>0.8</v>
      </c>
    </row>
    <row r="12">
      <c r="A12" s="6">
        <v>3.0</v>
      </c>
      <c r="B12" s="7" t="s">
        <v>18</v>
      </c>
      <c r="C12" s="8">
        <v>35.3</v>
      </c>
      <c r="D12" s="8">
        <v>25.5</v>
      </c>
      <c r="F12" s="8">
        <v>4.3</v>
      </c>
      <c r="I12" s="8">
        <v>3.1</v>
      </c>
      <c r="K12" s="9">
        <v>2.7</v>
      </c>
      <c r="N12" s="10">
        <v>0.9</v>
      </c>
    </row>
    <row r="13">
      <c r="A13" s="6">
        <v>3.0</v>
      </c>
      <c r="B13" s="7" t="s">
        <v>19</v>
      </c>
      <c r="C13" s="9">
        <v>130.0</v>
      </c>
      <c r="D13" s="9">
        <v>160.0</v>
      </c>
      <c r="F13" s="9">
        <v>20.0</v>
      </c>
      <c r="I13" s="9">
        <v>50.0</v>
      </c>
      <c r="K13" s="9">
        <v>0.0</v>
      </c>
      <c r="N13" s="8">
        <v>880.0</v>
      </c>
    </row>
    <row r="14">
      <c r="A14" s="6">
        <v>3.0</v>
      </c>
      <c r="B14" s="7" t="s">
        <v>20</v>
      </c>
      <c r="C14" s="8">
        <v>30.3</v>
      </c>
      <c r="D14" s="8">
        <v>7.8</v>
      </c>
      <c r="F14" s="9">
        <v>1.3</v>
      </c>
      <c r="I14" s="8">
        <v>20.5</v>
      </c>
      <c r="K14" s="8">
        <v>11.5</v>
      </c>
      <c r="N14" s="10">
        <v>0.8</v>
      </c>
    </row>
    <row r="15">
      <c r="A15" s="6">
        <v>4.0</v>
      </c>
      <c r="B15" s="7" t="s">
        <v>17</v>
      </c>
      <c r="C15" s="8">
        <v>5.9</v>
      </c>
      <c r="D15" s="8">
        <v>2.5</v>
      </c>
      <c r="F15" s="9">
        <v>1.3</v>
      </c>
      <c r="I15" s="9">
        <v>1.3</v>
      </c>
      <c r="K15" s="9">
        <v>1.2</v>
      </c>
      <c r="N15" s="10">
        <v>0.8</v>
      </c>
    </row>
    <row r="16">
      <c r="A16" s="6">
        <v>4.0</v>
      </c>
      <c r="B16" s="7" t="s">
        <v>18</v>
      </c>
      <c r="C16" s="8">
        <v>35.2</v>
      </c>
      <c r="D16" s="8">
        <v>6.2</v>
      </c>
      <c r="F16" s="8">
        <v>6.1</v>
      </c>
      <c r="I16" s="8">
        <v>8.0</v>
      </c>
      <c r="K16" s="8">
        <v>3.4</v>
      </c>
      <c r="N16" s="8">
        <v>12.1</v>
      </c>
    </row>
    <row r="17">
      <c r="A17" s="6">
        <v>4.0</v>
      </c>
      <c r="B17" s="7" t="s">
        <v>19</v>
      </c>
      <c r="C17" s="9">
        <v>130.0</v>
      </c>
      <c r="D17" s="8">
        <v>220.0</v>
      </c>
      <c r="F17" s="9">
        <v>30.0</v>
      </c>
      <c r="I17" s="9">
        <v>0.0</v>
      </c>
      <c r="K17" s="9">
        <v>20.0</v>
      </c>
      <c r="N17" s="8">
        <v>520.0</v>
      </c>
    </row>
    <row r="18">
      <c r="A18" s="6">
        <v>4.0</v>
      </c>
      <c r="B18" s="7" t="s">
        <v>20</v>
      </c>
      <c r="C18" s="8">
        <v>20.1</v>
      </c>
      <c r="D18" s="9">
        <v>2.5</v>
      </c>
      <c r="F18" s="9">
        <v>1.3</v>
      </c>
      <c r="I18" s="9">
        <v>1.3</v>
      </c>
      <c r="K18" s="9">
        <v>1.2</v>
      </c>
      <c r="N18" s="8">
        <v>2.3</v>
      </c>
    </row>
    <row r="19">
      <c r="A19" s="6">
        <v>5.0</v>
      </c>
      <c r="B19" s="7" t="s">
        <v>17</v>
      </c>
      <c r="C19" s="8">
        <v>5.8</v>
      </c>
      <c r="D19" s="8">
        <v>2.5</v>
      </c>
      <c r="F19" s="8">
        <v>2.6</v>
      </c>
      <c r="I19" s="9">
        <v>1.2</v>
      </c>
      <c r="K19" s="9">
        <v>1.7</v>
      </c>
      <c r="N19" s="10">
        <v>0.8</v>
      </c>
    </row>
    <row r="20">
      <c r="A20" s="6">
        <v>5.0</v>
      </c>
      <c r="B20" s="7" t="s">
        <v>18</v>
      </c>
      <c r="C20" s="8">
        <v>15.9</v>
      </c>
      <c r="D20" s="8">
        <v>8.8</v>
      </c>
      <c r="F20" s="8">
        <v>2.8</v>
      </c>
      <c r="I20" s="8">
        <v>4.1</v>
      </c>
      <c r="K20" s="8">
        <v>4.3</v>
      </c>
      <c r="N20" s="8">
        <v>4.5</v>
      </c>
    </row>
    <row r="21">
      <c r="A21" s="6">
        <v>5.0</v>
      </c>
      <c r="B21" s="7" t="s">
        <v>19</v>
      </c>
      <c r="C21" s="8">
        <v>250.0</v>
      </c>
      <c r="D21" s="8">
        <v>210.0</v>
      </c>
      <c r="F21" s="9">
        <v>0.0</v>
      </c>
      <c r="I21" s="9">
        <v>20.0</v>
      </c>
      <c r="K21" s="9">
        <v>0.0</v>
      </c>
      <c r="N21" s="8">
        <v>830.0</v>
      </c>
    </row>
    <row r="22">
      <c r="A22" s="6">
        <v>5.0</v>
      </c>
      <c r="B22" s="7" t="s">
        <v>20</v>
      </c>
      <c r="C22" s="8">
        <v>7.1</v>
      </c>
      <c r="D22" s="9">
        <v>2.5</v>
      </c>
      <c r="F22" s="8">
        <v>11.4</v>
      </c>
      <c r="I22" s="9">
        <v>1.3</v>
      </c>
      <c r="K22" s="9">
        <v>1.7</v>
      </c>
      <c r="N22" s="10">
        <v>0.8</v>
      </c>
    </row>
    <row r="23">
      <c r="A23" s="6" t="s">
        <v>21</v>
      </c>
      <c r="B23" s="7" t="s">
        <v>17</v>
      </c>
      <c r="C23" s="11">
        <f t="shared" ref="C23:D23" si="1">MEDIAN(C3,C7,C11,C15,C19)</f>
        <v>5.9</v>
      </c>
      <c r="D23" s="11">
        <f t="shared" si="1"/>
        <v>2.5</v>
      </c>
      <c r="E23" s="12">
        <f t="shared" ref="E23:E30" si="3">D23-C23</f>
        <v>-3.4</v>
      </c>
      <c r="F23" s="11">
        <f t="shared" ref="F23:F26" si="4">MEDIAN(F3,F7,F11,F15,F19)</f>
        <v>1.3</v>
      </c>
      <c r="G23" s="12">
        <f t="shared" ref="G23:G30" si="5">F23-C23</f>
        <v>-4.6</v>
      </c>
      <c r="H23" s="12">
        <f t="shared" ref="H23:H26" si="6">F23-D23</f>
        <v>-1.2</v>
      </c>
      <c r="I23" s="11">
        <f t="shared" ref="I23:I25" si="7">MEDIAN(I3,I7,I11,I15,I19)</f>
        <v>1.2</v>
      </c>
      <c r="J23" s="12">
        <f t="shared" ref="J23:J30" si="8">I23-F23</f>
        <v>-0.1</v>
      </c>
      <c r="K23" s="11">
        <f t="shared" ref="K23:K26" si="9">MEDIAN(K3,K7,K11,K15,K19)</f>
        <v>1.2</v>
      </c>
      <c r="L23" s="12">
        <f t="shared" ref="L23:L30" si="10">K23-C23</f>
        <v>-4.7</v>
      </c>
      <c r="M23" s="11">
        <f t="shared" ref="M23:M30" si="11">K23-I23</f>
        <v>0</v>
      </c>
      <c r="N23" s="11">
        <f t="shared" ref="N23:N26" si="12">MEDIAN(N3,N7,N11,N15,N19)</f>
        <v>0.8</v>
      </c>
      <c r="O23" s="13">
        <f t="shared" ref="O23:O30" si="13">N23-C23</f>
        <v>-5.1</v>
      </c>
      <c r="P23" s="13">
        <f t="shared" ref="P23:P30" si="14">N23-K23</f>
        <v>-0.4</v>
      </c>
    </row>
    <row r="24">
      <c r="A24" s="6" t="s">
        <v>21</v>
      </c>
      <c r="B24" s="7" t="s">
        <v>18</v>
      </c>
      <c r="C24" s="11">
        <f t="shared" ref="C24:D24" si="2">MEDIAN(C4,C8,C12,C16,C20)</f>
        <v>32.7</v>
      </c>
      <c r="D24" s="11">
        <f t="shared" si="2"/>
        <v>6.3</v>
      </c>
      <c r="E24" s="12">
        <f t="shared" si="3"/>
        <v>-26.4</v>
      </c>
      <c r="F24" s="11">
        <f t="shared" si="4"/>
        <v>4.3</v>
      </c>
      <c r="G24" s="12">
        <f t="shared" si="5"/>
        <v>-28.4</v>
      </c>
      <c r="H24" s="12">
        <f t="shared" si="6"/>
        <v>-2</v>
      </c>
      <c r="I24" s="11">
        <f t="shared" si="7"/>
        <v>4.1</v>
      </c>
      <c r="J24" s="12">
        <f t="shared" si="8"/>
        <v>-0.2</v>
      </c>
      <c r="K24" s="11">
        <f t="shared" si="9"/>
        <v>3.4</v>
      </c>
      <c r="L24" s="12">
        <f t="shared" si="10"/>
        <v>-29.3</v>
      </c>
      <c r="M24" s="12">
        <f t="shared" si="11"/>
        <v>-0.7</v>
      </c>
      <c r="N24" s="11">
        <f t="shared" si="12"/>
        <v>3.1</v>
      </c>
      <c r="O24" s="13">
        <f t="shared" si="13"/>
        <v>-29.6</v>
      </c>
      <c r="P24" s="13">
        <f t="shared" si="14"/>
        <v>-0.3</v>
      </c>
    </row>
    <row r="25">
      <c r="A25" s="6" t="s">
        <v>21</v>
      </c>
      <c r="B25" s="7" t="s">
        <v>19</v>
      </c>
      <c r="C25" s="11">
        <f t="shared" ref="C25:D25" si="15">MEDIAN(C5,C9,C13,C17,C21)</f>
        <v>160</v>
      </c>
      <c r="D25" s="11">
        <f t="shared" si="15"/>
        <v>220</v>
      </c>
      <c r="E25" s="14">
        <f t="shared" si="3"/>
        <v>60</v>
      </c>
      <c r="F25" s="11">
        <f t="shared" si="4"/>
        <v>20</v>
      </c>
      <c r="G25" s="12">
        <f t="shared" si="5"/>
        <v>-140</v>
      </c>
      <c r="H25" s="12">
        <f t="shared" si="6"/>
        <v>-200</v>
      </c>
      <c r="I25" s="11">
        <f t="shared" si="7"/>
        <v>20</v>
      </c>
      <c r="J25" s="15">
        <f t="shared" si="8"/>
        <v>0</v>
      </c>
      <c r="K25" s="11">
        <f t="shared" si="9"/>
        <v>20</v>
      </c>
      <c r="L25" s="12">
        <f t="shared" si="10"/>
        <v>-140</v>
      </c>
      <c r="M25" s="11">
        <f t="shared" si="11"/>
        <v>0</v>
      </c>
      <c r="N25" s="11">
        <f t="shared" si="12"/>
        <v>830</v>
      </c>
      <c r="O25" s="16">
        <f t="shared" si="13"/>
        <v>670</v>
      </c>
      <c r="P25" s="16">
        <f t="shared" si="14"/>
        <v>810</v>
      </c>
    </row>
    <row r="26">
      <c r="A26" s="6" t="s">
        <v>21</v>
      </c>
      <c r="B26" s="7" t="s">
        <v>20</v>
      </c>
      <c r="C26" s="11">
        <f t="shared" ref="C26:D26" si="16">MEDIAN(C6,C10,C14,C18,C22)</f>
        <v>20.1</v>
      </c>
      <c r="D26" s="11">
        <f t="shared" si="16"/>
        <v>2.5</v>
      </c>
      <c r="E26" s="12">
        <f t="shared" si="3"/>
        <v>-17.6</v>
      </c>
      <c r="F26" s="11">
        <f t="shared" si="4"/>
        <v>1.4</v>
      </c>
      <c r="G26" s="12">
        <f t="shared" si="5"/>
        <v>-18.7</v>
      </c>
      <c r="H26" s="12">
        <f t="shared" si="6"/>
        <v>-1.1</v>
      </c>
      <c r="I26" s="11">
        <f>MEDIAN(I6,I10,I14,I22,I18)</f>
        <v>1.3</v>
      </c>
      <c r="J26" s="12">
        <f t="shared" si="8"/>
        <v>-0.1</v>
      </c>
      <c r="K26" s="11">
        <f t="shared" si="9"/>
        <v>1.2</v>
      </c>
      <c r="L26" s="12">
        <f t="shared" si="10"/>
        <v>-18.9</v>
      </c>
      <c r="M26" s="12">
        <f t="shared" si="11"/>
        <v>-0.1</v>
      </c>
      <c r="N26" s="11">
        <f t="shared" si="12"/>
        <v>0.8</v>
      </c>
      <c r="O26" s="13">
        <f t="shared" si="13"/>
        <v>-19.3</v>
      </c>
      <c r="P26" s="13">
        <f t="shared" si="14"/>
        <v>-0.4</v>
      </c>
    </row>
    <row r="27">
      <c r="A27" s="6" t="s">
        <v>22</v>
      </c>
      <c r="B27" s="7" t="s">
        <v>17</v>
      </c>
      <c r="C27" s="17">
        <f t="shared" ref="C27:C30" si="17">(C3+C7+C11+C15+C19)/5</f>
        <v>5.92</v>
      </c>
      <c r="D27" s="17">
        <f>SUM(D7,D11,D15,D19)/5</f>
        <v>2</v>
      </c>
      <c r="E27" s="18">
        <f t="shared" si="3"/>
        <v>-3.92</v>
      </c>
      <c r="F27" s="17">
        <f>SUM(F3,F7,F11,F15,F19)/5</f>
        <v>1.58</v>
      </c>
      <c r="G27" s="17">
        <f t="shared" si="5"/>
        <v>-4.34</v>
      </c>
      <c r="H27" s="18">
        <f>E27-F27</f>
        <v>-5.5</v>
      </c>
      <c r="I27" s="17">
        <f t="shared" ref="I27:I30" si="18">SUM(I3,I7,I11,I15,I19)/5</f>
        <v>1.16</v>
      </c>
      <c r="J27" s="17">
        <f t="shared" si="8"/>
        <v>-0.42</v>
      </c>
      <c r="K27" s="17">
        <f t="shared" ref="K27:K30" si="19">SUM(K3,K7,K11,K15,K19)/5</f>
        <v>1.5</v>
      </c>
      <c r="L27" s="18">
        <f t="shared" si="10"/>
        <v>-4.42</v>
      </c>
      <c r="M27" s="19">
        <f t="shared" si="11"/>
        <v>0.34</v>
      </c>
      <c r="N27" s="17">
        <f t="shared" ref="N27:N30" si="20">SUM(N3,N7,N11,N15,N19)/5</f>
        <v>0.8</v>
      </c>
      <c r="O27" s="17">
        <f t="shared" si="13"/>
        <v>-5.12</v>
      </c>
      <c r="P27" s="20">
        <f t="shared" si="14"/>
        <v>-0.7</v>
      </c>
    </row>
    <row r="28">
      <c r="A28" s="6" t="s">
        <v>22</v>
      </c>
      <c r="B28" s="7" t="s">
        <v>18</v>
      </c>
      <c r="C28" s="17">
        <f t="shared" si="17"/>
        <v>26.98</v>
      </c>
      <c r="D28" s="17">
        <f t="shared" ref="D28:D30" si="21">(D4+D8+D12+D16+D20)/5</f>
        <v>10.36</v>
      </c>
      <c r="E28" s="18">
        <f t="shared" si="3"/>
        <v>-16.62</v>
      </c>
      <c r="F28" s="17">
        <f t="shared" ref="F28:F30" si="22">(F4+F8+F12+F16+F20)/5</f>
        <v>4.4</v>
      </c>
      <c r="G28" s="17">
        <f t="shared" si="5"/>
        <v>-22.58</v>
      </c>
      <c r="H28" s="18">
        <f t="shared" ref="H28:H30" si="23">F28-D28</f>
        <v>-5.96</v>
      </c>
      <c r="I28" s="17">
        <f t="shared" si="18"/>
        <v>5.32</v>
      </c>
      <c r="J28" s="17">
        <f t="shared" si="8"/>
        <v>0.92</v>
      </c>
      <c r="K28" s="17">
        <f t="shared" si="19"/>
        <v>4.2</v>
      </c>
      <c r="L28" s="18">
        <f t="shared" si="10"/>
        <v>-22.78</v>
      </c>
      <c r="M28" s="18">
        <f t="shared" si="11"/>
        <v>-1.12</v>
      </c>
      <c r="N28" s="17">
        <f t="shared" si="20"/>
        <v>4.3</v>
      </c>
      <c r="O28" s="17">
        <f t="shared" si="13"/>
        <v>-22.68</v>
      </c>
      <c r="P28" s="20">
        <f t="shared" si="14"/>
        <v>0.1</v>
      </c>
    </row>
    <row r="29">
      <c r="A29" s="6" t="s">
        <v>22</v>
      </c>
      <c r="B29" s="7" t="s">
        <v>19</v>
      </c>
      <c r="C29" s="17">
        <f t="shared" si="17"/>
        <v>182</v>
      </c>
      <c r="D29" s="17">
        <f t="shared" si="21"/>
        <v>208</v>
      </c>
      <c r="E29" s="21">
        <f t="shared" si="3"/>
        <v>26</v>
      </c>
      <c r="F29" s="17">
        <f t="shared" si="22"/>
        <v>28</v>
      </c>
      <c r="G29" s="17">
        <f t="shared" si="5"/>
        <v>-154</v>
      </c>
      <c r="H29" s="18">
        <f t="shared" si="23"/>
        <v>-180</v>
      </c>
      <c r="I29" s="17">
        <f t="shared" si="18"/>
        <v>28</v>
      </c>
      <c r="J29" s="17">
        <f t="shared" si="8"/>
        <v>0</v>
      </c>
      <c r="K29" s="17">
        <f t="shared" si="19"/>
        <v>16</v>
      </c>
      <c r="L29" s="18">
        <f t="shared" si="10"/>
        <v>-166</v>
      </c>
      <c r="M29" s="18">
        <f t="shared" si="11"/>
        <v>-12</v>
      </c>
      <c r="N29" s="17">
        <f t="shared" si="20"/>
        <v>784</v>
      </c>
      <c r="O29" s="19">
        <f t="shared" si="13"/>
        <v>602</v>
      </c>
      <c r="P29" s="19">
        <f t="shared" si="14"/>
        <v>768</v>
      </c>
    </row>
    <row r="30">
      <c r="A30" s="6" t="s">
        <v>22</v>
      </c>
      <c r="B30" s="7" t="s">
        <v>20</v>
      </c>
      <c r="C30" s="17">
        <f t="shared" si="17"/>
        <v>17.54</v>
      </c>
      <c r="D30" s="17">
        <f t="shared" si="21"/>
        <v>3.58</v>
      </c>
      <c r="E30" s="18">
        <f t="shared" si="3"/>
        <v>-13.96</v>
      </c>
      <c r="F30" s="17">
        <f t="shared" si="22"/>
        <v>3.36</v>
      </c>
      <c r="G30" s="17">
        <f t="shared" si="5"/>
        <v>-14.18</v>
      </c>
      <c r="H30" s="18">
        <f t="shared" si="23"/>
        <v>-0.22</v>
      </c>
      <c r="I30" s="17">
        <f t="shared" si="18"/>
        <v>5.12</v>
      </c>
      <c r="J30" s="17">
        <f t="shared" si="8"/>
        <v>1.76</v>
      </c>
      <c r="K30" s="17">
        <f t="shared" si="19"/>
        <v>3.32</v>
      </c>
      <c r="L30" s="18">
        <f t="shared" si="10"/>
        <v>-14.22</v>
      </c>
      <c r="M30" s="18">
        <f t="shared" si="11"/>
        <v>-1.8</v>
      </c>
      <c r="N30" s="17">
        <f t="shared" si="20"/>
        <v>1.1</v>
      </c>
      <c r="O30" s="17">
        <f t="shared" si="13"/>
        <v>-16.44</v>
      </c>
      <c r="P30" s="20">
        <f t="shared" si="14"/>
        <v>-2.22</v>
      </c>
    </row>
    <row r="31">
      <c r="A31" s="22"/>
      <c r="B31" s="11"/>
    </row>
    <row r="32">
      <c r="A32" s="23" t="s">
        <v>23</v>
      </c>
    </row>
    <row r="33">
      <c r="A33" s="2" t="s">
        <v>1</v>
      </c>
      <c r="B33" s="2" t="s">
        <v>2</v>
      </c>
      <c r="C33" s="3" t="s">
        <v>24</v>
      </c>
      <c r="D33" s="3" t="s">
        <v>25</v>
      </c>
      <c r="E33" s="4" t="s">
        <v>26</v>
      </c>
      <c r="F33" s="3" t="s">
        <v>27</v>
      </c>
      <c r="G33" s="5" t="s">
        <v>28</v>
      </c>
      <c r="H33" s="3"/>
      <c r="I33" s="3"/>
      <c r="J33" s="24"/>
      <c r="K33" s="24"/>
      <c r="L33" s="24"/>
      <c r="M33" s="24"/>
      <c r="N33" s="24"/>
      <c r="O33" s="24"/>
    </row>
    <row r="34">
      <c r="A34" s="6">
        <v>1.0</v>
      </c>
      <c r="B34" s="7" t="s">
        <v>17</v>
      </c>
      <c r="C34" s="10">
        <v>1.3</v>
      </c>
      <c r="D34" s="10">
        <v>1.0</v>
      </c>
      <c r="F34" s="10">
        <v>1.0</v>
      </c>
    </row>
    <row r="35">
      <c r="A35" s="6">
        <v>1.0</v>
      </c>
      <c r="B35" s="7" t="s">
        <v>18</v>
      </c>
      <c r="C35" s="8">
        <v>4.0</v>
      </c>
      <c r="D35" s="8">
        <v>5.8</v>
      </c>
      <c r="F35" s="8">
        <v>3.2</v>
      </c>
    </row>
    <row r="36">
      <c r="A36" s="6">
        <v>1.0</v>
      </c>
      <c r="B36" s="7" t="s">
        <v>19</v>
      </c>
      <c r="C36" s="8">
        <v>460.0</v>
      </c>
      <c r="D36" s="10">
        <v>100.0</v>
      </c>
      <c r="F36" s="8">
        <v>310.0</v>
      </c>
    </row>
    <row r="37">
      <c r="A37" s="6">
        <v>1.0</v>
      </c>
      <c r="B37" s="7" t="s">
        <v>20</v>
      </c>
      <c r="C37" s="10">
        <v>2.8</v>
      </c>
      <c r="D37" s="10">
        <v>1.8</v>
      </c>
      <c r="F37" s="10">
        <v>1.8</v>
      </c>
    </row>
    <row r="38">
      <c r="A38" s="6">
        <v>2.0</v>
      </c>
      <c r="B38" s="7" t="s">
        <v>17</v>
      </c>
      <c r="C38" s="10">
        <v>1.4</v>
      </c>
      <c r="D38" s="10">
        <v>1.1</v>
      </c>
      <c r="F38" s="10">
        <v>1.0</v>
      </c>
    </row>
    <row r="39">
      <c r="A39" s="6">
        <v>2.0</v>
      </c>
      <c r="B39" s="7" t="s">
        <v>18</v>
      </c>
      <c r="C39" s="8">
        <v>8.0</v>
      </c>
      <c r="D39" s="8">
        <v>5.8</v>
      </c>
      <c r="F39" s="8">
        <v>5.9</v>
      </c>
    </row>
    <row r="40">
      <c r="A40" s="6">
        <v>2.0</v>
      </c>
      <c r="B40" s="7" t="s">
        <v>19</v>
      </c>
      <c r="C40" s="8">
        <v>360.0</v>
      </c>
      <c r="D40" s="8">
        <v>380.0</v>
      </c>
      <c r="F40" s="8">
        <v>140.0</v>
      </c>
    </row>
    <row r="41">
      <c r="A41" s="6">
        <v>2.0</v>
      </c>
      <c r="B41" s="7" t="s">
        <v>20</v>
      </c>
      <c r="C41" s="10">
        <v>2.0</v>
      </c>
      <c r="D41" s="10">
        <v>1.6</v>
      </c>
      <c r="F41" s="10">
        <v>1.9</v>
      </c>
    </row>
    <row r="42">
      <c r="A42" s="6">
        <v>3.0</v>
      </c>
      <c r="B42" s="7" t="s">
        <v>17</v>
      </c>
      <c r="C42" s="9">
        <v>1.4</v>
      </c>
      <c r="D42" s="10">
        <v>1.1</v>
      </c>
      <c r="F42" s="10">
        <v>1.1</v>
      </c>
    </row>
    <row r="43">
      <c r="A43" s="6">
        <v>3.0</v>
      </c>
      <c r="B43" s="7" t="s">
        <v>18</v>
      </c>
      <c r="C43" s="8">
        <v>7.8</v>
      </c>
      <c r="D43" s="8">
        <v>5.8</v>
      </c>
      <c r="F43" s="8">
        <v>7.3</v>
      </c>
    </row>
    <row r="44">
      <c r="A44" s="6">
        <v>3.0</v>
      </c>
      <c r="B44" s="7" t="s">
        <v>19</v>
      </c>
      <c r="C44" s="8">
        <v>250.0</v>
      </c>
      <c r="D44" s="8">
        <v>380.0</v>
      </c>
      <c r="F44" s="8">
        <v>220.0</v>
      </c>
    </row>
    <row r="45">
      <c r="A45" s="6">
        <v>3.0</v>
      </c>
      <c r="B45" s="7" t="s">
        <v>20</v>
      </c>
      <c r="C45" s="10">
        <v>2.7</v>
      </c>
      <c r="D45" s="10">
        <v>1.6</v>
      </c>
      <c r="F45" s="10">
        <v>1.9</v>
      </c>
    </row>
    <row r="46">
      <c r="A46" s="6">
        <v>4.0</v>
      </c>
      <c r="B46" s="7" t="s">
        <v>17</v>
      </c>
      <c r="C46" s="10">
        <v>1.3</v>
      </c>
      <c r="D46" s="10">
        <v>1.0</v>
      </c>
      <c r="F46" s="10">
        <v>1.1</v>
      </c>
    </row>
    <row r="47">
      <c r="A47" s="6">
        <v>4.0</v>
      </c>
      <c r="B47" s="7" t="s">
        <v>18</v>
      </c>
      <c r="C47" s="8">
        <v>7.8</v>
      </c>
      <c r="D47" s="8">
        <v>5.9</v>
      </c>
      <c r="F47" s="8">
        <v>7.3</v>
      </c>
    </row>
    <row r="48">
      <c r="A48" s="6">
        <v>4.0</v>
      </c>
      <c r="B48" s="7" t="s">
        <v>19</v>
      </c>
      <c r="C48" s="8">
        <v>280.0</v>
      </c>
      <c r="D48" s="10">
        <v>150.0</v>
      </c>
      <c r="F48" s="8">
        <v>220.0</v>
      </c>
    </row>
    <row r="49">
      <c r="A49" s="6">
        <v>4.0</v>
      </c>
      <c r="B49" s="7" t="s">
        <v>20</v>
      </c>
      <c r="C49" s="10">
        <v>2.3</v>
      </c>
      <c r="D49" s="10">
        <v>1.8</v>
      </c>
      <c r="F49" s="10">
        <v>1.9</v>
      </c>
    </row>
    <row r="50">
      <c r="A50" s="6">
        <v>5.0</v>
      </c>
      <c r="B50" s="7" t="s">
        <v>17</v>
      </c>
      <c r="C50" s="10">
        <v>1.4</v>
      </c>
      <c r="D50" s="10">
        <v>1.0</v>
      </c>
      <c r="F50" s="10">
        <v>1.0</v>
      </c>
    </row>
    <row r="51">
      <c r="A51" s="6">
        <v>5.0</v>
      </c>
      <c r="B51" s="7" t="s">
        <v>18</v>
      </c>
      <c r="C51" s="8">
        <v>8.0</v>
      </c>
      <c r="D51" s="8">
        <v>5.9</v>
      </c>
      <c r="F51" s="8">
        <v>7.3</v>
      </c>
    </row>
    <row r="52">
      <c r="A52" s="6">
        <v>5.0</v>
      </c>
      <c r="B52" s="7" t="s">
        <v>19</v>
      </c>
      <c r="C52" s="8">
        <v>620.0</v>
      </c>
      <c r="D52" s="10">
        <v>150.0</v>
      </c>
      <c r="F52" s="10">
        <v>180.0</v>
      </c>
    </row>
    <row r="53">
      <c r="A53" s="6">
        <v>5.0</v>
      </c>
      <c r="B53" s="7" t="s">
        <v>20</v>
      </c>
      <c r="C53" s="10">
        <v>3.0</v>
      </c>
      <c r="D53" s="10">
        <v>1.8</v>
      </c>
      <c r="F53" s="10">
        <v>1.6</v>
      </c>
    </row>
    <row r="54">
      <c r="A54" s="6" t="s">
        <v>21</v>
      </c>
      <c r="B54" s="7" t="s">
        <v>17</v>
      </c>
      <c r="C54" s="11">
        <f t="shared" ref="C54:D54" si="24">MEDIAN(C34,C38,C42,C46,C50)</f>
        <v>1.4</v>
      </c>
      <c r="D54" s="11">
        <f t="shared" si="24"/>
        <v>1</v>
      </c>
      <c r="E54" s="13">
        <f t="shared" ref="E54:E61" si="26">D54-C54</f>
        <v>-0.4</v>
      </c>
      <c r="F54" s="11">
        <f t="shared" ref="F54:F57" si="27">MEDIAN(F34,F38,F42,F46,F50)</f>
        <v>1</v>
      </c>
      <c r="G54" s="11">
        <f t="shared" ref="G54:G61" si="28">F54-D54</f>
        <v>0</v>
      </c>
    </row>
    <row r="55">
      <c r="A55" s="6" t="s">
        <v>21</v>
      </c>
      <c r="B55" s="7" t="s">
        <v>18</v>
      </c>
      <c r="C55" s="11">
        <f t="shared" ref="C55:D55" si="25">MEDIAN(C35,C39,C43,C47,C51)</f>
        <v>7.8</v>
      </c>
      <c r="D55" s="11">
        <f t="shared" si="25"/>
        <v>5.8</v>
      </c>
      <c r="E55" s="13">
        <f t="shared" si="26"/>
        <v>-2</v>
      </c>
      <c r="F55" s="11">
        <f t="shared" si="27"/>
        <v>7.3</v>
      </c>
      <c r="G55" s="16">
        <f t="shared" si="28"/>
        <v>1.5</v>
      </c>
    </row>
    <row r="56">
      <c r="A56" s="6" t="s">
        <v>21</v>
      </c>
      <c r="B56" s="7" t="s">
        <v>19</v>
      </c>
      <c r="C56" s="11">
        <f t="shared" ref="C56:D56" si="29">MEDIAN(C36,C40,C44,C48,C52)</f>
        <v>360</v>
      </c>
      <c r="D56" s="11">
        <f t="shared" si="29"/>
        <v>150</v>
      </c>
      <c r="E56" s="13">
        <f t="shared" si="26"/>
        <v>-210</v>
      </c>
      <c r="F56" s="11">
        <f t="shared" si="27"/>
        <v>220</v>
      </c>
      <c r="G56" s="16">
        <f t="shared" si="28"/>
        <v>70</v>
      </c>
    </row>
    <row r="57">
      <c r="A57" s="6" t="s">
        <v>21</v>
      </c>
      <c r="B57" s="7" t="s">
        <v>20</v>
      </c>
      <c r="C57" s="11">
        <f t="shared" ref="C57:D57" si="30">MEDIAN(C37,C41,C45,C49,C53)</f>
        <v>2.7</v>
      </c>
      <c r="D57" s="11">
        <f t="shared" si="30"/>
        <v>1.8</v>
      </c>
      <c r="E57" s="13">
        <f t="shared" si="26"/>
        <v>-0.9</v>
      </c>
      <c r="F57" s="11">
        <f t="shared" si="27"/>
        <v>1.9</v>
      </c>
      <c r="G57" s="16">
        <f t="shared" si="28"/>
        <v>0.1</v>
      </c>
    </row>
    <row r="58">
      <c r="A58" s="6" t="s">
        <v>22</v>
      </c>
      <c r="B58" s="7" t="s">
        <v>17</v>
      </c>
      <c r="C58" s="17">
        <f t="shared" ref="C58:D58" si="31">SUM(C34,C38,C42,C46,C50)/5</f>
        <v>1.36</v>
      </c>
      <c r="D58" s="17">
        <f t="shared" si="31"/>
        <v>1.04</v>
      </c>
      <c r="E58" s="20">
        <f t="shared" si="26"/>
        <v>-0.32</v>
      </c>
      <c r="F58" s="17">
        <f t="shared" ref="F58:F61" si="33">SUM(F34,F38,F42,F46,F50)/5</f>
        <v>1.04</v>
      </c>
      <c r="G58" s="17">
        <f t="shared" si="28"/>
        <v>0</v>
      </c>
    </row>
    <row r="59">
      <c r="A59" s="6" t="s">
        <v>22</v>
      </c>
      <c r="B59" s="7" t="s">
        <v>18</v>
      </c>
      <c r="C59" s="17">
        <f t="shared" ref="C59:D59" si="32">SUM(C35,C39,C43,C47,C51)/5</f>
        <v>7.12</v>
      </c>
      <c r="D59" s="17">
        <f t="shared" si="32"/>
        <v>5.84</v>
      </c>
      <c r="E59" s="20">
        <f t="shared" si="26"/>
        <v>-1.28</v>
      </c>
      <c r="F59" s="17">
        <f t="shared" si="33"/>
        <v>6.2</v>
      </c>
      <c r="G59" s="19">
        <f t="shared" si="28"/>
        <v>0.36</v>
      </c>
    </row>
    <row r="60">
      <c r="A60" s="6" t="s">
        <v>22</v>
      </c>
      <c r="B60" s="7" t="s">
        <v>19</v>
      </c>
      <c r="C60" s="17">
        <f t="shared" ref="C60:D60" si="34">SUM(C36,C40,C44,C48,C52)/5</f>
        <v>394</v>
      </c>
      <c r="D60" s="17">
        <f t="shared" si="34"/>
        <v>232</v>
      </c>
      <c r="E60" s="20">
        <f t="shared" si="26"/>
        <v>-162</v>
      </c>
      <c r="F60" s="17">
        <f t="shared" si="33"/>
        <v>214</v>
      </c>
      <c r="G60" s="20">
        <f t="shared" si="28"/>
        <v>-18</v>
      </c>
    </row>
    <row r="61">
      <c r="A61" s="6" t="s">
        <v>22</v>
      </c>
      <c r="B61" s="7" t="s">
        <v>20</v>
      </c>
      <c r="C61" s="17">
        <f t="shared" ref="C61:D61" si="35">SUM(C37,C41,C45,C49,C53)/5</f>
        <v>2.56</v>
      </c>
      <c r="D61" s="17">
        <f t="shared" si="35"/>
        <v>1.72</v>
      </c>
      <c r="E61" s="20">
        <f t="shared" si="26"/>
        <v>-0.84</v>
      </c>
      <c r="F61" s="17">
        <f t="shared" si="33"/>
        <v>1.82</v>
      </c>
      <c r="G61" s="19">
        <f t="shared" si="28"/>
        <v>0.1</v>
      </c>
    </row>
    <row r="62">
      <c r="A62" s="22"/>
    </row>
    <row r="63">
      <c r="A63" s="25" t="s">
        <v>29</v>
      </c>
    </row>
    <row r="64">
      <c r="A64" s="2" t="s">
        <v>1</v>
      </c>
      <c r="B64" s="2" t="s">
        <v>2</v>
      </c>
      <c r="C64" s="3" t="s">
        <v>30</v>
      </c>
      <c r="D64" s="3" t="s">
        <v>31</v>
      </c>
      <c r="E64" s="4" t="s">
        <v>26</v>
      </c>
      <c r="F64" s="3" t="s">
        <v>14</v>
      </c>
      <c r="G64" s="26" t="s">
        <v>15</v>
      </c>
      <c r="H64" s="27" t="s">
        <v>32</v>
      </c>
      <c r="I64" s="3"/>
      <c r="J64" s="24"/>
      <c r="K64" s="24"/>
      <c r="L64" s="24"/>
      <c r="M64" s="24"/>
      <c r="N64" s="3"/>
      <c r="O64" s="24"/>
    </row>
    <row r="65">
      <c r="A65" s="6">
        <v>1.0</v>
      </c>
      <c r="B65" s="7" t="s">
        <v>17</v>
      </c>
      <c r="C65" s="10">
        <v>1.4</v>
      </c>
      <c r="D65" s="10">
        <v>1.1</v>
      </c>
      <c r="F65" s="10">
        <v>0.9</v>
      </c>
      <c r="N65" s="10"/>
    </row>
    <row r="66">
      <c r="A66" s="6">
        <v>1.0</v>
      </c>
      <c r="B66" s="7" t="s">
        <v>18</v>
      </c>
      <c r="C66" s="8">
        <v>6.6</v>
      </c>
      <c r="D66" s="8">
        <v>7.3</v>
      </c>
      <c r="F66" s="8">
        <v>6.0</v>
      </c>
      <c r="N66" s="8"/>
    </row>
    <row r="67">
      <c r="A67" s="6">
        <v>1.0</v>
      </c>
      <c r="B67" s="7" t="s">
        <v>19</v>
      </c>
      <c r="C67" s="8">
        <v>360.0</v>
      </c>
      <c r="D67" s="10">
        <v>150.0</v>
      </c>
      <c r="F67" s="8">
        <v>210.0</v>
      </c>
      <c r="N67" s="8"/>
    </row>
    <row r="68">
      <c r="A68" s="6">
        <v>1.0</v>
      </c>
      <c r="B68" s="7" t="s">
        <v>20</v>
      </c>
      <c r="C68" s="10">
        <v>2.4</v>
      </c>
      <c r="D68" s="10">
        <v>2.1</v>
      </c>
      <c r="F68" s="10">
        <v>1.3</v>
      </c>
      <c r="N68" s="10"/>
    </row>
    <row r="69">
      <c r="A69" s="6">
        <v>2.0</v>
      </c>
      <c r="B69" s="7" t="s">
        <v>17</v>
      </c>
      <c r="C69" s="10">
        <v>1.4</v>
      </c>
      <c r="D69" s="10">
        <v>1.2</v>
      </c>
      <c r="F69" s="10">
        <v>1.0</v>
      </c>
      <c r="N69" s="10"/>
    </row>
    <row r="70">
      <c r="A70" s="6">
        <v>2.0</v>
      </c>
      <c r="B70" s="7" t="s">
        <v>18</v>
      </c>
      <c r="C70" s="8">
        <v>5.3</v>
      </c>
      <c r="D70" s="8">
        <v>7.3</v>
      </c>
      <c r="F70" s="8">
        <v>6.1</v>
      </c>
      <c r="N70" s="8"/>
    </row>
    <row r="71">
      <c r="A71" s="6">
        <v>2.0</v>
      </c>
      <c r="B71" s="7" t="s">
        <v>19</v>
      </c>
      <c r="C71" s="8">
        <v>690.0</v>
      </c>
      <c r="D71" s="8">
        <v>300.0</v>
      </c>
      <c r="F71" s="8">
        <v>430.0</v>
      </c>
      <c r="N71" s="8"/>
    </row>
    <row r="72">
      <c r="A72" s="6">
        <v>2.0</v>
      </c>
      <c r="B72" s="7" t="s">
        <v>20</v>
      </c>
      <c r="C72" s="10">
        <v>1.9</v>
      </c>
      <c r="D72" s="10">
        <v>1.5</v>
      </c>
      <c r="F72" s="10">
        <v>2.2</v>
      </c>
      <c r="N72" s="10"/>
    </row>
    <row r="73">
      <c r="A73" s="6">
        <v>3.0</v>
      </c>
      <c r="B73" s="7" t="s">
        <v>17</v>
      </c>
      <c r="C73" s="10">
        <v>1.4</v>
      </c>
      <c r="D73" s="10">
        <v>1.2</v>
      </c>
      <c r="F73" s="10">
        <v>0.9</v>
      </c>
      <c r="N73" s="10"/>
    </row>
    <row r="74">
      <c r="A74" s="6">
        <v>3.0</v>
      </c>
      <c r="B74" s="7" t="s">
        <v>18</v>
      </c>
      <c r="C74" s="8">
        <v>12.1</v>
      </c>
      <c r="D74" s="8">
        <v>6.8</v>
      </c>
      <c r="F74" s="8">
        <v>6.0</v>
      </c>
      <c r="N74" s="8"/>
    </row>
    <row r="75">
      <c r="A75" s="6">
        <v>3.0</v>
      </c>
      <c r="B75" s="7" t="s">
        <v>19</v>
      </c>
      <c r="C75" s="8">
        <v>430.0</v>
      </c>
      <c r="D75" s="8">
        <v>290.0</v>
      </c>
      <c r="F75" s="10">
        <v>180.0</v>
      </c>
      <c r="N75" s="8"/>
    </row>
    <row r="76">
      <c r="A76" s="6">
        <v>3.0</v>
      </c>
      <c r="B76" s="7" t="s">
        <v>20</v>
      </c>
      <c r="C76" s="10">
        <v>1.7</v>
      </c>
      <c r="D76" s="10">
        <v>1.5</v>
      </c>
      <c r="F76" s="10">
        <v>1.5</v>
      </c>
      <c r="N76" s="10"/>
    </row>
    <row r="77">
      <c r="A77" s="6">
        <v>4.0</v>
      </c>
      <c r="B77" s="7" t="s">
        <v>17</v>
      </c>
      <c r="C77" s="10">
        <v>1.3</v>
      </c>
      <c r="D77" s="10">
        <v>1.0</v>
      </c>
      <c r="F77" s="10">
        <v>1.0</v>
      </c>
      <c r="N77" s="10"/>
    </row>
    <row r="78">
      <c r="A78" s="6">
        <v>4.0</v>
      </c>
      <c r="B78" s="7" t="s">
        <v>18</v>
      </c>
      <c r="C78" s="8">
        <v>4.1</v>
      </c>
      <c r="D78" s="8">
        <v>7.0</v>
      </c>
      <c r="F78" s="8">
        <v>6.1</v>
      </c>
      <c r="N78" s="8"/>
    </row>
    <row r="79">
      <c r="A79" s="6">
        <v>4.0</v>
      </c>
      <c r="B79" s="7" t="s">
        <v>19</v>
      </c>
      <c r="C79" s="8">
        <v>640.0</v>
      </c>
      <c r="D79" s="8">
        <v>210.0</v>
      </c>
      <c r="F79" s="8">
        <v>390.0</v>
      </c>
      <c r="N79" s="8"/>
    </row>
    <row r="80">
      <c r="A80" s="6">
        <v>4.0</v>
      </c>
      <c r="B80" s="7" t="s">
        <v>20</v>
      </c>
      <c r="C80" s="10">
        <v>1.9</v>
      </c>
      <c r="D80" s="10">
        <v>1.3</v>
      </c>
      <c r="F80" s="10">
        <v>1.6</v>
      </c>
      <c r="N80" s="10"/>
    </row>
    <row r="81">
      <c r="A81" s="6">
        <v>5.0</v>
      </c>
      <c r="B81" s="7" t="s">
        <v>17</v>
      </c>
      <c r="C81" s="10">
        <v>1.3</v>
      </c>
      <c r="D81" s="10">
        <v>1.1</v>
      </c>
      <c r="F81" s="10">
        <v>0.9</v>
      </c>
      <c r="N81" s="10"/>
    </row>
    <row r="82">
      <c r="A82" s="6">
        <v>5.0</v>
      </c>
      <c r="B82" s="7" t="s">
        <v>18</v>
      </c>
      <c r="C82" s="8">
        <v>5.8</v>
      </c>
      <c r="D82" s="8">
        <v>6.8</v>
      </c>
      <c r="F82" s="8">
        <v>7.3</v>
      </c>
      <c r="N82" s="8"/>
    </row>
    <row r="83">
      <c r="A83" s="6">
        <v>5.0</v>
      </c>
      <c r="B83" s="7" t="s">
        <v>19</v>
      </c>
      <c r="C83" s="10">
        <v>190.0</v>
      </c>
      <c r="D83" s="8">
        <v>200.0</v>
      </c>
      <c r="F83" s="8">
        <v>260.0</v>
      </c>
      <c r="N83" s="10"/>
    </row>
    <row r="84">
      <c r="A84" s="6">
        <v>5.0</v>
      </c>
      <c r="B84" s="7" t="s">
        <v>20</v>
      </c>
      <c r="C84" s="10">
        <v>1.4</v>
      </c>
      <c r="D84" s="10">
        <v>1.3</v>
      </c>
      <c r="F84" s="10">
        <v>1.4</v>
      </c>
      <c r="N84" s="10"/>
    </row>
    <row r="85">
      <c r="A85" s="6" t="s">
        <v>21</v>
      </c>
      <c r="B85" s="7" t="s">
        <v>17</v>
      </c>
      <c r="C85" s="11">
        <f t="shared" ref="C85:D85" si="36">MEDIAN(C65,C69,C73,C77,C81)</f>
        <v>1.4</v>
      </c>
      <c r="D85" s="11">
        <f t="shared" si="36"/>
        <v>1.1</v>
      </c>
      <c r="E85" s="13">
        <f t="shared" ref="E85:E92" si="38">D85-C85</f>
        <v>-0.3</v>
      </c>
      <c r="F85" s="11">
        <f t="shared" ref="F85:F88" si="39">MEDIAN(F65,F69,F73,F77,F81)</f>
        <v>0.9</v>
      </c>
      <c r="G85" s="13">
        <f t="shared" ref="G85:G92" si="40">F85-C85</f>
        <v>-0.5</v>
      </c>
      <c r="H85" s="13">
        <f t="shared" ref="H85:H92" si="41">F85-D85</f>
        <v>-0.2</v>
      </c>
      <c r="N85" s="11"/>
      <c r="O85" s="11"/>
    </row>
    <row r="86">
      <c r="A86" s="6" t="s">
        <v>21</v>
      </c>
      <c r="B86" s="7" t="s">
        <v>18</v>
      </c>
      <c r="C86" s="11">
        <f t="shared" ref="C86:D86" si="37">MEDIAN(C66,C70,C74,C78,C82)</f>
        <v>5.8</v>
      </c>
      <c r="D86" s="11">
        <f t="shared" si="37"/>
        <v>7</v>
      </c>
      <c r="E86" s="16">
        <f t="shared" si="38"/>
        <v>1.2</v>
      </c>
      <c r="F86" s="11">
        <f t="shared" si="39"/>
        <v>6.1</v>
      </c>
      <c r="G86" s="16">
        <f t="shared" si="40"/>
        <v>0.3</v>
      </c>
      <c r="H86" s="13">
        <f t="shared" si="41"/>
        <v>-0.9</v>
      </c>
      <c r="N86" s="11"/>
      <c r="O86" s="16"/>
    </row>
    <row r="87">
      <c r="A87" s="6" t="s">
        <v>21</v>
      </c>
      <c r="B87" s="7" t="s">
        <v>19</v>
      </c>
      <c r="C87" s="11">
        <f t="shared" ref="C87:D87" si="42">MEDIAN(C67,C71,C75,C79,C83)</f>
        <v>430</v>
      </c>
      <c r="D87" s="11">
        <f t="shared" si="42"/>
        <v>210</v>
      </c>
      <c r="E87" s="13">
        <f t="shared" si="38"/>
        <v>-220</v>
      </c>
      <c r="F87" s="11">
        <f t="shared" si="39"/>
        <v>260</v>
      </c>
      <c r="G87" s="13">
        <f t="shared" si="40"/>
        <v>-170</v>
      </c>
      <c r="H87" s="16">
        <f t="shared" si="41"/>
        <v>50</v>
      </c>
      <c r="N87" s="11"/>
      <c r="O87" s="16"/>
    </row>
    <row r="88">
      <c r="A88" s="6" t="s">
        <v>21</v>
      </c>
      <c r="B88" s="7" t="s">
        <v>20</v>
      </c>
      <c r="C88" s="11">
        <f t="shared" ref="C88:D88" si="43">MEDIAN(C68,C72,C76,C80,C84)</f>
        <v>1.9</v>
      </c>
      <c r="D88" s="11">
        <f t="shared" si="43"/>
        <v>1.5</v>
      </c>
      <c r="E88" s="13">
        <f t="shared" si="38"/>
        <v>-0.4</v>
      </c>
      <c r="F88" s="11">
        <f t="shared" si="39"/>
        <v>1.5</v>
      </c>
      <c r="G88" s="13">
        <f t="shared" si="40"/>
        <v>-0.4</v>
      </c>
      <c r="H88" s="15">
        <f t="shared" si="41"/>
        <v>0</v>
      </c>
      <c r="N88" s="11"/>
      <c r="O88" s="16"/>
    </row>
    <row r="89">
      <c r="A89" s="6" t="s">
        <v>22</v>
      </c>
      <c r="B89" s="7" t="s">
        <v>17</v>
      </c>
      <c r="C89" s="17">
        <f t="shared" ref="C89:D89" si="44">SUM(C65,C69,C73,C77,C81)/5</f>
        <v>1.36</v>
      </c>
      <c r="D89" s="17">
        <f t="shared" si="44"/>
        <v>1.12</v>
      </c>
      <c r="E89" s="20">
        <f t="shared" si="38"/>
        <v>-0.24</v>
      </c>
      <c r="F89" s="17">
        <f t="shared" ref="F89:F92" si="46">SUM(F65,F69,F73,F77,F81)/5</f>
        <v>0.94</v>
      </c>
      <c r="G89" s="20">
        <f t="shared" si="40"/>
        <v>-0.42</v>
      </c>
      <c r="H89" s="20">
        <f t="shared" si="41"/>
        <v>-0.18</v>
      </c>
    </row>
    <row r="90">
      <c r="A90" s="6" t="s">
        <v>22</v>
      </c>
      <c r="B90" s="7" t="s">
        <v>18</v>
      </c>
      <c r="C90" s="17">
        <f t="shared" ref="C90:D90" si="45">SUM(C66,C70,C74,C78,C82)/5</f>
        <v>6.78</v>
      </c>
      <c r="D90" s="17">
        <f t="shared" si="45"/>
        <v>7.04</v>
      </c>
      <c r="E90" s="20">
        <f t="shared" si="38"/>
        <v>0.26</v>
      </c>
      <c r="F90" s="17">
        <f t="shared" si="46"/>
        <v>6.3</v>
      </c>
      <c r="G90" s="20">
        <f t="shared" si="40"/>
        <v>-0.48</v>
      </c>
      <c r="H90" s="20">
        <f t="shared" si="41"/>
        <v>-0.74</v>
      </c>
      <c r="O90" s="19"/>
    </row>
    <row r="91">
      <c r="A91" s="6" t="s">
        <v>22</v>
      </c>
      <c r="B91" s="7" t="s">
        <v>19</v>
      </c>
      <c r="C91" s="17">
        <f t="shared" ref="C91:D91" si="47">SUM(C67,C71,C75,C79,C83)/5</f>
        <v>462</v>
      </c>
      <c r="D91" s="17">
        <f t="shared" si="47"/>
        <v>230</v>
      </c>
      <c r="E91" s="20">
        <f t="shared" si="38"/>
        <v>-232</v>
      </c>
      <c r="F91" s="17">
        <f t="shared" si="46"/>
        <v>294</v>
      </c>
      <c r="G91" s="20">
        <f t="shared" si="40"/>
        <v>-168</v>
      </c>
      <c r="H91" s="19">
        <f t="shared" si="41"/>
        <v>64</v>
      </c>
      <c r="O91" s="20"/>
    </row>
    <row r="92">
      <c r="A92" s="6" t="s">
        <v>22</v>
      </c>
      <c r="B92" s="7" t="s">
        <v>20</v>
      </c>
      <c r="C92" s="17">
        <f t="shared" ref="C92:D92" si="48">SUM(C68,C72,C76,C80,C84)/5</f>
        <v>1.86</v>
      </c>
      <c r="D92" s="17">
        <f t="shared" si="48"/>
        <v>1.54</v>
      </c>
      <c r="E92" s="20">
        <f t="shared" si="38"/>
        <v>-0.32</v>
      </c>
      <c r="F92" s="17">
        <f t="shared" si="46"/>
        <v>1.6</v>
      </c>
      <c r="G92" s="20">
        <f t="shared" si="40"/>
        <v>-0.26</v>
      </c>
      <c r="H92" s="19">
        <f t="shared" si="41"/>
        <v>0.06</v>
      </c>
      <c r="O92" s="19"/>
    </row>
    <row r="93">
      <c r="A93" s="22"/>
    </row>
    <row r="94">
      <c r="A94" s="25" t="s">
        <v>33</v>
      </c>
    </row>
    <row r="95">
      <c r="A95" s="2" t="s">
        <v>1</v>
      </c>
      <c r="B95" s="2" t="s">
        <v>2</v>
      </c>
      <c r="C95" s="3" t="s">
        <v>30</v>
      </c>
      <c r="D95" s="3" t="s">
        <v>34</v>
      </c>
      <c r="E95" s="4" t="s">
        <v>26</v>
      </c>
      <c r="F95" s="3" t="s">
        <v>14</v>
      </c>
      <c r="G95" s="26" t="s">
        <v>15</v>
      </c>
      <c r="H95" s="27" t="s">
        <v>32</v>
      </c>
      <c r="I95" s="3"/>
      <c r="J95" s="24"/>
      <c r="K95" s="24"/>
      <c r="L95" s="24"/>
      <c r="M95" s="24"/>
      <c r="N95" s="3"/>
    </row>
    <row r="96">
      <c r="A96" s="6">
        <v>1.0</v>
      </c>
      <c r="B96" s="7" t="s">
        <v>17</v>
      </c>
      <c r="C96" s="10">
        <v>1.4</v>
      </c>
      <c r="D96" s="10">
        <v>1.0</v>
      </c>
      <c r="F96" s="10">
        <v>0.9</v>
      </c>
    </row>
    <row r="97">
      <c r="A97" s="6">
        <v>1.0</v>
      </c>
      <c r="B97" s="7" t="s">
        <v>18</v>
      </c>
      <c r="C97" s="8">
        <v>4.0</v>
      </c>
      <c r="D97" s="8">
        <v>5.9</v>
      </c>
      <c r="F97" s="8">
        <v>3.1</v>
      </c>
    </row>
    <row r="98">
      <c r="A98" s="6">
        <v>1.0</v>
      </c>
      <c r="B98" s="7" t="s">
        <v>19</v>
      </c>
      <c r="C98" s="8">
        <v>450.0</v>
      </c>
      <c r="D98" s="8">
        <v>260.0</v>
      </c>
      <c r="F98" s="8">
        <v>280.0</v>
      </c>
    </row>
    <row r="99">
      <c r="A99" s="6">
        <v>1.0</v>
      </c>
      <c r="B99" s="7" t="s">
        <v>20</v>
      </c>
      <c r="C99" s="10">
        <v>1.9</v>
      </c>
      <c r="D99" s="10">
        <v>1.9</v>
      </c>
      <c r="F99" s="10">
        <v>1.8</v>
      </c>
    </row>
    <row r="100">
      <c r="A100" s="6">
        <v>2.0</v>
      </c>
      <c r="B100" s="7" t="s">
        <v>17</v>
      </c>
      <c r="C100" s="10">
        <v>1.4</v>
      </c>
      <c r="D100" s="10">
        <v>1.0</v>
      </c>
      <c r="F100" s="10">
        <v>1.0</v>
      </c>
    </row>
    <row r="101">
      <c r="A101" s="6">
        <v>2.0</v>
      </c>
      <c r="B101" s="7" t="s">
        <v>18</v>
      </c>
      <c r="C101" s="8">
        <v>4.0</v>
      </c>
      <c r="D101" s="8">
        <v>7.3</v>
      </c>
      <c r="F101" s="8">
        <v>6.1</v>
      </c>
    </row>
    <row r="102">
      <c r="A102" s="6">
        <v>2.0</v>
      </c>
      <c r="B102" s="7" t="s">
        <v>19</v>
      </c>
      <c r="C102" s="8">
        <v>450.0</v>
      </c>
      <c r="D102" s="10">
        <v>170.0</v>
      </c>
      <c r="F102" s="8">
        <v>300.0</v>
      </c>
    </row>
    <row r="103">
      <c r="A103" s="6">
        <v>2.0</v>
      </c>
      <c r="B103" s="7" t="s">
        <v>20</v>
      </c>
      <c r="C103" s="10">
        <v>1.9</v>
      </c>
      <c r="D103" s="10">
        <v>1.4</v>
      </c>
      <c r="F103" s="10">
        <v>1.7</v>
      </c>
    </row>
    <row r="104">
      <c r="A104" s="6">
        <v>3.0</v>
      </c>
      <c r="B104" s="7" t="s">
        <v>17</v>
      </c>
      <c r="C104" s="10">
        <v>1.4</v>
      </c>
      <c r="D104" s="10">
        <v>1.0</v>
      </c>
      <c r="F104" s="10">
        <v>0.9</v>
      </c>
    </row>
    <row r="105">
      <c r="A105" s="6">
        <v>3.0</v>
      </c>
      <c r="B105" s="7" t="s">
        <v>18</v>
      </c>
      <c r="C105" s="8">
        <v>8.0</v>
      </c>
      <c r="D105" s="8">
        <v>7.3</v>
      </c>
      <c r="F105" s="10">
        <v>1.4</v>
      </c>
    </row>
    <row r="106">
      <c r="A106" s="6">
        <v>3.0</v>
      </c>
      <c r="B106" s="7" t="s">
        <v>19</v>
      </c>
      <c r="C106" s="8">
        <v>680.0</v>
      </c>
      <c r="D106" s="10">
        <v>170.0</v>
      </c>
      <c r="F106" s="8">
        <v>220.0</v>
      </c>
    </row>
    <row r="107">
      <c r="A107" s="6">
        <v>3.0</v>
      </c>
      <c r="B107" s="7" t="s">
        <v>20</v>
      </c>
      <c r="C107" s="10">
        <v>2.0</v>
      </c>
      <c r="D107" s="10">
        <v>1.4</v>
      </c>
      <c r="F107" s="10">
        <v>1.2</v>
      </c>
    </row>
    <row r="108">
      <c r="A108" s="6">
        <v>4.0</v>
      </c>
      <c r="B108" s="7" t="s">
        <v>17</v>
      </c>
      <c r="C108" s="10">
        <v>1.4</v>
      </c>
      <c r="D108" s="10">
        <v>1.1</v>
      </c>
      <c r="F108" s="10">
        <v>0.9</v>
      </c>
    </row>
    <row r="109">
      <c r="A109" s="6">
        <v>4.0</v>
      </c>
      <c r="B109" s="7" t="s">
        <v>18</v>
      </c>
      <c r="C109" s="8">
        <v>8.0</v>
      </c>
      <c r="D109" s="8">
        <v>7.0</v>
      </c>
      <c r="F109" s="8">
        <v>4.3</v>
      </c>
    </row>
    <row r="110">
      <c r="A110" s="6">
        <v>4.0</v>
      </c>
      <c r="B110" s="7" t="s">
        <v>19</v>
      </c>
      <c r="C110" s="8">
        <v>680.0</v>
      </c>
      <c r="D110" s="8">
        <v>290.0</v>
      </c>
      <c r="F110" s="8">
        <v>280.0</v>
      </c>
    </row>
    <row r="111">
      <c r="A111" s="6">
        <v>4.0</v>
      </c>
      <c r="B111" s="7" t="s">
        <v>20</v>
      </c>
      <c r="C111" s="10">
        <v>2.0</v>
      </c>
      <c r="D111" s="10">
        <v>1.4</v>
      </c>
      <c r="F111" s="10">
        <v>1.5</v>
      </c>
    </row>
    <row r="112">
      <c r="A112" s="6">
        <v>5.0</v>
      </c>
      <c r="B112" s="7" t="s">
        <v>17</v>
      </c>
      <c r="C112" s="10">
        <v>1.4</v>
      </c>
      <c r="D112" s="10">
        <v>1.1</v>
      </c>
      <c r="F112" s="10">
        <v>1.0</v>
      </c>
    </row>
    <row r="113">
      <c r="A113" s="6">
        <v>5.0</v>
      </c>
      <c r="B113" s="7" t="s">
        <v>18</v>
      </c>
      <c r="C113" s="8">
        <v>8.0</v>
      </c>
      <c r="D113" s="8">
        <v>7.0</v>
      </c>
      <c r="F113" s="8">
        <v>6.1</v>
      </c>
    </row>
    <row r="114">
      <c r="A114" s="6">
        <v>5.0</v>
      </c>
      <c r="B114" s="7" t="s">
        <v>19</v>
      </c>
      <c r="C114" s="8">
        <v>480.0</v>
      </c>
      <c r="D114" s="8">
        <v>290.0</v>
      </c>
      <c r="F114" s="8">
        <v>530.0</v>
      </c>
    </row>
    <row r="115">
      <c r="A115" s="6">
        <v>5.0</v>
      </c>
      <c r="B115" s="7" t="s">
        <v>20</v>
      </c>
      <c r="C115" s="10">
        <v>2.0</v>
      </c>
      <c r="D115" s="10">
        <v>1.4</v>
      </c>
      <c r="F115" s="10">
        <v>1.8</v>
      </c>
    </row>
    <row r="116">
      <c r="A116" s="6" t="s">
        <v>21</v>
      </c>
      <c r="B116" s="7" t="s">
        <v>17</v>
      </c>
      <c r="C116" s="11">
        <f t="shared" ref="C116:D116" si="49">MEDIAN(C96,C100,C104,C108,C112)</f>
        <v>1.4</v>
      </c>
      <c r="D116" s="11">
        <f t="shared" si="49"/>
        <v>1</v>
      </c>
      <c r="E116" s="13">
        <f t="shared" ref="E116:E123" si="51">D116-C116</f>
        <v>-0.4</v>
      </c>
      <c r="F116" s="11">
        <f t="shared" ref="F116:F119" si="52">MEDIAN(F96,F100,F104,F108,F112)</f>
        <v>0.9</v>
      </c>
      <c r="G116" s="13">
        <f t="shared" ref="G116:G123" si="53">F116-C116</f>
        <v>-0.5</v>
      </c>
      <c r="H116" s="13">
        <f t="shared" ref="H116:H123" si="54">F116-D116</f>
        <v>-0.1</v>
      </c>
    </row>
    <row r="117">
      <c r="A117" s="6" t="s">
        <v>21</v>
      </c>
      <c r="B117" s="7" t="s">
        <v>18</v>
      </c>
      <c r="C117" s="11">
        <f t="shared" ref="C117:D117" si="50">MEDIAN(C97,C101,C105,C109,C113)</f>
        <v>8</v>
      </c>
      <c r="D117" s="11">
        <f t="shared" si="50"/>
        <v>7</v>
      </c>
      <c r="E117" s="13">
        <f t="shared" si="51"/>
        <v>-1</v>
      </c>
      <c r="F117" s="11">
        <f t="shared" si="52"/>
        <v>4.3</v>
      </c>
      <c r="G117" s="13">
        <f t="shared" si="53"/>
        <v>-3.7</v>
      </c>
      <c r="H117" s="13">
        <f t="shared" si="54"/>
        <v>-2.7</v>
      </c>
    </row>
    <row r="118">
      <c r="A118" s="6" t="s">
        <v>21</v>
      </c>
      <c r="B118" s="7" t="s">
        <v>19</v>
      </c>
      <c r="C118" s="11">
        <f t="shared" ref="C118:D118" si="55">MEDIAN(C98,C102,C106,C110,C114)</f>
        <v>480</v>
      </c>
      <c r="D118" s="11">
        <f t="shared" si="55"/>
        <v>260</v>
      </c>
      <c r="E118" s="13">
        <f t="shared" si="51"/>
        <v>-220</v>
      </c>
      <c r="F118" s="11">
        <f t="shared" si="52"/>
        <v>280</v>
      </c>
      <c r="G118" s="13">
        <f t="shared" si="53"/>
        <v>-200</v>
      </c>
      <c r="H118" s="16">
        <f t="shared" si="54"/>
        <v>20</v>
      </c>
    </row>
    <row r="119">
      <c r="A119" s="6" t="s">
        <v>21</v>
      </c>
      <c r="B119" s="7" t="s">
        <v>20</v>
      </c>
      <c r="C119" s="11">
        <f t="shared" ref="C119:D119" si="56">MEDIAN(C99,C103,C107,C111,C115)</f>
        <v>2</v>
      </c>
      <c r="D119" s="11">
        <f t="shared" si="56"/>
        <v>1.4</v>
      </c>
      <c r="E119" s="13">
        <f t="shared" si="51"/>
        <v>-0.6</v>
      </c>
      <c r="F119" s="11">
        <f t="shared" si="52"/>
        <v>1.7</v>
      </c>
      <c r="G119" s="13">
        <f t="shared" si="53"/>
        <v>-0.3</v>
      </c>
      <c r="H119" s="16">
        <f t="shared" si="54"/>
        <v>0.3</v>
      </c>
    </row>
    <row r="120">
      <c r="A120" s="6" t="s">
        <v>22</v>
      </c>
      <c r="B120" s="7" t="s">
        <v>17</v>
      </c>
      <c r="C120" s="17">
        <f t="shared" ref="C120:D120" si="57">SUM(C96,C100,C104,C108,C112)/5</f>
        <v>1.4</v>
      </c>
      <c r="D120" s="17">
        <f t="shared" si="57"/>
        <v>1.04</v>
      </c>
      <c r="E120" s="20">
        <f t="shared" si="51"/>
        <v>-0.36</v>
      </c>
      <c r="F120" s="17">
        <f t="shared" ref="F120:F123" si="59">SUM(F96,F100,F104,F108,F112)/5</f>
        <v>0.94</v>
      </c>
      <c r="G120" s="20">
        <f t="shared" si="53"/>
        <v>-0.46</v>
      </c>
      <c r="H120" s="20">
        <f t="shared" si="54"/>
        <v>-0.1</v>
      </c>
    </row>
    <row r="121">
      <c r="A121" s="6" t="s">
        <v>22</v>
      </c>
      <c r="B121" s="7" t="s">
        <v>18</v>
      </c>
      <c r="C121" s="17">
        <f t="shared" ref="C121:D121" si="58">SUM(C97,C101,C105,C109,C113)/5</f>
        <v>6.4</v>
      </c>
      <c r="D121" s="17">
        <f t="shared" si="58"/>
        <v>6.9</v>
      </c>
      <c r="E121" s="19">
        <f t="shared" si="51"/>
        <v>0.5</v>
      </c>
      <c r="F121" s="17">
        <f t="shared" si="59"/>
        <v>4.2</v>
      </c>
      <c r="G121" s="20">
        <f t="shared" si="53"/>
        <v>-2.2</v>
      </c>
      <c r="H121" s="20">
        <f t="shared" si="54"/>
        <v>-2.7</v>
      </c>
    </row>
    <row r="122">
      <c r="A122" s="6" t="s">
        <v>22</v>
      </c>
      <c r="B122" s="7" t="s">
        <v>19</v>
      </c>
      <c r="C122" s="17">
        <f t="shared" ref="C122:D122" si="60">SUM(C98,C102,C106,C110,C114)/5</f>
        <v>548</v>
      </c>
      <c r="D122" s="17">
        <f t="shared" si="60"/>
        <v>236</v>
      </c>
      <c r="E122" s="20">
        <f t="shared" si="51"/>
        <v>-312</v>
      </c>
      <c r="F122" s="17">
        <f t="shared" si="59"/>
        <v>322</v>
      </c>
      <c r="G122" s="20">
        <f t="shared" si="53"/>
        <v>-226</v>
      </c>
      <c r="H122" s="19">
        <f t="shared" si="54"/>
        <v>86</v>
      </c>
    </row>
    <row r="123">
      <c r="A123" s="6" t="s">
        <v>22</v>
      </c>
      <c r="B123" s="7" t="s">
        <v>20</v>
      </c>
      <c r="C123" s="17">
        <f t="shared" ref="C123:D123" si="61">SUM(C99,C103,C107,C111,C115)/5</f>
        <v>1.96</v>
      </c>
      <c r="D123" s="17">
        <f t="shared" si="61"/>
        <v>1.5</v>
      </c>
      <c r="E123" s="20">
        <f t="shared" si="51"/>
        <v>-0.46</v>
      </c>
      <c r="F123" s="17">
        <f t="shared" si="59"/>
        <v>1.6</v>
      </c>
      <c r="G123" s="20">
        <f t="shared" si="53"/>
        <v>-0.36</v>
      </c>
      <c r="H123" s="19">
        <f t="shared" si="54"/>
        <v>0.1</v>
      </c>
    </row>
    <row r="124">
      <c r="A124" s="22"/>
    </row>
    <row r="125">
      <c r="A125" s="25" t="s">
        <v>35</v>
      </c>
    </row>
    <row r="126">
      <c r="A126" s="2" t="s">
        <v>1</v>
      </c>
      <c r="B126" s="2" t="s">
        <v>2</v>
      </c>
      <c r="C126" s="3" t="s">
        <v>30</v>
      </c>
      <c r="D126" s="3" t="s">
        <v>34</v>
      </c>
      <c r="E126" s="4" t="s">
        <v>26</v>
      </c>
      <c r="F126" s="3" t="s">
        <v>14</v>
      </c>
      <c r="G126" s="26" t="s">
        <v>15</v>
      </c>
      <c r="H126" s="27" t="s">
        <v>32</v>
      </c>
      <c r="I126" s="3"/>
      <c r="J126" s="24"/>
      <c r="K126" s="24"/>
      <c r="L126" s="24"/>
      <c r="M126" s="24"/>
      <c r="N126" s="3"/>
    </row>
    <row r="127">
      <c r="A127" s="6">
        <v>1.0</v>
      </c>
      <c r="B127" s="7" t="s">
        <v>17</v>
      </c>
      <c r="C127" s="10">
        <v>1.3</v>
      </c>
      <c r="D127" s="10">
        <v>1.1</v>
      </c>
      <c r="F127" s="10">
        <v>0.9</v>
      </c>
    </row>
    <row r="128">
      <c r="A128" s="6">
        <v>1.0</v>
      </c>
      <c r="B128" s="7" t="s">
        <v>18</v>
      </c>
      <c r="C128" s="8">
        <v>3.9</v>
      </c>
      <c r="D128" s="8">
        <v>6.1</v>
      </c>
      <c r="F128" s="8">
        <v>7.3</v>
      </c>
    </row>
    <row r="129">
      <c r="A129" s="6">
        <v>1.0</v>
      </c>
      <c r="B129" s="7" t="s">
        <v>19</v>
      </c>
      <c r="C129" s="8">
        <v>370.0</v>
      </c>
      <c r="D129" s="8">
        <v>220.0</v>
      </c>
      <c r="F129" s="10">
        <v>180.0</v>
      </c>
    </row>
    <row r="130">
      <c r="A130" s="6">
        <v>1.0</v>
      </c>
      <c r="B130" s="7" t="s">
        <v>20</v>
      </c>
      <c r="C130" s="10">
        <v>2.7</v>
      </c>
      <c r="D130" s="10">
        <v>1.5</v>
      </c>
      <c r="F130" s="10">
        <v>2.0</v>
      </c>
    </row>
    <row r="131">
      <c r="A131" s="6">
        <v>2.0</v>
      </c>
      <c r="B131" s="7" t="s">
        <v>17</v>
      </c>
      <c r="C131" s="10">
        <v>1.3</v>
      </c>
      <c r="D131" s="10">
        <v>1.1</v>
      </c>
      <c r="F131" s="10">
        <v>1.0</v>
      </c>
    </row>
    <row r="132">
      <c r="A132" s="6">
        <v>2.0</v>
      </c>
      <c r="B132" s="7" t="s">
        <v>18</v>
      </c>
      <c r="C132" s="8">
        <v>5.1</v>
      </c>
      <c r="D132" s="8">
        <v>7.4</v>
      </c>
      <c r="F132" s="8">
        <v>6.1</v>
      </c>
    </row>
    <row r="133">
      <c r="A133" s="6">
        <v>2.0</v>
      </c>
      <c r="B133" s="7" t="s">
        <v>19</v>
      </c>
      <c r="C133" s="10">
        <v>170.0</v>
      </c>
      <c r="D133" s="8">
        <v>380.0</v>
      </c>
      <c r="F133" s="8">
        <v>530.0</v>
      </c>
    </row>
    <row r="134">
      <c r="A134" s="6">
        <v>2.0</v>
      </c>
      <c r="B134" s="7" t="s">
        <v>20</v>
      </c>
      <c r="C134" s="10">
        <v>1.6</v>
      </c>
      <c r="D134" s="10">
        <v>1.6</v>
      </c>
      <c r="F134" s="10">
        <v>1.7</v>
      </c>
    </row>
    <row r="135">
      <c r="A135" s="6">
        <v>3.0</v>
      </c>
      <c r="B135" s="7" t="s">
        <v>17</v>
      </c>
      <c r="C135" s="10">
        <v>1.4</v>
      </c>
      <c r="D135" s="10">
        <v>1.0</v>
      </c>
      <c r="F135" s="10">
        <v>0.9</v>
      </c>
    </row>
    <row r="136">
      <c r="A136" s="6">
        <v>3.0</v>
      </c>
      <c r="B136" s="7" t="s">
        <v>18</v>
      </c>
      <c r="C136" s="8">
        <v>8.0</v>
      </c>
      <c r="D136" s="8">
        <v>7.1</v>
      </c>
      <c r="F136" s="8">
        <v>6.0</v>
      </c>
    </row>
    <row r="137">
      <c r="A137" s="6">
        <v>3.0</v>
      </c>
      <c r="B137" s="7" t="s">
        <v>19</v>
      </c>
      <c r="C137" s="8">
        <v>940.0</v>
      </c>
      <c r="D137" s="10">
        <v>110.0</v>
      </c>
      <c r="F137" s="8">
        <v>260.0</v>
      </c>
    </row>
    <row r="138">
      <c r="A138" s="6">
        <v>3.0</v>
      </c>
      <c r="B138" s="7" t="s">
        <v>20</v>
      </c>
      <c r="C138" s="10">
        <v>2.7</v>
      </c>
      <c r="D138" s="10">
        <v>1.1</v>
      </c>
      <c r="F138" s="10">
        <v>1.7</v>
      </c>
    </row>
    <row r="139">
      <c r="A139" s="6">
        <v>4.0</v>
      </c>
      <c r="B139" s="7" t="s">
        <v>17</v>
      </c>
      <c r="C139" s="10">
        <v>1.4</v>
      </c>
      <c r="D139" s="10">
        <v>1.0</v>
      </c>
      <c r="F139" s="10">
        <v>1.1</v>
      </c>
    </row>
    <row r="140">
      <c r="A140" s="6">
        <v>4.0</v>
      </c>
      <c r="B140" s="7" t="s">
        <v>18</v>
      </c>
      <c r="C140" s="8">
        <v>7.8</v>
      </c>
      <c r="D140" s="8">
        <v>5.8</v>
      </c>
      <c r="F140" s="8">
        <v>6.1</v>
      </c>
    </row>
    <row r="141">
      <c r="A141" s="6">
        <v>4.0</v>
      </c>
      <c r="B141" s="7" t="s">
        <v>19</v>
      </c>
      <c r="C141" s="8">
        <v>250.0</v>
      </c>
      <c r="D141" s="8">
        <v>270.0</v>
      </c>
      <c r="F141" s="8">
        <v>270.0</v>
      </c>
    </row>
    <row r="142">
      <c r="A142" s="6">
        <v>4.0</v>
      </c>
      <c r="B142" s="7" t="s">
        <v>20</v>
      </c>
      <c r="C142" s="10">
        <v>1.7</v>
      </c>
      <c r="D142" s="10">
        <v>1.3</v>
      </c>
      <c r="F142" s="10">
        <v>1.4</v>
      </c>
    </row>
    <row r="143">
      <c r="A143" s="6">
        <v>5.0</v>
      </c>
      <c r="B143" s="7" t="s">
        <v>17</v>
      </c>
      <c r="C143" s="10">
        <v>1.4</v>
      </c>
      <c r="D143" s="10">
        <v>1.0</v>
      </c>
      <c r="F143" s="10">
        <v>1.0</v>
      </c>
    </row>
    <row r="144">
      <c r="A144" s="6">
        <v>5.0</v>
      </c>
      <c r="B144" s="7" t="s">
        <v>18</v>
      </c>
      <c r="C144" s="8">
        <v>8.0</v>
      </c>
      <c r="D144" s="8">
        <v>7.1</v>
      </c>
      <c r="F144" s="8">
        <v>4.7</v>
      </c>
    </row>
    <row r="145">
      <c r="A145" s="6">
        <v>5.0</v>
      </c>
      <c r="B145" s="7" t="s">
        <v>19</v>
      </c>
      <c r="C145" s="8">
        <v>480.0</v>
      </c>
      <c r="D145" s="8">
        <v>220.0</v>
      </c>
      <c r="F145" s="8">
        <v>460.0</v>
      </c>
    </row>
    <row r="146">
      <c r="A146" s="6">
        <v>5.0</v>
      </c>
      <c r="B146" s="7" t="s">
        <v>20</v>
      </c>
      <c r="C146" s="10">
        <v>2.0</v>
      </c>
      <c r="D146" s="10">
        <v>1.4</v>
      </c>
      <c r="F146" s="10">
        <v>1.7</v>
      </c>
    </row>
    <row r="147">
      <c r="A147" s="6" t="s">
        <v>21</v>
      </c>
      <c r="B147" s="7" t="s">
        <v>17</v>
      </c>
      <c r="C147" s="11">
        <f t="shared" ref="C147:D147" si="62">MEDIAN(C127,C131,C135,C139,C143)</f>
        <v>1.4</v>
      </c>
      <c r="D147" s="11">
        <f t="shared" si="62"/>
        <v>1</v>
      </c>
      <c r="E147" s="13">
        <f t="shared" ref="E147:E154" si="64">D147-C147</f>
        <v>-0.4</v>
      </c>
      <c r="F147" s="11">
        <f t="shared" ref="F147:F150" si="65">MEDIAN(F127,F131,F135,F139,F143)</f>
        <v>1</v>
      </c>
      <c r="G147" s="13">
        <f t="shared" ref="G147:G154" si="66">F147-C147</f>
        <v>-0.4</v>
      </c>
      <c r="H147" s="13">
        <f t="shared" ref="H147:H154" si="67">F147-D147</f>
        <v>0</v>
      </c>
    </row>
    <row r="148">
      <c r="A148" s="6" t="s">
        <v>21</v>
      </c>
      <c r="B148" s="7" t="s">
        <v>18</v>
      </c>
      <c r="C148" s="11">
        <f t="shared" ref="C148:D148" si="63">MEDIAN(C128,C132,C136,C140,C144)</f>
        <v>7.8</v>
      </c>
      <c r="D148" s="11">
        <f t="shared" si="63"/>
        <v>7.1</v>
      </c>
      <c r="E148" s="13">
        <f t="shared" si="64"/>
        <v>-0.7</v>
      </c>
      <c r="F148" s="11">
        <f t="shared" si="65"/>
        <v>6.1</v>
      </c>
      <c r="G148" s="13">
        <f t="shared" si="66"/>
        <v>-1.7</v>
      </c>
      <c r="H148" s="13">
        <f t="shared" si="67"/>
        <v>-1</v>
      </c>
    </row>
    <row r="149">
      <c r="A149" s="6" t="s">
        <v>21</v>
      </c>
      <c r="B149" s="7" t="s">
        <v>19</v>
      </c>
      <c r="C149" s="11">
        <f t="shared" ref="C149:D149" si="68">MEDIAN(C129,C133,C137,C141,C145)</f>
        <v>370</v>
      </c>
      <c r="D149" s="11">
        <f t="shared" si="68"/>
        <v>220</v>
      </c>
      <c r="E149" s="13">
        <f t="shared" si="64"/>
        <v>-150</v>
      </c>
      <c r="F149" s="11">
        <f t="shared" si="65"/>
        <v>270</v>
      </c>
      <c r="G149" s="13">
        <f t="shared" si="66"/>
        <v>-100</v>
      </c>
      <c r="H149" s="16">
        <f t="shared" si="67"/>
        <v>50</v>
      </c>
    </row>
    <row r="150">
      <c r="A150" s="6" t="s">
        <v>21</v>
      </c>
      <c r="B150" s="7" t="s">
        <v>20</v>
      </c>
      <c r="C150" s="11">
        <f t="shared" ref="C150:D150" si="69">MEDIAN(C130,C134,C138,C142,C146)</f>
        <v>2</v>
      </c>
      <c r="D150" s="11">
        <f t="shared" si="69"/>
        <v>1.4</v>
      </c>
      <c r="E150" s="13">
        <f t="shared" si="64"/>
        <v>-0.6</v>
      </c>
      <c r="F150" s="11">
        <f t="shared" si="65"/>
        <v>1.7</v>
      </c>
      <c r="G150" s="13">
        <f t="shared" si="66"/>
        <v>-0.3</v>
      </c>
      <c r="H150" s="16">
        <f t="shared" si="67"/>
        <v>0.3</v>
      </c>
    </row>
    <row r="151">
      <c r="A151" s="6" t="s">
        <v>22</v>
      </c>
      <c r="B151" s="7" t="s">
        <v>17</v>
      </c>
      <c r="C151" s="17">
        <f t="shared" ref="C151:D151" si="70">SUM(C127,C131,C135,C139,C143)/5</f>
        <v>1.36</v>
      </c>
      <c r="D151" s="17">
        <f t="shared" si="70"/>
        <v>1.04</v>
      </c>
      <c r="E151" s="20">
        <f t="shared" si="64"/>
        <v>-0.32</v>
      </c>
      <c r="F151" s="17">
        <f t="shared" ref="F151:F154" si="72">SUM(F127,F131,F135,F139,F143)/5</f>
        <v>0.98</v>
      </c>
      <c r="G151" s="20">
        <f t="shared" si="66"/>
        <v>-0.38</v>
      </c>
      <c r="H151" s="20">
        <f t="shared" si="67"/>
        <v>-0.06</v>
      </c>
    </row>
    <row r="152">
      <c r="A152" s="6" t="s">
        <v>22</v>
      </c>
      <c r="B152" s="7" t="s">
        <v>18</v>
      </c>
      <c r="C152" s="17">
        <f t="shared" ref="C152:D152" si="71">SUM(C128,C132,C136,C140,C144)/5</f>
        <v>6.56</v>
      </c>
      <c r="D152" s="17">
        <f t="shared" si="71"/>
        <v>6.7</v>
      </c>
      <c r="E152" s="19">
        <f t="shared" si="64"/>
        <v>0.14</v>
      </c>
      <c r="F152" s="17">
        <f t="shared" si="72"/>
        <v>6.04</v>
      </c>
      <c r="G152" s="20">
        <f t="shared" si="66"/>
        <v>-0.52</v>
      </c>
      <c r="H152" s="20">
        <f t="shared" si="67"/>
        <v>-0.66</v>
      </c>
    </row>
    <row r="153">
      <c r="A153" s="6" t="s">
        <v>22</v>
      </c>
      <c r="B153" s="7" t="s">
        <v>19</v>
      </c>
      <c r="C153" s="17">
        <f t="shared" ref="C153:D153" si="73">SUM(C129,C133,C137,C141,C145)/5</f>
        <v>442</v>
      </c>
      <c r="D153" s="17">
        <f t="shared" si="73"/>
        <v>240</v>
      </c>
      <c r="E153" s="20">
        <f t="shared" si="64"/>
        <v>-202</v>
      </c>
      <c r="F153" s="17">
        <f t="shared" si="72"/>
        <v>340</v>
      </c>
      <c r="G153" s="20">
        <f t="shared" si="66"/>
        <v>-102</v>
      </c>
      <c r="H153" s="19">
        <f t="shared" si="67"/>
        <v>100</v>
      </c>
    </row>
    <row r="154">
      <c r="A154" s="6" t="s">
        <v>22</v>
      </c>
      <c r="B154" s="7" t="s">
        <v>20</v>
      </c>
      <c r="C154" s="17">
        <f t="shared" ref="C154:D154" si="74">SUM(C130,C134,C138,C142,C146)/5</f>
        <v>2.14</v>
      </c>
      <c r="D154" s="17">
        <f t="shared" si="74"/>
        <v>1.38</v>
      </c>
      <c r="E154" s="20">
        <f t="shared" si="64"/>
        <v>-0.76</v>
      </c>
      <c r="F154" s="17">
        <f t="shared" si="72"/>
        <v>1.7</v>
      </c>
      <c r="G154" s="20">
        <f t="shared" si="66"/>
        <v>-0.44</v>
      </c>
      <c r="H154" s="19">
        <f t="shared" si="67"/>
        <v>0.32</v>
      </c>
    </row>
    <row r="155">
      <c r="A155" s="22"/>
    </row>
    <row r="156">
      <c r="A156" s="25" t="s">
        <v>36</v>
      </c>
    </row>
    <row r="157">
      <c r="A157" s="24"/>
      <c r="B157" s="2" t="s">
        <v>2</v>
      </c>
      <c r="C157" s="3" t="s">
        <v>37</v>
      </c>
      <c r="D157" s="3" t="s">
        <v>38</v>
      </c>
      <c r="E157" s="26" t="s">
        <v>26</v>
      </c>
      <c r="F157" s="3" t="s">
        <v>14</v>
      </c>
      <c r="G157" s="26" t="s">
        <v>15</v>
      </c>
      <c r="H157" s="27" t="s">
        <v>32</v>
      </c>
      <c r="I157" s="3"/>
      <c r="J157" s="24"/>
      <c r="K157" s="24"/>
      <c r="L157" s="24"/>
      <c r="M157" s="24"/>
    </row>
    <row r="158">
      <c r="A158" s="6" t="s">
        <v>21</v>
      </c>
      <c r="B158" s="7" t="s">
        <v>17</v>
      </c>
      <c r="C158" s="11">
        <f t="shared" ref="C158:D158" si="75">MEDIAN(C54,C85,C116,C147)</f>
        <v>1.4</v>
      </c>
      <c r="D158" s="11">
        <f t="shared" si="75"/>
        <v>1</v>
      </c>
      <c r="E158" s="13">
        <f t="shared" ref="E158:E165" si="77">D158-C158</f>
        <v>-0.4</v>
      </c>
      <c r="F158" s="11">
        <f t="shared" ref="F158:F161" si="78">MEDIAN(F85,F116,F147)</f>
        <v>0.9</v>
      </c>
      <c r="G158" s="13">
        <f t="shared" ref="G158:G165" si="79">F158-C158</f>
        <v>-0.5</v>
      </c>
      <c r="H158" s="13">
        <f t="shared" ref="H158:H165" si="80">F158-D158</f>
        <v>-0.1</v>
      </c>
    </row>
    <row r="159">
      <c r="A159" s="6" t="s">
        <v>21</v>
      </c>
      <c r="B159" s="7" t="s">
        <v>18</v>
      </c>
      <c r="C159" s="11">
        <f t="shared" ref="C159:D159" si="76">MEDIAN(C55,C86,C117,C148)</f>
        <v>7.8</v>
      </c>
      <c r="D159" s="11">
        <f t="shared" si="76"/>
        <v>7</v>
      </c>
      <c r="E159" s="13">
        <f t="shared" si="77"/>
        <v>-0.8</v>
      </c>
      <c r="F159" s="11">
        <f t="shared" si="78"/>
        <v>6.1</v>
      </c>
      <c r="G159" s="13">
        <f t="shared" si="79"/>
        <v>-1.7</v>
      </c>
      <c r="H159" s="13">
        <f t="shared" si="80"/>
        <v>-0.9</v>
      </c>
    </row>
    <row r="160">
      <c r="A160" s="6" t="s">
        <v>21</v>
      </c>
      <c r="B160" s="7" t="s">
        <v>19</v>
      </c>
      <c r="C160" s="11">
        <f t="shared" ref="C160:D160" si="81">MEDIAN(C56,C87,C118,C149)</f>
        <v>400</v>
      </c>
      <c r="D160" s="11">
        <f t="shared" si="81"/>
        <v>215</v>
      </c>
      <c r="E160" s="13">
        <f t="shared" si="77"/>
        <v>-185</v>
      </c>
      <c r="F160" s="11">
        <f t="shared" si="78"/>
        <v>270</v>
      </c>
      <c r="G160" s="13">
        <f t="shared" si="79"/>
        <v>-130</v>
      </c>
      <c r="H160" s="16">
        <f t="shared" si="80"/>
        <v>55</v>
      </c>
    </row>
    <row r="161">
      <c r="A161" s="6" t="s">
        <v>21</v>
      </c>
      <c r="B161" s="7" t="s">
        <v>20</v>
      </c>
      <c r="C161" s="11">
        <f t="shared" ref="C161:D161" si="82">MEDIAN(C57,C88,C119,C150)</f>
        <v>2</v>
      </c>
      <c r="D161" s="11">
        <f t="shared" si="82"/>
        <v>1.45</v>
      </c>
      <c r="E161" s="13">
        <f t="shared" si="77"/>
        <v>-0.55</v>
      </c>
      <c r="F161" s="11">
        <f t="shared" si="78"/>
        <v>1.7</v>
      </c>
      <c r="G161" s="13">
        <f t="shared" si="79"/>
        <v>-0.3</v>
      </c>
      <c r="H161" s="16">
        <f t="shared" si="80"/>
        <v>0.25</v>
      </c>
    </row>
    <row r="162">
      <c r="A162" s="6" t="s">
        <v>22</v>
      </c>
      <c r="B162" s="7" t="s">
        <v>17</v>
      </c>
      <c r="C162" s="17">
        <f t="shared" ref="C162:D162" si="83">SUM(C58,C89,C120,C151)/4</f>
        <v>1.37</v>
      </c>
      <c r="D162" s="17">
        <f t="shared" si="83"/>
        <v>1.06</v>
      </c>
      <c r="E162" s="20">
        <f t="shared" si="77"/>
        <v>-0.31</v>
      </c>
      <c r="F162" s="28">
        <f t="shared" ref="F162:F165" si="84">SUM(F89,F120,F151)/3</f>
        <v>0.9533333333</v>
      </c>
      <c r="G162" s="29">
        <f t="shared" si="79"/>
        <v>-0.4166666667</v>
      </c>
      <c r="H162" s="29">
        <f t="shared" si="80"/>
        <v>-0.1066666667</v>
      </c>
    </row>
    <row r="163">
      <c r="A163" s="6" t="s">
        <v>22</v>
      </c>
      <c r="B163" s="7" t="s">
        <v>18</v>
      </c>
      <c r="C163" s="17">
        <f t="shared" ref="C163:C165" si="85">SUM(C59,C90,C121,C152)/4</f>
        <v>6.715</v>
      </c>
      <c r="D163" s="17">
        <f t="shared" ref="D163:D165" si="86">MEDIAN(D59,D90,D121,D152)</f>
        <v>6.8</v>
      </c>
      <c r="E163" s="19">
        <f t="shared" si="77"/>
        <v>0.085</v>
      </c>
      <c r="F163" s="28">
        <f t="shared" si="84"/>
        <v>5.513333333</v>
      </c>
      <c r="G163" s="29">
        <f t="shared" si="79"/>
        <v>-1.201666667</v>
      </c>
      <c r="H163" s="29">
        <f t="shared" si="80"/>
        <v>-1.286666667</v>
      </c>
    </row>
    <row r="164">
      <c r="A164" s="6" t="s">
        <v>22</v>
      </c>
      <c r="B164" s="7" t="s">
        <v>19</v>
      </c>
      <c r="C164" s="17">
        <f t="shared" si="85"/>
        <v>461.5</v>
      </c>
      <c r="D164" s="17">
        <f t="shared" si="86"/>
        <v>234</v>
      </c>
      <c r="E164" s="20">
        <f t="shared" si="77"/>
        <v>-227.5</v>
      </c>
      <c r="F164" s="28">
        <f t="shared" si="84"/>
        <v>318.6666667</v>
      </c>
      <c r="G164" s="29">
        <f t="shared" si="79"/>
        <v>-142.8333333</v>
      </c>
      <c r="H164" s="30">
        <f t="shared" si="80"/>
        <v>84.66666667</v>
      </c>
    </row>
    <row r="165">
      <c r="A165" s="6" t="s">
        <v>22</v>
      </c>
      <c r="B165" s="7" t="s">
        <v>20</v>
      </c>
      <c r="C165" s="17">
        <f t="shared" si="85"/>
        <v>2.13</v>
      </c>
      <c r="D165" s="17">
        <f t="shared" si="86"/>
        <v>1.52</v>
      </c>
      <c r="E165" s="20">
        <f t="shared" si="77"/>
        <v>-0.61</v>
      </c>
      <c r="F165" s="28">
        <f t="shared" si="84"/>
        <v>1.633333333</v>
      </c>
      <c r="G165" s="29">
        <f t="shared" si="79"/>
        <v>-0.4966666667</v>
      </c>
      <c r="H165" s="30">
        <f t="shared" si="80"/>
        <v>0.1133333333</v>
      </c>
    </row>
    <row r="166">
      <c r="A166" s="22"/>
    </row>
    <row r="167">
      <c r="A167" s="25" t="s">
        <v>39</v>
      </c>
      <c r="O167" s="11"/>
      <c r="P167" s="11"/>
    </row>
    <row r="168">
      <c r="A168" s="24"/>
      <c r="B168" s="2" t="s">
        <v>2</v>
      </c>
      <c r="C168" s="3" t="s">
        <v>37</v>
      </c>
      <c r="D168" s="3" t="s">
        <v>38</v>
      </c>
      <c r="E168" s="26" t="s">
        <v>26</v>
      </c>
      <c r="F168" s="3" t="s">
        <v>14</v>
      </c>
      <c r="G168" s="26" t="s">
        <v>15</v>
      </c>
      <c r="H168" s="27" t="s">
        <v>32</v>
      </c>
      <c r="I168" s="3"/>
      <c r="J168" s="24"/>
      <c r="K168" s="24"/>
      <c r="L168" s="24"/>
      <c r="M168" s="24"/>
      <c r="O168" s="11"/>
      <c r="P168" s="11"/>
    </row>
    <row r="169">
      <c r="A169" s="6" t="s">
        <v>21</v>
      </c>
      <c r="B169" s="7" t="s">
        <v>17</v>
      </c>
      <c r="C169" s="11">
        <f t="shared" ref="C169:D169" si="87">MEDIAN(C34,C38,C42,C46,C50,C65,C69,C73,C77,C81,C96,C100,C104,C108,C112,C127,C131,C135,C139,C143)</f>
        <v>1.4</v>
      </c>
      <c r="D169" s="11">
        <f t="shared" si="87"/>
        <v>1.05</v>
      </c>
      <c r="E169" s="13">
        <f t="shared" ref="E169:E176" si="89">D169-C169</f>
        <v>-0.35</v>
      </c>
      <c r="F169" s="11">
        <f t="shared" ref="F169:F172" si="90">MEDIAN(F127,F131,F135,F139,F143,F96,F100,F104,F108,F112,F65,F69,F73,F77,F81)</f>
        <v>0.9</v>
      </c>
      <c r="G169" s="13">
        <f t="shared" ref="G169:G176" si="91">F169-C169</f>
        <v>-0.5</v>
      </c>
      <c r="H169" s="13">
        <f t="shared" ref="H169:H176" si="92">F169-D169</f>
        <v>-0.15</v>
      </c>
      <c r="O169" s="11"/>
      <c r="P169" s="11"/>
    </row>
    <row r="170">
      <c r="A170" s="6" t="s">
        <v>21</v>
      </c>
      <c r="B170" s="7" t="s">
        <v>18</v>
      </c>
      <c r="C170" s="11">
        <f t="shared" ref="C170:D170" si="88">MEDIAN(C35,C39,C43,C47,C51,C66,C70,C74,C78,C82,C97,C101,C105,C109,C113,C128,C132,C136,C140,C144)</f>
        <v>7.8</v>
      </c>
      <c r="D170" s="11">
        <f t="shared" si="88"/>
        <v>6.9</v>
      </c>
      <c r="E170" s="13">
        <f t="shared" si="89"/>
        <v>-0.9</v>
      </c>
      <c r="F170" s="11">
        <f t="shared" si="90"/>
        <v>6.1</v>
      </c>
      <c r="G170" s="13">
        <f t="shared" si="91"/>
        <v>-1.7</v>
      </c>
      <c r="H170" s="13">
        <f t="shared" si="92"/>
        <v>-0.8</v>
      </c>
      <c r="O170" s="11"/>
      <c r="P170" s="11"/>
    </row>
    <row r="171">
      <c r="A171" s="6" t="s">
        <v>21</v>
      </c>
      <c r="B171" s="7" t="s">
        <v>19</v>
      </c>
      <c r="C171" s="11">
        <f t="shared" ref="C171:D171" si="93">MEDIAN(C36,C40,C44,C48,C52,C67,C71,C75,C79,C83,C98,C102,C106,C110,C114,C129,C133,C137,C141,C145)</f>
        <v>450</v>
      </c>
      <c r="D171" s="11">
        <f t="shared" si="93"/>
        <v>220</v>
      </c>
      <c r="E171" s="13">
        <f t="shared" si="89"/>
        <v>-230</v>
      </c>
      <c r="F171" s="11">
        <f t="shared" si="90"/>
        <v>280</v>
      </c>
      <c r="G171" s="13">
        <f t="shared" si="91"/>
        <v>-170</v>
      </c>
      <c r="H171" s="16">
        <f t="shared" si="92"/>
        <v>60</v>
      </c>
      <c r="O171" s="11"/>
      <c r="P171" s="11"/>
    </row>
    <row r="172">
      <c r="A172" s="6" t="s">
        <v>21</v>
      </c>
      <c r="B172" s="7" t="s">
        <v>20</v>
      </c>
      <c r="C172" s="11">
        <f t="shared" ref="C172:D172" si="94">MEDIAN(C37,C41,C45,C49,C53,C68,C72,C76,C80,C84,C99,C103,C107,C111,C115,C130,C134,C138,C142,C146)</f>
        <v>2</v>
      </c>
      <c r="D172" s="11">
        <f t="shared" si="94"/>
        <v>1.5</v>
      </c>
      <c r="E172" s="13">
        <f t="shared" si="89"/>
        <v>-0.5</v>
      </c>
      <c r="F172" s="11">
        <f t="shared" si="90"/>
        <v>1.7</v>
      </c>
      <c r="G172" s="13">
        <f t="shared" si="91"/>
        <v>-0.3</v>
      </c>
      <c r="H172" s="16">
        <f t="shared" si="92"/>
        <v>0.2</v>
      </c>
      <c r="O172" s="11"/>
      <c r="P172" s="11"/>
    </row>
    <row r="173">
      <c r="A173" s="6" t="s">
        <v>22</v>
      </c>
      <c r="B173" s="7" t="s">
        <v>17</v>
      </c>
      <c r="C173" s="17">
        <f t="shared" ref="C173:D173" si="95">SUM(C34,C38,C42,C46,C50,C65,C69,C73,C77,C81,C96,C100,C104,C108,C112,C127,C131,C135,C139,C143)/20</f>
        <v>1.37</v>
      </c>
      <c r="D173" s="17">
        <f t="shared" si="95"/>
        <v>1.06</v>
      </c>
      <c r="E173" s="20">
        <f t="shared" si="89"/>
        <v>-0.31</v>
      </c>
      <c r="F173" s="28">
        <f t="shared" ref="F173:F176" si="97">SUM(F127,F131,F135,F139,F143,F96,F100,F104,F108,F112,F65,F69,F73,F77,F81)/15</f>
        <v>0.9533333333</v>
      </c>
      <c r="G173" s="29">
        <f t="shared" si="91"/>
        <v>-0.4166666667</v>
      </c>
      <c r="H173" s="31">
        <f t="shared" si="92"/>
        <v>-0.1066666667</v>
      </c>
      <c r="O173" s="11"/>
      <c r="P173" s="11"/>
    </row>
    <row r="174">
      <c r="A174" s="6" t="s">
        <v>22</v>
      </c>
      <c r="B174" s="7" t="s">
        <v>18</v>
      </c>
      <c r="C174" s="17">
        <f t="shared" ref="C174:D174" si="96">SUM(C35,C39,C43,C47,C51,C66,C70,C74,C78,C82,C97,C101,C105,C109,C113,C128,C132,C136,C140,C144)/20</f>
        <v>6.715</v>
      </c>
      <c r="D174" s="17">
        <f t="shared" si="96"/>
        <v>6.62</v>
      </c>
      <c r="E174" s="20">
        <f t="shared" si="89"/>
        <v>-0.095</v>
      </c>
      <c r="F174" s="28">
        <f t="shared" si="97"/>
        <v>5.513333333</v>
      </c>
      <c r="G174" s="29">
        <f t="shared" si="91"/>
        <v>-1.201666667</v>
      </c>
      <c r="H174" s="31">
        <f t="shared" si="92"/>
        <v>-1.106666667</v>
      </c>
      <c r="O174" s="11"/>
      <c r="P174" s="11"/>
    </row>
    <row r="175">
      <c r="A175" s="6" t="s">
        <v>22</v>
      </c>
      <c r="B175" s="7" t="s">
        <v>19</v>
      </c>
      <c r="C175" s="17">
        <f t="shared" ref="C175:D175" si="98">SUM(C36,C40,C44,C48,C52,C67,C71,C75,C79,C83,C98,C102,C106,C110,C114,C129,C133,C137,C141,C145)/20</f>
        <v>461.5</v>
      </c>
      <c r="D175" s="17">
        <f t="shared" si="98"/>
        <v>234.5</v>
      </c>
      <c r="E175" s="20">
        <f t="shared" si="89"/>
        <v>-227</v>
      </c>
      <c r="F175" s="28">
        <f t="shared" si="97"/>
        <v>318.6666667</v>
      </c>
      <c r="G175" s="29">
        <f t="shared" si="91"/>
        <v>-142.8333333</v>
      </c>
      <c r="H175" s="32">
        <f t="shared" si="92"/>
        <v>84.16666667</v>
      </c>
      <c r="O175" s="11"/>
      <c r="P175" s="11"/>
    </row>
    <row r="176">
      <c r="A176" s="6" t="s">
        <v>22</v>
      </c>
      <c r="B176" s="7" t="s">
        <v>20</v>
      </c>
      <c r="C176" s="17">
        <f t="shared" ref="C176:D176" si="99">SUM(C37,C41,C45,C49,C53,C68,C72,C76,C80,C84,C99,C103,C107,C111,C115,C130,C134,C138,C142,C146)/20</f>
        <v>2.13</v>
      </c>
      <c r="D176" s="17">
        <f t="shared" si="99"/>
        <v>1.535</v>
      </c>
      <c r="E176" s="20">
        <f t="shared" si="89"/>
        <v>-0.595</v>
      </c>
      <c r="F176" s="28">
        <f t="shared" si="97"/>
        <v>1.633333333</v>
      </c>
      <c r="G176" s="29">
        <f t="shared" si="91"/>
        <v>-0.4966666667</v>
      </c>
      <c r="H176" s="32">
        <f t="shared" si="92"/>
        <v>0.09833333333</v>
      </c>
      <c r="O176" s="11"/>
      <c r="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mergeCells count="22">
    <mergeCell ref="A1:M1"/>
    <mergeCell ref="A32:M32"/>
    <mergeCell ref="A63:M63"/>
    <mergeCell ref="A94:M94"/>
    <mergeCell ref="A125:M125"/>
    <mergeCell ref="A156:M156"/>
    <mergeCell ref="A167:M167"/>
    <mergeCell ref="A215:M215"/>
    <mergeCell ref="A216:M216"/>
    <mergeCell ref="A217:M217"/>
    <mergeCell ref="A218:M218"/>
    <mergeCell ref="A219:M219"/>
    <mergeCell ref="A220:M220"/>
    <mergeCell ref="A221:M221"/>
    <mergeCell ref="A222:M222"/>
    <mergeCell ref="A208:M208"/>
    <mergeCell ref="A209:M209"/>
    <mergeCell ref="A210:M210"/>
    <mergeCell ref="A211:M211"/>
    <mergeCell ref="A212:M212"/>
    <mergeCell ref="A213:M213"/>
    <mergeCell ref="A214:M214"/>
  </mergeCells>
  <hyperlinks>
    <hyperlink r:id="rId1" ref="A32"/>
  </hyperlinks>
  <drawing r:id="rId2"/>
</worksheet>
</file>