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anco365-my.sharepoint.com/personal/andreluizbrito_bb_com_br1/Documents/_github/datasets/bacen/lake/"/>
    </mc:Choice>
  </mc:AlternateContent>
  <xr:revisionPtr revIDLastSave="1" documentId="8_{5BED827D-DF08-4764-ACE3-4D80B30375D8}" xr6:coauthVersionLast="47" xr6:coauthVersionMax="47" xr10:uidLastSave="{23DECFF3-699A-42A2-AD44-EA7E8B48C255}"/>
  <bookViews>
    <workbookView xWindow="3390" yWindow="6045" windowWidth="40845" windowHeight="23445" activeTab="4" xr2:uid="{9311D293-6BB5-4BC0-BFE9-C47F8A08CDB2}"/>
  </bookViews>
  <sheets>
    <sheet name="cores" sheetId="3" r:id="rId1"/>
    <sheet name="BACEN-SGS" sheetId="1" r:id="rId2"/>
    <sheet name="grafico" sheetId="2" r:id="rId3"/>
    <sheet name="grafico (2)" sheetId="4" r:id="rId4"/>
    <sheet name="grafico (3)" sheetId="5" r:id="rId5"/>
  </sheets>
  <definedNames>
    <definedName name="_xlnm._FilterDatabase" localSheetId="1" hidden="1">'BACEN-SGS'!$A$1:$N$652</definedName>
  </definedNames>
  <calcPr calcId="0"/>
</workbook>
</file>

<file path=xl/calcChain.xml><?xml version="1.0" encoding="utf-8"?>
<calcChain xmlns="http://schemas.openxmlformats.org/spreadsheetml/2006/main">
  <c r="G138" i="5" l="1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F1" i="5"/>
  <c r="A5" i="5"/>
  <c r="A6" i="5" s="1"/>
  <c r="B4" i="5"/>
  <c r="F4" i="5" s="1"/>
  <c r="C1" i="5"/>
  <c r="A6" i="4"/>
  <c r="A7" i="4" s="1"/>
  <c r="A5" i="4"/>
  <c r="B5" i="4" s="1"/>
  <c r="B4" i="4"/>
  <c r="C1" i="4"/>
  <c r="C5" i="4" s="1"/>
  <c r="E1" i="2"/>
  <c r="D1" i="2"/>
  <c r="A5" i="2"/>
  <c r="B5" i="2" s="1"/>
  <c r="C5" i="2" s="1"/>
  <c r="C1" i="2"/>
  <c r="B4" i="2"/>
  <c r="C124" i="4" l="1"/>
  <c r="C13" i="4"/>
  <c r="C11" i="4"/>
  <c r="C109" i="4"/>
  <c r="C101" i="4"/>
  <c r="C4" i="4"/>
  <c r="C37" i="4"/>
  <c r="C93" i="4"/>
  <c r="C45" i="4"/>
  <c r="C43" i="4"/>
  <c r="C4" i="5"/>
  <c r="A7" i="5"/>
  <c r="B6" i="5"/>
  <c r="F6" i="5" s="1"/>
  <c r="B5" i="5"/>
  <c r="C53" i="4"/>
  <c r="C21" i="4"/>
  <c r="C61" i="4"/>
  <c r="C27" i="4"/>
  <c r="C69" i="4"/>
  <c r="C19" i="4"/>
  <c r="C117" i="4"/>
  <c r="C4" i="2"/>
  <c r="C29" i="4"/>
  <c r="C77" i="4"/>
  <c r="C35" i="4"/>
  <c r="C85" i="4"/>
  <c r="C6" i="4"/>
  <c r="C14" i="4"/>
  <c r="C22" i="4"/>
  <c r="C30" i="4"/>
  <c r="C38" i="4"/>
  <c r="C46" i="4"/>
  <c r="C54" i="4"/>
  <c r="C62" i="4"/>
  <c r="C70" i="4"/>
  <c r="C78" i="4"/>
  <c r="C86" i="4"/>
  <c r="C94" i="4"/>
  <c r="C102" i="4"/>
  <c r="C110" i="4"/>
  <c r="C118" i="4"/>
  <c r="C7" i="4"/>
  <c r="C15" i="4"/>
  <c r="C23" i="4"/>
  <c r="C31" i="4"/>
  <c r="C39" i="4"/>
  <c r="C47" i="4"/>
  <c r="C55" i="4"/>
  <c r="C63" i="4"/>
  <c r="C71" i="4"/>
  <c r="C79" i="4"/>
  <c r="C87" i="4"/>
  <c r="C95" i="4"/>
  <c r="C103" i="4"/>
  <c r="C111" i="4"/>
  <c r="C119" i="4"/>
  <c r="C8" i="4"/>
  <c r="C16" i="4"/>
  <c r="C24" i="4"/>
  <c r="C32" i="4"/>
  <c r="C40" i="4"/>
  <c r="C48" i="4"/>
  <c r="C56" i="4"/>
  <c r="C64" i="4"/>
  <c r="C72" i="4"/>
  <c r="C80" i="4"/>
  <c r="C88" i="4"/>
  <c r="C96" i="4"/>
  <c r="C104" i="4"/>
  <c r="C112" i="4"/>
  <c r="C120" i="4"/>
  <c r="C9" i="4"/>
  <c r="C17" i="4"/>
  <c r="C25" i="4"/>
  <c r="C33" i="4"/>
  <c r="C41" i="4"/>
  <c r="C49" i="4"/>
  <c r="C57" i="4"/>
  <c r="C65" i="4"/>
  <c r="C73" i="4"/>
  <c r="C81" i="4"/>
  <c r="C89" i="4"/>
  <c r="C97" i="4"/>
  <c r="C105" i="4"/>
  <c r="C113" i="4"/>
  <c r="C121" i="4"/>
  <c r="C10" i="4"/>
  <c r="C18" i="4"/>
  <c r="C26" i="4"/>
  <c r="C34" i="4"/>
  <c r="C42" i="4"/>
  <c r="C50" i="4"/>
  <c r="C58" i="4"/>
  <c r="C66" i="4"/>
  <c r="C74" i="4"/>
  <c r="C82" i="4"/>
  <c r="C90" i="4"/>
  <c r="C98" i="4"/>
  <c r="C106" i="4"/>
  <c r="C114" i="4"/>
  <c r="C122" i="4"/>
  <c r="C51" i="4"/>
  <c r="C59" i="4"/>
  <c r="C67" i="4"/>
  <c r="C75" i="4"/>
  <c r="C83" i="4"/>
  <c r="C91" i="4"/>
  <c r="C99" i="4"/>
  <c r="C107" i="4"/>
  <c r="C115" i="4"/>
  <c r="C123" i="4"/>
  <c r="C12" i="4"/>
  <c r="C20" i="4"/>
  <c r="C28" i="4"/>
  <c r="C36" i="4"/>
  <c r="C44" i="4"/>
  <c r="C52" i="4"/>
  <c r="C60" i="4"/>
  <c r="C68" i="4"/>
  <c r="C76" i="4"/>
  <c r="C84" i="4"/>
  <c r="C92" i="4"/>
  <c r="C100" i="4"/>
  <c r="C108" i="4"/>
  <c r="C116" i="4"/>
  <c r="B7" i="4"/>
  <c r="A8" i="4"/>
  <c r="B6" i="4"/>
  <c r="E5" i="2"/>
  <c r="E4" i="2"/>
  <c r="D4" i="2"/>
  <c r="D5" i="2"/>
  <c r="F5" i="2" s="1"/>
  <c r="A6" i="2"/>
  <c r="B6" i="2" s="1"/>
  <c r="E6" i="2" s="1"/>
  <c r="C6" i="5" l="1"/>
  <c r="C5" i="5"/>
  <c r="F5" i="5"/>
  <c r="B7" i="5"/>
  <c r="A8" i="5"/>
  <c r="F4" i="2"/>
  <c r="A9" i="4"/>
  <c r="B8" i="4"/>
  <c r="C6" i="2"/>
  <c r="D6" i="2"/>
  <c r="A7" i="2"/>
  <c r="B7" i="2" s="1"/>
  <c r="E7" i="2" s="1"/>
  <c r="F7" i="5" l="1"/>
  <c r="C7" i="5"/>
  <c r="A9" i="5"/>
  <c r="B8" i="5"/>
  <c r="A10" i="4"/>
  <c r="B9" i="4"/>
  <c r="F6" i="2"/>
  <c r="C7" i="2"/>
  <c r="D7" i="2"/>
  <c r="A8" i="2"/>
  <c r="A9" i="2" s="1"/>
  <c r="B8" i="2"/>
  <c r="E8" i="2" s="1"/>
  <c r="F8" i="5" l="1"/>
  <c r="C8" i="5"/>
  <c r="A10" i="5"/>
  <c r="B9" i="5"/>
  <c r="A11" i="4"/>
  <c r="B10" i="4"/>
  <c r="F7" i="2"/>
  <c r="C8" i="2"/>
  <c r="D8" i="2"/>
  <c r="B9" i="2"/>
  <c r="E9" i="2" s="1"/>
  <c r="A10" i="2"/>
  <c r="F9" i="5" l="1"/>
  <c r="C9" i="5"/>
  <c r="A11" i="5"/>
  <c r="B10" i="5"/>
  <c r="B11" i="4"/>
  <c r="A12" i="4"/>
  <c r="F8" i="2"/>
  <c r="C9" i="2"/>
  <c r="D9" i="2"/>
  <c r="A11" i="2"/>
  <c r="B10" i="2"/>
  <c r="E10" i="2" s="1"/>
  <c r="F10" i="5" l="1"/>
  <c r="C10" i="5"/>
  <c r="B11" i="5"/>
  <c r="A12" i="5"/>
  <c r="A13" i="4"/>
  <c r="B12" i="4"/>
  <c r="F9" i="2"/>
  <c r="C10" i="2"/>
  <c r="D10" i="2"/>
  <c r="A12" i="2"/>
  <c r="B11" i="2"/>
  <c r="E11" i="2" s="1"/>
  <c r="C11" i="5" l="1"/>
  <c r="F11" i="5"/>
  <c r="F10" i="2"/>
  <c r="B12" i="5"/>
  <c r="A13" i="5"/>
  <c r="A14" i="4"/>
  <c r="B13" i="4"/>
  <c r="C11" i="2"/>
  <c r="D11" i="2"/>
  <c r="A13" i="2"/>
  <c r="B12" i="2"/>
  <c r="E12" i="2" s="1"/>
  <c r="F12" i="5" l="1"/>
  <c r="C12" i="5"/>
  <c r="F11" i="2"/>
  <c r="A14" i="5"/>
  <c r="B13" i="5"/>
  <c r="B14" i="4"/>
  <c r="A15" i="4"/>
  <c r="C12" i="2"/>
  <c r="F12" i="2" s="1"/>
  <c r="D12" i="2"/>
  <c r="B13" i="2"/>
  <c r="E13" i="2" s="1"/>
  <c r="A14" i="2"/>
  <c r="F13" i="5" l="1"/>
  <c r="C13" i="5"/>
  <c r="A15" i="5"/>
  <c r="B14" i="5"/>
  <c r="B15" i="4"/>
  <c r="A16" i="4"/>
  <c r="C13" i="2"/>
  <c r="D13" i="2"/>
  <c r="B14" i="2"/>
  <c r="E14" i="2" s="1"/>
  <c r="A15" i="2"/>
  <c r="F14" i="5" l="1"/>
  <c r="C14" i="5"/>
  <c r="B15" i="5"/>
  <c r="A16" i="5"/>
  <c r="B16" i="4"/>
  <c r="A17" i="4"/>
  <c r="F13" i="2"/>
  <c r="C14" i="2"/>
  <c r="D14" i="2"/>
  <c r="B15" i="2"/>
  <c r="E15" i="2" s="1"/>
  <c r="A16" i="2"/>
  <c r="F15" i="5" l="1"/>
  <c r="C15" i="5"/>
  <c r="A17" i="5"/>
  <c r="B16" i="5"/>
  <c r="A18" i="4"/>
  <c r="B17" i="4"/>
  <c r="F14" i="2"/>
  <c r="C15" i="2"/>
  <c r="D15" i="2"/>
  <c r="B16" i="2"/>
  <c r="E16" i="2" s="1"/>
  <c r="A17" i="2"/>
  <c r="F16" i="5" l="1"/>
  <c r="C16" i="5"/>
  <c r="D4" i="5"/>
  <c r="E4" i="5" s="1"/>
  <c r="A18" i="5"/>
  <c r="B17" i="5"/>
  <c r="B18" i="4"/>
  <c r="A19" i="4"/>
  <c r="F15" i="2"/>
  <c r="C16" i="2"/>
  <c r="D16" i="2"/>
  <c r="B17" i="2"/>
  <c r="E17" i="2" s="1"/>
  <c r="A18" i="2"/>
  <c r="F17" i="5" l="1"/>
  <c r="C17" i="5"/>
  <c r="D5" i="5"/>
  <c r="E5" i="5" s="1"/>
  <c r="A19" i="5"/>
  <c r="B18" i="5"/>
  <c r="B19" i="4"/>
  <c r="A20" i="4"/>
  <c r="F16" i="2"/>
  <c r="C17" i="2"/>
  <c r="D17" i="2"/>
  <c r="A19" i="2"/>
  <c r="B18" i="2"/>
  <c r="E18" i="2" s="1"/>
  <c r="F18" i="5" l="1"/>
  <c r="C18" i="5"/>
  <c r="D6" i="5"/>
  <c r="E6" i="5" s="1"/>
  <c r="A20" i="5"/>
  <c r="B19" i="5"/>
  <c r="A21" i="4"/>
  <c r="B20" i="4"/>
  <c r="F17" i="2"/>
  <c r="C18" i="2"/>
  <c r="D18" i="2"/>
  <c r="A20" i="2"/>
  <c r="B19" i="2"/>
  <c r="E19" i="2" s="1"/>
  <c r="F19" i="5" l="1"/>
  <c r="C19" i="5"/>
  <c r="D7" i="5"/>
  <c r="E7" i="5" s="1"/>
  <c r="B20" i="5"/>
  <c r="A21" i="5"/>
  <c r="A22" i="4"/>
  <c r="B21" i="4"/>
  <c r="F18" i="2"/>
  <c r="C19" i="2"/>
  <c r="D19" i="2"/>
  <c r="A21" i="2"/>
  <c r="B20" i="2"/>
  <c r="E20" i="2" s="1"/>
  <c r="F20" i="5" l="1"/>
  <c r="C20" i="5"/>
  <c r="D8" i="5"/>
  <c r="E8" i="5" s="1"/>
  <c r="A22" i="5"/>
  <c r="B21" i="5"/>
  <c r="B22" i="4"/>
  <c r="A23" i="4"/>
  <c r="F19" i="2"/>
  <c r="C20" i="2"/>
  <c r="D20" i="2"/>
  <c r="A22" i="2"/>
  <c r="B21" i="2"/>
  <c r="E21" i="2" s="1"/>
  <c r="F21" i="5" l="1"/>
  <c r="C21" i="5"/>
  <c r="D9" i="5"/>
  <c r="E9" i="5" s="1"/>
  <c r="A23" i="5"/>
  <c r="B22" i="5"/>
  <c r="B23" i="4"/>
  <c r="A24" i="4"/>
  <c r="F20" i="2"/>
  <c r="C21" i="2"/>
  <c r="D21" i="2"/>
  <c r="B22" i="2"/>
  <c r="E22" i="2" s="1"/>
  <c r="A23" i="2"/>
  <c r="D10" i="5" l="1"/>
  <c r="E10" i="5" s="1"/>
  <c r="F22" i="5"/>
  <c r="C22" i="5"/>
  <c r="B23" i="5"/>
  <c r="A24" i="5"/>
  <c r="F21" i="2"/>
  <c r="B24" i="4"/>
  <c r="A25" i="4"/>
  <c r="C22" i="2"/>
  <c r="D22" i="2"/>
  <c r="B23" i="2"/>
  <c r="E23" i="2" s="1"/>
  <c r="A24" i="2"/>
  <c r="F23" i="5" l="1"/>
  <c r="C23" i="5"/>
  <c r="D11" i="5"/>
  <c r="E11" i="5" s="1"/>
  <c r="A25" i="5"/>
  <c r="B24" i="5"/>
  <c r="A26" i="4"/>
  <c r="B25" i="4"/>
  <c r="F22" i="2"/>
  <c r="C23" i="2"/>
  <c r="D23" i="2"/>
  <c r="B24" i="2"/>
  <c r="E24" i="2" s="1"/>
  <c r="A25" i="2"/>
  <c r="D12" i="5" l="1"/>
  <c r="E12" i="5" s="1"/>
  <c r="F24" i="5"/>
  <c r="C24" i="5"/>
  <c r="A26" i="5"/>
  <c r="B25" i="5"/>
  <c r="B26" i="4"/>
  <c r="A27" i="4"/>
  <c r="F23" i="2"/>
  <c r="C24" i="2"/>
  <c r="D24" i="2"/>
  <c r="B25" i="2"/>
  <c r="E25" i="2" s="1"/>
  <c r="A26" i="2"/>
  <c r="D13" i="5" l="1"/>
  <c r="E13" i="5" s="1"/>
  <c r="F25" i="5"/>
  <c r="C25" i="5"/>
  <c r="A27" i="5"/>
  <c r="B26" i="5"/>
  <c r="B27" i="4"/>
  <c r="A28" i="4"/>
  <c r="F24" i="2"/>
  <c r="C25" i="2"/>
  <c r="D25" i="2"/>
  <c r="A27" i="2"/>
  <c r="B26" i="2"/>
  <c r="E26" i="2" s="1"/>
  <c r="D14" i="5" l="1"/>
  <c r="E14" i="5" s="1"/>
  <c r="F26" i="5"/>
  <c r="C26" i="5"/>
  <c r="B27" i="5"/>
  <c r="A28" i="5"/>
  <c r="B28" i="4"/>
  <c r="A29" i="4"/>
  <c r="F25" i="2"/>
  <c r="C26" i="2"/>
  <c r="D26" i="2"/>
  <c r="A28" i="2"/>
  <c r="B27" i="2"/>
  <c r="E27" i="2" s="1"/>
  <c r="C27" i="5" l="1"/>
  <c r="F27" i="5"/>
  <c r="D15" i="5"/>
  <c r="E15" i="5" s="1"/>
  <c r="B28" i="5"/>
  <c r="A29" i="5"/>
  <c r="A30" i="4"/>
  <c r="B29" i="4"/>
  <c r="F26" i="2"/>
  <c r="C27" i="2"/>
  <c r="D27" i="2"/>
  <c r="A29" i="2"/>
  <c r="B28" i="2"/>
  <c r="E28" i="2" s="1"/>
  <c r="D16" i="5" l="1"/>
  <c r="E16" i="5" s="1"/>
  <c r="F28" i="5"/>
  <c r="C28" i="5"/>
  <c r="A30" i="5"/>
  <c r="B29" i="5"/>
  <c r="B30" i="4"/>
  <c r="A31" i="4"/>
  <c r="F27" i="2"/>
  <c r="C28" i="2"/>
  <c r="D28" i="2"/>
  <c r="B29" i="2"/>
  <c r="E29" i="2" s="1"/>
  <c r="A30" i="2"/>
  <c r="D17" i="5" l="1"/>
  <c r="E17" i="5" s="1"/>
  <c r="F29" i="5"/>
  <c r="C29" i="5"/>
  <c r="A31" i="5"/>
  <c r="B30" i="5"/>
  <c r="F28" i="2"/>
  <c r="B31" i="4"/>
  <c r="A32" i="4"/>
  <c r="C29" i="2"/>
  <c r="D29" i="2"/>
  <c r="B30" i="2"/>
  <c r="E30" i="2" s="1"/>
  <c r="A31" i="2"/>
  <c r="D18" i="5" l="1"/>
  <c r="E18" i="5" s="1"/>
  <c r="F30" i="5"/>
  <c r="C30" i="5"/>
  <c r="B31" i="5"/>
  <c r="A32" i="5"/>
  <c r="B32" i="4"/>
  <c r="A33" i="4"/>
  <c r="F29" i="2"/>
  <c r="C30" i="2"/>
  <c r="D30" i="2"/>
  <c r="B31" i="2"/>
  <c r="E31" i="2" s="1"/>
  <c r="A32" i="2"/>
  <c r="D19" i="5" l="1"/>
  <c r="E19" i="5" s="1"/>
  <c r="F31" i="5"/>
  <c r="C31" i="5"/>
  <c r="A33" i="5"/>
  <c r="B32" i="5"/>
  <c r="A34" i="4"/>
  <c r="B33" i="4"/>
  <c r="F30" i="2"/>
  <c r="C31" i="2"/>
  <c r="D31" i="2"/>
  <c r="B32" i="2"/>
  <c r="E32" i="2" s="1"/>
  <c r="A33" i="2"/>
  <c r="D20" i="5" l="1"/>
  <c r="E20" i="5" s="1"/>
  <c r="F32" i="5"/>
  <c r="C32" i="5"/>
  <c r="A34" i="5"/>
  <c r="B33" i="5"/>
  <c r="B34" i="4"/>
  <c r="A35" i="4"/>
  <c r="F31" i="2"/>
  <c r="C32" i="2"/>
  <c r="D32" i="2"/>
  <c r="B33" i="2"/>
  <c r="E33" i="2" s="1"/>
  <c r="A34" i="2"/>
  <c r="D21" i="5" l="1"/>
  <c r="E21" i="5" s="1"/>
  <c r="F33" i="5"/>
  <c r="C33" i="5"/>
  <c r="B34" i="5"/>
  <c r="A35" i="5"/>
  <c r="B35" i="4"/>
  <c r="A36" i="4"/>
  <c r="F32" i="2"/>
  <c r="C33" i="2"/>
  <c r="D33" i="2"/>
  <c r="A35" i="2"/>
  <c r="B34" i="2"/>
  <c r="E34" i="2" s="1"/>
  <c r="D22" i="5" l="1"/>
  <c r="E22" i="5" s="1"/>
  <c r="F34" i="5"/>
  <c r="C34" i="5"/>
  <c r="A36" i="5"/>
  <c r="B35" i="5"/>
  <c r="B36" i="4"/>
  <c r="A37" i="4"/>
  <c r="F33" i="2"/>
  <c r="C34" i="2"/>
  <c r="D34" i="2"/>
  <c r="A36" i="2"/>
  <c r="B35" i="2"/>
  <c r="E35" i="2" s="1"/>
  <c r="D23" i="5" l="1"/>
  <c r="E23" i="5" s="1"/>
  <c r="C35" i="5"/>
  <c r="F35" i="5"/>
  <c r="B36" i="5"/>
  <c r="A37" i="5"/>
  <c r="A38" i="4"/>
  <c r="B37" i="4"/>
  <c r="F34" i="2"/>
  <c r="C35" i="2"/>
  <c r="D35" i="2"/>
  <c r="B36" i="2"/>
  <c r="E36" i="2" s="1"/>
  <c r="A37" i="2"/>
  <c r="D24" i="5" l="1"/>
  <c r="E24" i="5" s="1"/>
  <c r="F36" i="5"/>
  <c r="C36" i="5"/>
  <c r="A38" i="5"/>
  <c r="B37" i="5"/>
  <c r="B38" i="4"/>
  <c r="A39" i="4"/>
  <c r="F35" i="2"/>
  <c r="C36" i="2"/>
  <c r="D36" i="2"/>
  <c r="A38" i="2"/>
  <c r="B37" i="2"/>
  <c r="E37" i="2" s="1"/>
  <c r="D25" i="5" l="1"/>
  <c r="E25" i="5" s="1"/>
  <c r="F37" i="5"/>
  <c r="C37" i="5"/>
  <c r="A39" i="5"/>
  <c r="B38" i="5"/>
  <c r="B39" i="4"/>
  <c r="A40" i="4"/>
  <c r="F36" i="2"/>
  <c r="C37" i="2"/>
  <c r="D37" i="2"/>
  <c r="B38" i="2"/>
  <c r="E38" i="2" s="1"/>
  <c r="A39" i="2"/>
  <c r="D26" i="5" l="1"/>
  <c r="E26" i="5" s="1"/>
  <c r="F38" i="5"/>
  <c r="C38" i="5"/>
  <c r="B39" i="5"/>
  <c r="A40" i="5"/>
  <c r="B40" i="4"/>
  <c r="A41" i="4"/>
  <c r="F37" i="2"/>
  <c r="C38" i="2"/>
  <c r="D38" i="2"/>
  <c r="B39" i="2"/>
  <c r="E39" i="2" s="1"/>
  <c r="A40" i="2"/>
  <c r="D27" i="5" l="1"/>
  <c r="E27" i="5" s="1"/>
  <c r="F39" i="5"/>
  <c r="C39" i="5"/>
  <c r="A41" i="5"/>
  <c r="B40" i="5"/>
  <c r="A42" i="4"/>
  <c r="B41" i="4"/>
  <c r="F38" i="2"/>
  <c r="C39" i="2"/>
  <c r="D39" i="2"/>
  <c r="B40" i="2"/>
  <c r="E40" i="2" s="1"/>
  <c r="A41" i="2"/>
  <c r="D28" i="5" l="1"/>
  <c r="E28" i="5" s="1"/>
  <c r="F40" i="5"/>
  <c r="C40" i="5"/>
  <c r="A42" i="5"/>
  <c r="B41" i="5"/>
  <c r="B42" i="4"/>
  <c r="A43" i="4"/>
  <c r="F39" i="2"/>
  <c r="C40" i="2"/>
  <c r="D40" i="2"/>
  <c r="B41" i="2"/>
  <c r="E41" i="2" s="1"/>
  <c r="A42" i="2"/>
  <c r="F41" i="5" l="1"/>
  <c r="C41" i="5"/>
  <c r="D29" i="5"/>
  <c r="E29" i="5" s="1"/>
  <c r="A43" i="5"/>
  <c r="B42" i="5"/>
  <c r="F40" i="2"/>
  <c r="B43" i="4"/>
  <c r="A44" i="4"/>
  <c r="C41" i="2"/>
  <c r="D41" i="2"/>
  <c r="B42" i="2"/>
  <c r="E42" i="2" s="1"/>
  <c r="A43" i="2"/>
  <c r="D30" i="5" l="1"/>
  <c r="E30" i="5" s="1"/>
  <c r="F42" i="5"/>
  <c r="C42" i="5"/>
  <c r="A44" i="5"/>
  <c r="B43" i="5"/>
  <c r="B44" i="4"/>
  <c r="A45" i="4"/>
  <c r="F41" i="2"/>
  <c r="C42" i="2"/>
  <c r="D42" i="2"/>
  <c r="A44" i="2"/>
  <c r="B43" i="2"/>
  <c r="E43" i="2" s="1"/>
  <c r="F43" i="5" l="1"/>
  <c r="C43" i="5"/>
  <c r="D31" i="5"/>
  <c r="E31" i="5" s="1"/>
  <c r="B44" i="5"/>
  <c r="A45" i="5"/>
  <c r="A46" i="4"/>
  <c r="B45" i="4"/>
  <c r="F42" i="2"/>
  <c r="C43" i="2"/>
  <c r="D43" i="2"/>
  <c r="A45" i="2"/>
  <c r="B44" i="2"/>
  <c r="E44" i="2" s="1"/>
  <c r="F44" i="5" l="1"/>
  <c r="C44" i="5"/>
  <c r="D32" i="5"/>
  <c r="E32" i="5" s="1"/>
  <c r="A46" i="5"/>
  <c r="B45" i="5"/>
  <c r="B46" i="4"/>
  <c r="A47" i="4"/>
  <c r="F43" i="2"/>
  <c r="C44" i="2"/>
  <c r="D44" i="2"/>
  <c r="A46" i="2"/>
  <c r="B45" i="2"/>
  <c r="E45" i="2" s="1"/>
  <c r="F45" i="5" l="1"/>
  <c r="C45" i="5"/>
  <c r="D33" i="5"/>
  <c r="E33" i="5" s="1"/>
  <c r="A47" i="5"/>
  <c r="B46" i="5"/>
  <c r="B47" i="4"/>
  <c r="A48" i="4"/>
  <c r="F44" i="2"/>
  <c r="C45" i="2"/>
  <c r="D45" i="2"/>
  <c r="B46" i="2"/>
  <c r="E46" i="2" s="1"/>
  <c r="A47" i="2"/>
  <c r="D34" i="5" l="1"/>
  <c r="E34" i="5" s="1"/>
  <c r="F46" i="5"/>
  <c r="C46" i="5"/>
  <c r="B47" i="5"/>
  <c r="A48" i="5"/>
  <c r="B48" i="4"/>
  <c r="A49" i="4"/>
  <c r="F45" i="2"/>
  <c r="C46" i="2"/>
  <c r="D46" i="2"/>
  <c r="B47" i="2"/>
  <c r="E47" i="2" s="1"/>
  <c r="A48" i="2"/>
  <c r="F47" i="5" l="1"/>
  <c r="C47" i="5"/>
  <c r="D35" i="5"/>
  <c r="E35" i="5" s="1"/>
  <c r="A49" i="5"/>
  <c r="B48" i="5"/>
  <c r="A50" i="4"/>
  <c r="B49" i="4"/>
  <c r="F46" i="2"/>
  <c r="C47" i="2"/>
  <c r="D47" i="2"/>
  <c r="B48" i="2"/>
  <c r="E48" i="2" s="1"/>
  <c r="A49" i="2"/>
  <c r="D36" i="5" l="1"/>
  <c r="E36" i="5" s="1"/>
  <c r="F48" i="5"/>
  <c r="C48" i="5"/>
  <c r="A50" i="5"/>
  <c r="B49" i="5"/>
  <c r="B50" i="4"/>
  <c r="A51" i="4"/>
  <c r="F47" i="2"/>
  <c r="C48" i="2"/>
  <c r="D48" i="2"/>
  <c r="B49" i="2"/>
  <c r="E49" i="2" s="1"/>
  <c r="A50" i="2"/>
  <c r="D37" i="5" l="1"/>
  <c r="E37" i="5" s="1"/>
  <c r="F49" i="5"/>
  <c r="C49" i="5"/>
  <c r="A51" i="5"/>
  <c r="B50" i="5"/>
  <c r="B51" i="4"/>
  <c r="A52" i="4"/>
  <c r="F48" i="2"/>
  <c r="C49" i="2"/>
  <c r="D49" i="2"/>
  <c r="A51" i="2"/>
  <c r="B50" i="2"/>
  <c r="E50" i="2" s="1"/>
  <c r="D38" i="5" l="1"/>
  <c r="E38" i="5" s="1"/>
  <c r="F50" i="5"/>
  <c r="C50" i="5"/>
  <c r="A52" i="5"/>
  <c r="B51" i="5"/>
  <c r="B52" i="4"/>
  <c r="A53" i="4"/>
  <c r="F49" i="2"/>
  <c r="C50" i="2"/>
  <c r="D50" i="2"/>
  <c r="A52" i="2"/>
  <c r="B51" i="2"/>
  <c r="E51" i="2" s="1"/>
  <c r="F51" i="5" l="1"/>
  <c r="C51" i="5"/>
  <c r="D39" i="5"/>
  <c r="E39" i="5" s="1"/>
  <c r="B52" i="5"/>
  <c r="A53" i="5"/>
  <c r="A54" i="4"/>
  <c r="B53" i="4"/>
  <c r="F50" i="2"/>
  <c r="C51" i="2"/>
  <c r="D51" i="2"/>
  <c r="A53" i="2"/>
  <c r="B52" i="2"/>
  <c r="E52" i="2" s="1"/>
  <c r="D40" i="5" l="1"/>
  <c r="E40" i="5" s="1"/>
  <c r="F52" i="5"/>
  <c r="C52" i="5"/>
  <c r="A54" i="5"/>
  <c r="B53" i="5"/>
  <c r="B54" i="4"/>
  <c r="A55" i="4"/>
  <c r="F51" i="2"/>
  <c r="C52" i="2"/>
  <c r="D52" i="2"/>
  <c r="A54" i="2"/>
  <c r="B53" i="2"/>
  <c r="E53" i="2" s="1"/>
  <c r="D41" i="5" l="1"/>
  <c r="E41" i="5" s="1"/>
  <c r="F53" i="5"/>
  <c r="C53" i="5"/>
  <c r="A55" i="5"/>
  <c r="B54" i="5"/>
  <c r="B55" i="4"/>
  <c r="A56" i="4"/>
  <c r="F52" i="2"/>
  <c r="C53" i="2"/>
  <c r="D53" i="2"/>
  <c r="B54" i="2"/>
  <c r="E54" i="2" s="1"/>
  <c r="A55" i="2"/>
  <c r="D42" i="5" l="1"/>
  <c r="E42" i="5" s="1"/>
  <c r="F54" i="5"/>
  <c r="C54" i="5"/>
  <c r="B55" i="5"/>
  <c r="A56" i="5"/>
  <c r="B56" i="4"/>
  <c r="A57" i="4"/>
  <c r="F53" i="2"/>
  <c r="C54" i="2"/>
  <c r="D54" i="2"/>
  <c r="B55" i="2"/>
  <c r="E55" i="2" s="1"/>
  <c r="A56" i="2"/>
  <c r="D43" i="5" l="1"/>
  <c r="E43" i="5" s="1"/>
  <c r="F55" i="5"/>
  <c r="C55" i="5"/>
  <c r="B56" i="5"/>
  <c r="A57" i="5"/>
  <c r="A58" i="4"/>
  <c r="B57" i="4"/>
  <c r="F54" i="2"/>
  <c r="C55" i="2"/>
  <c r="D55" i="2"/>
  <c r="B56" i="2"/>
  <c r="E56" i="2" s="1"/>
  <c r="A57" i="2"/>
  <c r="F56" i="5" l="1"/>
  <c r="C56" i="5"/>
  <c r="D44" i="5"/>
  <c r="E44" i="5" s="1"/>
  <c r="A58" i="5"/>
  <c r="B57" i="5"/>
  <c r="B58" i="4"/>
  <c r="A59" i="4"/>
  <c r="F55" i="2"/>
  <c r="C56" i="2"/>
  <c r="D56" i="2"/>
  <c r="B57" i="2"/>
  <c r="E57" i="2" s="1"/>
  <c r="A58" i="2"/>
  <c r="F57" i="5" l="1"/>
  <c r="C57" i="5"/>
  <c r="D45" i="5"/>
  <c r="E45" i="5" s="1"/>
  <c r="A59" i="5"/>
  <c r="B58" i="5"/>
  <c r="B59" i="4"/>
  <c r="A60" i="4"/>
  <c r="F56" i="2"/>
  <c r="C57" i="2"/>
  <c r="D57" i="2"/>
  <c r="A59" i="2"/>
  <c r="B58" i="2"/>
  <c r="E58" i="2" s="1"/>
  <c r="D46" i="5" l="1"/>
  <c r="E46" i="5" s="1"/>
  <c r="F58" i="5"/>
  <c r="C58" i="5"/>
  <c r="A60" i="5"/>
  <c r="B59" i="5"/>
  <c r="B60" i="4"/>
  <c r="A61" i="4"/>
  <c r="F57" i="2"/>
  <c r="C58" i="2"/>
  <c r="D58" i="2"/>
  <c r="A60" i="2"/>
  <c r="B59" i="2"/>
  <c r="E59" i="2" s="1"/>
  <c r="D47" i="5" l="1"/>
  <c r="E47" i="5" s="1"/>
  <c r="C59" i="5"/>
  <c r="F59" i="5"/>
  <c r="B60" i="5"/>
  <c r="A61" i="5"/>
  <c r="A62" i="4"/>
  <c r="B61" i="4"/>
  <c r="F58" i="2"/>
  <c r="C59" i="2"/>
  <c r="D59" i="2"/>
  <c r="A61" i="2"/>
  <c r="B60" i="2"/>
  <c r="E60" i="2" s="1"/>
  <c r="D48" i="5" l="1"/>
  <c r="E48" i="5" s="1"/>
  <c r="F60" i="5"/>
  <c r="C60" i="5"/>
  <c r="A62" i="5"/>
  <c r="B61" i="5"/>
  <c r="B62" i="4"/>
  <c r="A63" i="4"/>
  <c r="F59" i="2"/>
  <c r="C60" i="2"/>
  <c r="D60" i="2"/>
  <c r="A62" i="2"/>
  <c r="B61" i="2"/>
  <c r="E61" i="2" s="1"/>
  <c r="F61" i="5" l="1"/>
  <c r="C61" i="5"/>
  <c r="D49" i="5"/>
  <c r="E49" i="5" s="1"/>
  <c r="A63" i="5"/>
  <c r="B62" i="5"/>
  <c r="B63" i="4"/>
  <c r="A64" i="4"/>
  <c r="F60" i="2"/>
  <c r="C61" i="2"/>
  <c r="D61" i="2"/>
  <c r="B62" i="2"/>
  <c r="E62" i="2" s="1"/>
  <c r="A63" i="2"/>
  <c r="D50" i="5" l="1"/>
  <c r="E50" i="5" s="1"/>
  <c r="F62" i="5"/>
  <c r="C62" i="5"/>
  <c r="B63" i="5"/>
  <c r="A64" i="5"/>
  <c r="B64" i="4"/>
  <c r="A65" i="4"/>
  <c r="F61" i="2"/>
  <c r="C62" i="2"/>
  <c r="D62" i="2"/>
  <c r="B63" i="2"/>
  <c r="E63" i="2" s="1"/>
  <c r="A64" i="2"/>
  <c r="F63" i="5" l="1"/>
  <c r="C63" i="5"/>
  <c r="D51" i="5"/>
  <c r="E51" i="5" s="1"/>
  <c r="A65" i="5"/>
  <c r="B64" i="5"/>
  <c r="A66" i="4"/>
  <c r="B65" i="4"/>
  <c r="F62" i="2"/>
  <c r="C63" i="2"/>
  <c r="D63" i="2"/>
  <c r="B64" i="2"/>
  <c r="E64" i="2" s="1"/>
  <c r="A65" i="2"/>
  <c r="D52" i="5" l="1"/>
  <c r="E52" i="5" s="1"/>
  <c r="F64" i="5"/>
  <c r="C64" i="5"/>
  <c r="A66" i="5"/>
  <c r="B65" i="5"/>
  <c r="B66" i="4"/>
  <c r="A67" i="4"/>
  <c r="F63" i="2"/>
  <c r="C64" i="2"/>
  <c r="D64" i="2"/>
  <c r="B65" i="2"/>
  <c r="E65" i="2" s="1"/>
  <c r="A66" i="2"/>
  <c r="D53" i="5" l="1"/>
  <c r="E53" i="5" s="1"/>
  <c r="F65" i="5"/>
  <c r="C65" i="5"/>
  <c r="A67" i="5"/>
  <c r="B66" i="5"/>
  <c r="B67" i="4"/>
  <c r="A68" i="4"/>
  <c r="F64" i="2"/>
  <c r="C65" i="2"/>
  <c r="D65" i="2"/>
  <c r="A67" i="2"/>
  <c r="B66" i="2"/>
  <c r="E66" i="2" s="1"/>
  <c r="D54" i="5" l="1"/>
  <c r="E54" i="5" s="1"/>
  <c r="F66" i="5"/>
  <c r="C66" i="5"/>
  <c r="A68" i="5"/>
  <c r="B67" i="5"/>
  <c r="B68" i="4"/>
  <c r="A69" i="4"/>
  <c r="F65" i="2"/>
  <c r="C66" i="2"/>
  <c r="D66" i="2"/>
  <c r="A68" i="2"/>
  <c r="B67" i="2"/>
  <c r="E67" i="2" s="1"/>
  <c r="D55" i="5" l="1"/>
  <c r="E55" i="5" s="1"/>
  <c r="C67" i="5"/>
  <c r="F67" i="5"/>
  <c r="B68" i="5"/>
  <c r="A69" i="5"/>
  <c r="A70" i="4"/>
  <c r="B69" i="4"/>
  <c r="F66" i="2"/>
  <c r="C67" i="2"/>
  <c r="D67" i="2"/>
  <c r="A69" i="2"/>
  <c r="B68" i="2"/>
  <c r="E68" i="2" s="1"/>
  <c r="D56" i="5" l="1"/>
  <c r="E56" i="5" s="1"/>
  <c r="F68" i="5"/>
  <c r="C68" i="5"/>
  <c r="A70" i="5"/>
  <c r="B69" i="5"/>
  <c r="B70" i="4"/>
  <c r="A71" i="4"/>
  <c r="F67" i="2"/>
  <c r="C68" i="2"/>
  <c r="D68" i="2"/>
  <c r="B69" i="2"/>
  <c r="E69" i="2" s="1"/>
  <c r="A70" i="2"/>
  <c r="D57" i="5" l="1"/>
  <c r="E57" i="5" s="1"/>
  <c r="F69" i="5"/>
  <c r="C69" i="5"/>
  <c r="A71" i="5"/>
  <c r="B70" i="5"/>
  <c r="B71" i="4"/>
  <c r="A72" i="4"/>
  <c r="F68" i="2"/>
  <c r="C69" i="2"/>
  <c r="D69" i="2"/>
  <c r="B70" i="2"/>
  <c r="E70" i="2" s="1"/>
  <c r="A71" i="2"/>
  <c r="D58" i="5" l="1"/>
  <c r="E58" i="5" s="1"/>
  <c r="F70" i="5"/>
  <c r="C70" i="5"/>
  <c r="B71" i="5"/>
  <c r="A72" i="5"/>
  <c r="B72" i="4"/>
  <c r="A73" i="4"/>
  <c r="F69" i="2"/>
  <c r="C70" i="2"/>
  <c r="D70" i="2"/>
  <c r="B71" i="2"/>
  <c r="E71" i="2" s="1"/>
  <c r="A72" i="2"/>
  <c r="D59" i="5" l="1"/>
  <c r="E59" i="5" s="1"/>
  <c r="F71" i="5"/>
  <c r="C71" i="5"/>
  <c r="B72" i="5"/>
  <c r="A73" i="5"/>
  <c r="A74" i="4"/>
  <c r="B73" i="4"/>
  <c r="F70" i="2"/>
  <c r="C71" i="2"/>
  <c r="D71" i="2"/>
  <c r="B72" i="2"/>
  <c r="E72" i="2" s="1"/>
  <c r="A73" i="2"/>
  <c r="F72" i="5" l="1"/>
  <c r="C72" i="5"/>
  <c r="D60" i="5"/>
  <c r="E60" i="5" s="1"/>
  <c r="A74" i="5"/>
  <c r="B73" i="5"/>
  <c r="B74" i="4"/>
  <c r="A75" i="4"/>
  <c r="F71" i="2"/>
  <c r="C72" i="2"/>
  <c r="D72" i="2"/>
  <c r="B73" i="2"/>
  <c r="E73" i="2" s="1"/>
  <c r="A74" i="2"/>
  <c r="F73" i="5" l="1"/>
  <c r="C73" i="5"/>
  <c r="D61" i="5"/>
  <c r="E61" i="5" s="1"/>
  <c r="A75" i="5"/>
  <c r="B74" i="5"/>
  <c r="B75" i="4"/>
  <c r="A76" i="4"/>
  <c r="F72" i="2"/>
  <c r="C73" i="2"/>
  <c r="D73" i="2"/>
  <c r="B74" i="2"/>
  <c r="E74" i="2" s="1"/>
  <c r="A75" i="2"/>
  <c r="D62" i="5" l="1"/>
  <c r="E62" i="5" s="1"/>
  <c r="F74" i="5"/>
  <c r="C74" i="5"/>
  <c r="A76" i="5"/>
  <c r="B75" i="5"/>
  <c r="B76" i="4"/>
  <c r="A77" i="4"/>
  <c r="F73" i="2"/>
  <c r="C74" i="2"/>
  <c r="D74" i="2"/>
  <c r="A76" i="2"/>
  <c r="B75" i="2"/>
  <c r="E75" i="2" s="1"/>
  <c r="D63" i="5" l="1"/>
  <c r="E63" i="5" s="1"/>
  <c r="C75" i="5"/>
  <c r="F75" i="5"/>
  <c r="B76" i="5"/>
  <c r="A77" i="5"/>
  <c r="A78" i="4"/>
  <c r="B77" i="4"/>
  <c r="F74" i="2"/>
  <c r="C75" i="2"/>
  <c r="D75" i="2"/>
  <c r="A77" i="2"/>
  <c r="B76" i="2"/>
  <c r="E76" i="2" s="1"/>
  <c r="D64" i="5" l="1"/>
  <c r="E64" i="5" s="1"/>
  <c r="F76" i="5"/>
  <c r="C76" i="5"/>
  <c r="A78" i="5"/>
  <c r="B77" i="5"/>
  <c r="B78" i="4"/>
  <c r="A79" i="4"/>
  <c r="F75" i="2"/>
  <c r="C76" i="2"/>
  <c r="D76" i="2"/>
  <c r="A78" i="2"/>
  <c r="B77" i="2"/>
  <c r="E77" i="2" s="1"/>
  <c r="D65" i="5" l="1"/>
  <c r="E65" i="5" s="1"/>
  <c r="F77" i="5"/>
  <c r="C77" i="5"/>
  <c r="A79" i="5"/>
  <c r="B78" i="5"/>
  <c r="B79" i="4"/>
  <c r="A80" i="4"/>
  <c r="F76" i="2"/>
  <c r="C77" i="2"/>
  <c r="D77" i="2"/>
  <c r="B78" i="2"/>
  <c r="E78" i="2" s="1"/>
  <c r="A79" i="2"/>
  <c r="D66" i="5" l="1"/>
  <c r="E66" i="5" s="1"/>
  <c r="F78" i="5"/>
  <c r="C78" i="5"/>
  <c r="B79" i="5"/>
  <c r="A80" i="5"/>
  <c r="B80" i="4"/>
  <c r="A81" i="4"/>
  <c r="F77" i="2"/>
  <c r="C78" i="2"/>
  <c r="D78" i="2"/>
  <c r="B79" i="2"/>
  <c r="E79" i="2" s="1"/>
  <c r="A80" i="2"/>
  <c r="D67" i="5" l="1"/>
  <c r="E67" i="5" s="1"/>
  <c r="F79" i="5"/>
  <c r="C79" i="5"/>
  <c r="A81" i="5"/>
  <c r="B80" i="5"/>
  <c r="A82" i="4"/>
  <c r="B81" i="4"/>
  <c r="F78" i="2"/>
  <c r="C79" i="2"/>
  <c r="D79" i="2"/>
  <c r="B80" i="2"/>
  <c r="E80" i="2" s="1"/>
  <c r="A81" i="2"/>
  <c r="D68" i="5" l="1"/>
  <c r="E68" i="5" s="1"/>
  <c r="F80" i="5"/>
  <c r="C80" i="5"/>
  <c r="A82" i="5"/>
  <c r="B81" i="5"/>
  <c r="B82" i="4"/>
  <c r="A83" i="4"/>
  <c r="F79" i="2"/>
  <c r="C80" i="2"/>
  <c r="D80" i="2"/>
  <c r="B81" i="2"/>
  <c r="E81" i="2" s="1"/>
  <c r="A82" i="2"/>
  <c r="F81" i="5" l="1"/>
  <c r="C81" i="5"/>
  <c r="D69" i="5"/>
  <c r="E69" i="5" s="1"/>
  <c r="A83" i="5"/>
  <c r="B82" i="5"/>
  <c r="B83" i="4"/>
  <c r="A84" i="4"/>
  <c r="F80" i="2"/>
  <c r="C81" i="2"/>
  <c r="D81" i="2"/>
  <c r="A83" i="2"/>
  <c r="B82" i="2"/>
  <c r="E82" i="2" s="1"/>
  <c r="D70" i="5" l="1"/>
  <c r="E70" i="5" s="1"/>
  <c r="F82" i="5"/>
  <c r="C82" i="5"/>
  <c r="A84" i="5"/>
  <c r="B83" i="5"/>
  <c r="B84" i="4"/>
  <c r="A85" i="4"/>
  <c r="F81" i="2"/>
  <c r="C82" i="2"/>
  <c r="D82" i="2"/>
  <c r="A84" i="2"/>
  <c r="B83" i="2"/>
  <c r="E83" i="2" s="1"/>
  <c r="D71" i="5" l="1"/>
  <c r="E71" i="5" s="1"/>
  <c r="C83" i="5"/>
  <c r="D72" i="5" s="1"/>
  <c r="E72" i="5" s="1"/>
  <c r="F83" i="5"/>
  <c r="B84" i="5"/>
  <c r="A85" i="5"/>
  <c r="A86" i="4"/>
  <c r="B85" i="4"/>
  <c r="F82" i="2"/>
  <c r="C83" i="2"/>
  <c r="D83" i="2"/>
  <c r="B84" i="2"/>
  <c r="E84" i="2" s="1"/>
  <c r="A85" i="2"/>
  <c r="F84" i="5" l="1"/>
  <c r="C84" i="5"/>
  <c r="A86" i="5"/>
  <c r="B85" i="5"/>
  <c r="B86" i="4"/>
  <c r="A87" i="4"/>
  <c r="F83" i="2"/>
  <c r="C84" i="2"/>
  <c r="D84" i="2"/>
  <c r="A86" i="2"/>
  <c r="B85" i="2"/>
  <c r="E85" i="2" s="1"/>
  <c r="F85" i="5" l="1"/>
  <c r="C85" i="5"/>
  <c r="D73" i="5"/>
  <c r="E73" i="5" s="1"/>
  <c r="A87" i="5"/>
  <c r="B86" i="5"/>
  <c r="B87" i="4"/>
  <c r="A88" i="4"/>
  <c r="F84" i="2"/>
  <c r="C85" i="2"/>
  <c r="D85" i="2"/>
  <c r="B86" i="2"/>
  <c r="E86" i="2" s="1"/>
  <c r="A87" i="2"/>
  <c r="D74" i="5" l="1"/>
  <c r="E74" i="5" s="1"/>
  <c r="F86" i="5"/>
  <c r="C86" i="5"/>
  <c r="B87" i="5"/>
  <c r="A88" i="5"/>
  <c r="B88" i="4"/>
  <c r="A89" i="4"/>
  <c r="F85" i="2"/>
  <c r="C86" i="2"/>
  <c r="D86" i="2"/>
  <c r="B87" i="2"/>
  <c r="E87" i="2" s="1"/>
  <c r="A88" i="2"/>
  <c r="F87" i="5" l="1"/>
  <c r="C87" i="5"/>
  <c r="D75" i="5"/>
  <c r="E75" i="5" s="1"/>
  <c r="B88" i="5"/>
  <c r="A89" i="5"/>
  <c r="A90" i="4"/>
  <c r="B89" i="4"/>
  <c r="F86" i="2"/>
  <c r="C87" i="2"/>
  <c r="D87" i="2"/>
  <c r="B88" i="2"/>
  <c r="E88" i="2" s="1"/>
  <c r="A89" i="2"/>
  <c r="D76" i="5" l="1"/>
  <c r="E76" i="5" s="1"/>
  <c r="F88" i="5"/>
  <c r="C88" i="5"/>
  <c r="A90" i="5"/>
  <c r="B89" i="5"/>
  <c r="B90" i="4"/>
  <c r="A91" i="4"/>
  <c r="F87" i="2"/>
  <c r="C88" i="2"/>
  <c r="D88" i="2"/>
  <c r="B89" i="2"/>
  <c r="E89" i="2" s="1"/>
  <c r="A90" i="2"/>
  <c r="D77" i="5" l="1"/>
  <c r="E77" i="5" s="1"/>
  <c r="F89" i="5"/>
  <c r="C89" i="5"/>
  <c r="A91" i="5"/>
  <c r="B90" i="5"/>
  <c r="B91" i="4"/>
  <c r="A92" i="4"/>
  <c r="F88" i="2"/>
  <c r="C89" i="2"/>
  <c r="D89" i="2"/>
  <c r="A91" i="2"/>
  <c r="B90" i="2"/>
  <c r="E90" i="2" s="1"/>
  <c r="D78" i="5" l="1"/>
  <c r="E78" i="5" s="1"/>
  <c r="F90" i="5"/>
  <c r="C90" i="5"/>
  <c r="B91" i="5"/>
  <c r="A92" i="5"/>
  <c r="B92" i="4"/>
  <c r="A93" i="4"/>
  <c r="F89" i="2"/>
  <c r="C90" i="2"/>
  <c r="D90" i="2"/>
  <c r="A92" i="2"/>
  <c r="B91" i="2"/>
  <c r="E91" i="2" s="1"/>
  <c r="C91" i="5" l="1"/>
  <c r="F91" i="5"/>
  <c r="D79" i="5"/>
  <c r="E79" i="5" s="1"/>
  <c r="B92" i="5"/>
  <c r="A93" i="5"/>
  <c r="A94" i="4"/>
  <c r="B93" i="4"/>
  <c r="F90" i="2"/>
  <c r="C91" i="2"/>
  <c r="D91" i="2"/>
  <c r="A93" i="2"/>
  <c r="B92" i="2"/>
  <c r="E92" i="2" s="1"/>
  <c r="F92" i="5" l="1"/>
  <c r="C92" i="5"/>
  <c r="D80" i="5"/>
  <c r="E80" i="5" s="1"/>
  <c r="A94" i="5"/>
  <c r="B93" i="5"/>
  <c r="B94" i="4"/>
  <c r="A95" i="4"/>
  <c r="F91" i="2"/>
  <c r="C92" i="2"/>
  <c r="D92" i="2"/>
  <c r="A94" i="2"/>
  <c r="B93" i="2"/>
  <c r="E93" i="2" s="1"/>
  <c r="D81" i="5" l="1"/>
  <c r="E81" i="5" s="1"/>
  <c r="F93" i="5"/>
  <c r="C93" i="5"/>
  <c r="A95" i="5"/>
  <c r="B94" i="5"/>
  <c r="B95" i="4"/>
  <c r="A96" i="4"/>
  <c r="F92" i="2"/>
  <c r="C93" i="2"/>
  <c r="D93" i="2"/>
  <c r="B94" i="2"/>
  <c r="E94" i="2" s="1"/>
  <c r="A95" i="2"/>
  <c r="F94" i="5" l="1"/>
  <c r="C94" i="5"/>
  <c r="D82" i="5"/>
  <c r="E82" i="5" s="1"/>
  <c r="B95" i="5"/>
  <c r="A96" i="5"/>
  <c r="B96" i="4"/>
  <c r="A97" i="4"/>
  <c r="F93" i="2"/>
  <c r="C94" i="2"/>
  <c r="D94" i="2"/>
  <c r="B95" i="2"/>
  <c r="E95" i="2" s="1"/>
  <c r="A96" i="2"/>
  <c r="D83" i="5" l="1"/>
  <c r="E83" i="5" s="1"/>
  <c r="F95" i="5"/>
  <c r="C95" i="5"/>
  <c r="A97" i="5"/>
  <c r="B96" i="5"/>
  <c r="A98" i="4"/>
  <c r="B97" i="4"/>
  <c r="F94" i="2"/>
  <c r="C95" i="2"/>
  <c r="D95" i="2"/>
  <c r="B96" i="2"/>
  <c r="E96" i="2" s="1"/>
  <c r="A97" i="2"/>
  <c r="F96" i="5" l="1"/>
  <c r="C96" i="5"/>
  <c r="D84" i="5"/>
  <c r="E84" i="5" s="1"/>
  <c r="A98" i="5"/>
  <c r="B97" i="5"/>
  <c r="B98" i="4"/>
  <c r="A99" i="4"/>
  <c r="F95" i="2"/>
  <c r="C96" i="2"/>
  <c r="D96" i="2"/>
  <c r="B97" i="2"/>
  <c r="E97" i="2" s="1"/>
  <c r="A98" i="2"/>
  <c r="F97" i="5" l="1"/>
  <c r="C97" i="5"/>
  <c r="D85" i="5"/>
  <c r="E85" i="5" s="1"/>
  <c r="A99" i="5"/>
  <c r="B98" i="5"/>
  <c r="B99" i="4"/>
  <c r="A100" i="4"/>
  <c r="F96" i="2"/>
  <c r="C97" i="2"/>
  <c r="D97" i="2"/>
  <c r="A99" i="2"/>
  <c r="B98" i="2"/>
  <c r="E98" i="2" s="1"/>
  <c r="D86" i="5" l="1"/>
  <c r="E86" i="5" s="1"/>
  <c r="F98" i="5"/>
  <c r="C98" i="5"/>
  <c r="A100" i="5"/>
  <c r="B99" i="5"/>
  <c r="B100" i="4"/>
  <c r="A101" i="4"/>
  <c r="F97" i="2"/>
  <c r="C98" i="2"/>
  <c r="D98" i="2"/>
  <c r="A100" i="2"/>
  <c r="B99" i="2"/>
  <c r="E99" i="2" s="1"/>
  <c r="D87" i="5" l="1"/>
  <c r="E87" i="5" s="1"/>
  <c r="C99" i="5"/>
  <c r="F99" i="5"/>
  <c r="B100" i="5"/>
  <c r="A101" i="5"/>
  <c r="A102" i="4"/>
  <c r="B101" i="4"/>
  <c r="F98" i="2"/>
  <c r="C99" i="2"/>
  <c r="D99" i="2"/>
  <c r="A101" i="2"/>
  <c r="B100" i="2"/>
  <c r="E100" i="2" s="1"/>
  <c r="D88" i="5" l="1"/>
  <c r="E88" i="5" s="1"/>
  <c r="F100" i="5"/>
  <c r="C100" i="5"/>
  <c r="A102" i="5"/>
  <c r="B101" i="5"/>
  <c r="B102" i="4"/>
  <c r="A103" i="4"/>
  <c r="F99" i="2"/>
  <c r="C100" i="2"/>
  <c r="D100" i="2"/>
  <c r="B101" i="2"/>
  <c r="E101" i="2" s="1"/>
  <c r="A102" i="2"/>
  <c r="D89" i="5" l="1"/>
  <c r="E89" i="5" s="1"/>
  <c r="F101" i="5"/>
  <c r="C101" i="5"/>
  <c r="A103" i="5"/>
  <c r="B102" i="5"/>
  <c r="B103" i="4"/>
  <c r="A104" i="4"/>
  <c r="F100" i="2"/>
  <c r="C101" i="2"/>
  <c r="D101" i="2"/>
  <c r="B102" i="2"/>
  <c r="E102" i="2" s="1"/>
  <c r="A103" i="2"/>
  <c r="D90" i="5" l="1"/>
  <c r="E90" i="5" s="1"/>
  <c r="F102" i="5"/>
  <c r="C102" i="5"/>
  <c r="B103" i="5"/>
  <c r="A104" i="5"/>
  <c r="B104" i="4"/>
  <c r="A105" i="4"/>
  <c r="F101" i="2"/>
  <c r="C102" i="2"/>
  <c r="D102" i="2"/>
  <c r="B103" i="2"/>
  <c r="E103" i="2" s="1"/>
  <c r="A104" i="2"/>
  <c r="F103" i="5" l="1"/>
  <c r="C103" i="5"/>
  <c r="D91" i="5"/>
  <c r="E91" i="5" s="1"/>
  <c r="A105" i="5"/>
  <c r="B104" i="5"/>
  <c r="A106" i="4"/>
  <c r="B105" i="4"/>
  <c r="F102" i="2"/>
  <c r="C103" i="2"/>
  <c r="D103" i="2"/>
  <c r="B104" i="2"/>
  <c r="E104" i="2" s="1"/>
  <c r="A105" i="2"/>
  <c r="D92" i="5" l="1"/>
  <c r="E92" i="5" s="1"/>
  <c r="F104" i="5"/>
  <c r="C104" i="5"/>
  <c r="A106" i="5"/>
  <c r="B105" i="5"/>
  <c r="B106" i="4"/>
  <c r="A107" i="4"/>
  <c r="F103" i="2"/>
  <c r="C104" i="2"/>
  <c r="D104" i="2"/>
  <c r="B105" i="2"/>
  <c r="E105" i="2" s="1"/>
  <c r="A106" i="2"/>
  <c r="D93" i="5" l="1"/>
  <c r="E93" i="5" s="1"/>
  <c r="F105" i="5"/>
  <c r="C105" i="5"/>
  <c r="A107" i="5"/>
  <c r="B106" i="5"/>
  <c r="B107" i="4"/>
  <c r="A108" i="4"/>
  <c r="F104" i="2"/>
  <c r="C105" i="2"/>
  <c r="D105" i="2"/>
  <c r="B106" i="2"/>
  <c r="E106" i="2" s="1"/>
  <c r="A107" i="2"/>
  <c r="F106" i="5" l="1"/>
  <c r="C106" i="5"/>
  <c r="D94" i="5"/>
  <c r="E94" i="5" s="1"/>
  <c r="A108" i="5"/>
  <c r="B107" i="5"/>
  <c r="B108" i="4"/>
  <c r="A109" i="4"/>
  <c r="F105" i="2"/>
  <c r="C106" i="2"/>
  <c r="D106" i="2"/>
  <c r="A108" i="2"/>
  <c r="B107" i="2"/>
  <c r="E107" i="2" s="1"/>
  <c r="D95" i="5" l="1"/>
  <c r="E95" i="5" s="1"/>
  <c r="C107" i="5"/>
  <c r="F107" i="5"/>
  <c r="B108" i="5"/>
  <c r="A109" i="5"/>
  <c r="A110" i="4"/>
  <c r="B109" i="4"/>
  <c r="F106" i="2"/>
  <c r="C107" i="2"/>
  <c r="D107" i="2"/>
  <c r="A109" i="2"/>
  <c r="B108" i="2"/>
  <c r="E108" i="2" s="1"/>
  <c r="F108" i="5" l="1"/>
  <c r="C108" i="5"/>
  <c r="D96" i="5"/>
  <c r="E96" i="5" s="1"/>
  <c r="A110" i="5"/>
  <c r="B109" i="5"/>
  <c r="B110" i="4"/>
  <c r="A111" i="4"/>
  <c r="F107" i="2"/>
  <c r="C108" i="2"/>
  <c r="D108" i="2"/>
  <c r="A110" i="2"/>
  <c r="B109" i="2"/>
  <c r="E109" i="2" s="1"/>
  <c r="D97" i="5" l="1"/>
  <c r="E97" i="5" s="1"/>
  <c r="F109" i="5"/>
  <c r="C109" i="5"/>
  <c r="A111" i="5"/>
  <c r="B110" i="5"/>
  <c r="B111" i="4"/>
  <c r="A112" i="4"/>
  <c r="F108" i="2"/>
  <c r="C109" i="2"/>
  <c r="D109" i="2"/>
  <c r="B110" i="2"/>
  <c r="E110" i="2" s="1"/>
  <c r="A111" i="2"/>
  <c r="F110" i="5" l="1"/>
  <c r="C110" i="5"/>
  <c r="D98" i="5"/>
  <c r="E98" i="5" s="1"/>
  <c r="B111" i="5"/>
  <c r="A112" i="5"/>
  <c r="B112" i="4"/>
  <c r="A113" i="4"/>
  <c r="F109" i="2"/>
  <c r="C110" i="2"/>
  <c r="D110" i="2"/>
  <c r="B111" i="2"/>
  <c r="E111" i="2" s="1"/>
  <c r="A112" i="2"/>
  <c r="F111" i="5" l="1"/>
  <c r="C111" i="5"/>
  <c r="D99" i="5"/>
  <c r="E99" i="5" s="1"/>
  <c r="B112" i="5"/>
  <c r="A113" i="5"/>
  <c r="A114" i="4"/>
  <c r="B113" i="4"/>
  <c r="F110" i="2"/>
  <c r="C111" i="2"/>
  <c r="D111" i="2"/>
  <c r="B112" i="2"/>
  <c r="E112" i="2" s="1"/>
  <c r="A113" i="2"/>
  <c r="F112" i="5" l="1"/>
  <c r="C112" i="5"/>
  <c r="D100" i="5"/>
  <c r="E100" i="5" s="1"/>
  <c r="A114" i="5"/>
  <c r="B113" i="5"/>
  <c r="B114" i="4"/>
  <c r="A115" i="4"/>
  <c r="F111" i="2"/>
  <c r="C112" i="2"/>
  <c r="D112" i="2"/>
  <c r="B113" i="2"/>
  <c r="E113" i="2" s="1"/>
  <c r="A114" i="2"/>
  <c r="D101" i="5" l="1"/>
  <c r="E101" i="5" s="1"/>
  <c r="F113" i="5"/>
  <c r="C113" i="5"/>
  <c r="D102" i="5" s="1"/>
  <c r="E102" i="5" s="1"/>
  <c r="A115" i="5"/>
  <c r="B114" i="5"/>
  <c r="B115" i="4"/>
  <c r="A116" i="4"/>
  <c r="F112" i="2"/>
  <c r="C113" i="2"/>
  <c r="D113" i="2"/>
  <c r="A115" i="2"/>
  <c r="B114" i="2"/>
  <c r="E114" i="2" s="1"/>
  <c r="F114" i="5" l="1"/>
  <c r="C114" i="5"/>
  <c r="D103" i="5" s="1"/>
  <c r="E103" i="5" s="1"/>
  <c r="B115" i="5"/>
  <c r="A116" i="5"/>
  <c r="B116" i="4"/>
  <c r="A117" i="4"/>
  <c r="F113" i="2"/>
  <c r="C114" i="2"/>
  <c r="D114" i="2"/>
  <c r="A116" i="2"/>
  <c r="B115" i="2"/>
  <c r="E115" i="2" s="1"/>
  <c r="C115" i="5" l="1"/>
  <c r="F115" i="5"/>
  <c r="B116" i="5"/>
  <c r="A117" i="5"/>
  <c r="A118" i="4"/>
  <c r="B117" i="4"/>
  <c r="F114" i="2"/>
  <c r="C115" i="2"/>
  <c r="D115" i="2"/>
  <c r="A117" i="2"/>
  <c r="B116" i="2"/>
  <c r="E116" i="2" s="1"/>
  <c r="D104" i="5" l="1"/>
  <c r="E104" i="5" s="1"/>
  <c r="F116" i="5"/>
  <c r="C116" i="5"/>
  <c r="D105" i="5" s="1"/>
  <c r="E105" i="5" s="1"/>
  <c r="A118" i="5"/>
  <c r="B117" i="5"/>
  <c r="B118" i="4"/>
  <c r="A119" i="4"/>
  <c r="F115" i="2"/>
  <c r="C116" i="2"/>
  <c r="D116" i="2"/>
  <c r="B117" i="2"/>
  <c r="E117" i="2" s="1"/>
  <c r="A118" i="2"/>
  <c r="F117" i="5" l="1"/>
  <c r="C117" i="5"/>
  <c r="D106" i="5" s="1"/>
  <c r="E106" i="5" s="1"/>
  <c r="A119" i="5"/>
  <c r="B118" i="5"/>
  <c r="B119" i="4"/>
  <c r="A120" i="4"/>
  <c r="F116" i="2"/>
  <c r="C117" i="2"/>
  <c r="D117" i="2"/>
  <c r="B118" i="2"/>
  <c r="E118" i="2" s="1"/>
  <c r="A119" i="2"/>
  <c r="F118" i="5" l="1"/>
  <c r="C118" i="5"/>
  <c r="D107" i="5" s="1"/>
  <c r="E107" i="5" s="1"/>
  <c r="B119" i="5"/>
  <c r="A120" i="5"/>
  <c r="B120" i="4"/>
  <c r="A121" i="4"/>
  <c r="F117" i="2"/>
  <c r="C118" i="2"/>
  <c r="D118" i="2"/>
  <c r="B119" i="2"/>
  <c r="E119" i="2" s="1"/>
  <c r="A120" i="2"/>
  <c r="F119" i="5" l="1"/>
  <c r="C119" i="5"/>
  <c r="D108" i="5" s="1"/>
  <c r="E108" i="5" s="1"/>
  <c r="A121" i="5"/>
  <c r="B120" i="5"/>
  <c r="A122" i="4"/>
  <c r="B121" i="4"/>
  <c r="F118" i="2"/>
  <c r="C119" i="2"/>
  <c r="D119" i="2"/>
  <c r="B120" i="2"/>
  <c r="E120" i="2" s="1"/>
  <c r="A121" i="2"/>
  <c r="F120" i="5" l="1"/>
  <c r="C120" i="5"/>
  <c r="D109" i="5" s="1"/>
  <c r="E109" i="5" s="1"/>
  <c r="A122" i="5"/>
  <c r="B121" i="5"/>
  <c r="B122" i="4"/>
  <c r="A123" i="4"/>
  <c r="F119" i="2"/>
  <c r="C120" i="2"/>
  <c r="D120" i="2"/>
  <c r="B121" i="2"/>
  <c r="E121" i="2" s="1"/>
  <c r="A122" i="2"/>
  <c r="F121" i="5" l="1"/>
  <c r="C121" i="5"/>
  <c r="D110" i="5" s="1"/>
  <c r="E110" i="5" s="1"/>
  <c r="A123" i="5"/>
  <c r="B122" i="5"/>
  <c r="B123" i="4"/>
  <c r="A124" i="4"/>
  <c r="B124" i="4" s="1"/>
  <c r="F120" i="2"/>
  <c r="C121" i="2"/>
  <c r="D121" i="2"/>
  <c r="A123" i="2"/>
  <c r="B122" i="2"/>
  <c r="E122" i="2" s="1"/>
  <c r="F122" i="5" l="1"/>
  <c r="C122" i="5"/>
  <c r="D111" i="5" s="1"/>
  <c r="E111" i="5" s="1"/>
  <c r="A124" i="5"/>
  <c r="B123" i="5"/>
  <c r="F121" i="2"/>
  <c r="C122" i="2"/>
  <c r="D122" i="2"/>
  <c r="A124" i="2"/>
  <c r="B124" i="2" s="1"/>
  <c r="E124" i="2" s="1"/>
  <c r="B123" i="2"/>
  <c r="E123" i="2" s="1"/>
  <c r="C123" i="5" l="1"/>
  <c r="D112" i="5" s="1"/>
  <c r="E112" i="5" s="1"/>
  <c r="F123" i="5"/>
  <c r="B124" i="5"/>
  <c r="A125" i="5"/>
  <c r="F122" i="2"/>
  <c r="C123" i="2"/>
  <c r="D123" i="2"/>
  <c r="C124" i="2"/>
  <c r="D124" i="2"/>
  <c r="A126" i="5" l="1"/>
  <c r="B125" i="5"/>
  <c r="C124" i="5"/>
  <c r="F124" i="5"/>
  <c r="F124" i="2"/>
  <c r="F123" i="2"/>
  <c r="A127" i="5" l="1"/>
  <c r="B126" i="5"/>
  <c r="D113" i="5"/>
  <c r="E113" i="5" s="1"/>
  <c r="C125" i="5"/>
  <c r="F125" i="5"/>
  <c r="C126" i="5" l="1"/>
  <c r="F126" i="5"/>
  <c r="B127" i="5"/>
  <c r="A128" i="5"/>
  <c r="D114" i="5"/>
  <c r="E114" i="5" s="1"/>
  <c r="C127" i="5" l="1"/>
  <c r="F127" i="5"/>
  <c r="B128" i="5"/>
  <c r="A129" i="5"/>
  <c r="D115" i="5"/>
  <c r="E115" i="5" s="1"/>
  <c r="A130" i="5" l="1"/>
  <c r="B129" i="5"/>
  <c r="C128" i="5"/>
  <c r="F128" i="5"/>
  <c r="D116" i="5"/>
  <c r="E116" i="5" s="1"/>
  <c r="D117" i="5" l="1"/>
  <c r="E117" i="5" s="1"/>
  <c r="C129" i="5"/>
  <c r="F129" i="5"/>
  <c r="B130" i="5"/>
  <c r="A131" i="5"/>
  <c r="D118" i="5" l="1"/>
  <c r="E118" i="5" s="1"/>
  <c r="B131" i="5"/>
  <c r="A132" i="5"/>
  <c r="C130" i="5"/>
  <c r="D119" i="5" s="1"/>
  <c r="E119" i="5" s="1"/>
  <c r="F130" i="5"/>
  <c r="C131" i="5" l="1"/>
  <c r="F131" i="5"/>
  <c r="B132" i="5"/>
  <c r="A133" i="5"/>
  <c r="B133" i="5" l="1"/>
  <c r="A134" i="5"/>
  <c r="D120" i="5"/>
  <c r="E120" i="5" s="1"/>
  <c r="C132" i="5"/>
  <c r="F132" i="5"/>
  <c r="D121" i="5" l="1"/>
  <c r="E121" i="5" s="1"/>
  <c r="B134" i="5"/>
  <c r="A135" i="5"/>
  <c r="C133" i="5"/>
  <c r="F133" i="5"/>
  <c r="C134" i="5" l="1"/>
  <c r="F134" i="5"/>
  <c r="A136" i="5"/>
  <c r="B135" i="5"/>
  <c r="D122" i="5"/>
  <c r="E122" i="5" s="1"/>
  <c r="C135" i="5" l="1"/>
  <c r="F135" i="5"/>
  <c r="D123" i="5"/>
  <c r="E123" i="5" s="1"/>
  <c r="B136" i="5"/>
  <c r="A137" i="5"/>
  <c r="B137" i="5" l="1"/>
  <c r="A138" i="5"/>
  <c r="B138" i="5" s="1"/>
  <c r="C136" i="5"/>
  <c r="F136" i="5"/>
  <c r="D124" i="5"/>
  <c r="E124" i="5" s="1"/>
  <c r="D125" i="5" l="1"/>
  <c r="E125" i="5" s="1"/>
  <c r="C138" i="5"/>
  <c r="F138" i="5"/>
  <c r="C137" i="5"/>
  <c r="F137" i="5"/>
  <c r="D137" i="5" l="1"/>
  <c r="E137" i="5" s="1"/>
  <c r="D126" i="5"/>
  <c r="E126" i="5" s="1"/>
  <c r="D135" i="5"/>
  <c r="E135" i="5" s="1"/>
  <c r="D134" i="5"/>
  <c r="E134" i="5" s="1"/>
  <c r="D138" i="5"/>
  <c r="E138" i="5" s="1"/>
  <c r="D127" i="5"/>
  <c r="E127" i="5" s="1"/>
  <c r="D128" i="5"/>
  <c r="E128" i="5" s="1"/>
  <c r="D130" i="5"/>
  <c r="E130" i="5" s="1"/>
  <c r="D131" i="5"/>
  <c r="E131" i="5" s="1"/>
  <c r="D129" i="5"/>
  <c r="E129" i="5" s="1"/>
  <c r="D133" i="5"/>
  <c r="E133" i="5" s="1"/>
  <c r="D132" i="5"/>
  <c r="E132" i="5" s="1"/>
  <c r="D136" i="5"/>
  <c r="E136" i="5" s="1"/>
</calcChain>
</file>

<file path=xl/sharedStrings.xml><?xml version="1.0" encoding="utf-8"?>
<sst xmlns="http://schemas.openxmlformats.org/spreadsheetml/2006/main" count="1121" uniqueCount="32">
  <si>
    <t>Data</t>
  </si>
  <si>
    <t>3546 - Reservas internacionais - Total - mensal - US$ (milhões)</t>
  </si>
  <si>
    <t>3547 - Reservas internacionais - Reservas em divisas conversíveis - Total - US$ (milhões)</t>
  </si>
  <si>
    <t>3548 - Reservas internacionais - Reservas em divisas conversíveis - Títulos - US$ (milhões)</t>
  </si>
  <si>
    <t>3549 - Reservas internacionais - Reservas em divisas conversíveis - Moeda e depósitos - US$ (milhões)</t>
  </si>
  <si>
    <t>-</t>
  </si>
  <si>
    <t>n</t>
  </si>
  <si>
    <t>data</t>
  </si>
  <si>
    <t>#0F2846</t>
  </si>
  <si>
    <t>#467DC3</t>
  </si>
  <si>
    <t>#D7D2CD</t>
  </si>
  <si>
    <t>#FCFC30</t>
  </si>
  <si>
    <t>#FFFFFF</t>
  </si>
  <si>
    <t>4385 - PIB mensal - Em US$ milhões - US$ (milhões)</t>
  </si>
  <si>
    <t>4192 - PIB acumulado dos últimos 12 meses - Em US$ milhões - US$ (milhões)</t>
  </si>
  <si>
    <t>GDP last 12 months (USD Billions)</t>
  </si>
  <si>
    <t>Ratio of International Reserves and GDP</t>
  </si>
  <si>
    <t>GDP</t>
  </si>
  <si>
    <t>International Reserves</t>
  </si>
  <si>
    <t>4504 - Dívida Líquida do Setor Público (% PIB) - Total - Governo Federal - %</t>
  </si>
  <si>
    <t>4515 - Dívida Líquida do Setor Público (% PIB) - Interna - Governo Federal - %</t>
  </si>
  <si>
    <t>4526 - Dívida Líquida do Setor Público (% PIB) - Externa - Governo Federal - %</t>
  </si>
  <si>
    <t>Net Public Sector Debt (% GDP) - Total - Federal Government</t>
  </si>
  <si>
    <t>22701 - Transações correntes - mensal - saldo - US$ (milhões)</t>
  </si>
  <si>
    <t>Current Transactions, Monthly  Balance, USD Billions</t>
  </si>
  <si>
    <t>12-month average</t>
  </si>
  <si>
    <t>22885 - Investimentos diretos no país - IDP - mensal - líquido - US$ (milhões)</t>
  </si>
  <si>
    <t>22886 - Investimentos diretos no país - IDP - mensal - ingressos - US$ (milhões)</t>
  </si>
  <si>
    <t>22887 - Investimentos diretos no país - IDP - mensal - saídas - US$ (milhões)</t>
  </si>
  <si>
    <t>Direct Investments in the Country - FDI - Monthly - Net, USD billions</t>
  </si>
  <si>
    <t>FDI, 12-mo avg</t>
  </si>
  <si>
    <t>CT, 12-mo avg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</si>
</sst>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416]mmm\-yy;@"/>
    <numFmt numFmtId="167" formatCode="0.0"/>
  </numFmts>
  <fonts count="22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57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sz val="12"/>
      <color theme="1"/>
      <name val="BancoDoBrasil Textos"/>
    </font>
    <font>
      <sz val="12"/>
      <color theme="0"/>
      <name val="BancoDoBrasil Textos"/>
    </font>
    <font>
      <sz val="10"/>
      <color theme="0"/>
      <name val="BancoDoBrasil Textos"/>
    </font>
    <font>
      <sz val="11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F2846"/>
        <bgColor indexed="64"/>
      </patternFill>
    </fill>
    <fill>
      <patternFill patternType="solid">
        <fgColor rgb="FF467DC3"/>
        <bgColor indexed="64"/>
      </patternFill>
    </fill>
    <fill>
      <patternFill patternType="solid">
        <fgColor rgb="FFD7D2CD"/>
        <bgColor indexed="64"/>
      </patternFill>
    </fill>
    <fill>
      <patternFill patternType="solid">
        <fgColor rgb="FFFCFC30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 vertical="center" wrapText="1"/>
    </xf>
    <xf numFmtId="17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8" fillId="34" borderId="0" xfId="0" applyFont="1" applyFill="1"/>
    <xf numFmtId="0" fontId="18" fillId="35" borderId="0" xfId="0" applyFont="1" applyFill="1"/>
    <xf numFmtId="0" fontId="18" fillId="36" borderId="0" xfId="0" applyFont="1" applyFill="1"/>
    <xf numFmtId="0" fontId="18" fillId="37" borderId="0" xfId="0" applyFont="1" applyFill="1"/>
    <xf numFmtId="0" fontId="19" fillId="33" borderId="0" xfId="0" applyFont="1" applyFill="1"/>
    <xf numFmtId="0" fontId="20" fillId="33" borderId="0" xfId="0" applyFont="1" applyFill="1"/>
    <xf numFmtId="17" fontId="21" fillId="34" borderId="0" xfId="0" applyNumberFormat="1" applyFont="1" applyFill="1" applyAlignment="1">
      <alignment horizontal="center"/>
    </xf>
    <xf numFmtId="3" fontId="21" fillId="34" borderId="0" xfId="0" applyNumberFormat="1" applyFont="1" applyFill="1" applyAlignment="1">
      <alignment horizontal="center"/>
    </xf>
    <xf numFmtId="0" fontId="21" fillId="34" borderId="0" xfId="0" applyFont="1" applyFill="1" applyAlignment="1">
      <alignment horizontal="center"/>
    </xf>
    <xf numFmtId="0" fontId="20" fillId="33" borderId="0" xfId="0" applyFont="1" applyFill="1" applyAlignment="1">
      <alignment horizontal="center" vertical="center"/>
    </xf>
    <xf numFmtId="165" fontId="20" fillId="33" borderId="0" xfId="0" applyNumberFormat="1" applyFont="1" applyFill="1" applyAlignment="1">
      <alignment horizontal="center" vertical="center"/>
    </xf>
    <xf numFmtId="3" fontId="20" fillId="33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 wrapText="1"/>
    </xf>
    <xf numFmtId="0" fontId="20" fillId="33" borderId="0" xfId="0" applyFont="1" applyFill="1" applyAlignment="1">
      <alignment horizontal="center" vertical="center" wrapText="1"/>
    </xf>
    <xf numFmtId="167" fontId="20" fillId="33" borderId="0" xfId="0" applyNumberFormat="1" applyFont="1" applyFill="1" applyAlignment="1">
      <alignment horizontal="center" vertical="center" wrapText="1"/>
    </xf>
    <xf numFmtId="167" fontId="0" fillId="0" borderId="0" xfId="0" applyNumberFormat="1" applyAlignment="1">
      <alignment horizontal="center" vertical="center" wrapText="1"/>
    </xf>
    <xf numFmtId="17" fontId="0" fillId="34" borderId="0" xfId="0" applyNumberFormat="1" applyFill="1" applyAlignment="1">
      <alignment horizontal="center"/>
    </xf>
    <xf numFmtId="3" fontId="0" fillId="34" borderId="0" xfId="0" applyNumberFormat="1" applyFill="1" applyAlignment="1">
      <alignment horizontal="center"/>
    </xf>
    <xf numFmtId="0" fontId="0" fillId="34" borderId="0" xfId="0" applyFill="1" applyAlignment="1">
      <alignment horizontal="center"/>
    </xf>
    <xf numFmtId="167" fontId="0" fillId="0" borderId="0" xfId="0" applyNumberFormat="1" applyAlignment="1">
      <alignment horizontal="center"/>
    </xf>
    <xf numFmtId="167" fontId="0" fillId="34" borderId="0" xfId="0" applyNumberFormat="1" applyFill="1" applyAlignment="1">
      <alignment horizontal="center"/>
    </xf>
    <xf numFmtId="0" fontId="20" fillId="33" borderId="0" xfId="0" applyFont="1" applyFill="1" applyAlignment="1">
      <alignment vertical="center"/>
    </xf>
    <xf numFmtId="0" fontId="0" fillId="0" borderId="0" xfId="0" applyAlignment="1">
      <alignment vertical="center"/>
    </xf>
    <xf numFmtId="17" fontId="0" fillId="36" borderId="0" xfId="0" applyNumberFormat="1" applyFill="1" applyAlignment="1">
      <alignment horizontal="center"/>
    </xf>
    <xf numFmtId="3" fontId="0" fillId="36" borderId="0" xfId="0" applyNumberFormat="1" applyFill="1" applyAlignment="1">
      <alignment horizontal="center"/>
    </xf>
    <xf numFmtId="0" fontId="0" fillId="36" borderId="0" xfId="0" applyFill="1" applyAlignment="1">
      <alignment horizontal="center"/>
    </xf>
    <xf numFmtId="167" fontId="0" fillId="36" borderId="0" xfId="0" applyNumberFormat="1" applyFill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467DC3"/>
      <color rgb="FFFCFC30"/>
      <color rgb="FFFFFFFF"/>
      <color rgb="FFD7D2CD"/>
      <color rgb="FF0F28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rgbClr val="FFFFFF"/>
                </a:solidFill>
                <a:latin typeface="BancoDoBrasil Textos" panose="00000500000000000000" pitchFamily="2" charset="0"/>
                <a:ea typeface="+mn-ea"/>
                <a:cs typeface="+mn-cs"/>
              </a:defRPr>
            </a:pPr>
            <a:r>
              <a:rPr lang="pt-BR" b="1"/>
              <a:t>International Reserves</a:t>
            </a:r>
            <a:r>
              <a:rPr lang="pt-BR" b="1" baseline="0"/>
              <a:t> and GDP (USD Billions)</a:t>
            </a:r>
            <a:endParaRPr lang="pt-B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rgbClr val="FFFFFF"/>
              </a:solidFill>
              <a:latin typeface="BancoDoBrasil Textos" panose="00000500000000000000" pitchFamily="2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grafico!$C$3</c:f>
              <c:strCache>
                <c:ptCount val="1"/>
                <c:pt idx="0">
                  <c:v>International Reserves</c:v>
                </c:pt>
              </c:strCache>
            </c:strRef>
          </c:tx>
          <c:spPr>
            <a:ln w="28575" cap="rnd">
              <a:solidFill>
                <a:srgbClr val="FCFC30"/>
              </a:solidFill>
              <a:round/>
            </a:ln>
            <a:effectLst/>
          </c:spPr>
          <c:marker>
            <c:symbol val="none"/>
          </c:marker>
          <c:cat>
            <c:numRef>
              <c:f>grafico!$B$4:$B$124</c:f>
              <c:numCache>
                <c:formatCode>[$-416]mmm\-yy;@</c:formatCode>
                <c:ptCount val="121"/>
                <c:pt idx="0">
                  <c:v>45627</c:v>
                </c:pt>
                <c:pt idx="1">
                  <c:v>45597</c:v>
                </c:pt>
                <c:pt idx="2">
                  <c:v>45566</c:v>
                </c:pt>
                <c:pt idx="3">
                  <c:v>45536</c:v>
                </c:pt>
                <c:pt idx="4">
                  <c:v>45505</c:v>
                </c:pt>
                <c:pt idx="5">
                  <c:v>45474</c:v>
                </c:pt>
                <c:pt idx="6">
                  <c:v>45444</c:v>
                </c:pt>
                <c:pt idx="7">
                  <c:v>45413</c:v>
                </c:pt>
                <c:pt idx="8">
                  <c:v>45383</c:v>
                </c:pt>
                <c:pt idx="9">
                  <c:v>45352</c:v>
                </c:pt>
                <c:pt idx="10">
                  <c:v>45323</c:v>
                </c:pt>
                <c:pt idx="11">
                  <c:v>45292</c:v>
                </c:pt>
                <c:pt idx="12">
                  <c:v>45261</c:v>
                </c:pt>
                <c:pt idx="13">
                  <c:v>45231</c:v>
                </c:pt>
                <c:pt idx="14">
                  <c:v>45200</c:v>
                </c:pt>
                <c:pt idx="15">
                  <c:v>45170</c:v>
                </c:pt>
                <c:pt idx="16">
                  <c:v>45139</c:v>
                </c:pt>
                <c:pt idx="17">
                  <c:v>45108</c:v>
                </c:pt>
                <c:pt idx="18">
                  <c:v>45078</c:v>
                </c:pt>
                <c:pt idx="19">
                  <c:v>45047</c:v>
                </c:pt>
                <c:pt idx="20">
                  <c:v>45017</c:v>
                </c:pt>
                <c:pt idx="21">
                  <c:v>44986</c:v>
                </c:pt>
                <c:pt idx="22">
                  <c:v>44958</c:v>
                </c:pt>
                <c:pt idx="23">
                  <c:v>44927</c:v>
                </c:pt>
                <c:pt idx="24">
                  <c:v>44896</c:v>
                </c:pt>
                <c:pt idx="25">
                  <c:v>44866</c:v>
                </c:pt>
                <c:pt idx="26">
                  <c:v>44835</c:v>
                </c:pt>
                <c:pt idx="27">
                  <c:v>44805</c:v>
                </c:pt>
                <c:pt idx="28">
                  <c:v>44774</c:v>
                </c:pt>
                <c:pt idx="29">
                  <c:v>44743</c:v>
                </c:pt>
                <c:pt idx="30">
                  <c:v>44713</c:v>
                </c:pt>
                <c:pt idx="31">
                  <c:v>44682</c:v>
                </c:pt>
                <c:pt idx="32">
                  <c:v>44652</c:v>
                </c:pt>
                <c:pt idx="33">
                  <c:v>44621</c:v>
                </c:pt>
                <c:pt idx="34">
                  <c:v>44593</c:v>
                </c:pt>
                <c:pt idx="35">
                  <c:v>44562</c:v>
                </c:pt>
                <c:pt idx="36">
                  <c:v>44531</c:v>
                </c:pt>
                <c:pt idx="37">
                  <c:v>44501</c:v>
                </c:pt>
                <c:pt idx="38">
                  <c:v>44470</c:v>
                </c:pt>
                <c:pt idx="39">
                  <c:v>44440</c:v>
                </c:pt>
                <c:pt idx="40">
                  <c:v>44409</c:v>
                </c:pt>
                <c:pt idx="41">
                  <c:v>44378</c:v>
                </c:pt>
                <c:pt idx="42">
                  <c:v>44348</c:v>
                </c:pt>
                <c:pt idx="43">
                  <c:v>44317</c:v>
                </c:pt>
                <c:pt idx="44">
                  <c:v>44287</c:v>
                </c:pt>
                <c:pt idx="45">
                  <c:v>44256</c:v>
                </c:pt>
                <c:pt idx="46">
                  <c:v>44228</c:v>
                </c:pt>
                <c:pt idx="47">
                  <c:v>44197</c:v>
                </c:pt>
                <c:pt idx="48">
                  <c:v>44166</c:v>
                </c:pt>
                <c:pt idx="49">
                  <c:v>44136</c:v>
                </c:pt>
                <c:pt idx="50">
                  <c:v>44105</c:v>
                </c:pt>
                <c:pt idx="51">
                  <c:v>44075</c:v>
                </c:pt>
                <c:pt idx="52">
                  <c:v>44044</c:v>
                </c:pt>
                <c:pt idx="53">
                  <c:v>44013</c:v>
                </c:pt>
                <c:pt idx="54">
                  <c:v>43983</c:v>
                </c:pt>
                <c:pt idx="55">
                  <c:v>43952</c:v>
                </c:pt>
                <c:pt idx="56">
                  <c:v>43922</c:v>
                </c:pt>
                <c:pt idx="57">
                  <c:v>43891</c:v>
                </c:pt>
                <c:pt idx="58">
                  <c:v>43862</c:v>
                </c:pt>
                <c:pt idx="59">
                  <c:v>43831</c:v>
                </c:pt>
                <c:pt idx="60">
                  <c:v>43800</c:v>
                </c:pt>
                <c:pt idx="61">
                  <c:v>43770</c:v>
                </c:pt>
                <c:pt idx="62">
                  <c:v>43739</c:v>
                </c:pt>
                <c:pt idx="63">
                  <c:v>43709</c:v>
                </c:pt>
                <c:pt idx="64">
                  <c:v>43678</c:v>
                </c:pt>
                <c:pt idx="65">
                  <c:v>43647</c:v>
                </c:pt>
                <c:pt idx="66">
                  <c:v>43617</c:v>
                </c:pt>
                <c:pt idx="67">
                  <c:v>43586</c:v>
                </c:pt>
                <c:pt idx="68">
                  <c:v>43556</c:v>
                </c:pt>
                <c:pt idx="69">
                  <c:v>43525</c:v>
                </c:pt>
                <c:pt idx="70">
                  <c:v>43497</c:v>
                </c:pt>
                <c:pt idx="71">
                  <c:v>43466</c:v>
                </c:pt>
                <c:pt idx="72">
                  <c:v>43435</c:v>
                </c:pt>
                <c:pt idx="73">
                  <c:v>43405</c:v>
                </c:pt>
                <c:pt idx="74">
                  <c:v>43374</c:v>
                </c:pt>
                <c:pt idx="75">
                  <c:v>43344</c:v>
                </c:pt>
                <c:pt idx="76">
                  <c:v>43313</c:v>
                </c:pt>
                <c:pt idx="77">
                  <c:v>43282</c:v>
                </c:pt>
                <c:pt idx="78">
                  <c:v>43252</c:v>
                </c:pt>
                <c:pt idx="79">
                  <c:v>43221</c:v>
                </c:pt>
                <c:pt idx="80">
                  <c:v>43191</c:v>
                </c:pt>
                <c:pt idx="81">
                  <c:v>43160</c:v>
                </c:pt>
                <c:pt idx="82">
                  <c:v>43132</c:v>
                </c:pt>
                <c:pt idx="83">
                  <c:v>43101</c:v>
                </c:pt>
                <c:pt idx="84">
                  <c:v>43070</c:v>
                </c:pt>
                <c:pt idx="85">
                  <c:v>43040</c:v>
                </c:pt>
                <c:pt idx="86">
                  <c:v>43009</c:v>
                </c:pt>
                <c:pt idx="87">
                  <c:v>42979</c:v>
                </c:pt>
                <c:pt idx="88">
                  <c:v>42948</c:v>
                </c:pt>
                <c:pt idx="89">
                  <c:v>42917</c:v>
                </c:pt>
                <c:pt idx="90">
                  <c:v>42887</c:v>
                </c:pt>
                <c:pt idx="91">
                  <c:v>42856</c:v>
                </c:pt>
                <c:pt idx="92">
                  <c:v>42826</c:v>
                </c:pt>
                <c:pt idx="93">
                  <c:v>42795</c:v>
                </c:pt>
                <c:pt idx="94">
                  <c:v>42767</c:v>
                </c:pt>
                <c:pt idx="95">
                  <c:v>42736</c:v>
                </c:pt>
                <c:pt idx="96">
                  <c:v>42705</c:v>
                </c:pt>
                <c:pt idx="97">
                  <c:v>42675</c:v>
                </c:pt>
                <c:pt idx="98">
                  <c:v>42644</c:v>
                </c:pt>
                <c:pt idx="99">
                  <c:v>42614</c:v>
                </c:pt>
                <c:pt idx="100">
                  <c:v>42583</c:v>
                </c:pt>
                <c:pt idx="101">
                  <c:v>42552</c:v>
                </c:pt>
                <c:pt idx="102">
                  <c:v>42522</c:v>
                </c:pt>
                <c:pt idx="103">
                  <c:v>42491</c:v>
                </c:pt>
                <c:pt idx="104">
                  <c:v>42461</c:v>
                </c:pt>
                <c:pt idx="105">
                  <c:v>42430</c:v>
                </c:pt>
                <c:pt idx="106">
                  <c:v>42401</c:v>
                </c:pt>
                <c:pt idx="107">
                  <c:v>42370</c:v>
                </c:pt>
                <c:pt idx="108">
                  <c:v>42339</c:v>
                </c:pt>
                <c:pt idx="109">
                  <c:v>42309</c:v>
                </c:pt>
                <c:pt idx="110">
                  <c:v>42278</c:v>
                </c:pt>
                <c:pt idx="111">
                  <c:v>42248</c:v>
                </c:pt>
                <c:pt idx="112">
                  <c:v>42217</c:v>
                </c:pt>
                <c:pt idx="113">
                  <c:v>42186</c:v>
                </c:pt>
                <c:pt idx="114">
                  <c:v>42156</c:v>
                </c:pt>
                <c:pt idx="115">
                  <c:v>42125</c:v>
                </c:pt>
                <c:pt idx="116">
                  <c:v>42095</c:v>
                </c:pt>
                <c:pt idx="117">
                  <c:v>42064</c:v>
                </c:pt>
                <c:pt idx="118">
                  <c:v>42036</c:v>
                </c:pt>
                <c:pt idx="119">
                  <c:v>42005</c:v>
                </c:pt>
                <c:pt idx="120">
                  <c:v>41974</c:v>
                </c:pt>
              </c:numCache>
            </c:numRef>
          </c:cat>
          <c:val>
            <c:numRef>
              <c:f>grafico!$C$4:$C$124</c:f>
              <c:numCache>
                <c:formatCode>#,##0</c:formatCode>
                <c:ptCount val="121"/>
                <c:pt idx="0">
                  <c:v>329.73</c:v>
                </c:pt>
                <c:pt idx="1">
                  <c:v>363.00299999999999</c:v>
                </c:pt>
                <c:pt idx="2">
                  <c:v>366.096</c:v>
                </c:pt>
                <c:pt idx="3">
                  <c:v>372.01600000000002</c:v>
                </c:pt>
                <c:pt idx="4">
                  <c:v>369.214</c:v>
                </c:pt>
                <c:pt idx="5">
                  <c:v>363.28199999999998</c:v>
                </c:pt>
                <c:pt idx="6">
                  <c:v>357.827</c:v>
                </c:pt>
                <c:pt idx="7">
                  <c:v>355.56</c:v>
                </c:pt>
                <c:pt idx="8">
                  <c:v>351.59899999999999</c:v>
                </c:pt>
                <c:pt idx="9">
                  <c:v>355.00799999999998</c:v>
                </c:pt>
                <c:pt idx="10">
                  <c:v>352.70499999999998</c:v>
                </c:pt>
                <c:pt idx="11">
                  <c:v>355.06599999999997</c:v>
                </c:pt>
                <c:pt idx="12">
                  <c:v>355.03399999999999</c:v>
                </c:pt>
                <c:pt idx="13">
                  <c:v>348.40600000000001</c:v>
                </c:pt>
                <c:pt idx="14">
                  <c:v>340.24700000000001</c:v>
                </c:pt>
                <c:pt idx="15">
                  <c:v>340.32400000000001</c:v>
                </c:pt>
                <c:pt idx="16">
                  <c:v>344.17700000000002</c:v>
                </c:pt>
                <c:pt idx="17">
                  <c:v>345.476</c:v>
                </c:pt>
                <c:pt idx="18">
                  <c:v>343.62</c:v>
                </c:pt>
                <c:pt idx="19">
                  <c:v>343.48899999999998</c:v>
                </c:pt>
                <c:pt idx="20">
                  <c:v>345.72500000000002</c:v>
                </c:pt>
                <c:pt idx="21">
                  <c:v>341.15800000000002</c:v>
                </c:pt>
                <c:pt idx="22">
                  <c:v>328.09800000000001</c:v>
                </c:pt>
                <c:pt idx="23">
                  <c:v>331.12200000000001</c:v>
                </c:pt>
                <c:pt idx="24">
                  <c:v>324.70299999999997</c:v>
                </c:pt>
                <c:pt idx="25">
                  <c:v>331.505</c:v>
                </c:pt>
                <c:pt idx="26">
                  <c:v>325.54599999999999</c:v>
                </c:pt>
                <c:pt idx="27">
                  <c:v>327.58</c:v>
                </c:pt>
                <c:pt idx="28">
                  <c:v>339.66399999999999</c:v>
                </c:pt>
                <c:pt idx="29">
                  <c:v>346.40300000000002</c:v>
                </c:pt>
                <c:pt idx="30">
                  <c:v>341.95800000000003</c:v>
                </c:pt>
                <c:pt idx="31">
                  <c:v>346.41500000000002</c:v>
                </c:pt>
                <c:pt idx="32">
                  <c:v>345.09699999999998</c:v>
                </c:pt>
                <c:pt idx="33">
                  <c:v>353.16899999999998</c:v>
                </c:pt>
                <c:pt idx="34">
                  <c:v>357.74</c:v>
                </c:pt>
                <c:pt idx="35">
                  <c:v>358.39800000000002</c:v>
                </c:pt>
                <c:pt idx="36">
                  <c:v>362.20400000000001</c:v>
                </c:pt>
                <c:pt idx="37">
                  <c:v>367.77199999999999</c:v>
                </c:pt>
                <c:pt idx="38">
                  <c:v>367.92700000000002</c:v>
                </c:pt>
                <c:pt idx="39">
                  <c:v>368.88600000000002</c:v>
                </c:pt>
                <c:pt idx="40">
                  <c:v>370.39499999999998</c:v>
                </c:pt>
                <c:pt idx="41">
                  <c:v>355.67099999999999</c:v>
                </c:pt>
                <c:pt idx="42">
                  <c:v>352.48599999999999</c:v>
                </c:pt>
                <c:pt idx="43">
                  <c:v>353.44799999999998</c:v>
                </c:pt>
                <c:pt idx="44">
                  <c:v>350.99599999999998</c:v>
                </c:pt>
                <c:pt idx="45">
                  <c:v>347.41300000000001</c:v>
                </c:pt>
                <c:pt idx="46">
                  <c:v>356.07</c:v>
                </c:pt>
                <c:pt idx="47">
                  <c:v>355.416</c:v>
                </c:pt>
                <c:pt idx="48">
                  <c:v>355.62</c:v>
                </c:pt>
                <c:pt idx="49">
                  <c:v>356.00400000000002</c:v>
                </c:pt>
                <c:pt idx="50">
                  <c:v>354.54599999999999</c:v>
                </c:pt>
                <c:pt idx="51">
                  <c:v>356.60599999999999</c:v>
                </c:pt>
                <c:pt idx="52">
                  <c:v>356.09199999999998</c:v>
                </c:pt>
                <c:pt idx="53">
                  <c:v>354.66399999999999</c:v>
                </c:pt>
                <c:pt idx="54">
                  <c:v>348.78100000000001</c:v>
                </c:pt>
                <c:pt idx="55">
                  <c:v>345.70600000000002</c:v>
                </c:pt>
                <c:pt idx="56">
                  <c:v>339.31700000000001</c:v>
                </c:pt>
                <c:pt idx="57">
                  <c:v>343.16500000000002</c:v>
                </c:pt>
                <c:pt idx="58">
                  <c:v>362.46</c:v>
                </c:pt>
                <c:pt idx="59">
                  <c:v>359.39400000000001</c:v>
                </c:pt>
                <c:pt idx="60">
                  <c:v>356.88400000000001</c:v>
                </c:pt>
                <c:pt idx="61">
                  <c:v>366.37599999999998</c:v>
                </c:pt>
                <c:pt idx="62">
                  <c:v>369.83600000000001</c:v>
                </c:pt>
                <c:pt idx="63">
                  <c:v>376.43400000000003</c:v>
                </c:pt>
                <c:pt idx="64">
                  <c:v>386.47800000000001</c:v>
                </c:pt>
                <c:pt idx="65">
                  <c:v>385.73</c:v>
                </c:pt>
                <c:pt idx="66">
                  <c:v>388.09199999999998</c:v>
                </c:pt>
                <c:pt idx="67">
                  <c:v>386.16199999999998</c:v>
                </c:pt>
                <c:pt idx="68">
                  <c:v>383.79899999999998</c:v>
                </c:pt>
                <c:pt idx="69">
                  <c:v>384.16500000000002</c:v>
                </c:pt>
                <c:pt idx="70">
                  <c:v>378.44799999999998</c:v>
                </c:pt>
                <c:pt idx="71">
                  <c:v>376.98399999999998</c:v>
                </c:pt>
                <c:pt idx="72">
                  <c:v>374.71499999999997</c:v>
                </c:pt>
                <c:pt idx="73">
                  <c:v>379.72199999999998</c:v>
                </c:pt>
                <c:pt idx="74">
                  <c:v>380.29</c:v>
                </c:pt>
                <c:pt idx="75">
                  <c:v>380.738</c:v>
                </c:pt>
                <c:pt idx="76">
                  <c:v>381.39299999999997</c:v>
                </c:pt>
                <c:pt idx="77">
                  <c:v>379.44400000000002</c:v>
                </c:pt>
                <c:pt idx="78">
                  <c:v>379.5</c:v>
                </c:pt>
                <c:pt idx="79">
                  <c:v>382.54899999999998</c:v>
                </c:pt>
                <c:pt idx="80">
                  <c:v>379.97899999999998</c:v>
                </c:pt>
                <c:pt idx="81">
                  <c:v>379.577</c:v>
                </c:pt>
                <c:pt idx="82">
                  <c:v>377.03500000000003</c:v>
                </c:pt>
                <c:pt idx="83">
                  <c:v>375.70100000000002</c:v>
                </c:pt>
                <c:pt idx="84">
                  <c:v>373.97199999999998</c:v>
                </c:pt>
                <c:pt idx="85">
                  <c:v>381.05599999999998</c:v>
                </c:pt>
                <c:pt idx="86">
                  <c:v>380.351</c:v>
                </c:pt>
                <c:pt idx="87">
                  <c:v>381.24400000000003</c:v>
                </c:pt>
                <c:pt idx="88">
                  <c:v>381.84300000000002</c:v>
                </c:pt>
                <c:pt idx="89">
                  <c:v>381.029</c:v>
                </c:pt>
                <c:pt idx="90">
                  <c:v>377.17500000000001</c:v>
                </c:pt>
                <c:pt idx="91">
                  <c:v>376.49099999999999</c:v>
                </c:pt>
                <c:pt idx="92">
                  <c:v>374.94499999999999</c:v>
                </c:pt>
                <c:pt idx="93">
                  <c:v>370.11099999999999</c:v>
                </c:pt>
                <c:pt idx="94">
                  <c:v>368.98099999999999</c:v>
                </c:pt>
                <c:pt idx="95">
                  <c:v>367.70800000000003</c:v>
                </c:pt>
                <c:pt idx="96">
                  <c:v>365.01600000000002</c:v>
                </c:pt>
                <c:pt idx="97">
                  <c:v>365.55599999999998</c:v>
                </c:pt>
                <c:pt idx="98">
                  <c:v>367.52800000000002</c:v>
                </c:pt>
                <c:pt idx="99">
                  <c:v>370.41699999999997</c:v>
                </c:pt>
                <c:pt idx="100">
                  <c:v>369.541</c:v>
                </c:pt>
                <c:pt idx="101">
                  <c:v>369.34</c:v>
                </c:pt>
                <c:pt idx="102">
                  <c:v>364.15199999999999</c:v>
                </c:pt>
                <c:pt idx="103">
                  <c:v>363.447</c:v>
                </c:pt>
                <c:pt idx="104">
                  <c:v>362.20100000000002</c:v>
                </c:pt>
                <c:pt idx="105">
                  <c:v>357.69799999999998</c:v>
                </c:pt>
                <c:pt idx="106">
                  <c:v>359.36799999999999</c:v>
                </c:pt>
                <c:pt idx="107">
                  <c:v>357.50700000000001</c:v>
                </c:pt>
                <c:pt idx="108">
                  <c:v>356.464</c:v>
                </c:pt>
                <c:pt idx="109">
                  <c:v>357.01600000000002</c:v>
                </c:pt>
                <c:pt idx="110">
                  <c:v>361.23</c:v>
                </c:pt>
                <c:pt idx="111">
                  <c:v>361.37</c:v>
                </c:pt>
                <c:pt idx="112">
                  <c:v>368.15899999999999</c:v>
                </c:pt>
                <c:pt idx="113">
                  <c:v>368.25200000000001</c:v>
                </c:pt>
                <c:pt idx="114">
                  <c:v>368.66800000000001</c:v>
                </c:pt>
                <c:pt idx="115">
                  <c:v>366.64699999999999</c:v>
                </c:pt>
                <c:pt idx="116">
                  <c:v>364.47300000000001</c:v>
                </c:pt>
                <c:pt idx="117">
                  <c:v>362.74400000000003</c:v>
                </c:pt>
                <c:pt idx="118">
                  <c:v>362.54700000000003</c:v>
                </c:pt>
                <c:pt idx="119">
                  <c:v>361.767</c:v>
                </c:pt>
                <c:pt idx="120">
                  <c:v>363.55099999999999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1-4635-B08B-17C27ED5A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4853216"/>
        <c:axId val="944835456"/>
      </c:lineChart>
      <c:lineChart>
        <c:grouping val="standard"/>
        <c:varyColors val="0"/>
        <c:ser>
          <c:idx val="1"/>
          <c:order val="1"/>
          <c:tx>
            <c:strRef>
              <c:f>grafico!$D$3</c:f>
              <c:strCache>
                <c:ptCount val="1"/>
                <c:pt idx="0">
                  <c:v>GDP</c:v>
                </c:pt>
              </c:strCache>
            </c:strRef>
          </c:tx>
          <c:spPr>
            <a:ln w="28575" cap="rnd">
              <a:solidFill>
                <a:srgbClr val="467DC3"/>
              </a:solidFill>
              <a:round/>
            </a:ln>
            <a:effectLst/>
          </c:spPr>
          <c:marker>
            <c:symbol val="none"/>
          </c:marker>
          <c:cat>
            <c:numRef>
              <c:f>grafico!$B$4:$B$124</c:f>
              <c:numCache>
                <c:formatCode>[$-416]mmm\-yy;@</c:formatCode>
                <c:ptCount val="121"/>
                <c:pt idx="0">
                  <c:v>45627</c:v>
                </c:pt>
                <c:pt idx="1">
                  <c:v>45597</c:v>
                </c:pt>
                <c:pt idx="2">
                  <c:v>45566</c:v>
                </c:pt>
                <c:pt idx="3">
                  <c:v>45536</c:v>
                </c:pt>
                <c:pt idx="4">
                  <c:v>45505</c:v>
                </c:pt>
                <c:pt idx="5">
                  <c:v>45474</c:v>
                </c:pt>
                <c:pt idx="6">
                  <c:v>45444</c:v>
                </c:pt>
                <c:pt idx="7">
                  <c:v>45413</c:v>
                </c:pt>
                <c:pt idx="8">
                  <c:v>45383</c:v>
                </c:pt>
                <c:pt idx="9">
                  <c:v>45352</c:v>
                </c:pt>
                <c:pt idx="10">
                  <c:v>45323</c:v>
                </c:pt>
                <c:pt idx="11">
                  <c:v>45292</c:v>
                </c:pt>
                <c:pt idx="12">
                  <c:v>45261</c:v>
                </c:pt>
                <c:pt idx="13">
                  <c:v>45231</c:v>
                </c:pt>
                <c:pt idx="14">
                  <c:v>45200</c:v>
                </c:pt>
                <c:pt idx="15">
                  <c:v>45170</c:v>
                </c:pt>
                <c:pt idx="16">
                  <c:v>45139</c:v>
                </c:pt>
                <c:pt idx="17">
                  <c:v>45108</c:v>
                </c:pt>
                <c:pt idx="18">
                  <c:v>45078</c:v>
                </c:pt>
                <c:pt idx="19">
                  <c:v>45047</c:v>
                </c:pt>
                <c:pt idx="20">
                  <c:v>45017</c:v>
                </c:pt>
                <c:pt idx="21">
                  <c:v>44986</c:v>
                </c:pt>
                <c:pt idx="22">
                  <c:v>44958</c:v>
                </c:pt>
                <c:pt idx="23">
                  <c:v>44927</c:v>
                </c:pt>
                <c:pt idx="24">
                  <c:v>44896</c:v>
                </c:pt>
                <c:pt idx="25">
                  <c:v>44866</c:v>
                </c:pt>
                <c:pt idx="26">
                  <c:v>44835</c:v>
                </c:pt>
                <c:pt idx="27">
                  <c:v>44805</c:v>
                </c:pt>
                <c:pt idx="28">
                  <c:v>44774</c:v>
                </c:pt>
                <c:pt idx="29">
                  <c:v>44743</c:v>
                </c:pt>
                <c:pt idx="30">
                  <c:v>44713</c:v>
                </c:pt>
                <c:pt idx="31">
                  <c:v>44682</c:v>
                </c:pt>
                <c:pt idx="32">
                  <c:v>44652</c:v>
                </c:pt>
                <c:pt idx="33">
                  <c:v>44621</c:v>
                </c:pt>
                <c:pt idx="34">
                  <c:v>44593</c:v>
                </c:pt>
                <c:pt idx="35">
                  <c:v>44562</c:v>
                </c:pt>
                <c:pt idx="36">
                  <c:v>44531</c:v>
                </c:pt>
                <c:pt idx="37">
                  <c:v>44501</c:v>
                </c:pt>
                <c:pt idx="38">
                  <c:v>44470</c:v>
                </c:pt>
                <c:pt idx="39">
                  <c:v>44440</c:v>
                </c:pt>
                <c:pt idx="40">
                  <c:v>44409</c:v>
                </c:pt>
                <c:pt idx="41">
                  <c:v>44378</c:v>
                </c:pt>
                <c:pt idx="42">
                  <c:v>44348</c:v>
                </c:pt>
                <c:pt idx="43">
                  <c:v>44317</c:v>
                </c:pt>
                <c:pt idx="44">
                  <c:v>44287</c:v>
                </c:pt>
                <c:pt idx="45">
                  <c:v>44256</c:v>
                </c:pt>
                <c:pt idx="46">
                  <c:v>44228</c:v>
                </c:pt>
                <c:pt idx="47">
                  <c:v>44197</c:v>
                </c:pt>
                <c:pt idx="48">
                  <c:v>44166</c:v>
                </c:pt>
                <c:pt idx="49">
                  <c:v>44136</c:v>
                </c:pt>
                <c:pt idx="50">
                  <c:v>44105</c:v>
                </c:pt>
                <c:pt idx="51">
                  <c:v>44075</c:v>
                </c:pt>
                <c:pt idx="52">
                  <c:v>44044</c:v>
                </c:pt>
                <c:pt idx="53">
                  <c:v>44013</c:v>
                </c:pt>
                <c:pt idx="54">
                  <c:v>43983</c:v>
                </c:pt>
                <c:pt idx="55">
                  <c:v>43952</c:v>
                </c:pt>
                <c:pt idx="56">
                  <c:v>43922</c:v>
                </c:pt>
                <c:pt idx="57">
                  <c:v>43891</c:v>
                </c:pt>
                <c:pt idx="58">
                  <c:v>43862</c:v>
                </c:pt>
                <c:pt idx="59">
                  <c:v>43831</c:v>
                </c:pt>
                <c:pt idx="60">
                  <c:v>43800</c:v>
                </c:pt>
                <c:pt idx="61">
                  <c:v>43770</c:v>
                </c:pt>
                <c:pt idx="62">
                  <c:v>43739</c:v>
                </c:pt>
                <c:pt idx="63">
                  <c:v>43709</c:v>
                </c:pt>
                <c:pt idx="64">
                  <c:v>43678</c:v>
                </c:pt>
                <c:pt idx="65">
                  <c:v>43647</c:v>
                </c:pt>
                <c:pt idx="66">
                  <c:v>43617</c:v>
                </c:pt>
                <c:pt idx="67">
                  <c:v>43586</c:v>
                </c:pt>
                <c:pt idx="68">
                  <c:v>43556</c:v>
                </c:pt>
                <c:pt idx="69">
                  <c:v>43525</c:v>
                </c:pt>
                <c:pt idx="70">
                  <c:v>43497</c:v>
                </c:pt>
                <c:pt idx="71">
                  <c:v>43466</c:v>
                </c:pt>
                <c:pt idx="72">
                  <c:v>43435</c:v>
                </c:pt>
                <c:pt idx="73">
                  <c:v>43405</c:v>
                </c:pt>
                <c:pt idx="74">
                  <c:v>43374</c:v>
                </c:pt>
                <c:pt idx="75">
                  <c:v>43344</c:v>
                </c:pt>
                <c:pt idx="76">
                  <c:v>43313</c:v>
                </c:pt>
                <c:pt idx="77">
                  <c:v>43282</c:v>
                </c:pt>
                <c:pt idx="78">
                  <c:v>43252</c:v>
                </c:pt>
                <c:pt idx="79">
                  <c:v>43221</c:v>
                </c:pt>
                <c:pt idx="80">
                  <c:v>43191</c:v>
                </c:pt>
                <c:pt idx="81">
                  <c:v>43160</c:v>
                </c:pt>
                <c:pt idx="82">
                  <c:v>43132</c:v>
                </c:pt>
                <c:pt idx="83">
                  <c:v>43101</c:v>
                </c:pt>
                <c:pt idx="84">
                  <c:v>43070</c:v>
                </c:pt>
                <c:pt idx="85">
                  <c:v>43040</c:v>
                </c:pt>
                <c:pt idx="86">
                  <c:v>43009</c:v>
                </c:pt>
                <c:pt idx="87">
                  <c:v>42979</c:v>
                </c:pt>
                <c:pt idx="88">
                  <c:v>42948</c:v>
                </c:pt>
                <c:pt idx="89">
                  <c:v>42917</c:v>
                </c:pt>
                <c:pt idx="90">
                  <c:v>42887</c:v>
                </c:pt>
                <c:pt idx="91">
                  <c:v>42856</c:v>
                </c:pt>
                <c:pt idx="92">
                  <c:v>42826</c:v>
                </c:pt>
                <c:pt idx="93">
                  <c:v>42795</c:v>
                </c:pt>
                <c:pt idx="94">
                  <c:v>42767</c:v>
                </c:pt>
                <c:pt idx="95">
                  <c:v>42736</c:v>
                </c:pt>
                <c:pt idx="96">
                  <c:v>42705</c:v>
                </c:pt>
                <c:pt idx="97">
                  <c:v>42675</c:v>
                </c:pt>
                <c:pt idx="98">
                  <c:v>42644</c:v>
                </c:pt>
                <c:pt idx="99">
                  <c:v>42614</c:v>
                </c:pt>
                <c:pt idx="100">
                  <c:v>42583</c:v>
                </c:pt>
                <c:pt idx="101">
                  <c:v>42552</c:v>
                </c:pt>
                <c:pt idx="102">
                  <c:v>42522</c:v>
                </c:pt>
                <c:pt idx="103">
                  <c:v>42491</c:v>
                </c:pt>
                <c:pt idx="104">
                  <c:v>42461</c:v>
                </c:pt>
                <c:pt idx="105">
                  <c:v>42430</c:v>
                </c:pt>
                <c:pt idx="106">
                  <c:v>42401</c:v>
                </c:pt>
                <c:pt idx="107">
                  <c:v>42370</c:v>
                </c:pt>
                <c:pt idx="108">
                  <c:v>42339</c:v>
                </c:pt>
                <c:pt idx="109">
                  <c:v>42309</c:v>
                </c:pt>
                <c:pt idx="110">
                  <c:v>42278</c:v>
                </c:pt>
                <c:pt idx="111">
                  <c:v>42248</c:v>
                </c:pt>
                <c:pt idx="112">
                  <c:v>42217</c:v>
                </c:pt>
                <c:pt idx="113">
                  <c:v>42186</c:v>
                </c:pt>
                <c:pt idx="114">
                  <c:v>42156</c:v>
                </c:pt>
                <c:pt idx="115">
                  <c:v>42125</c:v>
                </c:pt>
                <c:pt idx="116">
                  <c:v>42095</c:v>
                </c:pt>
                <c:pt idx="117">
                  <c:v>42064</c:v>
                </c:pt>
                <c:pt idx="118">
                  <c:v>42036</c:v>
                </c:pt>
                <c:pt idx="119">
                  <c:v>42005</c:v>
                </c:pt>
                <c:pt idx="120">
                  <c:v>41974</c:v>
                </c:pt>
              </c:numCache>
            </c:numRef>
          </c:cat>
          <c:val>
            <c:numRef>
              <c:f>grafico!$D$4:$D$124</c:f>
              <c:numCache>
                <c:formatCode>#,##0</c:formatCode>
                <c:ptCount val="121"/>
                <c:pt idx="0">
                  <c:v>171.46199999999999</c:v>
                </c:pt>
                <c:pt idx="1">
                  <c:v>178.357</c:v>
                </c:pt>
                <c:pt idx="2">
                  <c:v>187.46899999999999</c:v>
                </c:pt>
                <c:pt idx="3">
                  <c:v>178.56100000000001</c:v>
                </c:pt>
                <c:pt idx="4">
                  <c:v>178.494</c:v>
                </c:pt>
                <c:pt idx="5">
                  <c:v>181.11600000000001</c:v>
                </c:pt>
                <c:pt idx="6">
                  <c:v>179.61699999999999</c:v>
                </c:pt>
                <c:pt idx="7">
                  <c:v>187.05799999999999</c:v>
                </c:pt>
                <c:pt idx="8">
                  <c:v>192.518</c:v>
                </c:pt>
                <c:pt idx="9">
                  <c:v>193.27199999999999</c:v>
                </c:pt>
                <c:pt idx="10">
                  <c:v>180.89</c:v>
                </c:pt>
                <c:pt idx="11">
                  <c:v>180.68299999999999</c:v>
                </c:pt>
                <c:pt idx="12">
                  <c:v>193.535</c:v>
                </c:pt>
                <c:pt idx="13">
                  <c:v>196.10900000000001</c:v>
                </c:pt>
                <c:pt idx="14">
                  <c:v>188.208</c:v>
                </c:pt>
                <c:pt idx="15">
                  <c:v>185.39500000000001</c:v>
                </c:pt>
                <c:pt idx="16">
                  <c:v>190.041</c:v>
                </c:pt>
                <c:pt idx="17">
                  <c:v>191.476</c:v>
                </c:pt>
                <c:pt idx="18">
                  <c:v>186.00899999999999</c:v>
                </c:pt>
                <c:pt idx="19">
                  <c:v>182.93700000000001</c:v>
                </c:pt>
                <c:pt idx="20">
                  <c:v>181.32499999999999</c:v>
                </c:pt>
                <c:pt idx="21">
                  <c:v>180.101</c:v>
                </c:pt>
                <c:pt idx="22">
                  <c:v>160.22300000000001</c:v>
                </c:pt>
                <c:pt idx="23">
                  <c:v>155.63</c:v>
                </c:pt>
                <c:pt idx="24">
                  <c:v>167.541</c:v>
                </c:pt>
                <c:pt idx="25">
                  <c:v>166.55500000000001</c:v>
                </c:pt>
                <c:pt idx="26">
                  <c:v>167.31200000000001</c:v>
                </c:pt>
                <c:pt idx="27">
                  <c:v>163.41399999999999</c:v>
                </c:pt>
                <c:pt idx="28">
                  <c:v>169.44</c:v>
                </c:pt>
                <c:pt idx="29">
                  <c:v>161.59399999999999</c:v>
                </c:pt>
                <c:pt idx="30">
                  <c:v>166.63300000000001</c:v>
                </c:pt>
                <c:pt idx="31">
                  <c:v>169.57300000000001</c:v>
                </c:pt>
                <c:pt idx="32">
                  <c:v>174.626</c:v>
                </c:pt>
                <c:pt idx="33">
                  <c:v>169.179</c:v>
                </c:pt>
                <c:pt idx="34">
                  <c:v>144.80500000000001</c:v>
                </c:pt>
                <c:pt idx="35">
                  <c:v>130.90100000000001</c:v>
                </c:pt>
                <c:pt idx="36">
                  <c:v>140.61199999999999</c:v>
                </c:pt>
                <c:pt idx="37">
                  <c:v>141.93899999999999</c:v>
                </c:pt>
                <c:pt idx="38">
                  <c:v>139.67599999999999</c:v>
                </c:pt>
                <c:pt idx="39">
                  <c:v>144.47300000000001</c:v>
                </c:pt>
                <c:pt idx="40">
                  <c:v>146.261</c:v>
                </c:pt>
                <c:pt idx="41">
                  <c:v>148.64500000000001</c:v>
                </c:pt>
                <c:pt idx="42">
                  <c:v>145.75200000000001</c:v>
                </c:pt>
                <c:pt idx="43">
                  <c:v>138.203</c:v>
                </c:pt>
                <c:pt idx="44">
                  <c:v>132.56899999999999</c:v>
                </c:pt>
                <c:pt idx="45">
                  <c:v>136.12899999999999</c:v>
                </c:pt>
                <c:pt idx="46">
                  <c:v>130.12799999999999</c:v>
                </c:pt>
                <c:pt idx="47">
                  <c:v>126.104</c:v>
                </c:pt>
                <c:pt idx="48">
                  <c:v>136.32599999999999</c:v>
                </c:pt>
                <c:pt idx="49">
                  <c:v>124.58199999999999</c:v>
                </c:pt>
                <c:pt idx="50">
                  <c:v>118.69799999999999</c:v>
                </c:pt>
                <c:pt idx="51">
                  <c:v>118.93</c:v>
                </c:pt>
                <c:pt idx="52">
                  <c:v>115.608</c:v>
                </c:pt>
                <c:pt idx="53">
                  <c:v>120.76900000000001</c:v>
                </c:pt>
                <c:pt idx="54">
                  <c:v>115.71899999999999</c:v>
                </c:pt>
                <c:pt idx="55">
                  <c:v>101.4</c:v>
                </c:pt>
                <c:pt idx="56">
                  <c:v>105.732</c:v>
                </c:pt>
                <c:pt idx="57">
                  <c:v>129.167</c:v>
                </c:pt>
                <c:pt idx="58">
                  <c:v>141.452</c:v>
                </c:pt>
                <c:pt idx="59">
                  <c:v>147.14699999999999</c:v>
                </c:pt>
                <c:pt idx="60">
                  <c:v>154.32</c:v>
                </c:pt>
                <c:pt idx="61">
                  <c:v>153.15899999999999</c:v>
                </c:pt>
                <c:pt idx="62">
                  <c:v>158.72300000000001</c:v>
                </c:pt>
                <c:pt idx="63">
                  <c:v>150.108</c:v>
                </c:pt>
                <c:pt idx="64">
                  <c:v>156.65299999999999</c:v>
                </c:pt>
                <c:pt idx="65">
                  <c:v>167.404</c:v>
                </c:pt>
                <c:pt idx="66">
                  <c:v>154.98099999999999</c:v>
                </c:pt>
                <c:pt idx="67">
                  <c:v>154.05500000000001</c:v>
                </c:pt>
                <c:pt idx="68">
                  <c:v>157.57</c:v>
                </c:pt>
                <c:pt idx="69">
                  <c:v>156.57400000000001</c:v>
                </c:pt>
                <c:pt idx="70">
                  <c:v>154.78700000000001</c:v>
                </c:pt>
                <c:pt idx="71">
                  <c:v>154.464</c:v>
                </c:pt>
                <c:pt idx="72">
                  <c:v>154.11600000000001</c:v>
                </c:pt>
                <c:pt idx="73">
                  <c:v>159.89500000000001</c:v>
                </c:pt>
                <c:pt idx="74">
                  <c:v>162.131</c:v>
                </c:pt>
                <c:pt idx="75">
                  <c:v>139.37200000000001</c:v>
                </c:pt>
                <c:pt idx="76">
                  <c:v>151.583</c:v>
                </c:pt>
                <c:pt idx="77">
                  <c:v>153.75700000000001</c:v>
                </c:pt>
                <c:pt idx="78">
                  <c:v>153.904</c:v>
                </c:pt>
                <c:pt idx="79">
                  <c:v>153.73500000000001</c:v>
                </c:pt>
                <c:pt idx="80">
                  <c:v>171.49299999999999</c:v>
                </c:pt>
                <c:pt idx="81">
                  <c:v>178.773</c:v>
                </c:pt>
                <c:pt idx="82">
                  <c:v>165.89400000000001</c:v>
                </c:pt>
                <c:pt idx="83">
                  <c:v>171.56</c:v>
                </c:pt>
                <c:pt idx="84">
                  <c:v>175.136</c:v>
                </c:pt>
                <c:pt idx="85">
                  <c:v>175.80799999999999</c:v>
                </c:pt>
                <c:pt idx="86">
                  <c:v>178.07900000000001</c:v>
                </c:pt>
                <c:pt idx="87">
                  <c:v>173.6</c:v>
                </c:pt>
                <c:pt idx="88">
                  <c:v>176.512</c:v>
                </c:pt>
                <c:pt idx="89">
                  <c:v>171.209</c:v>
                </c:pt>
                <c:pt idx="90">
                  <c:v>164.648</c:v>
                </c:pt>
                <c:pt idx="91">
                  <c:v>171.80199999999999</c:v>
                </c:pt>
                <c:pt idx="92">
                  <c:v>171.64500000000001</c:v>
                </c:pt>
                <c:pt idx="93">
                  <c:v>179.33799999999999</c:v>
                </c:pt>
                <c:pt idx="94">
                  <c:v>164.63</c:v>
                </c:pt>
                <c:pt idx="95">
                  <c:v>160.77600000000001</c:v>
                </c:pt>
                <c:pt idx="96">
                  <c:v>163.06800000000001</c:v>
                </c:pt>
                <c:pt idx="97">
                  <c:v>163.07</c:v>
                </c:pt>
                <c:pt idx="98">
                  <c:v>168.922</c:v>
                </c:pt>
                <c:pt idx="99">
                  <c:v>160.44800000000001</c:v>
                </c:pt>
                <c:pt idx="100">
                  <c:v>164.56299999999999</c:v>
                </c:pt>
                <c:pt idx="101">
                  <c:v>158.56800000000001</c:v>
                </c:pt>
                <c:pt idx="102">
                  <c:v>151.399</c:v>
                </c:pt>
                <c:pt idx="103">
                  <c:v>144.78800000000001</c:v>
                </c:pt>
                <c:pt idx="104">
                  <c:v>144.75899999999999</c:v>
                </c:pt>
                <c:pt idx="105">
                  <c:v>141.06399999999999</c:v>
                </c:pt>
                <c:pt idx="106">
                  <c:v>122.04300000000001</c:v>
                </c:pt>
                <c:pt idx="107">
                  <c:v>117.44199999999999</c:v>
                </c:pt>
                <c:pt idx="108">
                  <c:v>131.55699999999999</c:v>
                </c:pt>
                <c:pt idx="109">
                  <c:v>133.91300000000001</c:v>
                </c:pt>
                <c:pt idx="110">
                  <c:v>132.13499999999999</c:v>
                </c:pt>
                <c:pt idx="111">
                  <c:v>125.792</c:v>
                </c:pt>
                <c:pt idx="112">
                  <c:v>140.28</c:v>
                </c:pt>
                <c:pt idx="113">
                  <c:v>154.702</c:v>
                </c:pt>
                <c:pt idx="114">
                  <c:v>155.001</c:v>
                </c:pt>
                <c:pt idx="115">
                  <c:v>158.209</c:v>
                </c:pt>
                <c:pt idx="116">
                  <c:v>160.89099999999999</c:v>
                </c:pt>
                <c:pt idx="117">
                  <c:v>161.834</c:v>
                </c:pt>
                <c:pt idx="118">
                  <c:v>163.70099999999999</c:v>
                </c:pt>
                <c:pt idx="119">
                  <c:v>178.154</c:v>
                </c:pt>
                <c:pt idx="120">
                  <c:v>188.22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B1-4635-B08B-17C27ED5A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9786576"/>
        <c:axId val="1189786096"/>
      </c:lineChart>
      <c:dateAx>
        <c:axId val="944853216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FFFFFF"/>
                </a:solidFill>
                <a:latin typeface="BancoDoBrasil Textos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944835456"/>
        <c:crosses val="autoZero"/>
        <c:auto val="1"/>
        <c:lblOffset val="100"/>
        <c:baseTimeUnit val="months"/>
        <c:majorUnit val="6"/>
        <c:majorTimeUnit val="months"/>
      </c:dateAx>
      <c:valAx>
        <c:axId val="944835456"/>
        <c:scaling>
          <c:orientation val="minMax"/>
          <c:max val="400"/>
          <c:min val="300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FCFC30"/>
                </a:solidFill>
                <a:latin typeface="BancoDoBrasil Textos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944853216"/>
        <c:crosses val="autoZero"/>
        <c:crossBetween val="between"/>
        <c:majorUnit val="10"/>
      </c:valAx>
      <c:valAx>
        <c:axId val="1189786096"/>
        <c:scaling>
          <c:orientation val="minMax"/>
          <c:max val="200"/>
          <c:min val="100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467DC3"/>
                </a:solidFill>
                <a:latin typeface="BancoDoBrasil Textos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189786576"/>
        <c:crosses val="max"/>
        <c:crossBetween val="between"/>
        <c:majorUnit val="10"/>
      </c:valAx>
      <c:dateAx>
        <c:axId val="1189786576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189786096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FFFFFF"/>
              </a:solidFill>
              <a:latin typeface="BancoDoBrasil Textos" panose="00000500000000000000" pitchFamily="2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solidFill>
            <a:srgbClr val="FFFFFF"/>
          </a:solidFill>
          <a:latin typeface="BancoDoBrasil Textos" panose="00000500000000000000" pitchFamily="2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rgbClr val="FFFFFF"/>
              </a:solidFill>
              <a:latin typeface="BancoDoBrasil Textos" panose="00000500000000000000" pitchFamily="2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grafico!$F$3</c:f>
              <c:strCache>
                <c:ptCount val="1"/>
                <c:pt idx="0">
                  <c:v>Ratio of International Reserves and GDP</c:v>
                </c:pt>
              </c:strCache>
            </c:strRef>
          </c:tx>
          <c:spPr>
            <a:ln w="28575" cap="rnd">
              <a:solidFill>
                <a:srgbClr val="FCFC30"/>
              </a:solidFill>
              <a:round/>
            </a:ln>
            <a:effectLst/>
          </c:spPr>
          <c:marker>
            <c:symbol val="none"/>
          </c:marker>
          <c:cat>
            <c:numRef>
              <c:f>grafico!$B$4:$B$124</c:f>
              <c:numCache>
                <c:formatCode>[$-416]mmm\-yy;@</c:formatCode>
                <c:ptCount val="121"/>
                <c:pt idx="0">
                  <c:v>45627</c:v>
                </c:pt>
                <c:pt idx="1">
                  <c:v>45597</c:v>
                </c:pt>
                <c:pt idx="2">
                  <c:v>45566</c:v>
                </c:pt>
                <c:pt idx="3">
                  <c:v>45536</c:v>
                </c:pt>
                <c:pt idx="4">
                  <c:v>45505</c:v>
                </c:pt>
                <c:pt idx="5">
                  <c:v>45474</c:v>
                </c:pt>
                <c:pt idx="6">
                  <c:v>45444</c:v>
                </c:pt>
                <c:pt idx="7">
                  <c:v>45413</c:v>
                </c:pt>
                <c:pt idx="8">
                  <c:v>45383</c:v>
                </c:pt>
                <c:pt idx="9">
                  <c:v>45352</c:v>
                </c:pt>
                <c:pt idx="10">
                  <c:v>45323</c:v>
                </c:pt>
                <c:pt idx="11">
                  <c:v>45292</c:v>
                </c:pt>
                <c:pt idx="12">
                  <c:v>45261</c:v>
                </c:pt>
                <c:pt idx="13">
                  <c:v>45231</c:v>
                </c:pt>
                <c:pt idx="14">
                  <c:v>45200</c:v>
                </c:pt>
                <c:pt idx="15">
                  <c:v>45170</c:v>
                </c:pt>
                <c:pt idx="16">
                  <c:v>45139</c:v>
                </c:pt>
                <c:pt idx="17">
                  <c:v>45108</c:v>
                </c:pt>
                <c:pt idx="18">
                  <c:v>45078</c:v>
                </c:pt>
                <c:pt idx="19">
                  <c:v>45047</c:v>
                </c:pt>
                <c:pt idx="20">
                  <c:v>45017</c:v>
                </c:pt>
                <c:pt idx="21">
                  <c:v>44986</c:v>
                </c:pt>
                <c:pt idx="22">
                  <c:v>44958</c:v>
                </c:pt>
                <c:pt idx="23">
                  <c:v>44927</c:v>
                </c:pt>
                <c:pt idx="24">
                  <c:v>44896</c:v>
                </c:pt>
                <c:pt idx="25">
                  <c:v>44866</c:v>
                </c:pt>
                <c:pt idx="26">
                  <c:v>44835</c:v>
                </c:pt>
                <c:pt idx="27">
                  <c:v>44805</c:v>
                </c:pt>
                <c:pt idx="28">
                  <c:v>44774</c:v>
                </c:pt>
                <c:pt idx="29">
                  <c:v>44743</c:v>
                </c:pt>
                <c:pt idx="30">
                  <c:v>44713</c:v>
                </c:pt>
                <c:pt idx="31">
                  <c:v>44682</c:v>
                </c:pt>
                <c:pt idx="32">
                  <c:v>44652</c:v>
                </c:pt>
                <c:pt idx="33">
                  <c:v>44621</c:v>
                </c:pt>
                <c:pt idx="34">
                  <c:v>44593</c:v>
                </c:pt>
                <c:pt idx="35">
                  <c:v>44562</c:v>
                </c:pt>
                <c:pt idx="36">
                  <c:v>44531</c:v>
                </c:pt>
                <c:pt idx="37">
                  <c:v>44501</c:v>
                </c:pt>
                <c:pt idx="38">
                  <c:v>44470</c:v>
                </c:pt>
                <c:pt idx="39">
                  <c:v>44440</c:v>
                </c:pt>
                <c:pt idx="40">
                  <c:v>44409</c:v>
                </c:pt>
                <c:pt idx="41">
                  <c:v>44378</c:v>
                </c:pt>
                <c:pt idx="42">
                  <c:v>44348</c:v>
                </c:pt>
                <c:pt idx="43">
                  <c:v>44317</c:v>
                </c:pt>
                <c:pt idx="44">
                  <c:v>44287</c:v>
                </c:pt>
                <c:pt idx="45">
                  <c:v>44256</c:v>
                </c:pt>
                <c:pt idx="46">
                  <c:v>44228</c:v>
                </c:pt>
                <c:pt idx="47">
                  <c:v>44197</c:v>
                </c:pt>
                <c:pt idx="48">
                  <c:v>44166</c:v>
                </c:pt>
                <c:pt idx="49">
                  <c:v>44136</c:v>
                </c:pt>
                <c:pt idx="50">
                  <c:v>44105</c:v>
                </c:pt>
                <c:pt idx="51">
                  <c:v>44075</c:v>
                </c:pt>
                <c:pt idx="52">
                  <c:v>44044</c:v>
                </c:pt>
                <c:pt idx="53">
                  <c:v>44013</c:v>
                </c:pt>
                <c:pt idx="54">
                  <c:v>43983</c:v>
                </c:pt>
                <c:pt idx="55">
                  <c:v>43952</c:v>
                </c:pt>
                <c:pt idx="56">
                  <c:v>43922</c:v>
                </c:pt>
                <c:pt idx="57">
                  <c:v>43891</c:v>
                </c:pt>
                <c:pt idx="58">
                  <c:v>43862</c:v>
                </c:pt>
                <c:pt idx="59">
                  <c:v>43831</c:v>
                </c:pt>
                <c:pt idx="60">
                  <c:v>43800</c:v>
                </c:pt>
                <c:pt idx="61">
                  <c:v>43770</c:v>
                </c:pt>
                <c:pt idx="62">
                  <c:v>43739</c:v>
                </c:pt>
                <c:pt idx="63">
                  <c:v>43709</c:v>
                </c:pt>
                <c:pt idx="64">
                  <c:v>43678</c:v>
                </c:pt>
                <c:pt idx="65">
                  <c:v>43647</c:v>
                </c:pt>
                <c:pt idx="66">
                  <c:v>43617</c:v>
                </c:pt>
                <c:pt idx="67">
                  <c:v>43586</c:v>
                </c:pt>
                <c:pt idx="68">
                  <c:v>43556</c:v>
                </c:pt>
                <c:pt idx="69">
                  <c:v>43525</c:v>
                </c:pt>
                <c:pt idx="70">
                  <c:v>43497</c:v>
                </c:pt>
                <c:pt idx="71">
                  <c:v>43466</c:v>
                </c:pt>
                <c:pt idx="72">
                  <c:v>43435</c:v>
                </c:pt>
                <c:pt idx="73">
                  <c:v>43405</c:v>
                </c:pt>
                <c:pt idx="74">
                  <c:v>43374</c:v>
                </c:pt>
                <c:pt idx="75">
                  <c:v>43344</c:v>
                </c:pt>
                <c:pt idx="76">
                  <c:v>43313</c:v>
                </c:pt>
                <c:pt idx="77">
                  <c:v>43282</c:v>
                </c:pt>
                <c:pt idx="78">
                  <c:v>43252</c:v>
                </c:pt>
                <c:pt idx="79">
                  <c:v>43221</c:v>
                </c:pt>
                <c:pt idx="80">
                  <c:v>43191</c:v>
                </c:pt>
                <c:pt idx="81">
                  <c:v>43160</c:v>
                </c:pt>
                <c:pt idx="82">
                  <c:v>43132</c:v>
                </c:pt>
                <c:pt idx="83">
                  <c:v>43101</c:v>
                </c:pt>
                <c:pt idx="84">
                  <c:v>43070</c:v>
                </c:pt>
                <c:pt idx="85">
                  <c:v>43040</c:v>
                </c:pt>
                <c:pt idx="86">
                  <c:v>43009</c:v>
                </c:pt>
                <c:pt idx="87">
                  <c:v>42979</c:v>
                </c:pt>
                <c:pt idx="88">
                  <c:v>42948</c:v>
                </c:pt>
                <c:pt idx="89">
                  <c:v>42917</c:v>
                </c:pt>
                <c:pt idx="90">
                  <c:v>42887</c:v>
                </c:pt>
                <c:pt idx="91">
                  <c:v>42856</c:v>
                </c:pt>
                <c:pt idx="92">
                  <c:v>42826</c:v>
                </c:pt>
                <c:pt idx="93">
                  <c:v>42795</c:v>
                </c:pt>
                <c:pt idx="94">
                  <c:v>42767</c:v>
                </c:pt>
                <c:pt idx="95">
                  <c:v>42736</c:v>
                </c:pt>
                <c:pt idx="96">
                  <c:v>42705</c:v>
                </c:pt>
                <c:pt idx="97">
                  <c:v>42675</c:v>
                </c:pt>
                <c:pt idx="98">
                  <c:v>42644</c:v>
                </c:pt>
                <c:pt idx="99">
                  <c:v>42614</c:v>
                </c:pt>
                <c:pt idx="100">
                  <c:v>42583</c:v>
                </c:pt>
                <c:pt idx="101">
                  <c:v>42552</c:v>
                </c:pt>
                <c:pt idx="102">
                  <c:v>42522</c:v>
                </c:pt>
                <c:pt idx="103">
                  <c:v>42491</c:v>
                </c:pt>
                <c:pt idx="104">
                  <c:v>42461</c:v>
                </c:pt>
                <c:pt idx="105">
                  <c:v>42430</c:v>
                </c:pt>
                <c:pt idx="106">
                  <c:v>42401</c:v>
                </c:pt>
                <c:pt idx="107">
                  <c:v>42370</c:v>
                </c:pt>
                <c:pt idx="108">
                  <c:v>42339</c:v>
                </c:pt>
                <c:pt idx="109">
                  <c:v>42309</c:v>
                </c:pt>
                <c:pt idx="110">
                  <c:v>42278</c:v>
                </c:pt>
                <c:pt idx="111">
                  <c:v>42248</c:v>
                </c:pt>
                <c:pt idx="112">
                  <c:v>42217</c:v>
                </c:pt>
                <c:pt idx="113">
                  <c:v>42186</c:v>
                </c:pt>
                <c:pt idx="114">
                  <c:v>42156</c:v>
                </c:pt>
                <c:pt idx="115">
                  <c:v>42125</c:v>
                </c:pt>
                <c:pt idx="116">
                  <c:v>42095</c:v>
                </c:pt>
                <c:pt idx="117">
                  <c:v>42064</c:v>
                </c:pt>
                <c:pt idx="118">
                  <c:v>42036</c:v>
                </c:pt>
                <c:pt idx="119">
                  <c:v>42005</c:v>
                </c:pt>
                <c:pt idx="120">
                  <c:v>41974</c:v>
                </c:pt>
              </c:numCache>
            </c:numRef>
          </c:cat>
          <c:val>
            <c:numRef>
              <c:f>grafico!$F$4:$F$124</c:f>
              <c:numCache>
                <c:formatCode>0.0</c:formatCode>
                <c:ptCount val="121"/>
                <c:pt idx="0">
                  <c:v>1.9230500052489767</c:v>
                </c:pt>
                <c:pt idx="1">
                  <c:v>2.0352607410979102</c:v>
                </c:pt>
                <c:pt idx="2">
                  <c:v>1.9528348686982915</c:v>
                </c:pt>
                <c:pt idx="3">
                  <c:v>2.0834112712182393</c:v>
                </c:pt>
                <c:pt idx="4">
                  <c:v>2.0684952995618899</c:v>
                </c:pt>
                <c:pt idx="5">
                  <c:v>2.0057973895183197</c:v>
                </c:pt>
                <c:pt idx="6">
                  <c:v>1.9921666657387664</c:v>
                </c:pt>
                <c:pt idx="7">
                  <c:v>1.9008008211356906</c:v>
                </c:pt>
                <c:pt idx="8">
                  <c:v>1.8263175391391973</c:v>
                </c:pt>
                <c:pt idx="9">
                  <c:v>1.8368309946603749</c:v>
                </c:pt>
                <c:pt idx="10">
                  <c:v>1.9498313892420809</c:v>
                </c:pt>
                <c:pt idx="11">
                  <c:v>1.965132303537134</c:v>
                </c:pt>
                <c:pt idx="12">
                  <c:v>1.8344692174542072</c:v>
                </c:pt>
                <c:pt idx="13">
                  <c:v>1.7765936290532305</c:v>
                </c:pt>
                <c:pt idx="14">
                  <c:v>1.8078243220266939</c:v>
                </c:pt>
                <c:pt idx="15">
                  <c:v>1.8356697861323121</c:v>
                </c:pt>
                <c:pt idx="16">
                  <c:v>1.8110670855236504</c:v>
                </c:pt>
                <c:pt idx="17">
                  <c:v>1.8042783429777101</c:v>
                </c:pt>
                <c:pt idx="18">
                  <c:v>1.847329967904779</c:v>
                </c:pt>
                <c:pt idx="19">
                  <c:v>1.877635470134527</c:v>
                </c:pt>
                <c:pt idx="20">
                  <c:v>1.906659313387564</c:v>
                </c:pt>
                <c:pt idx="21">
                  <c:v>1.8942593322635632</c:v>
                </c:pt>
                <c:pt idx="22">
                  <c:v>2.0477584366788788</c:v>
                </c:pt>
                <c:pt idx="23">
                  <c:v>2.1276232088928873</c:v>
                </c:pt>
                <c:pt idx="24">
                  <c:v>1.9380509845351286</c:v>
                </c:pt>
                <c:pt idx="25">
                  <c:v>1.9903635435741946</c:v>
                </c:pt>
                <c:pt idx="26">
                  <c:v>1.9457420866405277</c:v>
                </c:pt>
                <c:pt idx="27">
                  <c:v>2.0046018089025419</c:v>
                </c:pt>
                <c:pt idx="28">
                  <c:v>2.0046270066100096</c:v>
                </c:pt>
                <c:pt idx="29">
                  <c:v>2.1436625122219888</c:v>
                </c:pt>
                <c:pt idx="30">
                  <c:v>2.0521625368324403</c:v>
                </c:pt>
                <c:pt idx="31">
                  <c:v>2.0428664940762977</c:v>
                </c:pt>
                <c:pt idx="32">
                  <c:v>1.9762062923046968</c:v>
                </c:pt>
                <c:pt idx="33">
                  <c:v>2.0875463266717498</c:v>
                </c:pt>
                <c:pt idx="34">
                  <c:v>2.4704948033562375</c:v>
                </c:pt>
                <c:pt idx="35">
                  <c:v>2.73793171939099</c:v>
                </c:pt>
                <c:pt idx="36">
                  <c:v>2.5759110175518449</c:v>
                </c:pt>
                <c:pt idx="37">
                  <c:v>2.591056721549398</c:v>
                </c:pt>
                <c:pt idx="38">
                  <c:v>2.6341461668432662</c:v>
                </c:pt>
                <c:pt idx="39">
                  <c:v>2.5533213818498957</c:v>
                </c:pt>
                <c:pt idx="40">
                  <c:v>2.5324249116305784</c:v>
                </c:pt>
                <c:pt idx="41">
                  <c:v>2.3927545494298492</c:v>
                </c:pt>
                <c:pt idx="42">
                  <c:v>2.4183956309347381</c:v>
                </c:pt>
                <c:pt idx="43">
                  <c:v>2.5574553374384057</c:v>
                </c:pt>
                <c:pt idx="44">
                  <c:v>2.6476476400968552</c:v>
                </c:pt>
                <c:pt idx="45">
                  <c:v>2.5520866237172095</c:v>
                </c:pt>
                <c:pt idx="46">
                  <c:v>2.7363057912209521</c:v>
                </c:pt>
                <c:pt idx="47">
                  <c:v>2.8184355769840765</c:v>
                </c:pt>
                <c:pt idx="48">
                  <c:v>2.6085999735927117</c:v>
                </c:pt>
                <c:pt idx="49">
                  <c:v>2.8575877735146333</c:v>
                </c:pt>
                <c:pt idx="50">
                  <c:v>2.9869584997219838</c:v>
                </c:pt>
                <c:pt idx="51">
                  <c:v>2.9984528714369794</c:v>
                </c:pt>
                <c:pt idx="52">
                  <c:v>3.0801674624593449</c:v>
                </c:pt>
                <c:pt idx="53">
                  <c:v>2.9367138918099842</c:v>
                </c:pt>
                <c:pt idx="54">
                  <c:v>3.0140339961458364</c:v>
                </c:pt>
                <c:pt idx="55">
                  <c:v>3.4093293885601579</c:v>
                </c:pt>
                <c:pt idx="56">
                  <c:v>3.2092176446109031</c:v>
                </c:pt>
                <c:pt idx="57">
                  <c:v>2.6567544341821057</c:v>
                </c:pt>
                <c:pt idx="58">
                  <c:v>2.5624240024884766</c:v>
                </c:pt>
                <c:pt idx="59">
                  <c:v>2.4424147281290138</c:v>
                </c:pt>
                <c:pt idx="60">
                  <c:v>2.3126231207879733</c:v>
                </c:pt>
                <c:pt idx="61">
                  <c:v>2.3921284416847852</c:v>
                </c:pt>
                <c:pt idx="62">
                  <c:v>2.3300718862420693</c:v>
                </c:pt>
                <c:pt idx="63">
                  <c:v>2.50775441681989</c:v>
                </c:pt>
                <c:pt idx="64">
                  <c:v>2.4670960658270191</c:v>
                </c:pt>
                <c:pt idx="65">
                  <c:v>2.3041862798977326</c:v>
                </c:pt>
                <c:pt idx="66">
                  <c:v>2.5041263122576316</c:v>
                </c:pt>
                <c:pt idx="67">
                  <c:v>2.5066502223231959</c:v>
                </c:pt>
                <c:pt idx="68">
                  <c:v>2.4357364980643523</c:v>
                </c:pt>
                <c:pt idx="69">
                  <c:v>2.4535682808129065</c:v>
                </c:pt>
                <c:pt idx="70">
                  <c:v>2.4449598480492547</c:v>
                </c:pt>
                <c:pt idx="71">
                  <c:v>2.4405945721980524</c:v>
                </c:pt>
                <c:pt idx="72">
                  <c:v>2.4313828544732536</c:v>
                </c:pt>
                <c:pt idx="73">
                  <c:v>2.3748209762656742</c:v>
                </c:pt>
                <c:pt idx="74">
                  <c:v>2.3455724074976407</c:v>
                </c:pt>
                <c:pt idx="75">
                  <c:v>2.7318112676864792</c:v>
                </c:pt>
                <c:pt idx="76">
                  <c:v>2.5160671051503134</c:v>
                </c:pt>
                <c:pt idx="77">
                  <c:v>2.4678160994296197</c:v>
                </c:pt>
                <c:pt idx="78">
                  <c:v>2.4658228506081712</c:v>
                </c:pt>
                <c:pt idx="79">
                  <c:v>2.4883663446840338</c:v>
                </c:pt>
                <c:pt idx="80">
                  <c:v>2.2157114284548056</c:v>
                </c:pt>
                <c:pt idx="81">
                  <c:v>2.1232344929044094</c:v>
                </c:pt>
                <c:pt idx="82">
                  <c:v>2.2727464525540406</c:v>
                </c:pt>
                <c:pt idx="83">
                  <c:v>2.1899102354861273</c:v>
                </c:pt>
                <c:pt idx="84">
                  <c:v>2.1353234058103414</c:v>
                </c:pt>
                <c:pt idx="85">
                  <c:v>2.1674554058973428</c:v>
                </c:pt>
                <c:pt idx="86">
                  <c:v>2.1358554349474108</c:v>
                </c:pt>
                <c:pt idx="87">
                  <c:v>2.1961059907834102</c:v>
                </c:pt>
                <c:pt idx="88">
                  <c:v>2.1632693527918785</c:v>
                </c:pt>
                <c:pt idx="89">
                  <c:v>2.2255196864650806</c:v>
                </c:pt>
                <c:pt idx="90">
                  <c:v>2.2907961226373841</c:v>
                </c:pt>
                <c:pt idx="91">
                  <c:v>2.1914238483836046</c:v>
                </c:pt>
                <c:pt idx="92">
                  <c:v>2.1844213347315677</c:v>
                </c:pt>
                <c:pt idx="93">
                  <c:v>2.063762281278926</c:v>
                </c:pt>
                <c:pt idx="94">
                  <c:v>2.2412743728360565</c:v>
                </c:pt>
                <c:pt idx="95">
                  <c:v>2.2870826491516145</c:v>
                </c:pt>
                <c:pt idx="96">
                  <c:v>2.2384281404076827</c:v>
                </c:pt>
                <c:pt idx="97">
                  <c:v>2.2417121481572333</c:v>
                </c:pt>
                <c:pt idx="98">
                  <c:v>2.1757260747563967</c:v>
                </c:pt>
                <c:pt idx="99">
                  <c:v>2.3086420522536892</c:v>
                </c:pt>
                <c:pt idx="100">
                  <c:v>2.2455898348960583</c:v>
                </c:pt>
                <c:pt idx="101">
                  <c:v>2.3292215327178241</c:v>
                </c:pt>
                <c:pt idx="102">
                  <c:v>2.4052470623980344</c:v>
                </c:pt>
                <c:pt idx="103">
                  <c:v>2.5102011216399149</c:v>
                </c:pt>
                <c:pt idx="104">
                  <c:v>2.502096588122328</c:v>
                </c:pt>
                <c:pt idx="105">
                  <c:v>2.5357142857142856</c:v>
                </c:pt>
                <c:pt idx="106">
                  <c:v>2.9446014929164308</c:v>
                </c:pt>
                <c:pt idx="107">
                  <c:v>3.0441153931302263</c:v>
                </c:pt>
                <c:pt idx="108">
                  <c:v>2.7095783576700594</c:v>
                </c:pt>
                <c:pt idx="109">
                  <c:v>2.6660294370225444</c:v>
                </c:pt>
                <c:pt idx="110">
                  <c:v>2.7337949824043597</c:v>
                </c:pt>
                <c:pt idx="111">
                  <c:v>2.8727582040193336</c:v>
                </c:pt>
                <c:pt idx="112">
                  <c:v>2.6244582264043341</c:v>
                </c:pt>
                <c:pt idx="113">
                  <c:v>2.3803958578428204</c:v>
                </c:pt>
                <c:pt idx="114">
                  <c:v>2.37848788072335</c:v>
                </c:pt>
                <c:pt idx="115">
                  <c:v>2.3174850988249718</c:v>
                </c:pt>
                <c:pt idx="116">
                  <c:v>2.2653411315735501</c:v>
                </c:pt>
                <c:pt idx="117">
                  <c:v>2.2414572957474945</c:v>
                </c:pt>
                <c:pt idx="118">
                  <c:v>2.2146901973720383</c:v>
                </c:pt>
                <c:pt idx="119">
                  <c:v>2.0306420288065383</c:v>
                </c:pt>
                <c:pt idx="120">
                  <c:v>1.9315216236319201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14-473A-AC84-1F2CA18DE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53216"/>
        <c:axId val="944835456"/>
      </c:lineChart>
      <c:dateAx>
        <c:axId val="944853216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FFFFFF"/>
                </a:solidFill>
                <a:latin typeface="BancoDoBrasil Textos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944835456"/>
        <c:crosses val="autoZero"/>
        <c:auto val="1"/>
        <c:lblOffset val="100"/>
        <c:baseTimeUnit val="months"/>
        <c:majorUnit val="6"/>
        <c:majorTimeUnit val="months"/>
      </c:dateAx>
      <c:valAx>
        <c:axId val="944835456"/>
        <c:scaling>
          <c:orientation val="minMax"/>
          <c:min val="1"/>
        </c:scaling>
        <c:delete val="0"/>
        <c:axPos val="l"/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FFFFFF"/>
                </a:solidFill>
                <a:latin typeface="BancoDoBrasil Textos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94485321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solidFill>
            <a:srgbClr val="FFFFFF"/>
          </a:solidFill>
          <a:latin typeface="BancoDoBrasil Textos" panose="00000500000000000000" pitchFamily="2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rgbClr val="FFFFFF"/>
                </a:solidFill>
                <a:latin typeface="BancoDoBrasil Textos" panose="00000500000000000000" pitchFamily="2" charset="0"/>
                <a:ea typeface="+mn-ea"/>
                <a:cs typeface="+mn-cs"/>
              </a:defRPr>
            </a:pPr>
            <a:r>
              <a:rPr lang="pt-BR" b="1"/>
              <a:t>Net Public Sector Debt (% GDP)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rgbClr val="FFFFFF"/>
              </a:solidFill>
              <a:latin typeface="BancoDoBrasil Textos" panose="00000500000000000000" pitchFamily="2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Federal Government</c:v>
          </c:tx>
          <c:spPr>
            <a:ln w="28575" cap="rnd">
              <a:solidFill>
                <a:srgbClr val="FCFC30"/>
              </a:solidFill>
              <a:round/>
            </a:ln>
            <a:effectLst/>
          </c:spPr>
          <c:marker>
            <c:symbol val="none"/>
          </c:marker>
          <c:cat>
            <c:numRef>
              <c:f>'grafico (2)'!$B$4:$B$124</c:f>
              <c:numCache>
                <c:formatCode>[$-416]mmm\-yy;@</c:formatCode>
                <c:ptCount val="121"/>
                <c:pt idx="0">
                  <c:v>45627</c:v>
                </c:pt>
                <c:pt idx="1">
                  <c:v>45597</c:v>
                </c:pt>
                <c:pt idx="2">
                  <c:v>45566</c:v>
                </c:pt>
                <c:pt idx="3">
                  <c:v>45536</c:v>
                </c:pt>
                <c:pt idx="4">
                  <c:v>45505</c:v>
                </c:pt>
                <c:pt idx="5">
                  <c:v>45474</c:v>
                </c:pt>
                <c:pt idx="6">
                  <c:v>45444</c:v>
                </c:pt>
                <c:pt idx="7">
                  <c:v>45413</c:v>
                </c:pt>
                <c:pt idx="8">
                  <c:v>45383</c:v>
                </c:pt>
                <c:pt idx="9">
                  <c:v>45352</c:v>
                </c:pt>
                <c:pt idx="10">
                  <c:v>45323</c:v>
                </c:pt>
                <c:pt idx="11">
                  <c:v>45292</c:v>
                </c:pt>
                <c:pt idx="12">
                  <c:v>45261</c:v>
                </c:pt>
                <c:pt idx="13">
                  <c:v>45231</c:v>
                </c:pt>
                <c:pt idx="14">
                  <c:v>45200</c:v>
                </c:pt>
                <c:pt idx="15">
                  <c:v>45170</c:v>
                </c:pt>
                <c:pt idx="16">
                  <c:v>45139</c:v>
                </c:pt>
                <c:pt idx="17">
                  <c:v>45108</c:v>
                </c:pt>
                <c:pt idx="18">
                  <c:v>45078</c:v>
                </c:pt>
                <c:pt idx="19">
                  <c:v>45047</c:v>
                </c:pt>
                <c:pt idx="20">
                  <c:v>45017</c:v>
                </c:pt>
                <c:pt idx="21">
                  <c:v>44986</c:v>
                </c:pt>
                <c:pt idx="22">
                  <c:v>44958</c:v>
                </c:pt>
                <c:pt idx="23">
                  <c:v>44927</c:v>
                </c:pt>
                <c:pt idx="24">
                  <c:v>44896</c:v>
                </c:pt>
                <c:pt idx="25">
                  <c:v>44866</c:v>
                </c:pt>
                <c:pt idx="26">
                  <c:v>44835</c:v>
                </c:pt>
                <c:pt idx="27">
                  <c:v>44805</c:v>
                </c:pt>
                <c:pt idx="28">
                  <c:v>44774</c:v>
                </c:pt>
                <c:pt idx="29">
                  <c:v>44743</c:v>
                </c:pt>
                <c:pt idx="30">
                  <c:v>44713</c:v>
                </c:pt>
                <c:pt idx="31">
                  <c:v>44682</c:v>
                </c:pt>
                <c:pt idx="32">
                  <c:v>44652</c:v>
                </c:pt>
                <c:pt idx="33">
                  <c:v>44621</c:v>
                </c:pt>
                <c:pt idx="34">
                  <c:v>44593</c:v>
                </c:pt>
                <c:pt idx="35">
                  <c:v>44562</c:v>
                </c:pt>
                <c:pt idx="36">
                  <c:v>44531</c:v>
                </c:pt>
                <c:pt idx="37">
                  <c:v>44501</c:v>
                </c:pt>
                <c:pt idx="38">
                  <c:v>44470</c:v>
                </c:pt>
                <c:pt idx="39">
                  <c:v>44440</c:v>
                </c:pt>
                <c:pt idx="40">
                  <c:v>44409</c:v>
                </c:pt>
                <c:pt idx="41">
                  <c:v>44378</c:v>
                </c:pt>
                <c:pt idx="42">
                  <c:v>44348</c:v>
                </c:pt>
                <c:pt idx="43">
                  <c:v>44317</c:v>
                </c:pt>
                <c:pt idx="44">
                  <c:v>44287</c:v>
                </c:pt>
                <c:pt idx="45">
                  <c:v>44256</c:v>
                </c:pt>
                <c:pt idx="46">
                  <c:v>44228</c:v>
                </c:pt>
                <c:pt idx="47">
                  <c:v>44197</c:v>
                </c:pt>
                <c:pt idx="48">
                  <c:v>44166</c:v>
                </c:pt>
                <c:pt idx="49">
                  <c:v>44136</c:v>
                </c:pt>
                <c:pt idx="50">
                  <c:v>44105</c:v>
                </c:pt>
                <c:pt idx="51">
                  <c:v>44075</c:v>
                </c:pt>
                <c:pt idx="52">
                  <c:v>44044</c:v>
                </c:pt>
                <c:pt idx="53">
                  <c:v>44013</c:v>
                </c:pt>
                <c:pt idx="54">
                  <c:v>43983</c:v>
                </c:pt>
                <c:pt idx="55">
                  <c:v>43952</c:v>
                </c:pt>
                <c:pt idx="56">
                  <c:v>43922</c:v>
                </c:pt>
                <c:pt idx="57">
                  <c:v>43891</c:v>
                </c:pt>
                <c:pt idx="58">
                  <c:v>43862</c:v>
                </c:pt>
                <c:pt idx="59">
                  <c:v>43831</c:v>
                </c:pt>
                <c:pt idx="60">
                  <c:v>43800</c:v>
                </c:pt>
                <c:pt idx="61">
                  <c:v>43770</c:v>
                </c:pt>
                <c:pt idx="62">
                  <c:v>43739</c:v>
                </c:pt>
                <c:pt idx="63">
                  <c:v>43709</c:v>
                </c:pt>
                <c:pt idx="64">
                  <c:v>43678</c:v>
                </c:pt>
                <c:pt idx="65">
                  <c:v>43647</c:v>
                </c:pt>
                <c:pt idx="66">
                  <c:v>43617</c:v>
                </c:pt>
                <c:pt idx="67">
                  <c:v>43586</c:v>
                </c:pt>
                <c:pt idx="68">
                  <c:v>43556</c:v>
                </c:pt>
                <c:pt idx="69">
                  <c:v>43525</c:v>
                </c:pt>
                <c:pt idx="70">
                  <c:v>43497</c:v>
                </c:pt>
                <c:pt idx="71">
                  <c:v>43466</c:v>
                </c:pt>
                <c:pt idx="72">
                  <c:v>43435</c:v>
                </c:pt>
                <c:pt idx="73">
                  <c:v>43405</c:v>
                </c:pt>
                <c:pt idx="74">
                  <c:v>43374</c:v>
                </c:pt>
                <c:pt idx="75">
                  <c:v>43344</c:v>
                </c:pt>
                <c:pt idx="76">
                  <c:v>43313</c:v>
                </c:pt>
                <c:pt idx="77">
                  <c:v>43282</c:v>
                </c:pt>
                <c:pt idx="78">
                  <c:v>43252</c:v>
                </c:pt>
                <c:pt idx="79">
                  <c:v>43221</c:v>
                </c:pt>
                <c:pt idx="80">
                  <c:v>43191</c:v>
                </c:pt>
                <c:pt idx="81">
                  <c:v>43160</c:v>
                </c:pt>
                <c:pt idx="82">
                  <c:v>43132</c:v>
                </c:pt>
                <c:pt idx="83">
                  <c:v>43101</c:v>
                </c:pt>
                <c:pt idx="84">
                  <c:v>43070</c:v>
                </c:pt>
                <c:pt idx="85">
                  <c:v>43040</c:v>
                </c:pt>
                <c:pt idx="86">
                  <c:v>43009</c:v>
                </c:pt>
                <c:pt idx="87">
                  <c:v>42979</c:v>
                </c:pt>
                <c:pt idx="88">
                  <c:v>42948</c:v>
                </c:pt>
                <c:pt idx="89">
                  <c:v>42917</c:v>
                </c:pt>
                <c:pt idx="90">
                  <c:v>42887</c:v>
                </c:pt>
                <c:pt idx="91">
                  <c:v>42856</c:v>
                </c:pt>
                <c:pt idx="92">
                  <c:v>42826</c:v>
                </c:pt>
                <c:pt idx="93">
                  <c:v>42795</c:v>
                </c:pt>
                <c:pt idx="94">
                  <c:v>42767</c:v>
                </c:pt>
                <c:pt idx="95">
                  <c:v>42736</c:v>
                </c:pt>
                <c:pt idx="96">
                  <c:v>42705</c:v>
                </c:pt>
                <c:pt idx="97">
                  <c:v>42675</c:v>
                </c:pt>
                <c:pt idx="98">
                  <c:v>42644</c:v>
                </c:pt>
                <c:pt idx="99">
                  <c:v>42614</c:v>
                </c:pt>
                <c:pt idx="100">
                  <c:v>42583</c:v>
                </c:pt>
                <c:pt idx="101">
                  <c:v>42552</c:v>
                </c:pt>
                <c:pt idx="102">
                  <c:v>42522</c:v>
                </c:pt>
                <c:pt idx="103">
                  <c:v>42491</c:v>
                </c:pt>
                <c:pt idx="104">
                  <c:v>42461</c:v>
                </c:pt>
                <c:pt idx="105">
                  <c:v>42430</c:v>
                </c:pt>
                <c:pt idx="106">
                  <c:v>42401</c:v>
                </c:pt>
                <c:pt idx="107">
                  <c:v>42370</c:v>
                </c:pt>
                <c:pt idx="108">
                  <c:v>42339</c:v>
                </c:pt>
                <c:pt idx="109">
                  <c:v>42309</c:v>
                </c:pt>
                <c:pt idx="110">
                  <c:v>42278</c:v>
                </c:pt>
                <c:pt idx="111">
                  <c:v>42248</c:v>
                </c:pt>
                <c:pt idx="112">
                  <c:v>42217</c:v>
                </c:pt>
                <c:pt idx="113">
                  <c:v>42186</c:v>
                </c:pt>
                <c:pt idx="114">
                  <c:v>42156</c:v>
                </c:pt>
                <c:pt idx="115">
                  <c:v>42125</c:v>
                </c:pt>
                <c:pt idx="116">
                  <c:v>42095</c:v>
                </c:pt>
                <c:pt idx="117">
                  <c:v>42064</c:v>
                </c:pt>
                <c:pt idx="118">
                  <c:v>42036</c:v>
                </c:pt>
                <c:pt idx="119">
                  <c:v>42005</c:v>
                </c:pt>
                <c:pt idx="120">
                  <c:v>41974</c:v>
                </c:pt>
              </c:numCache>
            </c:numRef>
          </c:cat>
          <c:val>
            <c:numRef>
              <c:f>'grafico (2)'!$C$4:$C$124</c:f>
              <c:numCache>
                <c:formatCode>0.0</c:formatCode>
                <c:ptCount val="121"/>
                <c:pt idx="0">
                  <c:v>54.55</c:v>
                </c:pt>
                <c:pt idx="1">
                  <c:v>54.66</c:v>
                </c:pt>
                <c:pt idx="2">
                  <c:v>54.39</c:v>
                </c:pt>
                <c:pt idx="3">
                  <c:v>54.5</c:v>
                </c:pt>
                <c:pt idx="4">
                  <c:v>54.47</c:v>
                </c:pt>
                <c:pt idx="5">
                  <c:v>54.08</c:v>
                </c:pt>
                <c:pt idx="6">
                  <c:v>53.86</c:v>
                </c:pt>
                <c:pt idx="7">
                  <c:v>53.19</c:v>
                </c:pt>
                <c:pt idx="8">
                  <c:v>52.31</c:v>
                </c:pt>
                <c:pt idx="9">
                  <c:v>52.2</c:v>
                </c:pt>
                <c:pt idx="10">
                  <c:v>51.86</c:v>
                </c:pt>
                <c:pt idx="11">
                  <c:v>51.11</c:v>
                </c:pt>
                <c:pt idx="12">
                  <c:v>51.29</c:v>
                </c:pt>
                <c:pt idx="13">
                  <c:v>49.95</c:v>
                </c:pt>
                <c:pt idx="14">
                  <c:v>49.58</c:v>
                </c:pt>
                <c:pt idx="15">
                  <c:v>49.66</c:v>
                </c:pt>
                <c:pt idx="16">
                  <c:v>49.56</c:v>
                </c:pt>
                <c:pt idx="17">
                  <c:v>49.03</c:v>
                </c:pt>
                <c:pt idx="18">
                  <c:v>48.61</c:v>
                </c:pt>
                <c:pt idx="19">
                  <c:v>48.19</c:v>
                </c:pt>
                <c:pt idx="20">
                  <c:v>47.67</c:v>
                </c:pt>
                <c:pt idx="21">
                  <c:v>47.8</c:v>
                </c:pt>
                <c:pt idx="22">
                  <c:v>47.6</c:v>
                </c:pt>
                <c:pt idx="23">
                  <c:v>47.14</c:v>
                </c:pt>
                <c:pt idx="24">
                  <c:v>47.89</c:v>
                </c:pt>
                <c:pt idx="25">
                  <c:v>47.86</c:v>
                </c:pt>
                <c:pt idx="26">
                  <c:v>47.7</c:v>
                </c:pt>
                <c:pt idx="27">
                  <c:v>48.23</c:v>
                </c:pt>
                <c:pt idx="28">
                  <c:v>48.45</c:v>
                </c:pt>
                <c:pt idx="29">
                  <c:v>48.16</c:v>
                </c:pt>
                <c:pt idx="30">
                  <c:v>48.57</c:v>
                </c:pt>
                <c:pt idx="31">
                  <c:v>48.64</c:v>
                </c:pt>
                <c:pt idx="32">
                  <c:v>48.4</c:v>
                </c:pt>
                <c:pt idx="33">
                  <c:v>48.62</c:v>
                </c:pt>
                <c:pt idx="34">
                  <c:v>48.47</c:v>
                </c:pt>
                <c:pt idx="35">
                  <c:v>48.95</c:v>
                </c:pt>
                <c:pt idx="36">
                  <c:v>49.7</c:v>
                </c:pt>
                <c:pt idx="37">
                  <c:v>49.9</c:v>
                </c:pt>
                <c:pt idx="38">
                  <c:v>50.11</c:v>
                </c:pt>
                <c:pt idx="39">
                  <c:v>50.41</c:v>
                </c:pt>
                <c:pt idx="40">
                  <c:v>50.54</c:v>
                </c:pt>
                <c:pt idx="41">
                  <c:v>50.77</c:v>
                </c:pt>
                <c:pt idx="42">
                  <c:v>50.8</c:v>
                </c:pt>
                <c:pt idx="43">
                  <c:v>50.44</c:v>
                </c:pt>
                <c:pt idx="44">
                  <c:v>50.86</c:v>
                </c:pt>
                <c:pt idx="45">
                  <c:v>52.08</c:v>
                </c:pt>
                <c:pt idx="46">
                  <c:v>52.54</c:v>
                </c:pt>
                <c:pt idx="47">
                  <c:v>52.52</c:v>
                </c:pt>
                <c:pt idx="48">
                  <c:v>52.81</c:v>
                </c:pt>
                <c:pt idx="49">
                  <c:v>52.32</c:v>
                </c:pt>
                <c:pt idx="50">
                  <c:v>52.18</c:v>
                </c:pt>
                <c:pt idx="51">
                  <c:v>51.81</c:v>
                </c:pt>
                <c:pt idx="52">
                  <c:v>50.59</c:v>
                </c:pt>
                <c:pt idx="53">
                  <c:v>53.62</c:v>
                </c:pt>
                <c:pt idx="54">
                  <c:v>52.25</c:v>
                </c:pt>
                <c:pt idx="55">
                  <c:v>49.4</c:v>
                </c:pt>
                <c:pt idx="56">
                  <c:v>47.24</c:v>
                </c:pt>
                <c:pt idx="57">
                  <c:v>45.41</c:v>
                </c:pt>
                <c:pt idx="58">
                  <c:v>45.03</c:v>
                </c:pt>
                <c:pt idx="59">
                  <c:v>44.59</c:v>
                </c:pt>
                <c:pt idx="60">
                  <c:v>44.98</c:v>
                </c:pt>
                <c:pt idx="61">
                  <c:v>44.68</c:v>
                </c:pt>
                <c:pt idx="62">
                  <c:v>44.21</c:v>
                </c:pt>
                <c:pt idx="63">
                  <c:v>44.22</c:v>
                </c:pt>
                <c:pt idx="64">
                  <c:v>44.21</c:v>
                </c:pt>
                <c:pt idx="65">
                  <c:v>43.65</c:v>
                </c:pt>
                <c:pt idx="66">
                  <c:v>43.52</c:v>
                </c:pt>
                <c:pt idx="67">
                  <c:v>42.83</c:v>
                </c:pt>
                <c:pt idx="68">
                  <c:v>42.6</c:v>
                </c:pt>
                <c:pt idx="69">
                  <c:v>42.6</c:v>
                </c:pt>
                <c:pt idx="70">
                  <c:v>43.06</c:v>
                </c:pt>
                <c:pt idx="71">
                  <c:v>42.89</c:v>
                </c:pt>
                <c:pt idx="72">
                  <c:v>42.29</c:v>
                </c:pt>
                <c:pt idx="73">
                  <c:v>41.84</c:v>
                </c:pt>
                <c:pt idx="74">
                  <c:v>42.18</c:v>
                </c:pt>
                <c:pt idx="75">
                  <c:v>40.94</c:v>
                </c:pt>
                <c:pt idx="76">
                  <c:v>39.99</c:v>
                </c:pt>
                <c:pt idx="77">
                  <c:v>41.22</c:v>
                </c:pt>
                <c:pt idx="78">
                  <c:v>40.479999999999997</c:v>
                </c:pt>
                <c:pt idx="79">
                  <c:v>40.39</c:v>
                </c:pt>
                <c:pt idx="80">
                  <c:v>41.02</c:v>
                </c:pt>
                <c:pt idx="81">
                  <c:v>41.73</c:v>
                </c:pt>
                <c:pt idx="82">
                  <c:v>41.73</c:v>
                </c:pt>
                <c:pt idx="83">
                  <c:v>41.6</c:v>
                </c:pt>
                <c:pt idx="84">
                  <c:v>41.24</c:v>
                </c:pt>
                <c:pt idx="85">
                  <c:v>41.05</c:v>
                </c:pt>
                <c:pt idx="86">
                  <c:v>40.68</c:v>
                </c:pt>
                <c:pt idx="87">
                  <c:v>40.94</c:v>
                </c:pt>
                <c:pt idx="88">
                  <c:v>40.46</c:v>
                </c:pt>
                <c:pt idx="89">
                  <c:v>39.96</c:v>
                </c:pt>
                <c:pt idx="90">
                  <c:v>38.64</c:v>
                </c:pt>
                <c:pt idx="91">
                  <c:v>38.340000000000003</c:v>
                </c:pt>
                <c:pt idx="92">
                  <c:v>37.79</c:v>
                </c:pt>
                <c:pt idx="93">
                  <c:v>37.82</c:v>
                </c:pt>
                <c:pt idx="94">
                  <c:v>37.51</c:v>
                </c:pt>
                <c:pt idx="95">
                  <c:v>36.630000000000003</c:v>
                </c:pt>
                <c:pt idx="96">
                  <c:v>35.85</c:v>
                </c:pt>
                <c:pt idx="97">
                  <c:v>33.200000000000003</c:v>
                </c:pt>
                <c:pt idx="98">
                  <c:v>33.43</c:v>
                </c:pt>
                <c:pt idx="99">
                  <c:v>33.26</c:v>
                </c:pt>
                <c:pt idx="100">
                  <c:v>32.35</c:v>
                </c:pt>
                <c:pt idx="101">
                  <c:v>32.229999999999997</c:v>
                </c:pt>
                <c:pt idx="102">
                  <c:v>31.03</c:v>
                </c:pt>
                <c:pt idx="103">
                  <c:v>28.89</c:v>
                </c:pt>
                <c:pt idx="104">
                  <c:v>28.57</c:v>
                </c:pt>
                <c:pt idx="105">
                  <c:v>28.09</c:v>
                </c:pt>
                <c:pt idx="106">
                  <c:v>27</c:v>
                </c:pt>
                <c:pt idx="107">
                  <c:v>25.18</c:v>
                </c:pt>
                <c:pt idx="108">
                  <c:v>25.03</c:v>
                </c:pt>
                <c:pt idx="109">
                  <c:v>23.6</c:v>
                </c:pt>
                <c:pt idx="110">
                  <c:v>22.73</c:v>
                </c:pt>
                <c:pt idx="111">
                  <c:v>21.8</c:v>
                </c:pt>
                <c:pt idx="112">
                  <c:v>22.18</c:v>
                </c:pt>
                <c:pt idx="113">
                  <c:v>22.66</c:v>
                </c:pt>
                <c:pt idx="114">
                  <c:v>22.91</c:v>
                </c:pt>
                <c:pt idx="115">
                  <c:v>22.24</c:v>
                </c:pt>
                <c:pt idx="116">
                  <c:v>22.28</c:v>
                </c:pt>
                <c:pt idx="117">
                  <c:v>21.46</c:v>
                </c:pt>
                <c:pt idx="118">
                  <c:v>22.04</c:v>
                </c:pt>
                <c:pt idx="119">
                  <c:v>22.35</c:v>
                </c:pt>
                <c:pt idx="120">
                  <c:v>22.02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96-4E0D-A6F3-A3D139AEC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53216"/>
        <c:axId val="944835456"/>
      </c:lineChart>
      <c:dateAx>
        <c:axId val="944853216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FFFFFF"/>
                </a:solidFill>
                <a:latin typeface="BancoDoBrasil Textos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944835456"/>
        <c:crosses val="autoZero"/>
        <c:auto val="1"/>
        <c:lblOffset val="100"/>
        <c:baseTimeUnit val="months"/>
        <c:majorUnit val="6"/>
        <c:majorTimeUnit val="months"/>
      </c:dateAx>
      <c:valAx>
        <c:axId val="944835456"/>
        <c:scaling>
          <c:orientation val="minMax"/>
          <c:min val="0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FCFC30"/>
                </a:solidFill>
                <a:latin typeface="BancoDoBrasil Textos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94485321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FFFFFF"/>
              </a:solidFill>
              <a:latin typeface="BancoDoBrasil Textos" panose="00000500000000000000" pitchFamily="2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solidFill>
            <a:srgbClr val="FFFFFF"/>
          </a:solidFill>
          <a:latin typeface="BancoDoBrasil Textos" panose="00000500000000000000" pitchFamily="2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rgbClr val="FFFFFF"/>
                </a:solidFill>
                <a:latin typeface="BancoDoBrasil Textos" panose="00000500000000000000" pitchFamily="2" charset="0"/>
                <a:ea typeface="+mn-ea"/>
                <a:cs typeface="+mn-cs"/>
              </a:defRPr>
            </a:pPr>
            <a:r>
              <a:rPr lang="pt-BR" b="1"/>
              <a:t>Current Transactions (CT) and Foreign Direct Investments (FDI), USD Billions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rgbClr val="FFFFFF"/>
              </a:solidFill>
              <a:latin typeface="BancoDoBrasil Textos" panose="00000500000000000000" pitchFamily="2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'grafico (3)'!$E$3</c:f>
              <c:strCache>
                <c:ptCount val="1"/>
                <c:pt idx="0">
                  <c:v>CT, 12-mo avg deficit</c:v>
                </c:pt>
              </c:strCache>
            </c:strRef>
          </c:tx>
          <c:spPr>
            <a:ln w="28575" cap="rnd">
              <a:solidFill>
                <a:srgbClr val="FCFC30"/>
              </a:solidFill>
              <a:round/>
            </a:ln>
            <a:effectLst/>
          </c:spPr>
          <c:marker>
            <c:symbol val="none"/>
          </c:marker>
          <c:cat>
            <c:numRef>
              <c:f>'grafico (3)'!$B$4:$B$124</c:f>
              <c:numCache>
                <c:formatCode>[$-416]mmm\-yy;@</c:formatCode>
                <c:ptCount val="121"/>
                <c:pt idx="0">
                  <c:v>45627</c:v>
                </c:pt>
                <c:pt idx="1">
                  <c:v>45597</c:v>
                </c:pt>
                <c:pt idx="2">
                  <c:v>45566</c:v>
                </c:pt>
                <c:pt idx="3">
                  <c:v>45536</c:v>
                </c:pt>
                <c:pt idx="4">
                  <c:v>45505</c:v>
                </c:pt>
                <c:pt idx="5">
                  <c:v>45474</c:v>
                </c:pt>
                <c:pt idx="6">
                  <c:v>45444</c:v>
                </c:pt>
                <c:pt idx="7">
                  <c:v>45413</c:v>
                </c:pt>
                <c:pt idx="8">
                  <c:v>45383</c:v>
                </c:pt>
                <c:pt idx="9">
                  <c:v>45352</c:v>
                </c:pt>
                <c:pt idx="10">
                  <c:v>45323</c:v>
                </c:pt>
                <c:pt idx="11">
                  <c:v>45292</c:v>
                </c:pt>
                <c:pt idx="12">
                  <c:v>45261</c:v>
                </c:pt>
                <c:pt idx="13">
                  <c:v>45231</c:v>
                </c:pt>
                <c:pt idx="14">
                  <c:v>45200</c:v>
                </c:pt>
                <c:pt idx="15">
                  <c:v>45170</c:v>
                </c:pt>
                <c:pt idx="16">
                  <c:v>45139</c:v>
                </c:pt>
                <c:pt idx="17">
                  <c:v>45108</c:v>
                </c:pt>
                <c:pt idx="18">
                  <c:v>45078</c:v>
                </c:pt>
                <c:pt idx="19">
                  <c:v>45047</c:v>
                </c:pt>
                <c:pt idx="20">
                  <c:v>45017</c:v>
                </c:pt>
                <c:pt idx="21">
                  <c:v>44986</c:v>
                </c:pt>
                <c:pt idx="22">
                  <c:v>44958</c:v>
                </c:pt>
                <c:pt idx="23">
                  <c:v>44927</c:v>
                </c:pt>
                <c:pt idx="24">
                  <c:v>44896</c:v>
                </c:pt>
                <c:pt idx="25">
                  <c:v>44866</c:v>
                </c:pt>
                <c:pt idx="26">
                  <c:v>44835</c:v>
                </c:pt>
                <c:pt idx="27">
                  <c:v>44805</c:v>
                </c:pt>
                <c:pt idx="28">
                  <c:v>44774</c:v>
                </c:pt>
                <c:pt idx="29">
                  <c:v>44743</c:v>
                </c:pt>
                <c:pt idx="30">
                  <c:v>44713</c:v>
                </c:pt>
                <c:pt idx="31">
                  <c:v>44682</c:v>
                </c:pt>
                <c:pt idx="32">
                  <c:v>44652</c:v>
                </c:pt>
                <c:pt idx="33">
                  <c:v>44621</c:v>
                </c:pt>
                <c:pt idx="34">
                  <c:v>44593</c:v>
                </c:pt>
                <c:pt idx="35">
                  <c:v>44562</c:v>
                </c:pt>
                <c:pt idx="36">
                  <c:v>44531</c:v>
                </c:pt>
                <c:pt idx="37">
                  <c:v>44501</c:v>
                </c:pt>
                <c:pt idx="38">
                  <c:v>44470</c:v>
                </c:pt>
                <c:pt idx="39">
                  <c:v>44440</c:v>
                </c:pt>
                <c:pt idx="40">
                  <c:v>44409</c:v>
                </c:pt>
                <c:pt idx="41">
                  <c:v>44378</c:v>
                </c:pt>
                <c:pt idx="42">
                  <c:v>44348</c:v>
                </c:pt>
                <c:pt idx="43">
                  <c:v>44317</c:v>
                </c:pt>
                <c:pt idx="44">
                  <c:v>44287</c:v>
                </c:pt>
                <c:pt idx="45">
                  <c:v>44256</c:v>
                </c:pt>
                <c:pt idx="46">
                  <c:v>44228</c:v>
                </c:pt>
                <c:pt idx="47">
                  <c:v>44197</c:v>
                </c:pt>
                <c:pt idx="48">
                  <c:v>44166</c:v>
                </c:pt>
                <c:pt idx="49">
                  <c:v>44136</c:v>
                </c:pt>
                <c:pt idx="50">
                  <c:v>44105</c:v>
                </c:pt>
                <c:pt idx="51">
                  <c:v>44075</c:v>
                </c:pt>
                <c:pt idx="52">
                  <c:v>44044</c:v>
                </c:pt>
                <c:pt idx="53">
                  <c:v>44013</c:v>
                </c:pt>
                <c:pt idx="54">
                  <c:v>43983</c:v>
                </c:pt>
                <c:pt idx="55">
                  <c:v>43952</c:v>
                </c:pt>
                <c:pt idx="56">
                  <c:v>43922</c:v>
                </c:pt>
                <c:pt idx="57">
                  <c:v>43891</c:v>
                </c:pt>
                <c:pt idx="58">
                  <c:v>43862</c:v>
                </c:pt>
                <c:pt idx="59">
                  <c:v>43831</c:v>
                </c:pt>
                <c:pt idx="60">
                  <c:v>43800</c:v>
                </c:pt>
                <c:pt idx="61">
                  <c:v>43770</c:v>
                </c:pt>
                <c:pt idx="62">
                  <c:v>43739</c:v>
                </c:pt>
                <c:pt idx="63">
                  <c:v>43709</c:v>
                </c:pt>
                <c:pt idx="64">
                  <c:v>43678</c:v>
                </c:pt>
                <c:pt idx="65">
                  <c:v>43647</c:v>
                </c:pt>
                <c:pt idx="66">
                  <c:v>43617</c:v>
                </c:pt>
                <c:pt idx="67">
                  <c:v>43586</c:v>
                </c:pt>
                <c:pt idx="68">
                  <c:v>43556</c:v>
                </c:pt>
                <c:pt idx="69">
                  <c:v>43525</c:v>
                </c:pt>
                <c:pt idx="70">
                  <c:v>43497</c:v>
                </c:pt>
                <c:pt idx="71">
                  <c:v>43466</c:v>
                </c:pt>
                <c:pt idx="72">
                  <c:v>43435</c:v>
                </c:pt>
                <c:pt idx="73">
                  <c:v>43405</c:v>
                </c:pt>
                <c:pt idx="74">
                  <c:v>43374</c:v>
                </c:pt>
                <c:pt idx="75">
                  <c:v>43344</c:v>
                </c:pt>
                <c:pt idx="76">
                  <c:v>43313</c:v>
                </c:pt>
                <c:pt idx="77">
                  <c:v>43282</c:v>
                </c:pt>
                <c:pt idx="78">
                  <c:v>43252</c:v>
                </c:pt>
                <c:pt idx="79">
                  <c:v>43221</c:v>
                </c:pt>
                <c:pt idx="80">
                  <c:v>43191</c:v>
                </c:pt>
                <c:pt idx="81">
                  <c:v>43160</c:v>
                </c:pt>
                <c:pt idx="82">
                  <c:v>43132</c:v>
                </c:pt>
                <c:pt idx="83">
                  <c:v>43101</c:v>
                </c:pt>
                <c:pt idx="84">
                  <c:v>43070</c:v>
                </c:pt>
                <c:pt idx="85">
                  <c:v>43040</c:v>
                </c:pt>
                <c:pt idx="86">
                  <c:v>43009</c:v>
                </c:pt>
                <c:pt idx="87">
                  <c:v>42979</c:v>
                </c:pt>
                <c:pt idx="88">
                  <c:v>42948</c:v>
                </c:pt>
                <c:pt idx="89">
                  <c:v>42917</c:v>
                </c:pt>
                <c:pt idx="90">
                  <c:v>42887</c:v>
                </c:pt>
                <c:pt idx="91">
                  <c:v>42856</c:v>
                </c:pt>
                <c:pt idx="92">
                  <c:v>42826</c:v>
                </c:pt>
                <c:pt idx="93">
                  <c:v>42795</c:v>
                </c:pt>
                <c:pt idx="94">
                  <c:v>42767</c:v>
                </c:pt>
                <c:pt idx="95">
                  <c:v>42736</c:v>
                </c:pt>
                <c:pt idx="96">
                  <c:v>42705</c:v>
                </c:pt>
                <c:pt idx="97">
                  <c:v>42675</c:v>
                </c:pt>
                <c:pt idx="98">
                  <c:v>42644</c:v>
                </c:pt>
                <c:pt idx="99">
                  <c:v>42614</c:v>
                </c:pt>
                <c:pt idx="100">
                  <c:v>42583</c:v>
                </c:pt>
                <c:pt idx="101">
                  <c:v>42552</c:v>
                </c:pt>
                <c:pt idx="102">
                  <c:v>42522</c:v>
                </c:pt>
                <c:pt idx="103">
                  <c:v>42491</c:v>
                </c:pt>
                <c:pt idx="104">
                  <c:v>42461</c:v>
                </c:pt>
                <c:pt idx="105">
                  <c:v>42430</c:v>
                </c:pt>
                <c:pt idx="106">
                  <c:v>42401</c:v>
                </c:pt>
                <c:pt idx="107">
                  <c:v>42370</c:v>
                </c:pt>
                <c:pt idx="108">
                  <c:v>42339</c:v>
                </c:pt>
                <c:pt idx="109">
                  <c:v>42309</c:v>
                </c:pt>
                <c:pt idx="110">
                  <c:v>42278</c:v>
                </c:pt>
                <c:pt idx="111">
                  <c:v>42248</c:v>
                </c:pt>
                <c:pt idx="112">
                  <c:v>42217</c:v>
                </c:pt>
                <c:pt idx="113">
                  <c:v>42186</c:v>
                </c:pt>
                <c:pt idx="114">
                  <c:v>42156</c:v>
                </c:pt>
                <c:pt idx="115">
                  <c:v>42125</c:v>
                </c:pt>
                <c:pt idx="116">
                  <c:v>42095</c:v>
                </c:pt>
                <c:pt idx="117">
                  <c:v>42064</c:v>
                </c:pt>
                <c:pt idx="118">
                  <c:v>42036</c:v>
                </c:pt>
                <c:pt idx="119">
                  <c:v>42005</c:v>
                </c:pt>
                <c:pt idx="120">
                  <c:v>41974</c:v>
                </c:pt>
              </c:numCache>
            </c:numRef>
          </c:cat>
          <c:val>
            <c:numRef>
              <c:f>'grafico (3)'!$E$4:$E$124</c:f>
              <c:numCache>
                <c:formatCode>0.0</c:formatCode>
                <c:ptCount val="121"/>
                <c:pt idx="0">
                  <c:v>5.0994916666666672</c:v>
                </c:pt>
                <c:pt idx="1">
                  <c:v>4.7904250000000008</c:v>
                </c:pt>
                <c:pt idx="2">
                  <c:v>4.5028083333333342</c:v>
                </c:pt>
                <c:pt idx="3">
                  <c:v>3.9451166666666668</c:v>
                </c:pt>
                <c:pt idx="4">
                  <c:v>3.4402916666666665</c:v>
                </c:pt>
                <c:pt idx="5">
                  <c:v>2.8834166666666667</c:v>
                </c:pt>
                <c:pt idx="6">
                  <c:v>2.7045249999999998</c:v>
                </c:pt>
                <c:pt idx="7">
                  <c:v>2.4537249999999999</c:v>
                </c:pt>
                <c:pt idx="8">
                  <c:v>2.228275</c:v>
                </c:pt>
                <c:pt idx="9">
                  <c:v>2.1922250000000001</c:v>
                </c:pt>
                <c:pt idx="10">
                  <c:v>1.9947916666666667</c:v>
                </c:pt>
                <c:pt idx="11">
                  <c:v>2.0408416666666667</c:v>
                </c:pt>
                <c:pt idx="12">
                  <c:v>2.3277083333333337</c:v>
                </c:pt>
                <c:pt idx="13">
                  <c:v>2.4249583333333331</c:v>
                </c:pt>
                <c:pt idx="14">
                  <c:v>2.4484750000000002</c:v>
                </c:pt>
                <c:pt idx="15">
                  <c:v>2.8582000000000005</c:v>
                </c:pt>
                <c:pt idx="16">
                  <c:v>3.3172583333333332</c:v>
                </c:pt>
                <c:pt idx="17">
                  <c:v>3.8144333333333331</c:v>
                </c:pt>
                <c:pt idx="18">
                  <c:v>3.9780666666666669</c:v>
                </c:pt>
                <c:pt idx="19">
                  <c:v>3.7823999999999995</c:v>
                </c:pt>
                <c:pt idx="20">
                  <c:v>4.087158333333333</c:v>
                </c:pt>
                <c:pt idx="21">
                  <c:v>3.8390499999999999</c:v>
                </c:pt>
                <c:pt idx="22">
                  <c:v>3.8458833333333335</c:v>
                </c:pt>
                <c:pt idx="23">
                  <c:v>3.5947416666666672</c:v>
                </c:pt>
                <c:pt idx="24">
                  <c:v>3.513066666666667</c:v>
                </c:pt>
                <c:pt idx="25">
                  <c:v>3.529641666666667</c:v>
                </c:pt>
                <c:pt idx="26">
                  <c:v>4.1395583333333335</c:v>
                </c:pt>
                <c:pt idx="27">
                  <c:v>4.2204000000000006</c:v>
                </c:pt>
                <c:pt idx="28">
                  <c:v>3.9267833333333333</c:v>
                </c:pt>
                <c:pt idx="29">
                  <c:v>3.5196166666666673</c:v>
                </c:pt>
                <c:pt idx="30">
                  <c:v>3.3375833333333333</c:v>
                </c:pt>
                <c:pt idx="31">
                  <c:v>3.2132500000000004</c:v>
                </c:pt>
                <c:pt idx="32">
                  <c:v>2.6946916666666669</c:v>
                </c:pt>
                <c:pt idx="33">
                  <c:v>2.5035250000000002</c:v>
                </c:pt>
                <c:pt idx="34">
                  <c:v>3.0368499999999998</c:v>
                </c:pt>
                <c:pt idx="35">
                  <c:v>3.2526166666666665</c:v>
                </c:pt>
                <c:pt idx="36">
                  <c:v>3.3674249999999994</c:v>
                </c:pt>
                <c:pt idx="37">
                  <c:v>3.4633249999999998</c:v>
                </c:pt>
                <c:pt idx="38">
                  <c:v>3.0090000000000003</c:v>
                </c:pt>
                <c:pt idx="39">
                  <c:v>2.628508333333333</c:v>
                </c:pt>
                <c:pt idx="40">
                  <c:v>2.3604749999999997</c:v>
                </c:pt>
                <c:pt idx="41">
                  <c:v>2.1197999999999997</c:v>
                </c:pt>
                <c:pt idx="42">
                  <c:v>1.8963333333333334</c:v>
                </c:pt>
                <c:pt idx="43">
                  <c:v>1.8397749999999997</c:v>
                </c:pt>
                <c:pt idx="44">
                  <c:v>2.0337000000000001</c:v>
                </c:pt>
                <c:pt idx="45">
                  <c:v>2.1861666666666664</c:v>
                </c:pt>
                <c:pt idx="46">
                  <c:v>1.7877416666666666</c:v>
                </c:pt>
                <c:pt idx="47">
                  <c:v>1.8653500000000001</c:v>
                </c:pt>
                <c:pt idx="48">
                  <c:v>2.0761416666666666</c:v>
                </c:pt>
                <c:pt idx="49">
                  <c:v>1.8170916666666665</c:v>
                </c:pt>
                <c:pt idx="50">
                  <c:v>1.9587833333333335</c:v>
                </c:pt>
                <c:pt idx="51">
                  <c:v>2.6240250000000001</c:v>
                </c:pt>
                <c:pt idx="52">
                  <c:v>2.9384999999999999</c:v>
                </c:pt>
                <c:pt idx="53">
                  <c:v>3.5557916666666665</c:v>
                </c:pt>
                <c:pt idx="54">
                  <c:v>4.4808666666666666</c:v>
                </c:pt>
                <c:pt idx="55">
                  <c:v>4.9534333333333338</c:v>
                </c:pt>
                <c:pt idx="56">
                  <c:v>5.2654583333333331</c:v>
                </c:pt>
                <c:pt idx="57">
                  <c:v>5.6906333333333343</c:v>
                </c:pt>
                <c:pt idx="58">
                  <c:v>5.7107750000000008</c:v>
                </c:pt>
                <c:pt idx="59">
                  <c:v>5.5341833333333339</c:v>
                </c:pt>
                <c:pt idx="60">
                  <c:v>5.4167750000000003</c:v>
                </c:pt>
                <c:pt idx="61">
                  <c:v>5.557783333333334</c:v>
                </c:pt>
                <c:pt idx="62">
                  <c:v>5.5461666666666671</c:v>
                </c:pt>
                <c:pt idx="63">
                  <c:v>5.0400583333333335</c:v>
                </c:pt>
                <c:pt idx="64">
                  <c:v>4.9223916666666669</c:v>
                </c:pt>
                <c:pt idx="65">
                  <c:v>4.8031083333333333</c:v>
                </c:pt>
                <c:pt idx="66">
                  <c:v>4.5505583333333339</c:v>
                </c:pt>
                <c:pt idx="67">
                  <c:v>4.5381083333333327</c:v>
                </c:pt>
                <c:pt idx="68">
                  <c:v>4.4096166666666665</c:v>
                </c:pt>
                <c:pt idx="69">
                  <c:v>4.3873333333333342</c:v>
                </c:pt>
                <c:pt idx="70">
                  <c:v>4.3548166666666672</c:v>
                </c:pt>
                <c:pt idx="71">
                  <c:v>4.6145250000000013</c:v>
                </c:pt>
                <c:pt idx="72">
                  <c:v>4.4848583333333334</c:v>
                </c:pt>
                <c:pt idx="73">
                  <c:v>4.1976499999999994</c:v>
                </c:pt>
                <c:pt idx="74">
                  <c:v>4.1875833333333334</c:v>
                </c:pt>
                <c:pt idx="75">
                  <c:v>4.1462416666666666</c:v>
                </c:pt>
                <c:pt idx="76">
                  <c:v>4.0873749999999998</c:v>
                </c:pt>
                <c:pt idx="77">
                  <c:v>3.7943583333333328</c:v>
                </c:pt>
                <c:pt idx="78">
                  <c:v>3.4543749999999993</c:v>
                </c:pt>
                <c:pt idx="79">
                  <c:v>3.2943916666666664</c:v>
                </c:pt>
                <c:pt idx="80">
                  <c:v>3.0230083333333333</c:v>
                </c:pt>
                <c:pt idx="81">
                  <c:v>2.8873666666666664</c:v>
                </c:pt>
                <c:pt idx="82">
                  <c:v>2.6252249999999999</c:v>
                </c:pt>
                <c:pt idx="83">
                  <c:v>2.1735083333333338</c:v>
                </c:pt>
                <c:pt idx="84">
                  <c:v>2.1052916666666674</c:v>
                </c:pt>
                <c:pt idx="85">
                  <c:v>2.2252166666666668</c:v>
                </c:pt>
                <c:pt idx="86">
                  <c:v>1.9714333333333329</c:v>
                </c:pt>
                <c:pt idx="87">
                  <c:v>2.0587833333333334</c:v>
                </c:pt>
                <c:pt idx="88">
                  <c:v>2.0707083333333332</c:v>
                </c:pt>
                <c:pt idx="89">
                  <c:v>2.0851666666666664</c:v>
                </c:pt>
                <c:pt idx="90">
                  <c:v>2.0857083333333333</c:v>
                </c:pt>
                <c:pt idx="91">
                  <c:v>2.3041666666666667</c:v>
                </c:pt>
                <c:pt idx="92">
                  <c:v>2.3574749999999995</c:v>
                </c:pt>
                <c:pt idx="93">
                  <c:v>2.3633333333333333</c:v>
                </c:pt>
                <c:pt idx="94">
                  <c:v>2.5192166666666669</c:v>
                </c:pt>
                <c:pt idx="95">
                  <c:v>2.623216666666667</c:v>
                </c:pt>
                <c:pt idx="96">
                  <c:v>2.5440666666666671</c:v>
                </c:pt>
                <c:pt idx="97">
                  <c:v>2.1210333333333335</c:v>
                </c:pt>
                <c:pt idx="98">
                  <c:v>2.3698166666666669</c:v>
                </c:pt>
                <c:pt idx="99">
                  <c:v>2.4840750000000003</c:v>
                </c:pt>
                <c:pt idx="100">
                  <c:v>2.5829083333333336</c:v>
                </c:pt>
                <c:pt idx="101">
                  <c:v>2.7088083333333337</c:v>
                </c:pt>
                <c:pt idx="102">
                  <c:v>2.8899749999999997</c:v>
                </c:pt>
                <c:pt idx="103">
                  <c:v>2.9512916666666666</c:v>
                </c:pt>
                <c:pt idx="104">
                  <c:v>3.3729250000000004</c:v>
                </c:pt>
                <c:pt idx="105">
                  <c:v>3.80965</c:v>
                </c:pt>
                <c:pt idx="106">
                  <c:v>4.1901333333333328</c:v>
                </c:pt>
                <c:pt idx="107">
                  <c:v>4.7212749999999994</c:v>
                </c:pt>
                <c:pt idx="108">
                  <c:v>5.2840666666666669</c:v>
                </c:pt>
                <c:pt idx="109">
                  <c:v>6.1389666666666658</c:v>
                </c:pt>
                <c:pt idx="110">
                  <c:v>6.6941499999999996</c:v>
                </c:pt>
                <c:pt idx="111">
                  <c:v>7.1126416666666659</c:v>
                </c:pt>
                <c:pt idx="112">
                  <c:v>7.5913749999999993</c:v>
                </c:pt>
                <c:pt idx="113">
                  <c:v>7.9020166666666674</c:v>
                </c:pt>
                <c:pt idx="114">
                  <c:v>8.2784083333333331</c:v>
                </c:pt>
                <c:pt idx="115">
                  <c:v>8.4038249999999994</c:v>
                </c:pt>
                <c:pt idx="116">
                  <c:v>8.6745916666666663</c:v>
                </c:pt>
                <c:pt idx="117">
                  <c:v>8.890175000000001</c:v>
                </c:pt>
                <c:pt idx="118">
                  <c:v>9.0350333333333328</c:v>
                </c:pt>
                <c:pt idx="119">
                  <c:v>9.0970750000000002</c:v>
                </c:pt>
                <c:pt idx="120">
                  <c:v>9.207791666666667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4-4337-BD0B-A51247056843}"/>
            </c:ext>
          </c:extLst>
        </c:ser>
        <c:ser>
          <c:idx val="0"/>
          <c:order val="1"/>
          <c:tx>
            <c:strRef>
              <c:f>'grafico (3)'!$G$3</c:f>
              <c:strCache>
                <c:ptCount val="1"/>
                <c:pt idx="0">
                  <c:v>FDI, 12-mo avg</c:v>
                </c:pt>
              </c:strCache>
            </c:strRef>
          </c:tx>
          <c:spPr>
            <a:ln w="28575" cap="rnd">
              <a:solidFill>
                <a:srgbClr val="467DC3"/>
              </a:solidFill>
              <a:round/>
            </a:ln>
            <a:effectLst/>
          </c:spPr>
          <c:marker>
            <c:symbol val="none"/>
          </c:marker>
          <c:cat>
            <c:numRef>
              <c:f>'grafico (3)'!$B$4:$B$124</c:f>
              <c:numCache>
                <c:formatCode>[$-416]mmm\-yy;@</c:formatCode>
                <c:ptCount val="121"/>
                <c:pt idx="0">
                  <c:v>45627</c:v>
                </c:pt>
                <c:pt idx="1">
                  <c:v>45597</c:v>
                </c:pt>
                <c:pt idx="2">
                  <c:v>45566</c:v>
                </c:pt>
                <c:pt idx="3">
                  <c:v>45536</c:v>
                </c:pt>
                <c:pt idx="4">
                  <c:v>45505</c:v>
                </c:pt>
                <c:pt idx="5">
                  <c:v>45474</c:v>
                </c:pt>
                <c:pt idx="6">
                  <c:v>45444</c:v>
                </c:pt>
                <c:pt idx="7">
                  <c:v>45413</c:v>
                </c:pt>
                <c:pt idx="8">
                  <c:v>45383</c:v>
                </c:pt>
                <c:pt idx="9">
                  <c:v>45352</c:v>
                </c:pt>
                <c:pt idx="10">
                  <c:v>45323</c:v>
                </c:pt>
                <c:pt idx="11">
                  <c:v>45292</c:v>
                </c:pt>
                <c:pt idx="12">
                  <c:v>45261</c:v>
                </c:pt>
                <c:pt idx="13">
                  <c:v>45231</c:v>
                </c:pt>
                <c:pt idx="14">
                  <c:v>45200</c:v>
                </c:pt>
                <c:pt idx="15">
                  <c:v>45170</c:v>
                </c:pt>
                <c:pt idx="16">
                  <c:v>45139</c:v>
                </c:pt>
                <c:pt idx="17">
                  <c:v>45108</c:v>
                </c:pt>
                <c:pt idx="18">
                  <c:v>45078</c:v>
                </c:pt>
                <c:pt idx="19">
                  <c:v>45047</c:v>
                </c:pt>
                <c:pt idx="20">
                  <c:v>45017</c:v>
                </c:pt>
                <c:pt idx="21">
                  <c:v>44986</c:v>
                </c:pt>
                <c:pt idx="22">
                  <c:v>44958</c:v>
                </c:pt>
                <c:pt idx="23">
                  <c:v>44927</c:v>
                </c:pt>
                <c:pt idx="24">
                  <c:v>44896</c:v>
                </c:pt>
                <c:pt idx="25">
                  <c:v>44866</c:v>
                </c:pt>
                <c:pt idx="26">
                  <c:v>44835</c:v>
                </c:pt>
                <c:pt idx="27">
                  <c:v>44805</c:v>
                </c:pt>
                <c:pt idx="28">
                  <c:v>44774</c:v>
                </c:pt>
                <c:pt idx="29">
                  <c:v>44743</c:v>
                </c:pt>
                <c:pt idx="30">
                  <c:v>44713</c:v>
                </c:pt>
                <c:pt idx="31">
                  <c:v>44682</c:v>
                </c:pt>
                <c:pt idx="32">
                  <c:v>44652</c:v>
                </c:pt>
                <c:pt idx="33">
                  <c:v>44621</c:v>
                </c:pt>
                <c:pt idx="34">
                  <c:v>44593</c:v>
                </c:pt>
                <c:pt idx="35">
                  <c:v>44562</c:v>
                </c:pt>
                <c:pt idx="36">
                  <c:v>44531</c:v>
                </c:pt>
                <c:pt idx="37">
                  <c:v>44501</c:v>
                </c:pt>
                <c:pt idx="38">
                  <c:v>44470</c:v>
                </c:pt>
                <c:pt idx="39">
                  <c:v>44440</c:v>
                </c:pt>
                <c:pt idx="40">
                  <c:v>44409</c:v>
                </c:pt>
                <c:pt idx="41">
                  <c:v>44378</c:v>
                </c:pt>
                <c:pt idx="42">
                  <c:v>44348</c:v>
                </c:pt>
                <c:pt idx="43">
                  <c:v>44317</c:v>
                </c:pt>
                <c:pt idx="44">
                  <c:v>44287</c:v>
                </c:pt>
                <c:pt idx="45">
                  <c:v>44256</c:v>
                </c:pt>
                <c:pt idx="46">
                  <c:v>44228</c:v>
                </c:pt>
                <c:pt idx="47">
                  <c:v>44197</c:v>
                </c:pt>
                <c:pt idx="48">
                  <c:v>44166</c:v>
                </c:pt>
                <c:pt idx="49">
                  <c:v>44136</c:v>
                </c:pt>
                <c:pt idx="50">
                  <c:v>44105</c:v>
                </c:pt>
                <c:pt idx="51">
                  <c:v>44075</c:v>
                </c:pt>
                <c:pt idx="52">
                  <c:v>44044</c:v>
                </c:pt>
                <c:pt idx="53">
                  <c:v>44013</c:v>
                </c:pt>
                <c:pt idx="54">
                  <c:v>43983</c:v>
                </c:pt>
                <c:pt idx="55">
                  <c:v>43952</c:v>
                </c:pt>
                <c:pt idx="56">
                  <c:v>43922</c:v>
                </c:pt>
                <c:pt idx="57">
                  <c:v>43891</c:v>
                </c:pt>
                <c:pt idx="58">
                  <c:v>43862</c:v>
                </c:pt>
                <c:pt idx="59">
                  <c:v>43831</c:v>
                </c:pt>
                <c:pt idx="60">
                  <c:v>43800</c:v>
                </c:pt>
                <c:pt idx="61">
                  <c:v>43770</c:v>
                </c:pt>
                <c:pt idx="62">
                  <c:v>43739</c:v>
                </c:pt>
                <c:pt idx="63">
                  <c:v>43709</c:v>
                </c:pt>
                <c:pt idx="64">
                  <c:v>43678</c:v>
                </c:pt>
                <c:pt idx="65">
                  <c:v>43647</c:v>
                </c:pt>
                <c:pt idx="66">
                  <c:v>43617</c:v>
                </c:pt>
                <c:pt idx="67">
                  <c:v>43586</c:v>
                </c:pt>
                <c:pt idx="68">
                  <c:v>43556</c:v>
                </c:pt>
                <c:pt idx="69">
                  <c:v>43525</c:v>
                </c:pt>
                <c:pt idx="70">
                  <c:v>43497</c:v>
                </c:pt>
                <c:pt idx="71">
                  <c:v>43466</c:v>
                </c:pt>
                <c:pt idx="72">
                  <c:v>43435</c:v>
                </c:pt>
                <c:pt idx="73">
                  <c:v>43405</c:v>
                </c:pt>
                <c:pt idx="74">
                  <c:v>43374</c:v>
                </c:pt>
                <c:pt idx="75">
                  <c:v>43344</c:v>
                </c:pt>
                <c:pt idx="76">
                  <c:v>43313</c:v>
                </c:pt>
                <c:pt idx="77">
                  <c:v>43282</c:v>
                </c:pt>
                <c:pt idx="78">
                  <c:v>43252</c:v>
                </c:pt>
                <c:pt idx="79">
                  <c:v>43221</c:v>
                </c:pt>
                <c:pt idx="80">
                  <c:v>43191</c:v>
                </c:pt>
                <c:pt idx="81">
                  <c:v>43160</c:v>
                </c:pt>
                <c:pt idx="82">
                  <c:v>43132</c:v>
                </c:pt>
                <c:pt idx="83">
                  <c:v>43101</c:v>
                </c:pt>
                <c:pt idx="84">
                  <c:v>43070</c:v>
                </c:pt>
                <c:pt idx="85">
                  <c:v>43040</c:v>
                </c:pt>
                <c:pt idx="86">
                  <c:v>43009</c:v>
                </c:pt>
                <c:pt idx="87">
                  <c:v>42979</c:v>
                </c:pt>
                <c:pt idx="88">
                  <c:v>42948</c:v>
                </c:pt>
                <c:pt idx="89">
                  <c:v>42917</c:v>
                </c:pt>
                <c:pt idx="90">
                  <c:v>42887</c:v>
                </c:pt>
                <c:pt idx="91">
                  <c:v>42856</c:v>
                </c:pt>
                <c:pt idx="92">
                  <c:v>42826</c:v>
                </c:pt>
                <c:pt idx="93">
                  <c:v>42795</c:v>
                </c:pt>
                <c:pt idx="94">
                  <c:v>42767</c:v>
                </c:pt>
                <c:pt idx="95">
                  <c:v>42736</c:v>
                </c:pt>
                <c:pt idx="96">
                  <c:v>42705</c:v>
                </c:pt>
                <c:pt idx="97">
                  <c:v>42675</c:v>
                </c:pt>
                <c:pt idx="98">
                  <c:v>42644</c:v>
                </c:pt>
                <c:pt idx="99">
                  <c:v>42614</c:v>
                </c:pt>
                <c:pt idx="100">
                  <c:v>42583</c:v>
                </c:pt>
                <c:pt idx="101">
                  <c:v>42552</c:v>
                </c:pt>
                <c:pt idx="102">
                  <c:v>42522</c:v>
                </c:pt>
                <c:pt idx="103">
                  <c:v>42491</c:v>
                </c:pt>
                <c:pt idx="104">
                  <c:v>42461</c:v>
                </c:pt>
                <c:pt idx="105">
                  <c:v>42430</c:v>
                </c:pt>
                <c:pt idx="106">
                  <c:v>42401</c:v>
                </c:pt>
                <c:pt idx="107">
                  <c:v>42370</c:v>
                </c:pt>
                <c:pt idx="108">
                  <c:v>42339</c:v>
                </c:pt>
                <c:pt idx="109">
                  <c:v>42309</c:v>
                </c:pt>
                <c:pt idx="110">
                  <c:v>42278</c:v>
                </c:pt>
                <c:pt idx="111">
                  <c:v>42248</c:v>
                </c:pt>
                <c:pt idx="112">
                  <c:v>42217</c:v>
                </c:pt>
                <c:pt idx="113">
                  <c:v>42186</c:v>
                </c:pt>
                <c:pt idx="114">
                  <c:v>42156</c:v>
                </c:pt>
                <c:pt idx="115">
                  <c:v>42125</c:v>
                </c:pt>
                <c:pt idx="116">
                  <c:v>42095</c:v>
                </c:pt>
                <c:pt idx="117">
                  <c:v>42064</c:v>
                </c:pt>
                <c:pt idx="118">
                  <c:v>42036</c:v>
                </c:pt>
                <c:pt idx="119">
                  <c:v>42005</c:v>
                </c:pt>
                <c:pt idx="120">
                  <c:v>41974</c:v>
                </c:pt>
              </c:numCache>
            </c:numRef>
          </c:cat>
          <c:val>
            <c:numRef>
              <c:f>'grafico (3)'!$G$4:$G$124</c:f>
              <c:numCache>
                <c:formatCode>0.0</c:formatCode>
                <c:ptCount val="121"/>
                <c:pt idx="0">
                  <c:v>5.9224833333333331</c:v>
                </c:pt>
                <c:pt idx="1">
                  <c:v>5.5261250000000004</c:v>
                </c:pt>
                <c:pt idx="2">
                  <c:v>5.5021250000000004</c:v>
                </c:pt>
                <c:pt idx="3">
                  <c:v>5.2815666666666665</c:v>
                </c:pt>
                <c:pt idx="4">
                  <c:v>5.3251166666666672</c:v>
                </c:pt>
                <c:pt idx="5">
                  <c:v>5.435716666666667</c:v>
                </c:pt>
                <c:pt idx="6">
                  <c:v>5.4098250000000005</c:v>
                </c:pt>
                <c:pt idx="7">
                  <c:v>5.0843833333333341</c:v>
                </c:pt>
                <c:pt idx="8">
                  <c:v>5.2705166666666665</c:v>
                </c:pt>
                <c:pt idx="9">
                  <c:v>5.3412499999999996</c:v>
                </c:pt>
                <c:pt idx="10">
                  <c:v>5.3798833333333329</c:v>
                </c:pt>
                <c:pt idx="11">
                  <c:v>5.5484416666666663</c:v>
                </c:pt>
                <c:pt idx="12">
                  <c:v>5.2034833333333337</c:v>
                </c:pt>
                <c:pt idx="13">
                  <c:v>5.3295583333333338</c:v>
                </c:pt>
                <c:pt idx="14">
                  <c:v>5.3191916666666677</c:v>
                </c:pt>
                <c:pt idx="15">
                  <c:v>5.4345749999999997</c:v>
                </c:pt>
                <c:pt idx="16">
                  <c:v>5.7182500000000003</c:v>
                </c:pt>
                <c:pt idx="17">
                  <c:v>5.9682333333333331</c:v>
                </c:pt>
                <c:pt idx="18">
                  <c:v>5.9928916666666678</c:v>
                </c:pt>
                <c:pt idx="19">
                  <c:v>6.0688083333333331</c:v>
                </c:pt>
                <c:pt idx="20">
                  <c:v>5.9171333333333331</c:v>
                </c:pt>
                <c:pt idx="21">
                  <c:v>6.4340416666666655</c:v>
                </c:pt>
                <c:pt idx="22">
                  <c:v>6.119066666666666</c:v>
                </c:pt>
                <c:pt idx="23">
                  <c:v>6.2923750000000007</c:v>
                </c:pt>
                <c:pt idx="24">
                  <c:v>6.2171750000000001</c:v>
                </c:pt>
                <c:pt idx="25">
                  <c:v>5.8255499999999998</c:v>
                </c:pt>
                <c:pt idx="26">
                  <c:v>5.6994416666666678</c:v>
                </c:pt>
                <c:pt idx="27">
                  <c:v>5.6094583333333352</c:v>
                </c:pt>
                <c:pt idx="28">
                  <c:v>5.0480499999999999</c:v>
                </c:pt>
                <c:pt idx="29">
                  <c:v>4.7528499999999996</c:v>
                </c:pt>
                <c:pt idx="30">
                  <c:v>4.8084833333333332</c:v>
                </c:pt>
                <c:pt idx="31">
                  <c:v>4.4917666666666669</c:v>
                </c:pt>
                <c:pt idx="32">
                  <c:v>4.3140500000000008</c:v>
                </c:pt>
                <c:pt idx="33">
                  <c:v>3.7776833333333335</c:v>
                </c:pt>
                <c:pt idx="34">
                  <c:v>3.981441666666667</c:v>
                </c:pt>
                <c:pt idx="35">
                  <c:v>3.9234083333333332</c:v>
                </c:pt>
                <c:pt idx="36">
                  <c:v>3.8700416666666668</c:v>
                </c:pt>
                <c:pt idx="37">
                  <c:v>4.3934000000000006</c:v>
                </c:pt>
                <c:pt idx="38">
                  <c:v>4.1685583333333343</c:v>
                </c:pt>
                <c:pt idx="39">
                  <c:v>4.1886500000000009</c:v>
                </c:pt>
                <c:pt idx="40">
                  <c:v>4.2243250000000012</c:v>
                </c:pt>
                <c:pt idx="41">
                  <c:v>3.8791000000000007</c:v>
                </c:pt>
                <c:pt idx="42">
                  <c:v>3.6277583333333339</c:v>
                </c:pt>
                <c:pt idx="43">
                  <c:v>4.0791499999999994</c:v>
                </c:pt>
                <c:pt idx="44">
                  <c:v>4.1811249999999998</c:v>
                </c:pt>
                <c:pt idx="45">
                  <c:v>3.8888833333333341</c:v>
                </c:pt>
                <c:pt idx="46">
                  <c:v>3.7593333333333336</c:v>
                </c:pt>
                <c:pt idx="47">
                  <c:v>3.2358500000000006</c:v>
                </c:pt>
                <c:pt idx="48">
                  <c:v>3.1891916666666664</c:v>
                </c:pt>
                <c:pt idx="49">
                  <c:v>3.3327249999999999</c:v>
                </c:pt>
                <c:pt idx="50">
                  <c:v>3.8662416666666659</c:v>
                </c:pt>
                <c:pt idx="51">
                  <c:v>4.2499416666666665</c:v>
                </c:pt>
                <c:pt idx="52">
                  <c:v>4.4721083333333338</c:v>
                </c:pt>
                <c:pt idx="53">
                  <c:v>5.2363083333333336</c:v>
                </c:pt>
                <c:pt idx="54">
                  <c:v>5.3000500000000006</c:v>
                </c:pt>
                <c:pt idx="55">
                  <c:v>4.9749000000000008</c:v>
                </c:pt>
                <c:pt idx="56">
                  <c:v>5.4578416666666669</c:v>
                </c:pt>
                <c:pt idx="57">
                  <c:v>5.7693000000000003</c:v>
                </c:pt>
                <c:pt idx="58">
                  <c:v>5.4214999999999991</c:v>
                </c:pt>
                <c:pt idx="59">
                  <c:v>5.7693083333333339</c:v>
                </c:pt>
                <c:pt idx="60">
                  <c:v>5.7645333333333326</c:v>
                </c:pt>
                <c:pt idx="61">
                  <c:v>6.220275</c:v>
                </c:pt>
                <c:pt idx="62">
                  <c:v>6.2490249999999996</c:v>
                </c:pt>
                <c:pt idx="63">
                  <c:v>6.2654833333333331</c:v>
                </c:pt>
                <c:pt idx="64">
                  <c:v>6.4179833333333329</c:v>
                </c:pt>
                <c:pt idx="65">
                  <c:v>6.3134750000000004</c:v>
                </c:pt>
                <c:pt idx="66">
                  <c:v>6.1406083333333328</c:v>
                </c:pt>
                <c:pt idx="67">
                  <c:v>6.5780249999999993</c:v>
                </c:pt>
                <c:pt idx="68">
                  <c:v>6.0514583333333327</c:v>
                </c:pt>
                <c:pt idx="69">
                  <c:v>5.8394499999999994</c:v>
                </c:pt>
                <c:pt idx="70">
                  <c:v>6.1244999999999985</c:v>
                </c:pt>
                <c:pt idx="71">
                  <c:v>6.0547916666666657</c:v>
                </c:pt>
                <c:pt idx="72">
                  <c:v>6.5152916666666654</c:v>
                </c:pt>
                <c:pt idx="73">
                  <c:v>5.9929249999999996</c:v>
                </c:pt>
                <c:pt idx="74">
                  <c:v>5.6243833333333342</c:v>
                </c:pt>
                <c:pt idx="75">
                  <c:v>5.6617333333333342</c:v>
                </c:pt>
                <c:pt idx="76">
                  <c:v>5.8242250000000011</c:v>
                </c:pt>
                <c:pt idx="77">
                  <c:v>5.4168250000000002</c:v>
                </c:pt>
                <c:pt idx="78">
                  <c:v>5.4227499999999997</c:v>
                </c:pt>
                <c:pt idx="79">
                  <c:v>5.186516666666666</c:v>
                </c:pt>
                <c:pt idx="80">
                  <c:v>5.2345916666666659</c:v>
                </c:pt>
                <c:pt idx="81">
                  <c:v>5.4986333333333333</c:v>
                </c:pt>
                <c:pt idx="82">
                  <c:v>5.6213583333333332</c:v>
                </c:pt>
                <c:pt idx="83">
                  <c:v>5.4029249999999998</c:v>
                </c:pt>
                <c:pt idx="84">
                  <c:v>5.7404666666666664</c:v>
                </c:pt>
                <c:pt idx="85">
                  <c:v>6.5435750000000006</c:v>
                </c:pt>
                <c:pt idx="86">
                  <c:v>6.7392583333333347</c:v>
                </c:pt>
                <c:pt idx="87">
                  <c:v>6.6742000000000017</c:v>
                </c:pt>
                <c:pt idx="88">
                  <c:v>6.3520833333333337</c:v>
                </c:pt>
                <c:pt idx="89">
                  <c:v>6.512883333333332</c:v>
                </c:pt>
                <c:pt idx="90">
                  <c:v>6.2051583333333333</c:v>
                </c:pt>
                <c:pt idx="91">
                  <c:v>6.2268999999999979</c:v>
                </c:pt>
                <c:pt idx="92">
                  <c:v>6.4930666666666665</c:v>
                </c:pt>
                <c:pt idx="93">
                  <c:v>6.6572666666666676</c:v>
                </c:pt>
                <c:pt idx="94">
                  <c:v>6.5109250000000003</c:v>
                </c:pt>
                <c:pt idx="95">
                  <c:v>6.6722833333333327</c:v>
                </c:pt>
                <c:pt idx="96">
                  <c:v>6.1912166666666666</c:v>
                </c:pt>
                <c:pt idx="97">
                  <c:v>6.0817499999999995</c:v>
                </c:pt>
                <c:pt idx="98">
                  <c:v>6.0476083333333337</c:v>
                </c:pt>
                <c:pt idx="99">
                  <c:v>5.870308333333333</c:v>
                </c:pt>
                <c:pt idx="100">
                  <c:v>5.9667999999999992</c:v>
                </c:pt>
                <c:pt idx="101">
                  <c:v>5.7398916666666659</c:v>
                </c:pt>
                <c:pt idx="102">
                  <c:v>6.2199083333333327</c:v>
                </c:pt>
                <c:pt idx="103">
                  <c:v>6.3597666666666663</c:v>
                </c:pt>
                <c:pt idx="104">
                  <c:v>6.3425249999999993</c:v>
                </c:pt>
                <c:pt idx="105">
                  <c:v>6.0634999999999986</c:v>
                </c:pt>
                <c:pt idx="106">
                  <c:v>5.7447833333333342</c:v>
                </c:pt>
                <c:pt idx="107">
                  <c:v>5.5352916666666685</c:v>
                </c:pt>
                <c:pt idx="108">
                  <c:v>5.394849999999999</c:v>
                </c:pt>
                <c:pt idx="109">
                  <c:v>5.1201249999999998</c:v>
                </c:pt>
                <c:pt idx="110">
                  <c:v>5.0619250000000005</c:v>
                </c:pt>
                <c:pt idx="111">
                  <c:v>5.1846416666666668</c:v>
                </c:pt>
                <c:pt idx="112">
                  <c:v>5.2240250000000001</c:v>
                </c:pt>
                <c:pt idx="113">
                  <c:v>5.583333333333333</c:v>
                </c:pt>
                <c:pt idx="114">
                  <c:v>5.934991666666666</c:v>
                </c:pt>
                <c:pt idx="115">
                  <c:v>5.9679666666666682</c:v>
                </c:pt>
                <c:pt idx="116">
                  <c:v>6.1638416666666673</c:v>
                </c:pt>
                <c:pt idx="117">
                  <c:v>6.4163500000000004</c:v>
                </c:pt>
                <c:pt idx="118">
                  <c:v>6.7606500000000009</c:v>
                </c:pt>
                <c:pt idx="119">
                  <c:v>6.9970916666666687</c:v>
                </c:pt>
                <c:pt idx="120">
                  <c:v>7.3094999999999999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64-4337-BD0B-A51247056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53216"/>
        <c:axId val="944835456"/>
      </c:lineChart>
      <c:dateAx>
        <c:axId val="944853216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FFFFFF"/>
                </a:solidFill>
                <a:latin typeface="BancoDoBrasil Textos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944835456"/>
        <c:crosses val="autoZero"/>
        <c:auto val="1"/>
        <c:lblOffset val="100"/>
        <c:baseTimeUnit val="months"/>
        <c:majorUnit val="6"/>
        <c:majorTimeUnit val="months"/>
      </c:dateAx>
      <c:valAx>
        <c:axId val="94483545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BancoDoBrasil Textos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944853216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FFFFFF"/>
              </a:solidFill>
              <a:latin typeface="BancoDoBrasil Textos" panose="00000500000000000000" pitchFamily="2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solidFill>
            <a:srgbClr val="FFFFFF"/>
          </a:solidFill>
          <a:latin typeface="BancoDoBrasil Textos" panose="00000500000000000000" pitchFamily="2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15</xdr:col>
      <xdr:colOff>523200</xdr:colOff>
      <xdr:row>22</xdr:row>
      <xdr:rowOff>171000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DFB8421-19E9-4FBC-B898-54C1142315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0</xdr:colOff>
      <xdr:row>24</xdr:row>
      <xdr:rowOff>0</xdr:rowOff>
    </xdr:from>
    <xdr:to>
      <xdr:col>15</xdr:col>
      <xdr:colOff>523200</xdr:colOff>
      <xdr:row>42</xdr:row>
      <xdr:rowOff>171000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63A73D7-2419-44E0-A751-F088E88B57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15</xdr:col>
      <xdr:colOff>523200</xdr:colOff>
      <xdr:row>22</xdr:row>
      <xdr:rowOff>171000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A074B8-B971-492E-8D60-60AEDD7FA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4</xdr:row>
      <xdr:rowOff>0</xdr:rowOff>
    </xdr:from>
    <xdr:to>
      <xdr:col>18</xdr:col>
      <xdr:colOff>523200</xdr:colOff>
      <xdr:row>22</xdr:row>
      <xdr:rowOff>171000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16302B-A5BB-46E0-9B90-4EDA943E1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E121F-4846-4F02-BF32-9A7A642481AC}">
  <dimension ref="A1:A5"/>
  <sheetViews>
    <sheetView workbookViewId="0"/>
  </sheetViews>
  <sheetFormatPr defaultRowHeight="15" x14ac:dyDescent="0.25"/>
  <cols>
    <col min="1" max="1" width="12" bestFit="1" customWidth="1"/>
  </cols>
  <sheetData>
    <row r="1" spans="1:1" ht="17.25" x14ac:dyDescent="0.3">
      <c r="A1" s="9" t="s">
        <v>8</v>
      </c>
    </row>
    <row r="2" spans="1:1" ht="17.25" x14ac:dyDescent="0.3">
      <c r="A2" s="5" t="s">
        <v>9</v>
      </c>
    </row>
    <row r="3" spans="1:1" ht="17.25" x14ac:dyDescent="0.3">
      <c r="A3" s="6" t="s">
        <v>10</v>
      </c>
    </row>
    <row r="4" spans="1:1" ht="17.25" x14ac:dyDescent="0.3">
      <c r="A4" s="7" t="s">
        <v>11</v>
      </c>
    </row>
    <row r="5" spans="1:1" ht="17.25" x14ac:dyDescent="0.3">
      <c r="A5" s="8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ACA99-1716-4CD4-B41E-4B214ED0EEA9}">
  <dimension ref="A1:N652"/>
  <sheetViews>
    <sheetView workbookViewId="0">
      <pane xSplit="1" ySplit="1" topLeftCell="E276" activePane="bottomRight" state="frozen"/>
      <selection pane="topRight" activeCell="B1" sqref="B1"/>
      <selection pane="bottomLeft" activeCell="A2" sqref="A2"/>
      <selection pane="bottomRight" activeCell="L1" sqref="L1"/>
    </sheetView>
  </sheetViews>
  <sheetFormatPr defaultColWidth="24.7109375" defaultRowHeight="15" x14ac:dyDescent="0.25"/>
  <cols>
    <col min="1" max="7" width="24.7109375" style="4"/>
    <col min="8" max="10" width="24.7109375" style="26"/>
    <col min="11" max="14" width="24.7109375" style="4"/>
  </cols>
  <sheetData>
    <row r="1" spans="1:14" s="1" customFormat="1" ht="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13</v>
      </c>
      <c r="G1" s="1" t="s">
        <v>14</v>
      </c>
      <c r="H1" s="22" t="s">
        <v>19</v>
      </c>
      <c r="I1" s="22" t="s">
        <v>20</v>
      </c>
      <c r="J1" s="22" t="s">
        <v>21</v>
      </c>
      <c r="K1" s="1" t="s">
        <v>23</v>
      </c>
      <c r="L1" s="1" t="s">
        <v>26</v>
      </c>
      <c r="M1" s="1" t="s">
        <v>27</v>
      </c>
      <c r="N1" s="1" t="s">
        <v>28</v>
      </c>
    </row>
    <row r="2" spans="1:14" x14ac:dyDescent="0.25">
      <c r="A2" s="2">
        <v>25903</v>
      </c>
      <c r="B2" s="3">
        <v>1187</v>
      </c>
      <c r="C2" s="4" t="s">
        <v>5</v>
      </c>
      <c r="D2" s="4" t="s">
        <v>5</v>
      </c>
      <c r="E2" s="4" t="s">
        <v>5</v>
      </c>
    </row>
    <row r="3" spans="1:14" x14ac:dyDescent="0.25">
      <c r="A3" s="2">
        <v>25934</v>
      </c>
      <c r="B3" s="3">
        <v>1229</v>
      </c>
      <c r="C3" s="4" t="s">
        <v>5</v>
      </c>
      <c r="D3" s="4" t="s">
        <v>5</v>
      </c>
      <c r="E3" s="4" t="s">
        <v>5</v>
      </c>
    </row>
    <row r="4" spans="1:14" x14ac:dyDescent="0.25">
      <c r="A4" s="2">
        <v>25965</v>
      </c>
      <c r="B4" s="3">
        <v>1280</v>
      </c>
      <c r="C4" s="4" t="s">
        <v>5</v>
      </c>
      <c r="D4" s="4" t="s">
        <v>5</v>
      </c>
      <c r="E4" s="4" t="s">
        <v>5</v>
      </c>
    </row>
    <row r="5" spans="1:14" x14ac:dyDescent="0.25">
      <c r="A5" s="2">
        <v>25993</v>
      </c>
      <c r="B5" s="3">
        <v>1316</v>
      </c>
      <c r="C5" s="4" t="s">
        <v>5</v>
      </c>
      <c r="D5" s="4" t="s">
        <v>5</v>
      </c>
      <c r="E5" s="4" t="s">
        <v>5</v>
      </c>
    </row>
    <row r="6" spans="1:14" x14ac:dyDescent="0.25">
      <c r="A6" s="2">
        <v>26024</v>
      </c>
      <c r="B6" s="3">
        <v>1379</v>
      </c>
      <c r="C6" s="4" t="s">
        <v>5</v>
      </c>
      <c r="D6" s="4" t="s">
        <v>5</v>
      </c>
      <c r="E6" s="4" t="s">
        <v>5</v>
      </c>
    </row>
    <row r="7" spans="1:14" x14ac:dyDescent="0.25">
      <c r="A7" s="2">
        <v>26054</v>
      </c>
      <c r="B7" s="3">
        <v>1366</v>
      </c>
      <c r="C7" s="4" t="s">
        <v>5</v>
      </c>
      <c r="D7" s="4" t="s">
        <v>5</v>
      </c>
      <c r="E7" s="4" t="s">
        <v>5</v>
      </c>
    </row>
    <row r="8" spans="1:14" x14ac:dyDescent="0.25">
      <c r="A8" s="2">
        <v>26085</v>
      </c>
      <c r="B8" s="3">
        <v>1436</v>
      </c>
      <c r="C8" s="4" t="s">
        <v>5</v>
      </c>
      <c r="D8" s="4" t="s">
        <v>5</v>
      </c>
      <c r="E8" s="4" t="s">
        <v>5</v>
      </c>
    </row>
    <row r="9" spans="1:14" x14ac:dyDescent="0.25">
      <c r="A9" s="2">
        <v>26115</v>
      </c>
      <c r="B9" s="3">
        <v>1458</v>
      </c>
      <c r="C9" s="4" t="s">
        <v>5</v>
      </c>
      <c r="D9" s="4" t="s">
        <v>5</v>
      </c>
      <c r="E9" s="4" t="s">
        <v>5</v>
      </c>
    </row>
    <row r="10" spans="1:14" x14ac:dyDescent="0.25">
      <c r="A10" s="2">
        <v>26146</v>
      </c>
      <c r="B10" s="3">
        <v>1454</v>
      </c>
      <c r="C10" s="4" t="s">
        <v>5</v>
      </c>
      <c r="D10" s="4" t="s">
        <v>5</v>
      </c>
      <c r="E10" s="4" t="s">
        <v>5</v>
      </c>
    </row>
    <row r="11" spans="1:14" x14ac:dyDescent="0.25">
      <c r="A11" s="2">
        <v>26177</v>
      </c>
      <c r="B11" s="3">
        <v>1582</v>
      </c>
      <c r="C11" s="4" t="s">
        <v>5</v>
      </c>
      <c r="D11" s="4" t="s">
        <v>5</v>
      </c>
      <c r="E11" s="4" t="s">
        <v>5</v>
      </c>
    </row>
    <row r="12" spans="1:14" x14ac:dyDescent="0.25">
      <c r="A12" s="2">
        <v>26207</v>
      </c>
      <c r="B12" s="3">
        <v>1576</v>
      </c>
      <c r="C12" s="4" t="s">
        <v>5</v>
      </c>
      <c r="D12" s="4" t="s">
        <v>5</v>
      </c>
      <c r="E12" s="4" t="s">
        <v>5</v>
      </c>
    </row>
    <row r="13" spans="1:14" x14ac:dyDescent="0.25">
      <c r="A13" s="2">
        <v>26238</v>
      </c>
      <c r="B13" s="3">
        <v>1642</v>
      </c>
      <c r="C13" s="4" t="s">
        <v>5</v>
      </c>
      <c r="D13" s="4" t="s">
        <v>5</v>
      </c>
      <c r="E13" s="4" t="s">
        <v>5</v>
      </c>
    </row>
    <row r="14" spans="1:14" x14ac:dyDescent="0.25">
      <c r="A14" s="2">
        <v>26268</v>
      </c>
      <c r="B14" s="3">
        <v>1723</v>
      </c>
      <c r="C14" s="4" t="s">
        <v>5</v>
      </c>
      <c r="D14" s="4" t="s">
        <v>5</v>
      </c>
      <c r="E14" s="4" t="s">
        <v>5</v>
      </c>
    </row>
    <row r="15" spans="1:14" x14ac:dyDescent="0.25">
      <c r="A15" s="2">
        <v>26299</v>
      </c>
      <c r="B15" s="3">
        <v>1796</v>
      </c>
      <c r="C15" s="4" t="s">
        <v>5</v>
      </c>
      <c r="D15" s="4" t="s">
        <v>5</v>
      </c>
      <c r="E15" s="4" t="s">
        <v>5</v>
      </c>
    </row>
    <row r="16" spans="1:14" x14ac:dyDescent="0.25">
      <c r="A16" s="2">
        <v>26330</v>
      </c>
      <c r="B16" s="3">
        <v>1918</v>
      </c>
      <c r="C16" s="4" t="s">
        <v>5</v>
      </c>
      <c r="D16" s="4" t="s">
        <v>5</v>
      </c>
      <c r="E16" s="4" t="s">
        <v>5</v>
      </c>
    </row>
    <row r="17" spans="1:5" x14ac:dyDescent="0.25">
      <c r="A17" s="2">
        <v>26359</v>
      </c>
      <c r="B17" s="3">
        <v>2049</v>
      </c>
      <c r="C17" s="4" t="s">
        <v>5</v>
      </c>
      <c r="D17" s="4" t="s">
        <v>5</v>
      </c>
      <c r="E17" s="4" t="s">
        <v>5</v>
      </c>
    </row>
    <row r="18" spans="1:5" x14ac:dyDescent="0.25">
      <c r="A18" s="2">
        <v>26390</v>
      </c>
      <c r="B18" s="3">
        <v>2213</v>
      </c>
      <c r="C18" s="4" t="s">
        <v>5</v>
      </c>
      <c r="D18" s="4" t="s">
        <v>5</v>
      </c>
      <c r="E18" s="4" t="s">
        <v>5</v>
      </c>
    </row>
    <row r="19" spans="1:5" x14ac:dyDescent="0.25">
      <c r="A19" s="2">
        <v>26420</v>
      </c>
      <c r="B19" s="3">
        <v>2439</v>
      </c>
      <c r="C19" s="4" t="s">
        <v>5</v>
      </c>
      <c r="D19" s="4" t="s">
        <v>5</v>
      </c>
      <c r="E19" s="4" t="s">
        <v>5</v>
      </c>
    </row>
    <row r="20" spans="1:5" x14ac:dyDescent="0.25">
      <c r="A20" s="2">
        <v>26451</v>
      </c>
      <c r="B20" s="3">
        <v>2486</v>
      </c>
      <c r="C20" s="4" t="s">
        <v>5</v>
      </c>
      <c r="D20" s="4" t="s">
        <v>5</v>
      </c>
      <c r="E20" s="4" t="s">
        <v>5</v>
      </c>
    </row>
    <row r="21" spans="1:5" x14ac:dyDescent="0.25">
      <c r="A21" s="2">
        <v>26481</v>
      </c>
      <c r="B21" s="3">
        <v>2689</v>
      </c>
      <c r="C21" s="4" t="s">
        <v>5</v>
      </c>
      <c r="D21" s="4" t="s">
        <v>5</v>
      </c>
      <c r="E21" s="4" t="s">
        <v>5</v>
      </c>
    </row>
    <row r="22" spans="1:5" x14ac:dyDescent="0.25">
      <c r="A22" s="2">
        <v>26512</v>
      </c>
      <c r="B22" s="3">
        <v>3011</v>
      </c>
      <c r="C22" s="4" t="s">
        <v>5</v>
      </c>
      <c r="D22" s="4" t="s">
        <v>5</v>
      </c>
      <c r="E22" s="4" t="s">
        <v>5</v>
      </c>
    </row>
    <row r="23" spans="1:5" x14ac:dyDescent="0.25">
      <c r="A23" s="2">
        <v>26543</v>
      </c>
      <c r="B23" s="3">
        <v>3348</v>
      </c>
      <c r="C23" s="4" t="s">
        <v>5</v>
      </c>
      <c r="D23" s="4" t="s">
        <v>5</v>
      </c>
      <c r="E23" s="4" t="s">
        <v>5</v>
      </c>
    </row>
    <row r="24" spans="1:5" x14ac:dyDescent="0.25">
      <c r="A24" s="2">
        <v>26573</v>
      </c>
      <c r="B24" s="3">
        <v>3581</v>
      </c>
      <c r="C24" s="4" t="s">
        <v>5</v>
      </c>
      <c r="D24" s="4" t="s">
        <v>5</v>
      </c>
      <c r="E24" s="4" t="s">
        <v>5</v>
      </c>
    </row>
    <row r="25" spans="1:5" x14ac:dyDescent="0.25">
      <c r="A25" s="2">
        <v>26604</v>
      </c>
      <c r="B25" s="3">
        <v>3917</v>
      </c>
      <c r="C25" s="4" t="s">
        <v>5</v>
      </c>
      <c r="D25" s="4" t="s">
        <v>5</v>
      </c>
      <c r="E25" s="4" t="s">
        <v>5</v>
      </c>
    </row>
    <row r="26" spans="1:5" x14ac:dyDescent="0.25">
      <c r="A26" s="2">
        <v>26634</v>
      </c>
      <c r="B26" s="3">
        <v>4183</v>
      </c>
      <c r="C26" s="4" t="s">
        <v>5</v>
      </c>
      <c r="D26" s="4" t="s">
        <v>5</v>
      </c>
      <c r="E26" s="4" t="s">
        <v>5</v>
      </c>
    </row>
    <row r="27" spans="1:5" x14ac:dyDescent="0.25">
      <c r="A27" s="2">
        <v>26665</v>
      </c>
      <c r="B27" s="3">
        <v>4304</v>
      </c>
      <c r="C27" s="4" t="s">
        <v>5</v>
      </c>
      <c r="D27" s="4" t="s">
        <v>5</v>
      </c>
      <c r="E27" s="4" t="s">
        <v>5</v>
      </c>
    </row>
    <row r="28" spans="1:5" x14ac:dyDescent="0.25">
      <c r="A28" s="2">
        <v>26696</v>
      </c>
      <c r="B28" s="3">
        <v>4456</v>
      </c>
      <c r="C28" s="4" t="s">
        <v>5</v>
      </c>
      <c r="D28" s="4" t="s">
        <v>5</v>
      </c>
      <c r="E28" s="4" t="s">
        <v>5</v>
      </c>
    </row>
    <row r="29" spans="1:5" x14ac:dyDescent="0.25">
      <c r="A29" s="2">
        <v>26724</v>
      </c>
      <c r="B29" s="3">
        <v>4920</v>
      </c>
      <c r="C29" s="4" t="s">
        <v>5</v>
      </c>
      <c r="D29" s="4" t="s">
        <v>5</v>
      </c>
      <c r="E29" s="4" t="s">
        <v>5</v>
      </c>
    </row>
    <row r="30" spans="1:5" x14ac:dyDescent="0.25">
      <c r="A30" s="2">
        <v>26755</v>
      </c>
      <c r="B30" s="3">
        <v>5143</v>
      </c>
      <c r="C30" s="4" t="s">
        <v>5</v>
      </c>
      <c r="D30" s="4" t="s">
        <v>5</v>
      </c>
      <c r="E30" s="4" t="s">
        <v>5</v>
      </c>
    </row>
    <row r="31" spans="1:5" x14ac:dyDescent="0.25">
      <c r="A31" s="2">
        <v>26785</v>
      </c>
      <c r="B31" s="3">
        <v>5544</v>
      </c>
      <c r="C31" s="4" t="s">
        <v>5</v>
      </c>
      <c r="D31" s="4" t="s">
        <v>5</v>
      </c>
      <c r="E31" s="4" t="s">
        <v>5</v>
      </c>
    </row>
    <row r="32" spans="1:5" x14ac:dyDescent="0.25">
      <c r="A32" s="2">
        <v>26816</v>
      </c>
      <c r="B32" s="3">
        <v>5981</v>
      </c>
      <c r="C32" s="4" t="s">
        <v>5</v>
      </c>
      <c r="D32" s="4" t="s">
        <v>5</v>
      </c>
      <c r="E32" s="4" t="s">
        <v>5</v>
      </c>
    </row>
    <row r="33" spans="1:5" x14ac:dyDescent="0.25">
      <c r="A33" s="2">
        <v>26846</v>
      </c>
      <c r="B33" s="3">
        <v>6128</v>
      </c>
      <c r="C33" s="4" t="s">
        <v>5</v>
      </c>
      <c r="D33" s="4" t="s">
        <v>5</v>
      </c>
      <c r="E33" s="4" t="s">
        <v>5</v>
      </c>
    </row>
    <row r="34" spans="1:5" x14ac:dyDescent="0.25">
      <c r="A34" s="2">
        <v>26877</v>
      </c>
      <c r="B34" s="3">
        <v>6253</v>
      </c>
      <c r="C34" s="4" t="s">
        <v>5</v>
      </c>
      <c r="D34" s="4" t="s">
        <v>5</v>
      </c>
      <c r="E34" s="4" t="s">
        <v>5</v>
      </c>
    </row>
    <row r="35" spans="1:5" x14ac:dyDescent="0.25">
      <c r="A35" s="2">
        <v>26908</v>
      </c>
      <c r="B35" s="3">
        <v>6463</v>
      </c>
      <c r="C35" s="4" t="s">
        <v>5</v>
      </c>
      <c r="D35" s="4" t="s">
        <v>5</v>
      </c>
      <c r="E35" s="4" t="s">
        <v>5</v>
      </c>
    </row>
    <row r="36" spans="1:5" x14ac:dyDescent="0.25">
      <c r="A36" s="2">
        <v>26938</v>
      </c>
      <c r="B36" s="3">
        <v>6490</v>
      </c>
      <c r="C36" s="4" t="s">
        <v>5</v>
      </c>
      <c r="D36" s="4" t="s">
        <v>5</v>
      </c>
      <c r="E36" s="4" t="s">
        <v>5</v>
      </c>
    </row>
    <row r="37" spans="1:5" x14ac:dyDescent="0.25">
      <c r="A37" s="2">
        <v>26969</v>
      </c>
      <c r="B37" s="3">
        <v>6541</v>
      </c>
      <c r="C37" s="4" t="s">
        <v>5</v>
      </c>
      <c r="D37" s="4" t="s">
        <v>5</v>
      </c>
      <c r="E37" s="4" t="s">
        <v>5</v>
      </c>
    </row>
    <row r="38" spans="1:5" x14ac:dyDescent="0.25">
      <c r="A38" s="2">
        <v>26999</v>
      </c>
      <c r="B38" s="3">
        <v>6416</v>
      </c>
      <c r="C38" s="4" t="s">
        <v>5</v>
      </c>
      <c r="D38" s="4" t="s">
        <v>5</v>
      </c>
      <c r="E38" s="4" t="s">
        <v>5</v>
      </c>
    </row>
    <row r="39" spans="1:5" x14ac:dyDescent="0.25">
      <c r="A39" s="2">
        <v>27030</v>
      </c>
      <c r="B39" s="3">
        <v>5909</v>
      </c>
      <c r="C39" s="4" t="s">
        <v>5</v>
      </c>
      <c r="D39" s="4" t="s">
        <v>5</v>
      </c>
      <c r="E39" s="4" t="s">
        <v>5</v>
      </c>
    </row>
    <row r="40" spans="1:5" x14ac:dyDescent="0.25">
      <c r="A40" s="2">
        <v>27061</v>
      </c>
      <c r="B40" s="3">
        <v>6098</v>
      </c>
      <c r="C40" s="4" t="s">
        <v>5</v>
      </c>
      <c r="D40" s="4" t="s">
        <v>5</v>
      </c>
      <c r="E40" s="4" t="s">
        <v>5</v>
      </c>
    </row>
    <row r="41" spans="1:5" x14ac:dyDescent="0.25">
      <c r="A41" s="2">
        <v>27089</v>
      </c>
      <c r="B41" s="3">
        <v>6536</v>
      </c>
      <c r="C41" s="4" t="s">
        <v>5</v>
      </c>
      <c r="D41" s="4" t="s">
        <v>5</v>
      </c>
      <c r="E41" s="4" t="s">
        <v>5</v>
      </c>
    </row>
    <row r="42" spans="1:5" x14ac:dyDescent="0.25">
      <c r="A42" s="2">
        <v>27120</v>
      </c>
      <c r="B42" s="3">
        <v>6528</v>
      </c>
      <c r="C42" s="4" t="s">
        <v>5</v>
      </c>
      <c r="D42" s="4" t="s">
        <v>5</v>
      </c>
      <c r="E42" s="4" t="s">
        <v>5</v>
      </c>
    </row>
    <row r="43" spans="1:5" x14ac:dyDescent="0.25">
      <c r="A43" s="2">
        <v>27150</v>
      </c>
      <c r="B43" s="3">
        <v>6338</v>
      </c>
      <c r="C43" s="4" t="s">
        <v>5</v>
      </c>
      <c r="D43" s="4" t="s">
        <v>5</v>
      </c>
      <c r="E43" s="4" t="s">
        <v>5</v>
      </c>
    </row>
    <row r="44" spans="1:5" x14ac:dyDescent="0.25">
      <c r="A44" s="2">
        <v>27181</v>
      </c>
      <c r="B44" s="3">
        <v>6516</v>
      </c>
      <c r="C44" s="4" t="s">
        <v>5</v>
      </c>
      <c r="D44" s="4" t="s">
        <v>5</v>
      </c>
      <c r="E44" s="4" t="s">
        <v>5</v>
      </c>
    </row>
    <row r="45" spans="1:5" x14ac:dyDescent="0.25">
      <c r="A45" s="2">
        <v>27211</v>
      </c>
      <c r="B45" s="3">
        <v>6260</v>
      </c>
      <c r="C45" s="4" t="s">
        <v>5</v>
      </c>
      <c r="D45" s="4" t="s">
        <v>5</v>
      </c>
      <c r="E45" s="4" t="s">
        <v>5</v>
      </c>
    </row>
    <row r="46" spans="1:5" x14ac:dyDescent="0.25">
      <c r="A46" s="2">
        <v>27242</v>
      </c>
      <c r="B46" s="3">
        <v>6182</v>
      </c>
      <c r="C46" s="4" t="s">
        <v>5</v>
      </c>
      <c r="D46" s="4" t="s">
        <v>5</v>
      </c>
      <c r="E46" s="4" t="s">
        <v>5</v>
      </c>
    </row>
    <row r="47" spans="1:5" x14ac:dyDescent="0.25">
      <c r="A47" s="2">
        <v>27273</v>
      </c>
      <c r="B47" s="3">
        <v>5751</v>
      </c>
      <c r="C47" s="4" t="s">
        <v>5</v>
      </c>
      <c r="D47" s="4" t="s">
        <v>5</v>
      </c>
      <c r="E47" s="4" t="s">
        <v>5</v>
      </c>
    </row>
    <row r="48" spans="1:5" x14ac:dyDescent="0.25">
      <c r="A48" s="2">
        <v>27303</v>
      </c>
      <c r="B48" s="3">
        <v>5576</v>
      </c>
      <c r="C48" s="4" t="s">
        <v>5</v>
      </c>
      <c r="D48" s="4" t="s">
        <v>5</v>
      </c>
      <c r="E48" s="4" t="s">
        <v>5</v>
      </c>
    </row>
    <row r="49" spans="1:5" x14ac:dyDescent="0.25">
      <c r="A49" s="2">
        <v>27334</v>
      </c>
      <c r="B49" s="3">
        <v>5295</v>
      </c>
      <c r="C49" s="4" t="s">
        <v>5</v>
      </c>
      <c r="D49" s="4" t="s">
        <v>5</v>
      </c>
      <c r="E49" s="4" t="s">
        <v>5</v>
      </c>
    </row>
    <row r="50" spans="1:5" x14ac:dyDescent="0.25">
      <c r="A50" s="2">
        <v>27364</v>
      </c>
      <c r="B50" s="3">
        <v>5269</v>
      </c>
      <c r="C50" s="4" t="s">
        <v>5</v>
      </c>
      <c r="D50" s="4" t="s">
        <v>5</v>
      </c>
      <c r="E50" s="4" t="s">
        <v>5</v>
      </c>
    </row>
    <row r="51" spans="1:5" x14ac:dyDescent="0.25">
      <c r="A51" s="2">
        <v>27395</v>
      </c>
      <c r="B51" s="3">
        <v>4990</v>
      </c>
      <c r="C51" s="4" t="s">
        <v>5</v>
      </c>
      <c r="D51" s="4" t="s">
        <v>5</v>
      </c>
      <c r="E51" s="4" t="s">
        <v>5</v>
      </c>
    </row>
    <row r="52" spans="1:5" x14ac:dyDescent="0.25">
      <c r="A52" s="2">
        <v>27426</v>
      </c>
      <c r="B52" s="3">
        <v>4824</v>
      </c>
      <c r="C52" s="4" t="s">
        <v>5</v>
      </c>
      <c r="D52" s="4" t="s">
        <v>5</v>
      </c>
      <c r="E52" s="4" t="s">
        <v>5</v>
      </c>
    </row>
    <row r="53" spans="1:5" x14ac:dyDescent="0.25">
      <c r="A53" s="2">
        <v>27454</v>
      </c>
      <c r="B53" s="3">
        <v>4497</v>
      </c>
      <c r="C53" s="4" t="s">
        <v>5</v>
      </c>
      <c r="D53" s="4" t="s">
        <v>5</v>
      </c>
      <c r="E53" s="4" t="s">
        <v>5</v>
      </c>
    </row>
    <row r="54" spans="1:5" x14ac:dyDescent="0.25">
      <c r="A54" s="2">
        <v>27485</v>
      </c>
      <c r="B54" s="3">
        <v>4311</v>
      </c>
      <c r="C54" s="4" t="s">
        <v>5</v>
      </c>
      <c r="D54" s="4" t="s">
        <v>5</v>
      </c>
      <c r="E54" s="4" t="s">
        <v>5</v>
      </c>
    </row>
    <row r="55" spans="1:5" x14ac:dyDescent="0.25">
      <c r="A55" s="2">
        <v>27515</v>
      </c>
      <c r="B55" s="3">
        <v>4193</v>
      </c>
      <c r="C55" s="4" t="s">
        <v>5</v>
      </c>
      <c r="D55" s="4" t="s">
        <v>5</v>
      </c>
      <c r="E55" s="4" t="s">
        <v>5</v>
      </c>
    </row>
    <row r="56" spans="1:5" x14ac:dyDescent="0.25">
      <c r="A56" s="2">
        <v>27546</v>
      </c>
      <c r="B56" s="3">
        <v>3797</v>
      </c>
      <c r="C56" s="4" t="s">
        <v>5</v>
      </c>
      <c r="D56" s="4" t="s">
        <v>5</v>
      </c>
      <c r="E56" s="4" t="s">
        <v>5</v>
      </c>
    </row>
    <row r="57" spans="1:5" x14ac:dyDescent="0.25">
      <c r="A57" s="2">
        <v>27576</v>
      </c>
      <c r="B57" s="3">
        <v>3754</v>
      </c>
      <c r="C57" s="4" t="s">
        <v>5</v>
      </c>
      <c r="D57" s="4" t="s">
        <v>5</v>
      </c>
      <c r="E57" s="4" t="s">
        <v>5</v>
      </c>
    </row>
    <row r="58" spans="1:5" x14ac:dyDescent="0.25">
      <c r="A58" s="2">
        <v>27607</v>
      </c>
      <c r="B58" s="3">
        <v>3891</v>
      </c>
      <c r="C58" s="4" t="s">
        <v>5</v>
      </c>
      <c r="D58" s="4" t="s">
        <v>5</v>
      </c>
      <c r="E58" s="4" t="s">
        <v>5</v>
      </c>
    </row>
    <row r="59" spans="1:5" x14ac:dyDescent="0.25">
      <c r="A59" s="2">
        <v>27638</v>
      </c>
      <c r="B59" s="3">
        <v>3773</v>
      </c>
      <c r="C59" s="4" t="s">
        <v>5</v>
      </c>
      <c r="D59" s="4" t="s">
        <v>5</v>
      </c>
      <c r="E59" s="4" t="s">
        <v>5</v>
      </c>
    </row>
    <row r="60" spans="1:5" x14ac:dyDescent="0.25">
      <c r="A60" s="2">
        <v>27668</v>
      </c>
      <c r="B60" s="3">
        <v>3690</v>
      </c>
      <c r="C60" s="4" t="s">
        <v>5</v>
      </c>
      <c r="D60" s="4" t="s">
        <v>5</v>
      </c>
      <c r="E60" s="4" t="s">
        <v>5</v>
      </c>
    </row>
    <row r="61" spans="1:5" x14ac:dyDescent="0.25">
      <c r="A61" s="2">
        <v>27699</v>
      </c>
      <c r="B61" s="3">
        <v>3679</v>
      </c>
      <c r="C61" s="4" t="s">
        <v>5</v>
      </c>
      <c r="D61" s="4" t="s">
        <v>5</v>
      </c>
      <c r="E61" s="4" t="s">
        <v>5</v>
      </c>
    </row>
    <row r="62" spans="1:5" x14ac:dyDescent="0.25">
      <c r="A62" s="2">
        <v>27729</v>
      </c>
      <c r="B62" s="3">
        <v>4040</v>
      </c>
      <c r="C62" s="4" t="s">
        <v>5</v>
      </c>
      <c r="D62" s="4" t="s">
        <v>5</v>
      </c>
      <c r="E62" s="4" t="s">
        <v>5</v>
      </c>
    </row>
    <row r="63" spans="1:5" x14ac:dyDescent="0.25">
      <c r="A63" s="2">
        <v>27760</v>
      </c>
      <c r="B63" s="3">
        <v>3868</v>
      </c>
      <c r="C63" s="4" t="s">
        <v>5</v>
      </c>
      <c r="D63" s="4" t="s">
        <v>5</v>
      </c>
      <c r="E63" s="4" t="s">
        <v>5</v>
      </c>
    </row>
    <row r="64" spans="1:5" x14ac:dyDescent="0.25">
      <c r="A64" s="2">
        <v>27791</v>
      </c>
      <c r="B64" s="3">
        <v>3673</v>
      </c>
      <c r="C64" s="4" t="s">
        <v>5</v>
      </c>
      <c r="D64" s="4" t="s">
        <v>5</v>
      </c>
      <c r="E64" s="4" t="s">
        <v>5</v>
      </c>
    </row>
    <row r="65" spans="1:5" x14ac:dyDescent="0.25">
      <c r="A65" s="2">
        <v>27820</v>
      </c>
      <c r="B65" s="3">
        <v>3551</v>
      </c>
      <c r="C65" s="4" t="s">
        <v>5</v>
      </c>
      <c r="D65" s="4" t="s">
        <v>5</v>
      </c>
      <c r="E65" s="4" t="s">
        <v>5</v>
      </c>
    </row>
    <row r="66" spans="1:5" x14ac:dyDescent="0.25">
      <c r="A66" s="2">
        <v>27851</v>
      </c>
      <c r="B66" s="3">
        <v>3527</v>
      </c>
      <c r="C66" s="4" t="s">
        <v>5</v>
      </c>
      <c r="D66" s="4" t="s">
        <v>5</v>
      </c>
      <c r="E66" s="4" t="s">
        <v>5</v>
      </c>
    </row>
    <row r="67" spans="1:5" x14ac:dyDescent="0.25">
      <c r="A67" s="2">
        <v>27881</v>
      </c>
      <c r="B67" s="3">
        <v>3404</v>
      </c>
      <c r="C67" s="4" t="s">
        <v>5</v>
      </c>
      <c r="D67" s="4" t="s">
        <v>5</v>
      </c>
      <c r="E67" s="4" t="s">
        <v>5</v>
      </c>
    </row>
    <row r="68" spans="1:5" x14ac:dyDescent="0.25">
      <c r="A68" s="2">
        <v>27912</v>
      </c>
      <c r="B68" s="3">
        <v>3719</v>
      </c>
      <c r="C68" s="4" t="s">
        <v>5</v>
      </c>
      <c r="D68" s="4" t="s">
        <v>5</v>
      </c>
      <c r="E68" s="4" t="s">
        <v>5</v>
      </c>
    </row>
    <row r="69" spans="1:5" x14ac:dyDescent="0.25">
      <c r="A69" s="2">
        <v>27942</v>
      </c>
      <c r="B69" s="3">
        <v>3948</v>
      </c>
      <c r="C69" s="4" t="s">
        <v>5</v>
      </c>
      <c r="D69" s="4" t="s">
        <v>5</v>
      </c>
      <c r="E69" s="4" t="s">
        <v>5</v>
      </c>
    </row>
    <row r="70" spans="1:5" x14ac:dyDescent="0.25">
      <c r="A70" s="2">
        <v>27973</v>
      </c>
      <c r="B70" s="3">
        <v>4408</v>
      </c>
      <c r="C70" s="4" t="s">
        <v>5</v>
      </c>
      <c r="D70" s="4" t="s">
        <v>5</v>
      </c>
      <c r="E70" s="4" t="s">
        <v>5</v>
      </c>
    </row>
    <row r="71" spans="1:5" x14ac:dyDescent="0.25">
      <c r="A71" s="2">
        <v>28004</v>
      </c>
      <c r="B71" s="3">
        <v>4592</v>
      </c>
      <c r="C71" s="4" t="s">
        <v>5</v>
      </c>
      <c r="D71" s="4" t="s">
        <v>5</v>
      </c>
      <c r="E71" s="4" t="s">
        <v>5</v>
      </c>
    </row>
    <row r="72" spans="1:5" x14ac:dyDescent="0.25">
      <c r="A72" s="2">
        <v>28034</v>
      </c>
      <c r="B72" s="3">
        <v>4956</v>
      </c>
      <c r="C72" s="4" t="s">
        <v>5</v>
      </c>
      <c r="D72" s="4" t="s">
        <v>5</v>
      </c>
      <c r="E72" s="4" t="s">
        <v>5</v>
      </c>
    </row>
    <row r="73" spans="1:5" x14ac:dyDescent="0.25">
      <c r="A73" s="2">
        <v>28065</v>
      </c>
      <c r="B73" s="3">
        <v>5143</v>
      </c>
      <c r="C73" s="4" t="s">
        <v>5</v>
      </c>
      <c r="D73" s="4" t="s">
        <v>5</v>
      </c>
      <c r="E73" s="4" t="s">
        <v>5</v>
      </c>
    </row>
    <row r="74" spans="1:5" x14ac:dyDescent="0.25">
      <c r="A74" s="2">
        <v>28095</v>
      </c>
      <c r="B74" s="3">
        <v>6544</v>
      </c>
      <c r="C74" s="4" t="s">
        <v>5</v>
      </c>
      <c r="D74" s="4" t="s">
        <v>5</v>
      </c>
      <c r="E74" s="4" t="s">
        <v>5</v>
      </c>
    </row>
    <row r="75" spans="1:5" x14ac:dyDescent="0.25">
      <c r="A75" s="2">
        <v>28126</v>
      </c>
      <c r="B75" s="3">
        <v>6195</v>
      </c>
      <c r="C75" s="4" t="s">
        <v>5</v>
      </c>
      <c r="D75" s="4" t="s">
        <v>5</v>
      </c>
      <c r="E75" s="4" t="s">
        <v>5</v>
      </c>
    </row>
    <row r="76" spans="1:5" x14ac:dyDescent="0.25">
      <c r="A76" s="2">
        <v>28157</v>
      </c>
      <c r="B76" s="3">
        <v>5880</v>
      </c>
      <c r="C76" s="4" t="s">
        <v>5</v>
      </c>
      <c r="D76" s="4" t="s">
        <v>5</v>
      </c>
      <c r="E76" s="4" t="s">
        <v>5</v>
      </c>
    </row>
    <row r="77" spans="1:5" x14ac:dyDescent="0.25">
      <c r="A77" s="2">
        <v>28185</v>
      </c>
      <c r="B77" s="3">
        <v>5822</v>
      </c>
      <c r="C77" s="4" t="s">
        <v>5</v>
      </c>
      <c r="D77" s="4" t="s">
        <v>5</v>
      </c>
      <c r="E77" s="4" t="s">
        <v>5</v>
      </c>
    </row>
    <row r="78" spans="1:5" x14ac:dyDescent="0.25">
      <c r="A78" s="2">
        <v>28216</v>
      </c>
      <c r="B78" s="3">
        <v>5787</v>
      </c>
      <c r="C78" s="4" t="s">
        <v>5</v>
      </c>
      <c r="D78" s="4" t="s">
        <v>5</v>
      </c>
      <c r="E78" s="4" t="s">
        <v>5</v>
      </c>
    </row>
    <row r="79" spans="1:5" x14ac:dyDescent="0.25">
      <c r="A79" s="2">
        <v>28246</v>
      </c>
      <c r="B79" s="3">
        <v>5808</v>
      </c>
      <c r="C79" s="4" t="s">
        <v>5</v>
      </c>
      <c r="D79" s="4" t="s">
        <v>5</v>
      </c>
      <c r="E79" s="4" t="s">
        <v>5</v>
      </c>
    </row>
    <row r="80" spans="1:5" x14ac:dyDescent="0.25">
      <c r="A80" s="2">
        <v>28277</v>
      </c>
      <c r="B80" s="3">
        <v>5709</v>
      </c>
      <c r="C80" s="4" t="s">
        <v>5</v>
      </c>
      <c r="D80" s="4" t="s">
        <v>5</v>
      </c>
      <c r="E80" s="4" t="s">
        <v>5</v>
      </c>
    </row>
    <row r="81" spans="1:5" x14ac:dyDescent="0.25">
      <c r="A81" s="2">
        <v>28307</v>
      </c>
      <c r="B81" s="3">
        <v>6147</v>
      </c>
      <c r="C81" s="4" t="s">
        <v>5</v>
      </c>
      <c r="D81" s="4" t="s">
        <v>5</v>
      </c>
      <c r="E81" s="4" t="s">
        <v>5</v>
      </c>
    </row>
    <row r="82" spans="1:5" x14ac:dyDescent="0.25">
      <c r="A82" s="2">
        <v>28338</v>
      </c>
      <c r="B82" s="3">
        <v>6202</v>
      </c>
      <c r="C82" s="4" t="s">
        <v>5</v>
      </c>
      <c r="D82" s="4" t="s">
        <v>5</v>
      </c>
      <c r="E82" s="4" t="s">
        <v>5</v>
      </c>
    </row>
    <row r="83" spans="1:5" x14ac:dyDescent="0.25">
      <c r="A83" s="2">
        <v>28369</v>
      </c>
      <c r="B83" s="3">
        <v>5985</v>
      </c>
      <c r="C83" s="4" t="s">
        <v>5</v>
      </c>
      <c r="D83" s="4" t="s">
        <v>5</v>
      </c>
      <c r="E83" s="4" t="s">
        <v>5</v>
      </c>
    </row>
    <row r="84" spans="1:5" x14ac:dyDescent="0.25">
      <c r="A84" s="2">
        <v>28399</v>
      </c>
      <c r="B84" s="3">
        <v>6040</v>
      </c>
      <c r="C84" s="4" t="s">
        <v>5</v>
      </c>
      <c r="D84" s="4" t="s">
        <v>5</v>
      </c>
      <c r="E84" s="4" t="s">
        <v>5</v>
      </c>
    </row>
    <row r="85" spans="1:5" x14ac:dyDescent="0.25">
      <c r="A85" s="2">
        <v>28430</v>
      </c>
      <c r="B85" s="3">
        <v>5995</v>
      </c>
      <c r="C85" s="4" t="s">
        <v>5</v>
      </c>
      <c r="D85" s="4" t="s">
        <v>5</v>
      </c>
      <c r="E85" s="4" t="s">
        <v>5</v>
      </c>
    </row>
    <row r="86" spans="1:5" x14ac:dyDescent="0.25">
      <c r="A86" s="2">
        <v>28460</v>
      </c>
      <c r="B86" s="3">
        <v>7256</v>
      </c>
      <c r="C86" s="4" t="s">
        <v>5</v>
      </c>
      <c r="D86" s="4" t="s">
        <v>5</v>
      </c>
      <c r="E86" s="4" t="s">
        <v>5</v>
      </c>
    </row>
    <row r="87" spans="1:5" x14ac:dyDescent="0.25">
      <c r="A87" s="2">
        <v>28491</v>
      </c>
      <c r="B87" s="3">
        <v>6756</v>
      </c>
      <c r="C87" s="4" t="s">
        <v>5</v>
      </c>
      <c r="D87" s="4" t="s">
        <v>5</v>
      </c>
      <c r="E87" s="4" t="s">
        <v>5</v>
      </c>
    </row>
    <row r="88" spans="1:5" x14ac:dyDescent="0.25">
      <c r="A88" s="2">
        <v>28522</v>
      </c>
      <c r="B88" s="3">
        <v>6859</v>
      </c>
      <c r="C88" s="4" t="s">
        <v>5</v>
      </c>
      <c r="D88" s="4" t="s">
        <v>5</v>
      </c>
      <c r="E88" s="4" t="s">
        <v>5</v>
      </c>
    </row>
    <row r="89" spans="1:5" x14ac:dyDescent="0.25">
      <c r="A89" s="2">
        <v>28550</v>
      </c>
      <c r="B89" s="3">
        <v>7271</v>
      </c>
      <c r="C89" s="4" t="s">
        <v>5</v>
      </c>
      <c r="D89" s="4" t="s">
        <v>5</v>
      </c>
      <c r="E89" s="4" t="s">
        <v>5</v>
      </c>
    </row>
    <row r="90" spans="1:5" x14ac:dyDescent="0.25">
      <c r="A90" s="2">
        <v>28581</v>
      </c>
      <c r="B90" s="3">
        <v>7553</v>
      </c>
      <c r="C90" s="4" t="s">
        <v>5</v>
      </c>
      <c r="D90" s="4" t="s">
        <v>5</v>
      </c>
      <c r="E90" s="4" t="s">
        <v>5</v>
      </c>
    </row>
    <row r="91" spans="1:5" x14ac:dyDescent="0.25">
      <c r="A91" s="2">
        <v>28611</v>
      </c>
      <c r="B91" s="3">
        <v>7611</v>
      </c>
      <c r="C91" s="4" t="s">
        <v>5</v>
      </c>
      <c r="D91" s="4" t="s">
        <v>5</v>
      </c>
      <c r="E91" s="4" t="s">
        <v>5</v>
      </c>
    </row>
    <row r="92" spans="1:5" x14ac:dyDescent="0.25">
      <c r="A92" s="2">
        <v>28642</v>
      </c>
      <c r="B92" s="3">
        <v>8112</v>
      </c>
      <c r="C92" s="4" t="s">
        <v>5</v>
      </c>
      <c r="D92" s="4" t="s">
        <v>5</v>
      </c>
      <c r="E92" s="4" t="s">
        <v>5</v>
      </c>
    </row>
    <row r="93" spans="1:5" x14ac:dyDescent="0.25">
      <c r="A93" s="2">
        <v>28672</v>
      </c>
      <c r="B93" s="3">
        <v>8917</v>
      </c>
      <c r="C93" s="4" t="s">
        <v>5</v>
      </c>
      <c r="D93" s="4" t="s">
        <v>5</v>
      </c>
      <c r="E93" s="4" t="s">
        <v>5</v>
      </c>
    </row>
    <row r="94" spans="1:5" x14ac:dyDescent="0.25">
      <c r="A94" s="2">
        <v>28703</v>
      </c>
      <c r="B94" s="3">
        <v>9810</v>
      </c>
      <c r="C94" s="4" t="s">
        <v>5</v>
      </c>
      <c r="D94" s="4" t="s">
        <v>5</v>
      </c>
      <c r="E94" s="4" t="s">
        <v>5</v>
      </c>
    </row>
    <row r="95" spans="1:5" x14ac:dyDescent="0.25">
      <c r="A95" s="2">
        <v>28734</v>
      </c>
      <c r="B95" s="3">
        <v>10026</v>
      </c>
      <c r="C95" s="4" t="s">
        <v>5</v>
      </c>
      <c r="D95" s="4" t="s">
        <v>5</v>
      </c>
      <c r="E95" s="4" t="s">
        <v>5</v>
      </c>
    </row>
    <row r="96" spans="1:5" x14ac:dyDescent="0.25">
      <c r="A96" s="2">
        <v>28764</v>
      </c>
      <c r="B96" s="3">
        <v>10297</v>
      </c>
      <c r="C96" s="4" t="s">
        <v>5</v>
      </c>
      <c r="D96" s="4" t="s">
        <v>5</v>
      </c>
      <c r="E96" s="4" t="s">
        <v>5</v>
      </c>
    </row>
    <row r="97" spans="1:5" x14ac:dyDescent="0.25">
      <c r="A97" s="2">
        <v>28795</v>
      </c>
      <c r="B97" s="3">
        <v>11193</v>
      </c>
      <c r="C97" s="4" t="s">
        <v>5</v>
      </c>
      <c r="D97" s="4" t="s">
        <v>5</v>
      </c>
      <c r="E97" s="4" t="s">
        <v>5</v>
      </c>
    </row>
    <row r="98" spans="1:5" x14ac:dyDescent="0.25">
      <c r="A98" s="2">
        <v>28825</v>
      </c>
      <c r="B98" s="3">
        <v>11895</v>
      </c>
      <c r="C98" s="4" t="s">
        <v>5</v>
      </c>
      <c r="D98" s="4" t="s">
        <v>5</v>
      </c>
      <c r="E98" s="4" t="s">
        <v>5</v>
      </c>
    </row>
    <row r="99" spans="1:5" x14ac:dyDescent="0.25">
      <c r="A99" s="2">
        <v>28856</v>
      </c>
      <c r="B99" s="3">
        <v>11338</v>
      </c>
      <c r="C99" s="4" t="s">
        <v>5</v>
      </c>
      <c r="D99" s="4" t="s">
        <v>5</v>
      </c>
      <c r="E99" s="4" t="s">
        <v>5</v>
      </c>
    </row>
    <row r="100" spans="1:5" x14ac:dyDescent="0.25">
      <c r="A100" s="2">
        <v>28887</v>
      </c>
      <c r="B100" s="3">
        <v>11320</v>
      </c>
      <c r="C100" s="4" t="s">
        <v>5</v>
      </c>
      <c r="D100" s="4" t="s">
        <v>5</v>
      </c>
      <c r="E100" s="4" t="s">
        <v>5</v>
      </c>
    </row>
    <row r="101" spans="1:5" x14ac:dyDescent="0.25">
      <c r="A101" s="2">
        <v>28915</v>
      </c>
      <c r="B101" s="3">
        <v>11136</v>
      </c>
      <c r="C101" s="4" t="s">
        <v>5</v>
      </c>
      <c r="D101" s="4" t="s">
        <v>5</v>
      </c>
      <c r="E101" s="4" t="s">
        <v>5</v>
      </c>
    </row>
    <row r="102" spans="1:5" x14ac:dyDescent="0.25">
      <c r="A102" s="2">
        <v>28946</v>
      </c>
      <c r="B102" s="3">
        <v>11411</v>
      </c>
      <c r="C102" s="4" t="s">
        <v>5</v>
      </c>
      <c r="D102" s="4" t="s">
        <v>5</v>
      </c>
      <c r="E102" s="4" t="s">
        <v>5</v>
      </c>
    </row>
    <row r="103" spans="1:5" x14ac:dyDescent="0.25">
      <c r="A103" s="2">
        <v>28976</v>
      </c>
      <c r="B103" s="3">
        <v>10859</v>
      </c>
      <c r="C103" s="4" t="s">
        <v>5</v>
      </c>
      <c r="D103" s="4" t="s">
        <v>5</v>
      </c>
      <c r="E103" s="4" t="s">
        <v>5</v>
      </c>
    </row>
    <row r="104" spans="1:5" x14ac:dyDescent="0.25">
      <c r="A104" s="2">
        <v>29007</v>
      </c>
      <c r="B104" s="3">
        <v>10108</v>
      </c>
      <c r="C104" s="4" t="s">
        <v>5</v>
      </c>
      <c r="D104" s="4" t="s">
        <v>5</v>
      </c>
      <c r="E104" s="4" t="s">
        <v>5</v>
      </c>
    </row>
    <row r="105" spans="1:5" x14ac:dyDescent="0.25">
      <c r="A105" s="2">
        <v>29037</v>
      </c>
      <c r="B105" s="3">
        <v>10161</v>
      </c>
      <c r="C105" s="4" t="s">
        <v>5</v>
      </c>
      <c r="D105" s="4" t="s">
        <v>5</v>
      </c>
      <c r="E105" s="4" t="s">
        <v>5</v>
      </c>
    </row>
    <row r="106" spans="1:5" x14ac:dyDescent="0.25">
      <c r="A106" s="2">
        <v>29068</v>
      </c>
      <c r="B106" s="3">
        <v>9836</v>
      </c>
      <c r="C106" s="4" t="s">
        <v>5</v>
      </c>
      <c r="D106" s="4" t="s">
        <v>5</v>
      </c>
      <c r="E106" s="4" t="s">
        <v>5</v>
      </c>
    </row>
    <row r="107" spans="1:5" x14ac:dyDescent="0.25">
      <c r="A107" s="2">
        <v>29099</v>
      </c>
      <c r="B107" s="3">
        <v>9327</v>
      </c>
      <c r="C107" s="4" t="s">
        <v>5</v>
      </c>
      <c r="D107" s="4" t="s">
        <v>5</v>
      </c>
      <c r="E107" s="4" t="s">
        <v>5</v>
      </c>
    </row>
    <row r="108" spans="1:5" x14ac:dyDescent="0.25">
      <c r="A108" s="2">
        <v>29129</v>
      </c>
      <c r="B108" s="3">
        <v>9804</v>
      </c>
      <c r="C108" s="4" t="s">
        <v>5</v>
      </c>
      <c r="D108" s="4" t="s">
        <v>5</v>
      </c>
      <c r="E108" s="4" t="s">
        <v>5</v>
      </c>
    </row>
    <row r="109" spans="1:5" x14ac:dyDescent="0.25">
      <c r="A109" s="2">
        <v>29160</v>
      </c>
      <c r="B109" s="3">
        <v>9497</v>
      </c>
      <c r="C109" s="4" t="s">
        <v>5</v>
      </c>
      <c r="D109" s="4" t="s">
        <v>5</v>
      </c>
      <c r="E109" s="4" t="s">
        <v>5</v>
      </c>
    </row>
    <row r="110" spans="1:5" x14ac:dyDescent="0.25">
      <c r="A110" s="2">
        <v>29190</v>
      </c>
      <c r="B110" s="3">
        <v>9689</v>
      </c>
      <c r="C110" s="4" t="s">
        <v>5</v>
      </c>
      <c r="D110" s="4" t="s">
        <v>5</v>
      </c>
      <c r="E110" s="4" t="s">
        <v>5</v>
      </c>
    </row>
    <row r="111" spans="1:5" x14ac:dyDescent="0.25">
      <c r="A111" s="2">
        <v>29221</v>
      </c>
      <c r="B111" s="3">
        <v>8823</v>
      </c>
      <c r="C111" s="4" t="s">
        <v>5</v>
      </c>
      <c r="D111" s="4" t="s">
        <v>5</v>
      </c>
      <c r="E111" s="4" t="s">
        <v>5</v>
      </c>
    </row>
    <row r="112" spans="1:5" x14ac:dyDescent="0.25">
      <c r="A112" s="2">
        <v>29252</v>
      </c>
      <c r="B112" s="3">
        <v>8837</v>
      </c>
      <c r="C112" s="4" t="s">
        <v>5</v>
      </c>
      <c r="D112" s="4" t="s">
        <v>5</v>
      </c>
      <c r="E112" s="4" t="s">
        <v>5</v>
      </c>
    </row>
    <row r="113" spans="1:5" x14ac:dyDescent="0.25">
      <c r="A113" s="2">
        <v>29281</v>
      </c>
      <c r="B113" s="3">
        <v>7953</v>
      </c>
      <c r="C113" s="4" t="s">
        <v>5</v>
      </c>
      <c r="D113" s="4" t="s">
        <v>5</v>
      </c>
      <c r="E113" s="4" t="s">
        <v>5</v>
      </c>
    </row>
    <row r="114" spans="1:5" x14ac:dyDescent="0.25">
      <c r="A114" s="2">
        <v>29312</v>
      </c>
      <c r="B114" s="3">
        <v>7533</v>
      </c>
      <c r="C114" s="4" t="s">
        <v>5</v>
      </c>
      <c r="D114" s="4" t="s">
        <v>5</v>
      </c>
      <c r="E114" s="4" t="s">
        <v>5</v>
      </c>
    </row>
    <row r="115" spans="1:5" x14ac:dyDescent="0.25">
      <c r="A115" s="2">
        <v>29342</v>
      </c>
      <c r="B115" s="3">
        <v>6688</v>
      </c>
      <c r="C115" s="4" t="s">
        <v>5</v>
      </c>
      <c r="D115" s="4" t="s">
        <v>5</v>
      </c>
      <c r="E115" s="4" t="s">
        <v>5</v>
      </c>
    </row>
    <row r="116" spans="1:5" x14ac:dyDescent="0.25">
      <c r="A116" s="2">
        <v>29373</v>
      </c>
      <c r="B116" s="3">
        <v>6573</v>
      </c>
      <c r="C116" s="4" t="s">
        <v>5</v>
      </c>
      <c r="D116" s="4" t="s">
        <v>5</v>
      </c>
      <c r="E116" s="4" t="s">
        <v>5</v>
      </c>
    </row>
    <row r="117" spans="1:5" x14ac:dyDescent="0.25">
      <c r="A117" s="2">
        <v>29403</v>
      </c>
      <c r="B117" s="3">
        <v>7226</v>
      </c>
      <c r="C117" s="4" t="s">
        <v>5</v>
      </c>
      <c r="D117" s="4" t="s">
        <v>5</v>
      </c>
      <c r="E117" s="4" t="s">
        <v>5</v>
      </c>
    </row>
    <row r="118" spans="1:5" x14ac:dyDescent="0.25">
      <c r="A118" s="2">
        <v>29434</v>
      </c>
      <c r="B118" s="3">
        <v>6970</v>
      </c>
      <c r="C118" s="4" t="s">
        <v>5</v>
      </c>
      <c r="D118" s="4" t="s">
        <v>5</v>
      </c>
      <c r="E118" s="4" t="s">
        <v>5</v>
      </c>
    </row>
    <row r="119" spans="1:5" x14ac:dyDescent="0.25">
      <c r="A119" s="2">
        <v>29465</v>
      </c>
      <c r="B119" s="3">
        <v>6486</v>
      </c>
      <c r="C119" s="4" t="s">
        <v>5</v>
      </c>
      <c r="D119" s="4" t="s">
        <v>5</v>
      </c>
      <c r="E119" s="4" t="s">
        <v>5</v>
      </c>
    </row>
    <row r="120" spans="1:5" x14ac:dyDescent="0.25">
      <c r="A120" s="2">
        <v>29495</v>
      </c>
      <c r="B120" s="3">
        <v>6803</v>
      </c>
      <c r="C120" s="4" t="s">
        <v>5</v>
      </c>
      <c r="D120" s="4" t="s">
        <v>5</v>
      </c>
      <c r="E120" s="4" t="s">
        <v>5</v>
      </c>
    </row>
    <row r="121" spans="1:5" x14ac:dyDescent="0.25">
      <c r="A121" s="2">
        <v>29526</v>
      </c>
      <c r="B121" s="3">
        <v>6185</v>
      </c>
      <c r="C121" s="4" t="s">
        <v>5</v>
      </c>
      <c r="D121" s="4" t="s">
        <v>5</v>
      </c>
      <c r="E121" s="4" t="s">
        <v>5</v>
      </c>
    </row>
    <row r="122" spans="1:5" x14ac:dyDescent="0.25">
      <c r="A122" s="2">
        <v>29556</v>
      </c>
      <c r="B122" s="3">
        <v>6913</v>
      </c>
      <c r="C122" s="4" t="s">
        <v>5</v>
      </c>
      <c r="D122" s="4" t="s">
        <v>5</v>
      </c>
      <c r="E122" s="4" t="s">
        <v>5</v>
      </c>
    </row>
    <row r="123" spans="1:5" x14ac:dyDescent="0.25">
      <c r="A123" s="2">
        <v>29587</v>
      </c>
      <c r="B123" s="3">
        <v>6627</v>
      </c>
      <c r="C123" s="4" t="s">
        <v>5</v>
      </c>
      <c r="D123" s="4" t="s">
        <v>5</v>
      </c>
      <c r="E123" s="4" t="s">
        <v>5</v>
      </c>
    </row>
    <row r="124" spans="1:5" x14ac:dyDescent="0.25">
      <c r="A124" s="2">
        <v>29618</v>
      </c>
      <c r="B124" s="3">
        <v>6584</v>
      </c>
      <c r="C124" s="4" t="s">
        <v>5</v>
      </c>
      <c r="D124" s="4" t="s">
        <v>5</v>
      </c>
      <c r="E124" s="4" t="s">
        <v>5</v>
      </c>
    </row>
    <row r="125" spans="1:5" x14ac:dyDescent="0.25">
      <c r="A125" s="2">
        <v>29646</v>
      </c>
      <c r="B125" s="3">
        <v>6474</v>
      </c>
      <c r="C125" s="4" t="s">
        <v>5</v>
      </c>
      <c r="D125" s="4" t="s">
        <v>5</v>
      </c>
      <c r="E125" s="4" t="s">
        <v>5</v>
      </c>
    </row>
    <row r="126" spans="1:5" x14ac:dyDescent="0.25">
      <c r="A126" s="2">
        <v>29677</v>
      </c>
      <c r="B126" s="3">
        <v>6272</v>
      </c>
      <c r="C126" s="4" t="s">
        <v>5</v>
      </c>
      <c r="D126" s="4" t="s">
        <v>5</v>
      </c>
      <c r="E126" s="4" t="s">
        <v>5</v>
      </c>
    </row>
    <row r="127" spans="1:5" x14ac:dyDescent="0.25">
      <c r="A127" s="2">
        <v>29707</v>
      </c>
      <c r="B127" s="3">
        <v>6370</v>
      </c>
      <c r="C127" s="4" t="s">
        <v>5</v>
      </c>
      <c r="D127" s="4" t="s">
        <v>5</v>
      </c>
      <c r="E127" s="4" t="s">
        <v>5</v>
      </c>
    </row>
    <row r="128" spans="1:5" x14ac:dyDescent="0.25">
      <c r="A128" s="2">
        <v>29738</v>
      </c>
      <c r="B128" s="3">
        <v>6150</v>
      </c>
      <c r="C128" s="4" t="s">
        <v>5</v>
      </c>
      <c r="D128" s="4" t="s">
        <v>5</v>
      </c>
      <c r="E128" s="4" t="s">
        <v>5</v>
      </c>
    </row>
    <row r="129" spans="1:5" x14ac:dyDescent="0.25">
      <c r="A129" s="2">
        <v>29768</v>
      </c>
      <c r="B129" s="3">
        <v>6232</v>
      </c>
      <c r="C129" s="4" t="s">
        <v>5</v>
      </c>
      <c r="D129" s="4" t="s">
        <v>5</v>
      </c>
      <c r="E129" s="4" t="s">
        <v>5</v>
      </c>
    </row>
    <row r="130" spans="1:5" x14ac:dyDescent="0.25">
      <c r="A130" s="2">
        <v>29799</v>
      </c>
      <c r="B130" s="3">
        <v>6279</v>
      </c>
      <c r="C130" s="4" t="s">
        <v>5</v>
      </c>
      <c r="D130" s="4" t="s">
        <v>5</v>
      </c>
      <c r="E130" s="4" t="s">
        <v>5</v>
      </c>
    </row>
    <row r="131" spans="1:5" x14ac:dyDescent="0.25">
      <c r="A131" s="2">
        <v>29830</v>
      </c>
      <c r="B131" s="3">
        <v>6347</v>
      </c>
      <c r="C131" s="4" t="s">
        <v>5</v>
      </c>
      <c r="D131" s="4" t="s">
        <v>5</v>
      </c>
      <c r="E131" s="4" t="s">
        <v>5</v>
      </c>
    </row>
    <row r="132" spans="1:5" x14ac:dyDescent="0.25">
      <c r="A132" s="2">
        <v>29860</v>
      </c>
      <c r="B132" s="3">
        <v>6408</v>
      </c>
      <c r="C132" s="4" t="s">
        <v>5</v>
      </c>
      <c r="D132" s="4" t="s">
        <v>5</v>
      </c>
      <c r="E132" s="4" t="s">
        <v>5</v>
      </c>
    </row>
    <row r="133" spans="1:5" x14ac:dyDescent="0.25">
      <c r="A133" s="2">
        <v>29891</v>
      </c>
      <c r="B133" s="3">
        <v>6574</v>
      </c>
      <c r="C133" s="4" t="s">
        <v>5</v>
      </c>
      <c r="D133" s="4" t="s">
        <v>5</v>
      </c>
      <c r="E133" s="4" t="s">
        <v>5</v>
      </c>
    </row>
    <row r="134" spans="1:5" x14ac:dyDescent="0.25">
      <c r="A134" s="2">
        <v>29921</v>
      </c>
      <c r="B134" s="3">
        <v>7507</v>
      </c>
      <c r="C134" s="4" t="s">
        <v>5</v>
      </c>
      <c r="D134" s="4" t="s">
        <v>5</v>
      </c>
      <c r="E134" s="4" t="s">
        <v>5</v>
      </c>
    </row>
    <row r="135" spans="1:5" x14ac:dyDescent="0.25">
      <c r="A135" s="2">
        <v>29952</v>
      </c>
      <c r="B135" s="3">
        <v>7280</v>
      </c>
      <c r="C135" s="4" t="s">
        <v>5</v>
      </c>
      <c r="D135" s="4" t="s">
        <v>5</v>
      </c>
      <c r="E135" s="4" t="s">
        <v>5</v>
      </c>
    </row>
    <row r="136" spans="1:5" x14ac:dyDescent="0.25">
      <c r="A136" s="2">
        <v>29983</v>
      </c>
      <c r="B136" s="3">
        <v>7080</v>
      </c>
      <c r="C136" s="4" t="s">
        <v>5</v>
      </c>
      <c r="D136" s="4" t="s">
        <v>5</v>
      </c>
      <c r="E136" s="4" t="s">
        <v>5</v>
      </c>
    </row>
    <row r="137" spans="1:5" x14ac:dyDescent="0.25">
      <c r="A137" s="2">
        <v>30011</v>
      </c>
      <c r="B137" s="3">
        <v>7082</v>
      </c>
      <c r="C137" s="4" t="s">
        <v>5</v>
      </c>
      <c r="D137" s="4" t="s">
        <v>5</v>
      </c>
      <c r="E137" s="4" t="s">
        <v>5</v>
      </c>
    </row>
    <row r="138" spans="1:5" x14ac:dyDescent="0.25">
      <c r="A138" s="2">
        <v>30042</v>
      </c>
      <c r="B138" s="3">
        <v>7089</v>
      </c>
      <c r="C138" s="4" t="s">
        <v>5</v>
      </c>
      <c r="D138" s="4" t="s">
        <v>5</v>
      </c>
      <c r="E138" s="4" t="s">
        <v>5</v>
      </c>
    </row>
    <row r="139" spans="1:5" x14ac:dyDescent="0.25">
      <c r="A139" s="2">
        <v>30072</v>
      </c>
      <c r="B139" s="3">
        <v>6921</v>
      </c>
      <c r="C139" s="4" t="s">
        <v>5</v>
      </c>
      <c r="D139" s="4" t="s">
        <v>5</v>
      </c>
      <c r="E139" s="4" t="s">
        <v>5</v>
      </c>
    </row>
    <row r="140" spans="1:5" x14ac:dyDescent="0.25">
      <c r="A140" s="2">
        <v>30103</v>
      </c>
      <c r="B140" s="3">
        <v>6941</v>
      </c>
      <c r="C140" s="4" t="s">
        <v>5</v>
      </c>
      <c r="D140" s="4" t="s">
        <v>5</v>
      </c>
      <c r="E140" s="4" t="s">
        <v>5</v>
      </c>
    </row>
    <row r="141" spans="1:5" x14ac:dyDescent="0.25">
      <c r="A141" s="2">
        <v>30133</v>
      </c>
      <c r="B141" s="3">
        <v>7035</v>
      </c>
      <c r="C141" s="4" t="s">
        <v>5</v>
      </c>
      <c r="D141" s="4" t="s">
        <v>5</v>
      </c>
      <c r="E141" s="4" t="s">
        <v>5</v>
      </c>
    </row>
    <row r="142" spans="1:5" x14ac:dyDescent="0.25">
      <c r="A142" s="2">
        <v>30164</v>
      </c>
      <c r="B142" s="3">
        <v>6970</v>
      </c>
      <c r="C142" s="4" t="s">
        <v>5</v>
      </c>
      <c r="D142" s="4" t="s">
        <v>5</v>
      </c>
      <c r="E142" s="4" t="s">
        <v>5</v>
      </c>
    </row>
    <row r="143" spans="1:5" x14ac:dyDescent="0.25">
      <c r="A143" s="2">
        <v>30195</v>
      </c>
      <c r="B143" s="3">
        <v>5051</v>
      </c>
      <c r="C143" s="4" t="s">
        <v>5</v>
      </c>
      <c r="D143" s="4" t="s">
        <v>5</v>
      </c>
      <c r="E143" s="4" t="s">
        <v>5</v>
      </c>
    </row>
    <row r="144" spans="1:5" x14ac:dyDescent="0.25">
      <c r="A144" s="2">
        <v>30225</v>
      </c>
      <c r="B144" s="3">
        <v>3877</v>
      </c>
      <c r="C144" s="4" t="s">
        <v>5</v>
      </c>
      <c r="D144" s="4" t="s">
        <v>5</v>
      </c>
      <c r="E144" s="4" t="s">
        <v>5</v>
      </c>
    </row>
    <row r="145" spans="1:5" x14ac:dyDescent="0.25">
      <c r="A145" s="2">
        <v>30256</v>
      </c>
      <c r="B145" s="3">
        <v>3783</v>
      </c>
      <c r="C145" s="4" t="s">
        <v>5</v>
      </c>
      <c r="D145" s="4" t="s">
        <v>5</v>
      </c>
      <c r="E145" s="4" t="s">
        <v>5</v>
      </c>
    </row>
    <row r="146" spans="1:5" x14ac:dyDescent="0.25">
      <c r="A146" s="2">
        <v>30286</v>
      </c>
      <c r="B146" s="3">
        <v>3994</v>
      </c>
      <c r="C146" s="4" t="s">
        <v>5</v>
      </c>
      <c r="D146" s="4" t="s">
        <v>5</v>
      </c>
      <c r="E146" s="4" t="s">
        <v>5</v>
      </c>
    </row>
    <row r="147" spans="1:5" x14ac:dyDescent="0.25">
      <c r="A147" s="2">
        <v>30317</v>
      </c>
      <c r="B147" s="3">
        <v>3137</v>
      </c>
      <c r="C147" s="4" t="s">
        <v>5</v>
      </c>
      <c r="D147" s="4" t="s">
        <v>5</v>
      </c>
      <c r="E147" s="4" t="s">
        <v>5</v>
      </c>
    </row>
    <row r="148" spans="1:5" x14ac:dyDescent="0.25">
      <c r="A148" s="2">
        <v>30348</v>
      </c>
      <c r="B148" s="3">
        <v>3209</v>
      </c>
      <c r="C148" s="4" t="s">
        <v>5</v>
      </c>
      <c r="D148" s="4" t="s">
        <v>5</v>
      </c>
      <c r="E148" s="4" t="s">
        <v>5</v>
      </c>
    </row>
    <row r="149" spans="1:5" x14ac:dyDescent="0.25">
      <c r="A149" s="2">
        <v>30376</v>
      </c>
      <c r="B149" s="3">
        <v>3480</v>
      </c>
      <c r="C149" s="4" t="s">
        <v>5</v>
      </c>
      <c r="D149" s="4" t="s">
        <v>5</v>
      </c>
      <c r="E149" s="4" t="s">
        <v>5</v>
      </c>
    </row>
    <row r="150" spans="1:5" x14ac:dyDescent="0.25">
      <c r="A150" s="2">
        <v>30407</v>
      </c>
      <c r="B150" s="3">
        <v>3587</v>
      </c>
      <c r="C150" s="4" t="s">
        <v>5</v>
      </c>
      <c r="D150" s="4" t="s">
        <v>5</v>
      </c>
      <c r="E150" s="4" t="s">
        <v>5</v>
      </c>
    </row>
    <row r="151" spans="1:5" x14ac:dyDescent="0.25">
      <c r="A151" s="2">
        <v>30437</v>
      </c>
      <c r="B151" s="3">
        <v>3389</v>
      </c>
      <c r="C151" s="4" t="s">
        <v>5</v>
      </c>
      <c r="D151" s="4" t="s">
        <v>5</v>
      </c>
      <c r="E151" s="4" t="s">
        <v>5</v>
      </c>
    </row>
    <row r="152" spans="1:5" x14ac:dyDescent="0.25">
      <c r="A152" s="2">
        <v>30468</v>
      </c>
      <c r="B152" s="3">
        <v>3803</v>
      </c>
      <c r="C152" s="4" t="s">
        <v>5</v>
      </c>
      <c r="D152" s="4" t="s">
        <v>5</v>
      </c>
      <c r="E152" s="4" t="s">
        <v>5</v>
      </c>
    </row>
    <row r="153" spans="1:5" x14ac:dyDescent="0.25">
      <c r="A153" s="2">
        <v>30498</v>
      </c>
      <c r="B153" s="3">
        <v>3822</v>
      </c>
      <c r="C153" s="4" t="s">
        <v>5</v>
      </c>
      <c r="D153" s="4" t="s">
        <v>5</v>
      </c>
      <c r="E153" s="4" t="s">
        <v>5</v>
      </c>
    </row>
    <row r="154" spans="1:5" x14ac:dyDescent="0.25">
      <c r="A154" s="2">
        <v>30529</v>
      </c>
      <c r="B154" s="3">
        <v>4242</v>
      </c>
      <c r="C154" s="4" t="s">
        <v>5</v>
      </c>
      <c r="D154" s="4" t="s">
        <v>5</v>
      </c>
      <c r="E154" s="4" t="s">
        <v>5</v>
      </c>
    </row>
    <row r="155" spans="1:5" x14ac:dyDescent="0.25">
      <c r="A155" s="2">
        <v>30560</v>
      </c>
      <c r="B155" s="3">
        <v>3965</v>
      </c>
      <c r="C155" s="4" t="s">
        <v>5</v>
      </c>
      <c r="D155" s="4" t="s">
        <v>5</v>
      </c>
      <c r="E155" s="4" t="s">
        <v>5</v>
      </c>
    </row>
    <row r="156" spans="1:5" x14ac:dyDescent="0.25">
      <c r="A156" s="2">
        <v>30590</v>
      </c>
      <c r="B156" s="3">
        <v>3798</v>
      </c>
      <c r="C156" s="4" t="s">
        <v>5</v>
      </c>
      <c r="D156" s="4" t="s">
        <v>5</v>
      </c>
      <c r="E156" s="4" t="s">
        <v>5</v>
      </c>
    </row>
    <row r="157" spans="1:5" x14ac:dyDescent="0.25">
      <c r="A157" s="2">
        <v>30621</v>
      </c>
      <c r="B157" s="3">
        <v>4264</v>
      </c>
      <c r="C157" s="4" t="s">
        <v>5</v>
      </c>
      <c r="D157" s="4" t="s">
        <v>5</v>
      </c>
      <c r="E157" s="4" t="s">
        <v>5</v>
      </c>
    </row>
    <row r="158" spans="1:5" x14ac:dyDescent="0.25">
      <c r="A158" s="2">
        <v>30651</v>
      </c>
      <c r="B158" s="3">
        <v>4563</v>
      </c>
      <c r="C158" s="4" t="s">
        <v>5</v>
      </c>
      <c r="D158" s="4" t="s">
        <v>5</v>
      </c>
      <c r="E158" s="4" t="s">
        <v>5</v>
      </c>
    </row>
    <row r="159" spans="1:5" x14ac:dyDescent="0.25">
      <c r="A159" s="2">
        <v>30682</v>
      </c>
      <c r="B159" s="3">
        <v>4608</v>
      </c>
      <c r="C159" s="4" t="s">
        <v>5</v>
      </c>
      <c r="D159" s="4" t="s">
        <v>5</v>
      </c>
      <c r="E159" s="4" t="s">
        <v>5</v>
      </c>
    </row>
    <row r="160" spans="1:5" x14ac:dyDescent="0.25">
      <c r="A160" s="2">
        <v>30713</v>
      </c>
      <c r="B160" s="3">
        <v>5360</v>
      </c>
      <c r="C160" s="4" t="s">
        <v>5</v>
      </c>
      <c r="D160" s="4" t="s">
        <v>5</v>
      </c>
      <c r="E160" s="4" t="s">
        <v>5</v>
      </c>
    </row>
    <row r="161" spans="1:5" x14ac:dyDescent="0.25">
      <c r="A161" s="2">
        <v>30742</v>
      </c>
      <c r="B161" s="3">
        <v>5936</v>
      </c>
      <c r="C161" s="4" t="s">
        <v>5</v>
      </c>
      <c r="D161" s="4" t="s">
        <v>5</v>
      </c>
      <c r="E161" s="4" t="s">
        <v>5</v>
      </c>
    </row>
    <row r="162" spans="1:5" x14ac:dyDescent="0.25">
      <c r="A162" s="2">
        <v>30773</v>
      </c>
      <c r="B162" s="3">
        <v>6859</v>
      </c>
      <c r="C162" s="4" t="s">
        <v>5</v>
      </c>
      <c r="D162" s="4" t="s">
        <v>5</v>
      </c>
      <c r="E162" s="4" t="s">
        <v>5</v>
      </c>
    </row>
    <row r="163" spans="1:5" x14ac:dyDescent="0.25">
      <c r="A163" s="2">
        <v>30803</v>
      </c>
      <c r="B163" s="3">
        <v>7164</v>
      </c>
      <c r="C163" s="4" t="s">
        <v>5</v>
      </c>
      <c r="D163" s="4" t="s">
        <v>5</v>
      </c>
      <c r="E163" s="4" t="s">
        <v>5</v>
      </c>
    </row>
    <row r="164" spans="1:5" x14ac:dyDescent="0.25">
      <c r="A164" s="2">
        <v>30834</v>
      </c>
      <c r="B164" s="3">
        <v>7950</v>
      </c>
      <c r="C164" s="4" t="s">
        <v>5</v>
      </c>
      <c r="D164" s="4" t="s">
        <v>5</v>
      </c>
      <c r="E164" s="4" t="s">
        <v>5</v>
      </c>
    </row>
    <row r="165" spans="1:5" x14ac:dyDescent="0.25">
      <c r="A165" s="2">
        <v>30864</v>
      </c>
      <c r="B165" s="3">
        <v>8354</v>
      </c>
      <c r="C165" s="4" t="s">
        <v>5</v>
      </c>
      <c r="D165" s="4" t="s">
        <v>5</v>
      </c>
      <c r="E165" s="4" t="s">
        <v>5</v>
      </c>
    </row>
    <row r="166" spans="1:5" x14ac:dyDescent="0.25">
      <c r="A166" s="2">
        <v>30895</v>
      </c>
      <c r="B166" s="3">
        <v>9354</v>
      </c>
      <c r="C166" s="4" t="s">
        <v>5</v>
      </c>
      <c r="D166" s="4" t="s">
        <v>5</v>
      </c>
      <c r="E166" s="4" t="s">
        <v>5</v>
      </c>
    </row>
    <row r="167" spans="1:5" x14ac:dyDescent="0.25">
      <c r="A167" s="2">
        <v>30926</v>
      </c>
      <c r="B167" s="3">
        <v>9639</v>
      </c>
      <c r="C167" s="4" t="s">
        <v>5</v>
      </c>
      <c r="D167" s="4" t="s">
        <v>5</v>
      </c>
      <c r="E167" s="4" t="s">
        <v>5</v>
      </c>
    </row>
    <row r="168" spans="1:5" x14ac:dyDescent="0.25">
      <c r="A168" s="2">
        <v>30956</v>
      </c>
      <c r="B168" s="3">
        <v>9898</v>
      </c>
      <c r="C168" s="4" t="s">
        <v>5</v>
      </c>
      <c r="D168" s="4" t="s">
        <v>5</v>
      </c>
      <c r="E168" s="4" t="s">
        <v>5</v>
      </c>
    </row>
    <row r="169" spans="1:5" x14ac:dyDescent="0.25">
      <c r="A169" s="2">
        <v>30987</v>
      </c>
      <c r="B169" s="3">
        <v>10571</v>
      </c>
      <c r="C169" s="4" t="s">
        <v>5</v>
      </c>
      <c r="D169" s="4" t="s">
        <v>5</v>
      </c>
      <c r="E169" s="4" t="s">
        <v>5</v>
      </c>
    </row>
    <row r="170" spans="1:5" x14ac:dyDescent="0.25">
      <c r="A170" s="2">
        <v>31017</v>
      </c>
      <c r="B170" s="3">
        <v>11995</v>
      </c>
      <c r="C170" s="4" t="s">
        <v>5</v>
      </c>
      <c r="D170" s="4" t="s">
        <v>5</v>
      </c>
      <c r="E170" s="4" t="s">
        <v>5</v>
      </c>
    </row>
    <row r="171" spans="1:5" x14ac:dyDescent="0.25">
      <c r="A171" s="2">
        <v>31048</v>
      </c>
      <c r="B171" s="3">
        <v>10521</v>
      </c>
      <c r="C171" s="4" t="s">
        <v>5</v>
      </c>
      <c r="D171" s="4" t="s">
        <v>5</v>
      </c>
      <c r="E171" s="4" t="s">
        <v>5</v>
      </c>
    </row>
    <row r="172" spans="1:5" x14ac:dyDescent="0.25">
      <c r="A172" s="2">
        <v>31079</v>
      </c>
      <c r="B172" s="3">
        <v>10635</v>
      </c>
      <c r="C172" s="4" t="s">
        <v>5</v>
      </c>
      <c r="D172" s="4" t="s">
        <v>5</v>
      </c>
      <c r="E172" s="4" t="s">
        <v>5</v>
      </c>
    </row>
    <row r="173" spans="1:5" x14ac:dyDescent="0.25">
      <c r="A173" s="2">
        <v>31107</v>
      </c>
      <c r="B173" s="3">
        <v>11454</v>
      </c>
      <c r="C173" s="4" t="s">
        <v>5</v>
      </c>
      <c r="D173" s="4" t="s">
        <v>5</v>
      </c>
      <c r="E173" s="4" t="s">
        <v>5</v>
      </c>
    </row>
    <row r="174" spans="1:5" x14ac:dyDescent="0.25">
      <c r="A174" s="2">
        <v>31138</v>
      </c>
      <c r="B174" s="3">
        <v>11443</v>
      </c>
      <c r="C174" s="4" t="s">
        <v>5</v>
      </c>
      <c r="D174" s="4" t="s">
        <v>5</v>
      </c>
      <c r="E174" s="4" t="s">
        <v>5</v>
      </c>
    </row>
    <row r="175" spans="1:5" x14ac:dyDescent="0.25">
      <c r="A175" s="2">
        <v>31168</v>
      </c>
      <c r="B175" s="3">
        <v>11421</v>
      </c>
      <c r="C175" s="4" t="s">
        <v>5</v>
      </c>
      <c r="D175" s="4" t="s">
        <v>5</v>
      </c>
      <c r="E175" s="4" t="s">
        <v>5</v>
      </c>
    </row>
    <row r="176" spans="1:5" x14ac:dyDescent="0.25">
      <c r="A176" s="2">
        <v>31199</v>
      </c>
      <c r="B176" s="3">
        <v>11647</v>
      </c>
      <c r="C176" s="4" t="s">
        <v>5</v>
      </c>
      <c r="D176" s="4" t="s">
        <v>5</v>
      </c>
      <c r="E176" s="4" t="s">
        <v>5</v>
      </c>
    </row>
    <row r="177" spans="1:5" x14ac:dyDescent="0.25">
      <c r="A177" s="2">
        <v>31229</v>
      </c>
      <c r="B177" s="3">
        <v>12004</v>
      </c>
      <c r="C177" s="4" t="s">
        <v>5</v>
      </c>
      <c r="D177" s="4" t="s">
        <v>5</v>
      </c>
      <c r="E177" s="4" t="s">
        <v>5</v>
      </c>
    </row>
    <row r="178" spans="1:5" x14ac:dyDescent="0.25">
      <c r="A178" s="2">
        <v>31260</v>
      </c>
      <c r="B178" s="3">
        <v>12178</v>
      </c>
      <c r="C178" s="4" t="s">
        <v>5</v>
      </c>
      <c r="D178" s="4" t="s">
        <v>5</v>
      </c>
      <c r="E178" s="4" t="s">
        <v>5</v>
      </c>
    </row>
    <row r="179" spans="1:5" x14ac:dyDescent="0.25">
      <c r="A179" s="2">
        <v>31291</v>
      </c>
      <c r="B179" s="3">
        <v>11860</v>
      </c>
      <c r="C179" s="4" t="s">
        <v>5</v>
      </c>
      <c r="D179" s="4" t="s">
        <v>5</v>
      </c>
      <c r="E179" s="4" t="s">
        <v>5</v>
      </c>
    </row>
    <row r="180" spans="1:5" x14ac:dyDescent="0.25">
      <c r="A180" s="2">
        <v>31321</v>
      </c>
      <c r="B180" s="3">
        <v>11812</v>
      </c>
      <c r="C180" s="4" t="s">
        <v>5</v>
      </c>
      <c r="D180" s="4" t="s">
        <v>5</v>
      </c>
      <c r="E180" s="4" t="s">
        <v>5</v>
      </c>
    </row>
    <row r="181" spans="1:5" x14ac:dyDescent="0.25">
      <c r="A181" s="2">
        <v>31352</v>
      </c>
      <c r="B181" s="3">
        <v>11862</v>
      </c>
      <c r="C181" s="4" t="s">
        <v>5</v>
      </c>
      <c r="D181" s="4" t="s">
        <v>5</v>
      </c>
      <c r="E181" s="4" t="s">
        <v>5</v>
      </c>
    </row>
    <row r="182" spans="1:5" x14ac:dyDescent="0.25">
      <c r="A182" s="2">
        <v>31382</v>
      </c>
      <c r="B182" s="3">
        <v>11608</v>
      </c>
      <c r="C182" s="4" t="s">
        <v>5</v>
      </c>
      <c r="D182" s="4" t="s">
        <v>5</v>
      </c>
      <c r="E182" s="4" t="s">
        <v>5</v>
      </c>
    </row>
    <row r="183" spans="1:5" x14ac:dyDescent="0.25">
      <c r="A183" s="2">
        <v>31413</v>
      </c>
      <c r="B183" s="3">
        <v>9868</v>
      </c>
      <c r="C183" s="4" t="s">
        <v>5</v>
      </c>
      <c r="D183" s="4" t="s">
        <v>5</v>
      </c>
      <c r="E183" s="4" t="s">
        <v>5</v>
      </c>
    </row>
    <row r="184" spans="1:5" x14ac:dyDescent="0.25">
      <c r="A184" s="2">
        <v>31444</v>
      </c>
      <c r="B184" s="3">
        <v>9680</v>
      </c>
      <c r="C184" s="4" t="s">
        <v>5</v>
      </c>
      <c r="D184" s="4" t="s">
        <v>5</v>
      </c>
      <c r="E184" s="4" t="s">
        <v>5</v>
      </c>
    </row>
    <row r="185" spans="1:5" x14ac:dyDescent="0.25">
      <c r="A185" s="2">
        <v>31472</v>
      </c>
      <c r="B185" s="3">
        <v>10072</v>
      </c>
      <c r="C185" s="4" t="s">
        <v>5</v>
      </c>
      <c r="D185" s="4" t="s">
        <v>5</v>
      </c>
      <c r="E185" s="4" t="s">
        <v>5</v>
      </c>
    </row>
    <row r="186" spans="1:5" x14ac:dyDescent="0.25">
      <c r="A186" s="2">
        <v>31503</v>
      </c>
      <c r="B186" s="3">
        <v>10327</v>
      </c>
      <c r="C186" s="4" t="s">
        <v>5</v>
      </c>
      <c r="D186" s="4" t="s">
        <v>5</v>
      </c>
      <c r="E186" s="4" t="s">
        <v>5</v>
      </c>
    </row>
    <row r="187" spans="1:5" x14ac:dyDescent="0.25">
      <c r="A187" s="2">
        <v>31533</v>
      </c>
      <c r="B187" s="3">
        <v>10419</v>
      </c>
      <c r="C187" s="4" t="s">
        <v>5</v>
      </c>
      <c r="D187" s="4" t="s">
        <v>5</v>
      </c>
      <c r="E187" s="4" t="s">
        <v>5</v>
      </c>
    </row>
    <row r="188" spans="1:5" x14ac:dyDescent="0.25">
      <c r="A188" s="2">
        <v>31564</v>
      </c>
      <c r="B188" s="3">
        <v>10391</v>
      </c>
      <c r="C188" s="4" t="s">
        <v>5</v>
      </c>
      <c r="D188" s="4" t="s">
        <v>5</v>
      </c>
      <c r="E188" s="4" t="s">
        <v>5</v>
      </c>
    </row>
    <row r="189" spans="1:5" x14ac:dyDescent="0.25">
      <c r="A189" s="2">
        <v>31594</v>
      </c>
      <c r="B189" s="3">
        <v>9499</v>
      </c>
      <c r="C189" s="4" t="s">
        <v>5</v>
      </c>
      <c r="D189" s="4" t="s">
        <v>5</v>
      </c>
      <c r="E189" s="4" t="s">
        <v>5</v>
      </c>
    </row>
    <row r="190" spans="1:5" x14ac:dyDescent="0.25">
      <c r="A190" s="2">
        <v>31625</v>
      </c>
      <c r="B190" s="3">
        <v>9105</v>
      </c>
      <c r="C190" s="4" t="s">
        <v>5</v>
      </c>
      <c r="D190" s="4" t="s">
        <v>5</v>
      </c>
      <c r="E190" s="4" t="s">
        <v>5</v>
      </c>
    </row>
    <row r="191" spans="1:5" x14ac:dyDescent="0.25">
      <c r="A191" s="2">
        <v>31656</v>
      </c>
      <c r="B191" s="3">
        <v>9025</v>
      </c>
      <c r="C191" s="4" t="s">
        <v>5</v>
      </c>
      <c r="D191" s="4" t="s">
        <v>5</v>
      </c>
      <c r="E191" s="4" t="s">
        <v>5</v>
      </c>
    </row>
    <row r="192" spans="1:5" x14ac:dyDescent="0.25">
      <c r="A192" s="2">
        <v>31686</v>
      </c>
      <c r="B192" s="3">
        <v>8006</v>
      </c>
      <c r="C192" s="4" t="s">
        <v>5</v>
      </c>
      <c r="D192" s="4" t="s">
        <v>5</v>
      </c>
      <c r="E192" s="4" t="s">
        <v>5</v>
      </c>
    </row>
    <row r="193" spans="1:5" x14ac:dyDescent="0.25">
      <c r="A193" s="2">
        <v>31717</v>
      </c>
      <c r="B193" s="3">
        <v>7347</v>
      </c>
      <c r="C193" s="4" t="s">
        <v>5</v>
      </c>
      <c r="D193" s="4" t="s">
        <v>5</v>
      </c>
      <c r="E193" s="4" t="s">
        <v>5</v>
      </c>
    </row>
    <row r="194" spans="1:5" x14ac:dyDescent="0.25">
      <c r="A194" s="2">
        <v>31747</v>
      </c>
      <c r="B194" s="3">
        <v>6760</v>
      </c>
      <c r="C194" s="4" t="s">
        <v>5</v>
      </c>
      <c r="D194" s="4" t="s">
        <v>5</v>
      </c>
      <c r="E194" s="4" t="s">
        <v>5</v>
      </c>
    </row>
    <row r="195" spans="1:5" x14ac:dyDescent="0.25">
      <c r="A195" s="2">
        <v>31778</v>
      </c>
      <c r="B195" s="3">
        <v>5380</v>
      </c>
      <c r="C195" s="4" t="s">
        <v>5</v>
      </c>
      <c r="D195" s="4" t="s">
        <v>5</v>
      </c>
      <c r="E195" s="4" t="s">
        <v>5</v>
      </c>
    </row>
    <row r="196" spans="1:5" x14ac:dyDescent="0.25">
      <c r="A196" s="2">
        <v>31809</v>
      </c>
      <c r="B196" s="3">
        <v>4965</v>
      </c>
      <c r="C196" s="4" t="s">
        <v>5</v>
      </c>
      <c r="D196" s="4" t="s">
        <v>5</v>
      </c>
      <c r="E196" s="4" t="s">
        <v>5</v>
      </c>
    </row>
    <row r="197" spans="1:5" x14ac:dyDescent="0.25">
      <c r="A197" s="2">
        <v>31837</v>
      </c>
      <c r="B197" s="3">
        <v>4859</v>
      </c>
      <c r="C197" s="4" t="s">
        <v>5</v>
      </c>
      <c r="D197" s="4" t="s">
        <v>5</v>
      </c>
      <c r="E197" s="4" t="s">
        <v>5</v>
      </c>
    </row>
    <row r="198" spans="1:5" x14ac:dyDescent="0.25">
      <c r="A198" s="2">
        <v>31868</v>
      </c>
      <c r="B198" s="3">
        <v>5169</v>
      </c>
      <c r="C198" s="4" t="s">
        <v>5</v>
      </c>
      <c r="D198" s="4" t="s">
        <v>5</v>
      </c>
      <c r="E198" s="4" t="s">
        <v>5</v>
      </c>
    </row>
    <row r="199" spans="1:5" x14ac:dyDescent="0.25">
      <c r="A199" s="2">
        <v>31898</v>
      </c>
      <c r="B199" s="3">
        <v>5770</v>
      </c>
      <c r="C199" s="4" t="s">
        <v>5</v>
      </c>
      <c r="D199" s="4" t="s">
        <v>5</v>
      </c>
      <c r="E199" s="4" t="s">
        <v>5</v>
      </c>
    </row>
    <row r="200" spans="1:5" x14ac:dyDescent="0.25">
      <c r="A200" s="2">
        <v>31929</v>
      </c>
      <c r="B200" s="3">
        <v>5630</v>
      </c>
      <c r="C200" s="4" t="s">
        <v>5</v>
      </c>
      <c r="D200" s="4" t="s">
        <v>5</v>
      </c>
      <c r="E200" s="4" t="s">
        <v>5</v>
      </c>
    </row>
    <row r="201" spans="1:5" x14ac:dyDescent="0.25">
      <c r="A201" s="2">
        <v>31959</v>
      </c>
      <c r="B201" s="3">
        <v>6474</v>
      </c>
      <c r="C201" s="4" t="s">
        <v>5</v>
      </c>
      <c r="D201" s="4" t="s">
        <v>5</v>
      </c>
      <c r="E201" s="4" t="s">
        <v>5</v>
      </c>
    </row>
    <row r="202" spans="1:5" x14ac:dyDescent="0.25">
      <c r="A202" s="2">
        <v>31990</v>
      </c>
      <c r="B202" s="3">
        <v>7340</v>
      </c>
      <c r="C202" s="4" t="s">
        <v>5</v>
      </c>
      <c r="D202" s="4" t="s">
        <v>5</v>
      </c>
      <c r="E202" s="4" t="s">
        <v>5</v>
      </c>
    </row>
    <row r="203" spans="1:5" x14ac:dyDescent="0.25">
      <c r="A203" s="2">
        <v>32021</v>
      </c>
      <c r="B203" s="3">
        <v>7386</v>
      </c>
      <c r="C203" s="4" t="s">
        <v>5</v>
      </c>
      <c r="D203" s="4" t="s">
        <v>5</v>
      </c>
      <c r="E203" s="4" t="s">
        <v>5</v>
      </c>
    </row>
    <row r="204" spans="1:5" x14ac:dyDescent="0.25">
      <c r="A204" s="2">
        <v>32051</v>
      </c>
      <c r="B204" s="3">
        <v>7341</v>
      </c>
      <c r="C204" s="4" t="s">
        <v>5</v>
      </c>
      <c r="D204" s="4" t="s">
        <v>5</v>
      </c>
      <c r="E204" s="4" t="s">
        <v>5</v>
      </c>
    </row>
    <row r="205" spans="1:5" x14ac:dyDescent="0.25">
      <c r="A205" s="2">
        <v>32082</v>
      </c>
      <c r="B205" s="3">
        <v>7843</v>
      </c>
      <c r="C205" s="4" t="s">
        <v>5</v>
      </c>
      <c r="D205" s="4" t="s">
        <v>5</v>
      </c>
      <c r="E205" s="4" t="s">
        <v>5</v>
      </c>
    </row>
    <row r="206" spans="1:5" x14ac:dyDescent="0.25">
      <c r="A206" s="2">
        <v>32112</v>
      </c>
      <c r="B206" s="3">
        <v>7458</v>
      </c>
      <c r="C206" s="4" t="s">
        <v>5</v>
      </c>
      <c r="D206" s="4" t="s">
        <v>5</v>
      </c>
      <c r="E206" s="4" t="s">
        <v>5</v>
      </c>
    </row>
    <row r="207" spans="1:5" x14ac:dyDescent="0.25">
      <c r="A207" s="2">
        <v>32143</v>
      </c>
      <c r="B207" s="3">
        <v>7422</v>
      </c>
      <c r="C207" s="4" t="s">
        <v>5</v>
      </c>
      <c r="D207" s="4" t="s">
        <v>5</v>
      </c>
      <c r="E207" s="4" t="s">
        <v>5</v>
      </c>
    </row>
    <row r="208" spans="1:5" x14ac:dyDescent="0.25">
      <c r="A208" s="2">
        <v>32174</v>
      </c>
      <c r="B208" s="3">
        <v>7272</v>
      </c>
      <c r="C208" s="4" t="s">
        <v>5</v>
      </c>
      <c r="D208" s="4" t="s">
        <v>5</v>
      </c>
      <c r="E208" s="4" t="s">
        <v>5</v>
      </c>
    </row>
    <row r="209" spans="1:5" x14ac:dyDescent="0.25">
      <c r="A209" s="2">
        <v>32203</v>
      </c>
      <c r="B209" s="3">
        <v>6847</v>
      </c>
      <c r="C209" s="4" t="s">
        <v>5</v>
      </c>
      <c r="D209" s="4" t="s">
        <v>5</v>
      </c>
      <c r="E209" s="4" t="s">
        <v>5</v>
      </c>
    </row>
    <row r="210" spans="1:5" x14ac:dyDescent="0.25">
      <c r="A210" s="2">
        <v>32234</v>
      </c>
      <c r="B210" s="3">
        <v>7574</v>
      </c>
      <c r="C210" s="4" t="s">
        <v>5</v>
      </c>
      <c r="D210" s="4" t="s">
        <v>5</v>
      </c>
      <c r="E210" s="4" t="s">
        <v>5</v>
      </c>
    </row>
    <row r="211" spans="1:5" x14ac:dyDescent="0.25">
      <c r="A211" s="2">
        <v>32264</v>
      </c>
      <c r="B211" s="3">
        <v>8656</v>
      </c>
      <c r="C211" s="4" t="s">
        <v>5</v>
      </c>
      <c r="D211" s="4" t="s">
        <v>5</v>
      </c>
      <c r="E211" s="4" t="s">
        <v>5</v>
      </c>
    </row>
    <row r="212" spans="1:5" x14ac:dyDescent="0.25">
      <c r="A212" s="2">
        <v>32295</v>
      </c>
      <c r="B212" s="3">
        <v>7435</v>
      </c>
      <c r="C212" s="4" t="s">
        <v>5</v>
      </c>
      <c r="D212" s="4" t="s">
        <v>5</v>
      </c>
      <c r="E212" s="4" t="s">
        <v>5</v>
      </c>
    </row>
    <row r="213" spans="1:5" x14ac:dyDescent="0.25">
      <c r="A213" s="2">
        <v>32325</v>
      </c>
      <c r="B213" s="3">
        <v>7869</v>
      </c>
      <c r="C213" s="4" t="s">
        <v>5</v>
      </c>
      <c r="D213" s="4" t="s">
        <v>5</v>
      </c>
      <c r="E213" s="4" t="s">
        <v>5</v>
      </c>
    </row>
    <row r="214" spans="1:5" x14ac:dyDescent="0.25">
      <c r="A214" s="2">
        <v>32356</v>
      </c>
      <c r="B214" s="3">
        <v>8945</v>
      </c>
      <c r="C214" s="4" t="s">
        <v>5</v>
      </c>
      <c r="D214" s="4" t="s">
        <v>5</v>
      </c>
      <c r="E214" s="4" t="s">
        <v>5</v>
      </c>
    </row>
    <row r="215" spans="1:5" x14ac:dyDescent="0.25">
      <c r="A215" s="2">
        <v>32387</v>
      </c>
      <c r="B215" s="3">
        <v>9334</v>
      </c>
      <c r="C215" s="4" t="s">
        <v>5</v>
      </c>
      <c r="D215" s="4" t="s">
        <v>5</v>
      </c>
      <c r="E215" s="4" t="s">
        <v>5</v>
      </c>
    </row>
    <row r="216" spans="1:5" x14ac:dyDescent="0.25">
      <c r="A216" s="2">
        <v>32417</v>
      </c>
      <c r="B216" s="3">
        <v>9809</v>
      </c>
      <c r="C216" s="4" t="s">
        <v>5</v>
      </c>
      <c r="D216" s="4" t="s">
        <v>5</v>
      </c>
      <c r="E216" s="4" t="s">
        <v>5</v>
      </c>
    </row>
    <row r="217" spans="1:5" x14ac:dyDescent="0.25">
      <c r="A217" s="2">
        <v>32448</v>
      </c>
      <c r="B217" s="3">
        <v>9488</v>
      </c>
      <c r="C217" s="4" t="s">
        <v>5</v>
      </c>
      <c r="D217" s="4" t="s">
        <v>5</v>
      </c>
      <c r="E217" s="4" t="s">
        <v>5</v>
      </c>
    </row>
    <row r="218" spans="1:5" x14ac:dyDescent="0.25">
      <c r="A218" s="2">
        <v>32478</v>
      </c>
      <c r="B218" s="3">
        <v>9140</v>
      </c>
      <c r="C218" s="4" t="s">
        <v>5</v>
      </c>
      <c r="D218" s="4" t="s">
        <v>5</v>
      </c>
      <c r="E218" s="4" t="s">
        <v>5</v>
      </c>
    </row>
    <row r="219" spans="1:5" x14ac:dyDescent="0.25">
      <c r="A219" s="2">
        <v>32509</v>
      </c>
      <c r="B219" s="3">
        <v>9498</v>
      </c>
      <c r="C219" s="4" t="s">
        <v>5</v>
      </c>
      <c r="D219" s="4" t="s">
        <v>5</v>
      </c>
      <c r="E219" s="4" t="s">
        <v>5</v>
      </c>
    </row>
    <row r="220" spans="1:5" x14ac:dyDescent="0.25">
      <c r="A220" s="2">
        <v>32540</v>
      </c>
      <c r="B220" s="3">
        <v>9403</v>
      </c>
      <c r="C220" s="4" t="s">
        <v>5</v>
      </c>
      <c r="D220" s="4" t="s">
        <v>5</v>
      </c>
      <c r="E220" s="4" t="s">
        <v>5</v>
      </c>
    </row>
    <row r="221" spans="1:5" x14ac:dyDescent="0.25">
      <c r="A221" s="2">
        <v>32568</v>
      </c>
      <c r="B221" s="3">
        <v>10520</v>
      </c>
      <c r="C221" s="4" t="s">
        <v>5</v>
      </c>
      <c r="D221" s="4" t="s">
        <v>5</v>
      </c>
      <c r="E221" s="4" t="s">
        <v>5</v>
      </c>
    </row>
    <row r="222" spans="1:5" x14ac:dyDescent="0.25">
      <c r="A222" s="2">
        <v>32599</v>
      </c>
      <c r="B222" s="3">
        <v>9775</v>
      </c>
      <c r="C222" s="4" t="s">
        <v>5</v>
      </c>
      <c r="D222" s="4" t="s">
        <v>5</v>
      </c>
      <c r="E222" s="4" t="s">
        <v>5</v>
      </c>
    </row>
    <row r="223" spans="1:5" x14ac:dyDescent="0.25">
      <c r="A223" s="2">
        <v>32629</v>
      </c>
      <c r="B223" s="3">
        <v>8681</v>
      </c>
      <c r="C223" s="4" t="s">
        <v>5</v>
      </c>
      <c r="D223" s="4" t="s">
        <v>5</v>
      </c>
      <c r="E223" s="4" t="s">
        <v>5</v>
      </c>
    </row>
    <row r="224" spans="1:5" x14ac:dyDescent="0.25">
      <c r="A224" s="2">
        <v>32660</v>
      </c>
      <c r="B224" s="3">
        <v>8564</v>
      </c>
      <c r="C224" s="4" t="s">
        <v>5</v>
      </c>
      <c r="D224" s="4" t="s">
        <v>5</v>
      </c>
      <c r="E224" s="4" t="s">
        <v>5</v>
      </c>
    </row>
    <row r="225" spans="1:7" x14ac:dyDescent="0.25">
      <c r="A225" s="2">
        <v>32690</v>
      </c>
      <c r="B225" s="3">
        <v>9460</v>
      </c>
      <c r="C225" s="4" t="s">
        <v>5</v>
      </c>
      <c r="D225" s="4" t="s">
        <v>5</v>
      </c>
      <c r="E225" s="4" t="s">
        <v>5</v>
      </c>
    </row>
    <row r="226" spans="1:7" x14ac:dyDescent="0.25">
      <c r="A226" s="2">
        <v>32721</v>
      </c>
      <c r="B226" s="3">
        <v>10116</v>
      </c>
      <c r="C226" s="4" t="s">
        <v>5</v>
      </c>
      <c r="D226" s="4" t="s">
        <v>5</v>
      </c>
      <c r="E226" s="4" t="s">
        <v>5</v>
      </c>
    </row>
    <row r="227" spans="1:7" x14ac:dyDescent="0.25">
      <c r="A227" s="2">
        <v>32752</v>
      </c>
      <c r="B227" s="3">
        <v>9890</v>
      </c>
      <c r="C227" s="4" t="s">
        <v>5</v>
      </c>
      <c r="D227" s="4" t="s">
        <v>5</v>
      </c>
      <c r="E227" s="4" t="s">
        <v>5</v>
      </c>
    </row>
    <row r="228" spans="1:7" x14ac:dyDescent="0.25">
      <c r="A228" s="2">
        <v>32782</v>
      </c>
      <c r="B228" s="3">
        <v>10012</v>
      </c>
      <c r="C228" s="4" t="s">
        <v>5</v>
      </c>
      <c r="D228" s="4" t="s">
        <v>5</v>
      </c>
      <c r="E228" s="4" t="s">
        <v>5</v>
      </c>
    </row>
    <row r="229" spans="1:7" x14ac:dyDescent="0.25">
      <c r="A229" s="2">
        <v>32813</v>
      </c>
      <c r="B229" s="3">
        <v>9426</v>
      </c>
      <c r="C229" s="4" t="s">
        <v>5</v>
      </c>
      <c r="D229" s="4" t="s">
        <v>5</v>
      </c>
      <c r="E229" s="4" t="s">
        <v>5</v>
      </c>
    </row>
    <row r="230" spans="1:7" x14ac:dyDescent="0.25">
      <c r="A230" s="2">
        <v>32843</v>
      </c>
      <c r="B230" s="3">
        <v>9679</v>
      </c>
      <c r="C230" s="4" t="s">
        <v>5</v>
      </c>
      <c r="D230" s="4" t="s">
        <v>5</v>
      </c>
      <c r="E230" s="4" t="s">
        <v>5</v>
      </c>
    </row>
    <row r="231" spans="1:7" x14ac:dyDescent="0.25">
      <c r="A231" s="11">
        <v>32874</v>
      </c>
      <c r="B231" s="12">
        <v>9044</v>
      </c>
      <c r="C231" s="13" t="s">
        <v>5</v>
      </c>
      <c r="D231" s="13" t="s">
        <v>5</v>
      </c>
      <c r="E231" s="13" t="s">
        <v>5</v>
      </c>
      <c r="F231" s="13">
        <v>37961</v>
      </c>
      <c r="G231" s="13">
        <v>422967</v>
      </c>
    </row>
    <row r="232" spans="1:7" x14ac:dyDescent="0.25">
      <c r="A232" s="2">
        <v>32905</v>
      </c>
      <c r="B232" s="3">
        <v>8808</v>
      </c>
      <c r="C232" s="4" t="s">
        <v>5</v>
      </c>
      <c r="D232" s="4" t="s">
        <v>5</v>
      </c>
      <c r="E232" s="4" t="s">
        <v>5</v>
      </c>
      <c r="F232" s="4">
        <v>36937</v>
      </c>
      <c r="G232" s="4">
        <v>430216</v>
      </c>
    </row>
    <row r="233" spans="1:7" x14ac:dyDescent="0.25">
      <c r="A233" s="2">
        <v>32933</v>
      </c>
      <c r="B233" s="3">
        <v>7385</v>
      </c>
      <c r="C233" s="4" t="s">
        <v>5</v>
      </c>
      <c r="D233" s="4" t="s">
        <v>5</v>
      </c>
      <c r="E233" s="4" t="s">
        <v>5</v>
      </c>
      <c r="F233" s="4">
        <v>37177</v>
      </c>
      <c r="G233" s="4">
        <v>435954</v>
      </c>
    </row>
    <row r="234" spans="1:7" x14ac:dyDescent="0.25">
      <c r="A234" s="2">
        <v>32964</v>
      </c>
      <c r="B234" s="3">
        <v>8794</v>
      </c>
      <c r="C234" s="4" t="s">
        <v>5</v>
      </c>
      <c r="D234" s="4" t="s">
        <v>5</v>
      </c>
      <c r="E234" s="4" t="s">
        <v>5</v>
      </c>
      <c r="F234" s="4">
        <v>33833</v>
      </c>
      <c r="G234" s="4">
        <v>436197</v>
      </c>
    </row>
    <row r="235" spans="1:7" x14ac:dyDescent="0.25">
      <c r="A235" s="2">
        <v>32994</v>
      </c>
      <c r="B235" s="3">
        <v>9963</v>
      </c>
      <c r="C235" s="4" t="s">
        <v>5</v>
      </c>
      <c r="D235" s="4" t="s">
        <v>5</v>
      </c>
      <c r="E235" s="4" t="s">
        <v>5</v>
      </c>
      <c r="F235" s="4">
        <v>38343</v>
      </c>
      <c r="G235" s="4">
        <v>438825</v>
      </c>
    </row>
    <row r="236" spans="1:7" x14ac:dyDescent="0.25">
      <c r="A236" s="2">
        <v>33025</v>
      </c>
      <c r="B236" s="3">
        <v>10173</v>
      </c>
      <c r="C236" s="4" t="s">
        <v>5</v>
      </c>
      <c r="D236" s="4" t="s">
        <v>5</v>
      </c>
      <c r="E236" s="4" t="s">
        <v>5</v>
      </c>
      <c r="F236" s="4">
        <v>39533</v>
      </c>
      <c r="G236" s="4">
        <v>439963</v>
      </c>
    </row>
    <row r="237" spans="1:7" x14ac:dyDescent="0.25">
      <c r="A237" s="2">
        <v>33055</v>
      </c>
      <c r="B237" s="3">
        <v>10521</v>
      </c>
      <c r="C237" s="4" t="s">
        <v>5</v>
      </c>
      <c r="D237" s="4" t="s">
        <v>5</v>
      </c>
      <c r="E237" s="4" t="s">
        <v>5</v>
      </c>
      <c r="F237" s="4">
        <v>40227</v>
      </c>
      <c r="G237" s="4">
        <v>444061</v>
      </c>
    </row>
    <row r="238" spans="1:7" x14ac:dyDescent="0.25">
      <c r="A238" s="2">
        <v>33086</v>
      </c>
      <c r="B238" s="3">
        <v>10533</v>
      </c>
      <c r="C238" s="4" t="s">
        <v>5</v>
      </c>
      <c r="D238" s="4" t="s">
        <v>5</v>
      </c>
      <c r="E238" s="4" t="s">
        <v>5</v>
      </c>
      <c r="F238" s="4">
        <v>42868</v>
      </c>
      <c r="G238" s="4">
        <v>449573</v>
      </c>
    </row>
    <row r="239" spans="1:7" x14ac:dyDescent="0.25">
      <c r="A239" s="2">
        <v>33117</v>
      </c>
      <c r="B239" s="3">
        <v>10171</v>
      </c>
      <c r="C239" s="4" t="s">
        <v>5</v>
      </c>
      <c r="D239" s="4" t="s">
        <v>5</v>
      </c>
      <c r="E239" s="4" t="s">
        <v>5</v>
      </c>
      <c r="F239" s="4">
        <v>42315</v>
      </c>
      <c r="G239" s="4">
        <v>454900</v>
      </c>
    </row>
    <row r="240" spans="1:7" x14ac:dyDescent="0.25">
      <c r="A240" s="2">
        <v>33147</v>
      </c>
      <c r="B240" s="3">
        <v>10027</v>
      </c>
      <c r="C240" s="4" t="s">
        <v>5</v>
      </c>
      <c r="D240" s="4" t="s">
        <v>5</v>
      </c>
      <c r="E240" s="4" t="s">
        <v>5</v>
      </c>
      <c r="F240" s="4">
        <v>42440</v>
      </c>
      <c r="G240" s="4">
        <v>460221</v>
      </c>
    </row>
    <row r="241" spans="1:7" x14ac:dyDescent="0.25">
      <c r="A241" s="2">
        <v>33178</v>
      </c>
      <c r="B241" s="3">
        <v>8753</v>
      </c>
      <c r="C241" s="4" t="s">
        <v>5</v>
      </c>
      <c r="D241" s="4" t="s">
        <v>5</v>
      </c>
      <c r="E241" s="4" t="s">
        <v>5</v>
      </c>
      <c r="F241" s="4">
        <v>41336</v>
      </c>
      <c r="G241" s="4">
        <v>465811</v>
      </c>
    </row>
    <row r="242" spans="1:7" x14ac:dyDescent="0.25">
      <c r="A242" s="2">
        <v>33208</v>
      </c>
      <c r="B242" s="3">
        <v>9973</v>
      </c>
      <c r="C242" s="4" t="s">
        <v>5</v>
      </c>
      <c r="D242" s="4" t="s">
        <v>5</v>
      </c>
      <c r="E242" s="4" t="s">
        <v>5</v>
      </c>
      <c r="F242" s="4">
        <v>36348</v>
      </c>
      <c r="G242" s="4">
        <v>469318</v>
      </c>
    </row>
    <row r="243" spans="1:7" x14ac:dyDescent="0.25">
      <c r="A243" s="2">
        <v>33239</v>
      </c>
      <c r="B243" s="3">
        <v>9840</v>
      </c>
      <c r="C243" s="4" t="s">
        <v>5</v>
      </c>
      <c r="D243" s="4" t="s">
        <v>5</v>
      </c>
      <c r="E243" s="4" t="s">
        <v>5</v>
      </c>
      <c r="F243" s="4">
        <v>30451</v>
      </c>
      <c r="G243" s="4">
        <v>461808</v>
      </c>
    </row>
    <row r="244" spans="1:7" x14ac:dyDescent="0.25">
      <c r="A244" s="2">
        <v>33270</v>
      </c>
      <c r="B244" s="3">
        <v>9805</v>
      </c>
      <c r="C244" s="4" t="s">
        <v>5</v>
      </c>
      <c r="D244" s="4" t="s">
        <v>5</v>
      </c>
      <c r="E244" s="4" t="s">
        <v>5</v>
      </c>
      <c r="F244" s="4">
        <v>29244</v>
      </c>
      <c r="G244" s="4">
        <v>454114</v>
      </c>
    </row>
    <row r="245" spans="1:7" x14ac:dyDescent="0.25">
      <c r="A245" s="2">
        <v>33298</v>
      </c>
      <c r="B245" s="3">
        <v>8663</v>
      </c>
      <c r="C245" s="4" t="s">
        <v>5</v>
      </c>
      <c r="D245" s="4" t="s">
        <v>5</v>
      </c>
      <c r="E245" s="4" t="s">
        <v>5</v>
      </c>
      <c r="F245" s="4">
        <v>29646</v>
      </c>
      <c r="G245" s="4">
        <v>446584</v>
      </c>
    </row>
    <row r="246" spans="1:7" x14ac:dyDescent="0.25">
      <c r="A246" s="2">
        <v>33329</v>
      </c>
      <c r="B246" s="3">
        <v>8808</v>
      </c>
      <c r="C246" s="4" t="s">
        <v>5</v>
      </c>
      <c r="D246" s="4" t="s">
        <v>5</v>
      </c>
      <c r="E246" s="4" t="s">
        <v>5</v>
      </c>
      <c r="F246" s="4">
        <v>32828</v>
      </c>
      <c r="G246" s="4">
        <v>445579</v>
      </c>
    </row>
    <row r="247" spans="1:7" x14ac:dyDescent="0.25">
      <c r="A247" s="2">
        <v>33359</v>
      </c>
      <c r="B247" s="3">
        <v>9665</v>
      </c>
      <c r="C247" s="4" t="s">
        <v>5</v>
      </c>
      <c r="D247" s="4" t="s">
        <v>5</v>
      </c>
      <c r="E247" s="4" t="s">
        <v>5</v>
      </c>
      <c r="F247" s="4">
        <v>34587</v>
      </c>
      <c r="G247" s="4">
        <v>441822</v>
      </c>
    </row>
    <row r="248" spans="1:7" x14ac:dyDescent="0.25">
      <c r="A248" s="2">
        <v>33390</v>
      </c>
      <c r="B248" s="3">
        <v>10401</v>
      </c>
      <c r="C248" s="4" t="s">
        <v>5</v>
      </c>
      <c r="D248" s="4" t="s">
        <v>5</v>
      </c>
      <c r="E248" s="4" t="s">
        <v>5</v>
      </c>
      <c r="F248" s="4">
        <v>35085</v>
      </c>
      <c r="G248" s="4">
        <v>437374</v>
      </c>
    </row>
    <row r="249" spans="1:7" x14ac:dyDescent="0.25">
      <c r="A249" s="2">
        <v>33420</v>
      </c>
      <c r="B249" s="3">
        <v>10113</v>
      </c>
      <c r="C249" s="4" t="s">
        <v>5</v>
      </c>
      <c r="D249" s="4" t="s">
        <v>5</v>
      </c>
      <c r="E249" s="4" t="s">
        <v>5</v>
      </c>
      <c r="F249" s="4">
        <v>36544</v>
      </c>
      <c r="G249" s="4">
        <v>433691</v>
      </c>
    </row>
    <row r="250" spans="1:7" x14ac:dyDescent="0.25">
      <c r="A250" s="2">
        <v>33451</v>
      </c>
      <c r="B250" s="3">
        <v>9261</v>
      </c>
      <c r="C250" s="4" t="s">
        <v>5</v>
      </c>
      <c r="D250" s="4" t="s">
        <v>5</v>
      </c>
      <c r="E250" s="4" t="s">
        <v>5</v>
      </c>
      <c r="F250" s="4">
        <v>37802</v>
      </c>
      <c r="G250" s="4">
        <v>428626</v>
      </c>
    </row>
    <row r="251" spans="1:7" x14ac:dyDescent="0.25">
      <c r="A251" s="2">
        <v>33482</v>
      </c>
      <c r="B251" s="3">
        <v>7956</v>
      </c>
      <c r="C251" s="4" t="s">
        <v>5</v>
      </c>
      <c r="D251" s="4" t="s">
        <v>5</v>
      </c>
      <c r="E251" s="4" t="s">
        <v>5</v>
      </c>
      <c r="F251" s="4">
        <v>35901</v>
      </c>
      <c r="G251" s="4">
        <v>422212</v>
      </c>
    </row>
    <row r="252" spans="1:7" x14ac:dyDescent="0.25">
      <c r="A252" s="2">
        <v>33512</v>
      </c>
      <c r="B252" s="3">
        <v>7987</v>
      </c>
      <c r="C252" s="4" t="s">
        <v>5</v>
      </c>
      <c r="D252" s="4" t="s">
        <v>5</v>
      </c>
      <c r="E252" s="4" t="s">
        <v>5</v>
      </c>
      <c r="F252" s="4">
        <v>36887</v>
      </c>
      <c r="G252" s="4">
        <v>416659</v>
      </c>
    </row>
    <row r="253" spans="1:7" x14ac:dyDescent="0.25">
      <c r="A253" s="2">
        <v>33543</v>
      </c>
      <c r="B253" s="3">
        <v>7863</v>
      </c>
      <c r="C253" s="4" t="s">
        <v>5</v>
      </c>
      <c r="D253" s="4" t="s">
        <v>5</v>
      </c>
      <c r="E253" s="4" t="s">
        <v>5</v>
      </c>
      <c r="F253" s="4">
        <v>35081</v>
      </c>
      <c r="G253" s="4">
        <v>410404</v>
      </c>
    </row>
    <row r="254" spans="1:7" x14ac:dyDescent="0.25">
      <c r="A254" s="2">
        <v>33573</v>
      </c>
      <c r="B254" s="3">
        <v>9406</v>
      </c>
      <c r="C254" s="4" t="s">
        <v>5</v>
      </c>
      <c r="D254" s="4" t="s">
        <v>5</v>
      </c>
      <c r="E254" s="4" t="s">
        <v>5</v>
      </c>
      <c r="F254" s="4">
        <v>31623</v>
      </c>
      <c r="G254" s="4">
        <v>405679</v>
      </c>
    </row>
    <row r="255" spans="1:7" x14ac:dyDescent="0.25">
      <c r="A255" s="2">
        <v>33604</v>
      </c>
      <c r="B255" s="3">
        <v>11866</v>
      </c>
      <c r="C255" s="4" t="s">
        <v>5</v>
      </c>
      <c r="D255" s="4" t="s">
        <v>5</v>
      </c>
      <c r="E255" s="4" t="s">
        <v>5</v>
      </c>
      <c r="F255" s="4">
        <v>29634</v>
      </c>
      <c r="G255" s="4">
        <v>404863</v>
      </c>
    </row>
    <row r="256" spans="1:7" x14ac:dyDescent="0.25">
      <c r="A256" s="2">
        <v>33635</v>
      </c>
      <c r="B256" s="3">
        <v>14378</v>
      </c>
      <c r="C256" s="4" t="s">
        <v>5</v>
      </c>
      <c r="D256" s="4" t="s">
        <v>5</v>
      </c>
      <c r="E256" s="4" t="s">
        <v>5</v>
      </c>
      <c r="F256" s="4">
        <v>30318</v>
      </c>
      <c r="G256" s="4">
        <v>405937</v>
      </c>
    </row>
    <row r="257" spans="1:7" x14ac:dyDescent="0.25">
      <c r="A257" s="2">
        <v>33664</v>
      </c>
      <c r="B257" s="3">
        <v>17063</v>
      </c>
      <c r="C257" s="4" t="s">
        <v>5</v>
      </c>
      <c r="D257" s="4" t="s">
        <v>5</v>
      </c>
      <c r="E257" s="4" t="s">
        <v>5</v>
      </c>
      <c r="F257" s="4">
        <v>30894</v>
      </c>
      <c r="G257" s="4">
        <v>407185</v>
      </c>
    </row>
    <row r="258" spans="1:7" x14ac:dyDescent="0.25">
      <c r="A258" s="2">
        <v>33695</v>
      </c>
      <c r="B258" s="3">
        <v>18518</v>
      </c>
      <c r="C258" s="4" t="s">
        <v>5</v>
      </c>
      <c r="D258" s="4" t="s">
        <v>5</v>
      </c>
      <c r="E258" s="4" t="s">
        <v>5</v>
      </c>
      <c r="F258" s="4">
        <v>31137</v>
      </c>
      <c r="G258" s="4">
        <v>405493</v>
      </c>
    </row>
    <row r="259" spans="1:7" x14ac:dyDescent="0.25">
      <c r="A259" s="2">
        <v>33725</v>
      </c>
      <c r="B259" s="3">
        <v>20512</v>
      </c>
      <c r="C259" s="4" t="s">
        <v>5</v>
      </c>
      <c r="D259" s="4" t="s">
        <v>5</v>
      </c>
      <c r="E259" s="4" t="s">
        <v>5</v>
      </c>
      <c r="F259" s="4">
        <v>32212</v>
      </c>
      <c r="G259" s="4">
        <v>403118</v>
      </c>
    </row>
    <row r="260" spans="1:7" x14ac:dyDescent="0.25">
      <c r="A260" s="2">
        <v>33756</v>
      </c>
      <c r="B260" s="3">
        <v>21703</v>
      </c>
      <c r="C260" s="4" t="s">
        <v>5</v>
      </c>
      <c r="D260" s="4" t="s">
        <v>5</v>
      </c>
      <c r="E260" s="4" t="s">
        <v>5</v>
      </c>
      <c r="F260" s="4">
        <v>32871</v>
      </c>
      <c r="G260" s="4">
        <v>400905</v>
      </c>
    </row>
    <row r="261" spans="1:7" x14ac:dyDescent="0.25">
      <c r="A261" s="2">
        <v>33786</v>
      </c>
      <c r="B261" s="3">
        <v>22705</v>
      </c>
      <c r="C261" s="4" t="s">
        <v>5</v>
      </c>
      <c r="D261" s="4" t="s">
        <v>5</v>
      </c>
      <c r="E261" s="4" t="s">
        <v>5</v>
      </c>
      <c r="F261" s="4">
        <v>33731</v>
      </c>
      <c r="G261" s="4">
        <v>398092</v>
      </c>
    </row>
    <row r="262" spans="1:7" x14ac:dyDescent="0.25">
      <c r="A262" s="2">
        <v>33817</v>
      </c>
      <c r="B262" s="3">
        <v>23109</v>
      </c>
      <c r="C262" s="4" t="s">
        <v>5</v>
      </c>
      <c r="D262" s="4" t="s">
        <v>5</v>
      </c>
      <c r="E262" s="4" t="s">
        <v>5</v>
      </c>
      <c r="F262" s="4">
        <v>33627</v>
      </c>
      <c r="G262" s="4">
        <v>393916</v>
      </c>
    </row>
    <row r="263" spans="1:7" x14ac:dyDescent="0.25">
      <c r="A263" s="2">
        <v>33848</v>
      </c>
      <c r="B263" s="3">
        <v>21964</v>
      </c>
      <c r="C263" s="4" t="s">
        <v>5</v>
      </c>
      <c r="D263" s="4" t="s">
        <v>5</v>
      </c>
      <c r="E263" s="4" t="s">
        <v>5</v>
      </c>
      <c r="F263" s="4">
        <v>33553</v>
      </c>
      <c r="G263" s="4">
        <v>391568</v>
      </c>
    </row>
    <row r="264" spans="1:7" x14ac:dyDescent="0.25">
      <c r="A264" s="2">
        <v>33878</v>
      </c>
      <c r="B264" s="3">
        <v>24124</v>
      </c>
      <c r="C264" s="4" t="s">
        <v>5</v>
      </c>
      <c r="D264" s="4" t="s">
        <v>5</v>
      </c>
      <c r="E264" s="4" t="s">
        <v>5</v>
      </c>
      <c r="F264" s="4">
        <v>33842</v>
      </c>
      <c r="G264" s="4">
        <v>388523</v>
      </c>
    </row>
    <row r="265" spans="1:7" x14ac:dyDescent="0.25">
      <c r="A265" s="2">
        <v>33909</v>
      </c>
      <c r="B265" s="3">
        <v>24481</v>
      </c>
      <c r="C265" s="4" t="s">
        <v>5</v>
      </c>
      <c r="D265" s="4" t="s">
        <v>5</v>
      </c>
      <c r="E265" s="4" t="s">
        <v>5</v>
      </c>
      <c r="F265" s="4">
        <v>33843</v>
      </c>
      <c r="G265" s="4">
        <v>387285</v>
      </c>
    </row>
    <row r="266" spans="1:7" x14ac:dyDescent="0.25">
      <c r="A266" s="2">
        <v>33939</v>
      </c>
      <c r="B266" s="3">
        <v>23754</v>
      </c>
      <c r="C266" s="4" t="s">
        <v>5</v>
      </c>
      <c r="D266" s="4" t="s">
        <v>5</v>
      </c>
      <c r="E266" s="4" t="s">
        <v>5</v>
      </c>
      <c r="F266" s="4">
        <v>31633</v>
      </c>
      <c r="G266" s="4">
        <v>387295</v>
      </c>
    </row>
    <row r="267" spans="1:7" x14ac:dyDescent="0.25">
      <c r="A267" s="2">
        <v>33970</v>
      </c>
      <c r="B267" s="3">
        <v>23313</v>
      </c>
      <c r="C267" s="4" t="s">
        <v>5</v>
      </c>
      <c r="D267" s="4" t="s">
        <v>5</v>
      </c>
      <c r="E267" s="4" t="s">
        <v>5</v>
      </c>
      <c r="F267" s="4">
        <v>32222</v>
      </c>
      <c r="G267" s="4">
        <v>389882</v>
      </c>
    </row>
    <row r="268" spans="1:7" x14ac:dyDescent="0.25">
      <c r="A268" s="2">
        <v>34001</v>
      </c>
      <c r="B268" s="3">
        <v>22890</v>
      </c>
      <c r="C268" s="4" t="s">
        <v>5</v>
      </c>
      <c r="D268" s="4" t="s">
        <v>5</v>
      </c>
      <c r="E268" s="4" t="s">
        <v>5</v>
      </c>
      <c r="F268" s="4">
        <v>31898</v>
      </c>
      <c r="G268" s="4">
        <v>391463</v>
      </c>
    </row>
    <row r="269" spans="1:7" x14ac:dyDescent="0.25">
      <c r="A269" s="2">
        <v>34029</v>
      </c>
      <c r="B269" s="3">
        <v>22309</v>
      </c>
      <c r="C269" s="4" t="s">
        <v>5</v>
      </c>
      <c r="D269" s="4" t="s">
        <v>5</v>
      </c>
      <c r="E269" s="4" t="s">
        <v>5</v>
      </c>
      <c r="F269" s="4">
        <v>35245</v>
      </c>
      <c r="G269" s="4">
        <v>395814</v>
      </c>
    </row>
    <row r="270" spans="1:7" x14ac:dyDescent="0.25">
      <c r="A270" s="2">
        <v>34060</v>
      </c>
      <c r="B270" s="3">
        <v>22737</v>
      </c>
      <c r="C270" s="4" t="s">
        <v>5</v>
      </c>
      <c r="D270" s="4" t="s">
        <v>5</v>
      </c>
      <c r="E270" s="4" t="s">
        <v>5</v>
      </c>
      <c r="F270" s="4">
        <v>35410</v>
      </c>
      <c r="G270" s="4">
        <v>400087</v>
      </c>
    </row>
    <row r="271" spans="1:7" x14ac:dyDescent="0.25">
      <c r="A271" s="2">
        <v>34090</v>
      </c>
      <c r="B271" s="3">
        <v>23981</v>
      </c>
      <c r="C271" s="4" t="s">
        <v>5</v>
      </c>
      <c r="D271" s="4" t="s">
        <v>5</v>
      </c>
      <c r="E271" s="4" t="s">
        <v>5</v>
      </c>
      <c r="F271" s="4">
        <v>36082</v>
      </c>
      <c r="G271" s="4">
        <v>403957</v>
      </c>
    </row>
    <row r="272" spans="1:7" x14ac:dyDescent="0.25">
      <c r="A272" s="2">
        <v>34121</v>
      </c>
      <c r="B272" s="3">
        <v>24476</v>
      </c>
      <c r="C272" s="4" t="s">
        <v>5</v>
      </c>
      <c r="D272" s="4" t="s">
        <v>5</v>
      </c>
      <c r="E272" s="4" t="s">
        <v>5</v>
      </c>
      <c r="F272" s="4">
        <v>36143</v>
      </c>
      <c r="G272" s="4">
        <v>407229</v>
      </c>
    </row>
    <row r="273" spans="1:7" x14ac:dyDescent="0.25">
      <c r="A273" s="2">
        <v>34151</v>
      </c>
      <c r="B273" s="3">
        <v>25937</v>
      </c>
      <c r="C273" s="4" t="s">
        <v>5</v>
      </c>
      <c r="D273" s="4" t="s">
        <v>5</v>
      </c>
      <c r="E273" s="4" t="s">
        <v>5</v>
      </c>
      <c r="F273" s="4">
        <v>37284</v>
      </c>
      <c r="G273" s="4">
        <v>410781</v>
      </c>
    </row>
    <row r="274" spans="1:7" x14ac:dyDescent="0.25">
      <c r="A274" s="2">
        <v>34182</v>
      </c>
      <c r="B274" s="3">
        <v>27086</v>
      </c>
      <c r="C274" s="4" t="s">
        <v>5</v>
      </c>
      <c r="D274" s="4" t="s">
        <v>5</v>
      </c>
      <c r="E274" s="4" t="s">
        <v>5</v>
      </c>
      <c r="F274" s="4">
        <v>37890</v>
      </c>
      <c r="G274" s="4">
        <v>415045</v>
      </c>
    </row>
    <row r="275" spans="1:7" x14ac:dyDescent="0.25">
      <c r="A275" s="2">
        <v>34213</v>
      </c>
      <c r="B275" s="3">
        <v>26948</v>
      </c>
      <c r="C275" s="4" t="s">
        <v>5</v>
      </c>
      <c r="D275" s="4" t="s">
        <v>5</v>
      </c>
      <c r="E275" s="4" t="s">
        <v>5</v>
      </c>
      <c r="F275" s="4">
        <v>37695</v>
      </c>
      <c r="G275" s="4">
        <v>419187</v>
      </c>
    </row>
    <row r="276" spans="1:7" x14ac:dyDescent="0.25">
      <c r="A276" s="2">
        <v>34243</v>
      </c>
      <c r="B276" s="3">
        <v>29019</v>
      </c>
      <c r="C276" s="4" t="s">
        <v>5</v>
      </c>
      <c r="D276" s="4" t="s">
        <v>5</v>
      </c>
      <c r="E276" s="4" t="s">
        <v>5</v>
      </c>
      <c r="F276" s="4">
        <v>37272</v>
      </c>
      <c r="G276" s="4">
        <v>422617</v>
      </c>
    </row>
    <row r="277" spans="1:7" x14ac:dyDescent="0.25">
      <c r="A277" s="2">
        <v>34274</v>
      </c>
      <c r="B277" s="3">
        <v>31011</v>
      </c>
      <c r="C277" s="4" t="s">
        <v>5</v>
      </c>
      <c r="D277" s="4" t="s">
        <v>5</v>
      </c>
      <c r="E277" s="4" t="s">
        <v>5</v>
      </c>
      <c r="F277" s="4">
        <v>37313</v>
      </c>
      <c r="G277" s="4">
        <v>426087</v>
      </c>
    </row>
    <row r="278" spans="1:7" x14ac:dyDescent="0.25">
      <c r="A278" s="2">
        <v>34304</v>
      </c>
      <c r="B278" s="3">
        <v>32211</v>
      </c>
      <c r="C278" s="4" t="s">
        <v>5</v>
      </c>
      <c r="D278" s="4" t="s">
        <v>5</v>
      </c>
      <c r="E278" s="4" t="s">
        <v>5</v>
      </c>
      <c r="F278" s="4">
        <v>35231</v>
      </c>
      <c r="G278" s="4">
        <v>429685</v>
      </c>
    </row>
    <row r="279" spans="1:7" x14ac:dyDescent="0.25">
      <c r="A279" s="2">
        <v>34335</v>
      </c>
      <c r="B279" s="3">
        <v>35390</v>
      </c>
      <c r="C279" s="4" t="s">
        <v>5</v>
      </c>
      <c r="D279" s="4" t="s">
        <v>5</v>
      </c>
      <c r="E279" s="4" t="s">
        <v>5</v>
      </c>
      <c r="F279" s="4">
        <v>40458</v>
      </c>
      <c r="G279" s="4">
        <v>437921</v>
      </c>
    </row>
    <row r="280" spans="1:7" x14ac:dyDescent="0.25">
      <c r="A280" s="2">
        <v>34366</v>
      </c>
      <c r="B280" s="3">
        <v>36542</v>
      </c>
      <c r="C280" s="4" t="s">
        <v>5</v>
      </c>
      <c r="D280" s="4" t="s">
        <v>5</v>
      </c>
      <c r="E280" s="4" t="s">
        <v>5</v>
      </c>
      <c r="F280" s="4">
        <v>39323</v>
      </c>
      <c r="G280" s="4">
        <v>445346</v>
      </c>
    </row>
    <row r="281" spans="1:7" x14ac:dyDescent="0.25">
      <c r="A281" s="2">
        <v>34394</v>
      </c>
      <c r="B281" s="3">
        <v>38282</v>
      </c>
      <c r="C281" s="4" t="s">
        <v>5</v>
      </c>
      <c r="D281" s="4" t="s">
        <v>5</v>
      </c>
      <c r="E281" s="4" t="s">
        <v>5</v>
      </c>
      <c r="F281" s="4">
        <v>43535</v>
      </c>
      <c r="G281" s="4">
        <v>453636</v>
      </c>
    </row>
    <row r="282" spans="1:7" x14ac:dyDescent="0.25">
      <c r="A282" s="2">
        <v>34425</v>
      </c>
      <c r="B282" s="3">
        <v>38289</v>
      </c>
      <c r="C282" s="4" t="s">
        <v>5</v>
      </c>
      <c r="D282" s="4" t="s">
        <v>5</v>
      </c>
      <c r="E282" s="4" t="s">
        <v>5</v>
      </c>
      <c r="F282" s="4">
        <v>42333</v>
      </c>
      <c r="G282" s="4">
        <v>460559</v>
      </c>
    </row>
    <row r="283" spans="1:7" x14ac:dyDescent="0.25">
      <c r="A283" s="2">
        <v>34455</v>
      </c>
      <c r="B283" s="3">
        <v>41408</v>
      </c>
      <c r="C283" s="4" t="s">
        <v>5</v>
      </c>
      <c r="D283" s="4" t="s">
        <v>5</v>
      </c>
      <c r="E283" s="4" t="s">
        <v>5</v>
      </c>
      <c r="F283" s="4">
        <v>44223</v>
      </c>
      <c r="G283" s="4">
        <v>468700</v>
      </c>
    </row>
    <row r="284" spans="1:7" x14ac:dyDescent="0.25">
      <c r="A284" s="2">
        <v>34486</v>
      </c>
      <c r="B284" s="3">
        <v>42881</v>
      </c>
      <c r="C284" s="4" t="s">
        <v>5</v>
      </c>
      <c r="D284" s="4" t="s">
        <v>5</v>
      </c>
      <c r="E284" s="4" t="s">
        <v>5</v>
      </c>
      <c r="F284" s="4">
        <v>44936</v>
      </c>
      <c r="G284" s="4">
        <v>477493</v>
      </c>
    </row>
    <row r="285" spans="1:7" x14ac:dyDescent="0.25">
      <c r="A285" s="2">
        <v>34516</v>
      </c>
      <c r="B285" s="3">
        <v>43090</v>
      </c>
      <c r="C285" s="4" t="s">
        <v>5</v>
      </c>
      <c r="D285" s="4" t="s">
        <v>5</v>
      </c>
      <c r="E285" s="4" t="s">
        <v>5</v>
      </c>
      <c r="F285" s="4">
        <v>45478</v>
      </c>
      <c r="G285" s="4">
        <v>485687</v>
      </c>
    </row>
    <row r="286" spans="1:7" x14ac:dyDescent="0.25">
      <c r="A286" s="2">
        <v>34547</v>
      </c>
      <c r="B286" s="3">
        <v>42981</v>
      </c>
      <c r="C286" s="4" t="s">
        <v>5</v>
      </c>
      <c r="D286" s="4" t="s">
        <v>5</v>
      </c>
      <c r="E286" s="4" t="s">
        <v>5</v>
      </c>
      <c r="F286" s="4">
        <v>48555</v>
      </c>
      <c r="G286" s="4">
        <v>496352</v>
      </c>
    </row>
    <row r="287" spans="1:7" x14ac:dyDescent="0.25">
      <c r="A287" s="2">
        <v>34578</v>
      </c>
      <c r="B287" s="3">
        <v>43455</v>
      </c>
      <c r="C287" s="4" t="s">
        <v>5</v>
      </c>
      <c r="D287" s="4" t="s">
        <v>5</v>
      </c>
      <c r="E287" s="4" t="s">
        <v>5</v>
      </c>
      <c r="F287" s="4">
        <v>48904</v>
      </c>
      <c r="G287" s="4">
        <v>507560</v>
      </c>
    </row>
    <row r="288" spans="1:7" x14ac:dyDescent="0.25">
      <c r="A288" s="2">
        <v>34608</v>
      </c>
      <c r="B288" s="3">
        <v>42845</v>
      </c>
      <c r="C288" s="4" t="s">
        <v>5</v>
      </c>
      <c r="D288" s="4" t="s">
        <v>5</v>
      </c>
      <c r="E288" s="4" t="s">
        <v>5</v>
      </c>
      <c r="F288" s="4">
        <v>49287</v>
      </c>
      <c r="G288" s="4">
        <v>519575</v>
      </c>
    </row>
    <row r="289" spans="1:14" x14ac:dyDescent="0.25">
      <c r="A289" s="2">
        <v>34639</v>
      </c>
      <c r="B289" s="3">
        <v>41937</v>
      </c>
      <c r="C289" s="4" t="s">
        <v>5</v>
      </c>
      <c r="D289" s="4" t="s">
        <v>5</v>
      </c>
      <c r="E289" s="4" t="s">
        <v>5</v>
      </c>
      <c r="F289" s="4">
        <v>49009</v>
      </c>
      <c r="G289" s="4">
        <v>531271</v>
      </c>
    </row>
    <row r="290" spans="1:14" x14ac:dyDescent="0.25">
      <c r="A290" s="2">
        <v>34669</v>
      </c>
      <c r="B290" s="3">
        <v>38806</v>
      </c>
      <c r="C290" s="4" t="s">
        <v>5</v>
      </c>
      <c r="D290" s="4" t="s">
        <v>5</v>
      </c>
      <c r="E290" s="4" t="s">
        <v>5</v>
      </c>
      <c r="F290" s="4">
        <v>47047</v>
      </c>
      <c r="G290" s="4">
        <v>543087</v>
      </c>
    </row>
    <row r="291" spans="1:14" x14ac:dyDescent="0.25">
      <c r="A291" s="30">
        <v>34700</v>
      </c>
      <c r="B291" s="31">
        <v>38278</v>
      </c>
      <c r="C291" s="32" t="s">
        <v>5</v>
      </c>
      <c r="D291" s="32" t="s">
        <v>5</v>
      </c>
      <c r="E291" s="32" t="s">
        <v>5</v>
      </c>
      <c r="F291" s="32">
        <v>60958</v>
      </c>
      <c r="G291" s="32">
        <v>563586</v>
      </c>
      <c r="H291" s="33"/>
      <c r="I291" s="33"/>
      <c r="J291" s="33"/>
      <c r="K291" s="32">
        <v>-1411.4</v>
      </c>
      <c r="L291" s="25">
        <v>412.4</v>
      </c>
      <c r="M291" s="25">
        <v>522.79999999999995</v>
      </c>
      <c r="N291" s="25">
        <v>110.4</v>
      </c>
    </row>
    <row r="292" spans="1:14" x14ac:dyDescent="0.25">
      <c r="A292" s="2">
        <v>34731</v>
      </c>
      <c r="B292" s="3">
        <v>37998</v>
      </c>
      <c r="C292" s="4" t="s">
        <v>5</v>
      </c>
      <c r="D292" s="4" t="s">
        <v>5</v>
      </c>
      <c r="E292" s="4" t="s">
        <v>5</v>
      </c>
      <c r="F292" s="4">
        <v>59644</v>
      </c>
      <c r="G292" s="4">
        <v>583908</v>
      </c>
      <c r="K292" s="4">
        <v>-2053.4</v>
      </c>
      <c r="L292" s="4">
        <v>131.1</v>
      </c>
      <c r="M292" s="4">
        <v>220.8</v>
      </c>
      <c r="N292" s="4">
        <v>89.7</v>
      </c>
    </row>
    <row r="293" spans="1:14" x14ac:dyDescent="0.25">
      <c r="A293" s="2">
        <v>34759</v>
      </c>
      <c r="B293" s="3">
        <v>33742</v>
      </c>
      <c r="C293" s="4" t="s">
        <v>5</v>
      </c>
      <c r="D293" s="4" t="s">
        <v>5</v>
      </c>
      <c r="E293" s="4" t="s">
        <v>5</v>
      </c>
      <c r="F293" s="4">
        <v>65544</v>
      </c>
      <c r="G293" s="4">
        <v>605916</v>
      </c>
      <c r="K293" s="4">
        <v>-2246.1999999999998</v>
      </c>
      <c r="L293" s="4">
        <v>-24.1</v>
      </c>
      <c r="M293" s="4">
        <v>235.2</v>
      </c>
      <c r="N293" s="4">
        <v>259.3</v>
      </c>
    </row>
    <row r="294" spans="1:14" x14ac:dyDescent="0.25">
      <c r="A294" s="2">
        <v>34790</v>
      </c>
      <c r="B294" s="3">
        <v>31887</v>
      </c>
      <c r="C294" s="4" t="s">
        <v>5</v>
      </c>
      <c r="D294" s="4" t="s">
        <v>5</v>
      </c>
      <c r="E294" s="4" t="s">
        <v>5</v>
      </c>
      <c r="F294" s="4">
        <v>63804</v>
      </c>
      <c r="G294" s="4">
        <v>627387</v>
      </c>
      <c r="K294" s="4">
        <v>-2878.6</v>
      </c>
      <c r="L294" s="4">
        <v>167.9</v>
      </c>
      <c r="M294" s="4">
        <v>249.6</v>
      </c>
      <c r="N294" s="4">
        <v>81.599999999999994</v>
      </c>
    </row>
    <row r="295" spans="1:14" x14ac:dyDescent="0.25">
      <c r="A295" s="2">
        <v>34820</v>
      </c>
      <c r="B295" s="3">
        <v>33731</v>
      </c>
      <c r="C295" s="4" t="s">
        <v>5</v>
      </c>
      <c r="D295" s="4" t="s">
        <v>5</v>
      </c>
      <c r="E295" s="4" t="s">
        <v>5</v>
      </c>
      <c r="F295" s="4">
        <v>63969</v>
      </c>
      <c r="G295" s="4">
        <v>647133</v>
      </c>
      <c r="K295" s="4">
        <v>-1450.9</v>
      </c>
      <c r="L295" s="4">
        <v>481.8</v>
      </c>
      <c r="M295" s="4">
        <v>552.29999999999995</v>
      </c>
      <c r="N295" s="4">
        <v>70.5</v>
      </c>
    </row>
    <row r="296" spans="1:14" x14ac:dyDescent="0.25">
      <c r="A296" s="2">
        <v>34851</v>
      </c>
      <c r="B296" s="3">
        <v>33512</v>
      </c>
      <c r="C296" s="4" t="s">
        <v>5</v>
      </c>
      <c r="D296" s="4" t="s">
        <v>5</v>
      </c>
      <c r="E296" s="4" t="s">
        <v>5</v>
      </c>
      <c r="F296" s="4">
        <v>64778</v>
      </c>
      <c r="G296" s="4">
        <v>666974</v>
      </c>
      <c r="K296" s="4">
        <v>-2327.1</v>
      </c>
      <c r="L296" s="4">
        <v>359</v>
      </c>
      <c r="M296" s="4">
        <v>484.3</v>
      </c>
      <c r="N296" s="4">
        <v>125.3</v>
      </c>
    </row>
    <row r="297" spans="1:14" x14ac:dyDescent="0.25">
      <c r="A297" s="2">
        <v>34881</v>
      </c>
      <c r="B297" s="3">
        <v>41823</v>
      </c>
      <c r="C297" s="4" t="s">
        <v>5</v>
      </c>
      <c r="D297" s="4" t="s">
        <v>5</v>
      </c>
      <c r="E297" s="4" t="s">
        <v>5</v>
      </c>
      <c r="F297" s="4">
        <v>65213</v>
      </c>
      <c r="G297" s="4">
        <v>686709</v>
      </c>
      <c r="K297" s="4">
        <v>-1146</v>
      </c>
      <c r="L297" s="4">
        <v>400.3</v>
      </c>
      <c r="M297" s="4">
        <v>524.70000000000005</v>
      </c>
      <c r="N297" s="4">
        <v>124.4</v>
      </c>
    </row>
    <row r="298" spans="1:14" x14ac:dyDescent="0.25">
      <c r="A298" s="2">
        <v>34912</v>
      </c>
      <c r="B298" s="3">
        <v>47660</v>
      </c>
      <c r="C298" s="4" t="s">
        <v>5</v>
      </c>
      <c r="D298" s="4" t="s">
        <v>5</v>
      </c>
      <c r="E298" s="4" t="s">
        <v>5</v>
      </c>
      <c r="F298" s="4">
        <v>66337</v>
      </c>
      <c r="G298" s="4">
        <v>704492</v>
      </c>
      <c r="K298" s="4">
        <v>-701.2</v>
      </c>
      <c r="L298" s="4">
        <v>425.7</v>
      </c>
      <c r="M298" s="4">
        <v>609.29999999999995</v>
      </c>
      <c r="N298" s="4">
        <v>183.6</v>
      </c>
    </row>
    <row r="299" spans="1:14" x14ac:dyDescent="0.25">
      <c r="A299" s="2">
        <v>34943</v>
      </c>
      <c r="B299" s="3">
        <v>48713</v>
      </c>
      <c r="C299" s="4" t="s">
        <v>5</v>
      </c>
      <c r="D299" s="4" t="s">
        <v>5</v>
      </c>
      <c r="E299" s="4" t="s">
        <v>5</v>
      </c>
      <c r="F299" s="4">
        <v>66232</v>
      </c>
      <c r="G299" s="4">
        <v>721820</v>
      </c>
      <c r="K299" s="4">
        <v>-574.20000000000005</v>
      </c>
      <c r="L299" s="4">
        <v>632.4</v>
      </c>
      <c r="M299" s="4">
        <v>794.9</v>
      </c>
      <c r="N299" s="4">
        <v>162.5</v>
      </c>
    </row>
    <row r="300" spans="1:14" x14ac:dyDescent="0.25">
      <c r="A300" s="2">
        <v>34973</v>
      </c>
      <c r="B300" s="3">
        <v>49694</v>
      </c>
      <c r="C300" s="4" t="s">
        <v>5</v>
      </c>
      <c r="D300" s="4" t="s">
        <v>5</v>
      </c>
      <c r="E300" s="4" t="s">
        <v>5</v>
      </c>
      <c r="F300" s="4">
        <v>65997</v>
      </c>
      <c r="G300" s="4">
        <v>738530</v>
      </c>
      <c r="K300" s="4">
        <v>-1946.7</v>
      </c>
      <c r="L300" s="4">
        <v>307.5</v>
      </c>
      <c r="M300" s="4">
        <v>457.8</v>
      </c>
      <c r="N300" s="4">
        <v>150.30000000000001</v>
      </c>
    </row>
    <row r="301" spans="1:14" x14ac:dyDescent="0.25">
      <c r="A301" s="2">
        <v>35004</v>
      </c>
      <c r="B301" s="3">
        <v>51257</v>
      </c>
      <c r="C301" s="4" t="s">
        <v>5</v>
      </c>
      <c r="D301" s="4" t="s">
        <v>5</v>
      </c>
      <c r="E301" s="4" t="s">
        <v>5</v>
      </c>
      <c r="F301" s="4">
        <v>66320</v>
      </c>
      <c r="G301" s="4">
        <v>755841</v>
      </c>
      <c r="K301" s="4">
        <v>-811.1</v>
      </c>
      <c r="L301" s="4">
        <v>369.4</v>
      </c>
      <c r="M301" s="4">
        <v>621.20000000000005</v>
      </c>
      <c r="N301" s="4">
        <v>251.8</v>
      </c>
    </row>
    <row r="302" spans="1:14" x14ac:dyDescent="0.25">
      <c r="A302" s="2">
        <v>35034</v>
      </c>
      <c r="B302" s="3">
        <v>51840</v>
      </c>
      <c r="C302" s="4" t="s">
        <v>5</v>
      </c>
      <c r="D302" s="4" t="s">
        <v>5</v>
      </c>
      <c r="E302" s="4" t="s">
        <v>5</v>
      </c>
      <c r="F302" s="4">
        <v>61939</v>
      </c>
      <c r="G302" s="4">
        <v>770733</v>
      </c>
      <c r="K302" s="4">
        <v>-1165.5</v>
      </c>
      <c r="L302" s="4">
        <v>720</v>
      </c>
      <c r="M302" s="4">
        <v>1075.2</v>
      </c>
      <c r="N302" s="4">
        <v>355.2</v>
      </c>
    </row>
    <row r="303" spans="1:14" x14ac:dyDescent="0.25">
      <c r="A303" s="2">
        <v>35065</v>
      </c>
      <c r="B303" s="3">
        <v>53540</v>
      </c>
      <c r="C303" s="4" t="s">
        <v>5</v>
      </c>
      <c r="D303" s="4" t="s">
        <v>5</v>
      </c>
      <c r="E303" s="4" t="s">
        <v>5</v>
      </c>
      <c r="F303" s="4">
        <v>64694</v>
      </c>
      <c r="G303" s="4">
        <v>774470</v>
      </c>
      <c r="K303" s="4">
        <v>-1283.5999999999999</v>
      </c>
      <c r="L303" s="4">
        <v>683.2</v>
      </c>
      <c r="M303" s="4">
        <v>791.6</v>
      </c>
      <c r="N303" s="4">
        <v>108.4</v>
      </c>
    </row>
    <row r="304" spans="1:14" x14ac:dyDescent="0.25">
      <c r="A304" s="2">
        <v>35096</v>
      </c>
      <c r="B304" s="3">
        <v>55794</v>
      </c>
      <c r="C304" s="4" t="s">
        <v>5</v>
      </c>
      <c r="D304" s="4" t="s">
        <v>5</v>
      </c>
      <c r="E304" s="4" t="s">
        <v>5</v>
      </c>
      <c r="F304" s="4">
        <v>65289</v>
      </c>
      <c r="G304" s="4">
        <v>780115</v>
      </c>
      <c r="K304" s="4">
        <v>-683.9</v>
      </c>
      <c r="L304" s="4">
        <v>347.2</v>
      </c>
      <c r="M304" s="4">
        <v>448</v>
      </c>
      <c r="N304" s="4">
        <v>100.8</v>
      </c>
    </row>
    <row r="305" spans="1:14" x14ac:dyDescent="0.25">
      <c r="A305" s="2">
        <v>35125</v>
      </c>
      <c r="B305" s="3">
        <v>55753</v>
      </c>
      <c r="C305" s="4" t="s">
        <v>5</v>
      </c>
      <c r="D305" s="4" t="s">
        <v>5</v>
      </c>
      <c r="E305" s="4" t="s">
        <v>5</v>
      </c>
      <c r="F305" s="4">
        <v>69253</v>
      </c>
      <c r="G305" s="4">
        <v>783824</v>
      </c>
      <c r="K305" s="4">
        <v>-1557.4</v>
      </c>
      <c r="L305" s="4">
        <v>594.20000000000005</v>
      </c>
      <c r="M305" s="4">
        <v>625.6</v>
      </c>
      <c r="N305" s="4">
        <v>31.5</v>
      </c>
    </row>
    <row r="306" spans="1:14" x14ac:dyDescent="0.25">
      <c r="A306" s="2">
        <v>35156</v>
      </c>
      <c r="B306" s="3">
        <v>56769</v>
      </c>
      <c r="C306" s="4" t="s">
        <v>5</v>
      </c>
      <c r="D306" s="4" t="s">
        <v>5</v>
      </c>
      <c r="E306" s="4" t="s">
        <v>5</v>
      </c>
      <c r="F306" s="4">
        <v>68013</v>
      </c>
      <c r="G306" s="4">
        <v>788033</v>
      </c>
      <c r="K306" s="4">
        <v>-1739.2</v>
      </c>
      <c r="L306" s="4">
        <v>600.29999999999995</v>
      </c>
      <c r="M306" s="4">
        <v>641.29999999999995</v>
      </c>
      <c r="N306" s="4">
        <v>41</v>
      </c>
    </row>
    <row r="307" spans="1:14" x14ac:dyDescent="0.25">
      <c r="A307" s="2">
        <v>35186</v>
      </c>
      <c r="B307" s="3">
        <v>59394</v>
      </c>
      <c r="C307" s="4" t="s">
        <v>5</v>
      </c>
      <c r="D307" s="4" t="s">
        <v>5</v>
      </c>
      <c r="E307" s="4" t="s">
        <v>5</v>
      </c>
      <c r="F307" s="4">
        <v>70510</v>
      </c>
      <c r="G307" s="4">
        <v>794574</v>
      </c>
      <c r="K307" s="4">
        <v>-941</v>
      </c>
      <c r="L307" s="4">
        <v>1774.8</v>
      </c>
      <c r="M307" s="4">
        <v>1823.2</v>
      </c>
      <c r="N307" s="4">
        <v>48.4</v>
      </c>
    </row>
    <row r="308" spans="1:14" x14ac:dyDescent="0.25">
      <c r="A308" s="2">
        <v>35217</v>
      </c>
      <c r="B308" s="3">
        <v>59997</v>
      </c>
      <c r="C308" s="4" t="s">
        <v>5</v>
      </c>
      <c r="D308" s="4" t="s">
        <v>5</v>
      </c>
      <c r="E308" s="4" t="s">
        <v>5</v>
      </c>
      <c r="F308" s="4">
        <v>69222</v>
      </c>
      <c r="G308" s="4">
        <v>799019</v>
      </c>
      <c r="K308" s="4">
        <v>-1634.7</v>
      </c>
      <c r="L308" s="4">
        <v>1356.3</v>
      </c>
      <c r="M308" s="4">
        <v>1415.4</v>
      </c>
      <c r="N308" s="4">
        <v>59.1</v>
      </c>
    </row>
    <row r="309" spans="1:14" x14ac:dyDescent="0.25">
      <c r="A309" s="2">
        <v>35247</v>
      </c>
      <c r="B309" s="3">
        <v>59521</v>
      </c>
      <c r="C309" s="4" t="s">
        <v>5</v>
      </c>
      <c r="D309" s="4" t="s">
        <v>5</v>
      </c>
      <c r="E309" s="4" t="s">
        <v>5</v>
      </c>
      <c r="F309" s="4">
        <v>74083</v>
      </c>
      <c r="G309" s="4">
        <v>807889</v>
      </c>
      <c r="K309" s="4">
        <v>-2407.6</v>
      </c>
      <c r="L309" s="4">
        <v>634.6</v>
      </c>
      <c r="M309" s="4">
        <v>739</v>
      </c>
      <c r="N309" s="4">
        <v>104.4</v>
      </c>
    </row>
    <row r="310" spans="1:14" x14ac:dyDescent="0.25">
      <c r="A310" s="2">
        <v>35278</v>
      </c>
      <c r="B310" s="3">
        <v>59643</v>
      </c>
      <c r="C310" s="4" t="s">
        <v>5</v>
      </c>
      <c r="D310" s="4" t="s">
        <v>5</v>
      </c>
      <c r="E310" s="4" t="s">
        <v>5</v>
      </c>
      <c r="F310" s="4">
        <v>75794</v>
      </c>
      <c r="G310" s="4">
        <v>817346</v>
      </c>
      <c r="K310" s="4">
        <v>-1275.3</v>
      </c>
      <c r="L310" s="4">
        <v>461.1</v>
      </c>
      <c r="M310" s="4">
        <v>580.79999999999995</v>
      </c>
      <c r="N310" s="4">
        <v>119.7</v>
      </c>
    </row>
    <row r="311" spans="1:14" x14ac:dyDescent="0.25">
      <c r="A311" s="2">
        <v>35309</v>
      </c>
      <c r="B311" s="3">
        <v>58775</v>
      </c>
      <c r="C311" s="4" t="s">
        <v>5</v>
      </c>
      <c r="D311" s="4" t="s">
        <v>5</v>
      </c>
      <c r="E311" s="4" t="s">
        <v>5</v>
      </c>
      <c r="F311" s="4">
        <v>74592</v>
      </c>
      <c r="G311" s="4">
        <v>825706</v>
      </c>
      <c r="K311" s="4">
        <v>-2180</v>
      </c>
      <c r="L311" s="4">
        <v>376.3</v>
      </c>
      <c r="M311" s="4">
        <v>417.4</v>
      </c>
      <c r="N311" s="4">
        <v>41</v>
      </c>
    </row>
    <row r="312" spans="1:14" x14ac:dyDescent="0.25">
      <c r="A312" s="2">
        <v>35339</v>
      </c>
      <c r="B312" s="3">
        <v>58600</v>
      </c>
      <c r="C312" s="4" t="s">
        <v>5</v>
      </c>
      <c r="D312" s="4" t="s">
        <v>5</v>
      </c>
      <c r="E312" s="4" t="s">
        <v>5</v>
      </c>
      <c r="F312" s="4">
        <v>75498</v>
      </c>
      <c r="G312" s="4">
        <v>835208</v>
      </c>
      <c r="K312" s="4">
        <v>-3787.8</v>
      </c>
      <c r="L312" s="4">
        <v>891.5</v>
      </c>
      <c r="M312" s="4">
        <v>1089.4000000000001</v>
      </c>
      <c r="N312" s="4">
        <v>197.9</v>
      </c>
    </row>
    <row r="313" spans="1:14" x14ac:dyDescent="0.25">
      <c r="A313" s="2">
        <v>35370</v>
      </c>
      <c r="B313" s="3">
        <v>60471</v>
      </c>
      <c r="C313" s="4" t="s">
        <v>5</v>
      </c>
      <c r="D313" s="4" t="s">
        <v>5</v>
      </c>
      <c r="E313" s="4" t="s">
        <v>5</v>
      </c>
      <c r="F313" s="4">
        <v>73958</v>
      </c>
      <c r="G313" s="4">
        <v>842846</v>
      </c>
      <c r="K313" s="4">
        <v>-2032.2</v>
      </c>
      <c r="L313" s="4">
        <v>1051.8</v>
      </c>
      <c r="M313" s="4">
        <v>1231.4000000000001</v>
      </c>
      <c r="N313" s="4">
        <v>179.6</v>
      </c>
    </row>
    <row r="314" spans="1:14" x14ac:dyDescent="0.25">
      <c r="A314" s="2">
        <v>35400</v>
      </c>
      <c r="B314" s="3">
        <v>60110</v>
      </c>
      <c r="C314" s="4" t="s">
        <v>5</v>
      </c>
      <c r="D314" s="4" t="s">
        <v>5</v>
      </c>
      <c r="E314" s="4" t="s">
        <v>5</v>
      </c>
      <c r="F314" s="4">
        <v>70112</v>
      </c>
      <c r="G314" s="4">
        <v>851019</v>
      </c>
      <c r="K314" s="4">
        <v>-4320.3</v>
      </c>
      <c r="L314" s="4">
        <v>2020.4</v>
      </c>
      <c r="M314" s="4">
        <v>2230.6</v>
      </c>
      <c r="N314" s="4">
        <v>210.2</v>
      </c>
    </row>
    <row r="315" spans="1:14" x14ac:dyDescent="0.25">
      <c r="A315" s="2">
        <v>35431</v>
      </c>
      <c r="B315" s="3">
        <v>58951</v>
      </c>
      <c r="C315" s="4" t="s">
        <v>5</v>
      </c>
      <c r="D315" s="4" t="s">
        <v>5</v>
      </c>
      <c r="E315" s="4" t="s">
        <v>5</v>
      </c>
      <c r="F315" s="4">
        <v>69104</v>
      </c>
      <c r="G315" s="4">
        <v>855429</v>
      </c>
      <c r="K315" s="4">
        <v>-467.6</v>
      </c>
      <c r="L315" s="4">
        <v>1012.5</v>
      </c>
      <c r="M315" s="4">
        <v>1266.9000000000001</v>
      </c>
      <c r="N315" s="4">
        <v>254.4</v>
      </c>
    </row>
    <row r="316" spans="1:14" x14ac:dyDescent="0.25">
      <c r="A316" s="2">
        <v>35462</v>
      </c>
      <c r="B316" s="3">
        <v>59405</v>
      </c>
      <c r="C316" s="4" t="s">
        <v>5</v>
      </c>
      <c r="D316" s="4" t="s">
        <v>5</v>
      </c>
      <c r="E316" s="4" t="s">
        <v>5</v>
      </c>
      <c r="F316" s="4">
        <v>67725</v>
      </c>
      <c r="G316" s="4">
        <v>857865</v>
      </c>
      <c r="K316" s="4">
        <v>-2177.5</v>
      </c>
      <c r="L316" s="4">
        <v>348.3</v>
      </c>
      <c r="M316" s="4">
        <v>456.8</v>
      </c>
      <c r="N316" s="4">
        <v>108.6</v>
      </c>
    </row>
    <row r="317" spans="1:14" x14ac:dyDescent="0.25">
      <c r="A317" s="2">
        <v>35490</v>
      </c>
      <c r="B317" s="3">
        <v>58980</v>
      </c>
      <c r="C317" s="4" t="s">
        <v>5</v>
      </c>
      <c r="D317" s="4" t="s">
        <v>5</v>
      </c>
      <c r="E317" s="4" t="s">
        <v>5</v>
      </c>
      <c r="F317" s="4">
        <v>71214</v>
      </c>
      <c r="G317" s="4">
        <v>859826</v>
      </c>
      <c r="K317" s="4">
        <v>-2349.6</v>
      </c>
      <c r="L317" s="4">
        <v>1658.4</v>
      </c>
      <c r="M317" s="4">
        <v>1706.6</v>
      </c>
      <c r="N317" s="4">
        <v>48.2</v>
      </c>
    </row>
    <row r="318" spans="1:14" x14ac:dyDescent="0.25">
      <c r="A318" s="2">
        <v>35521</v>
      </c>
      <c r="B318" s="3">
        <v>56171</v>
      </c>
      <c r="C318" s="4" t="s">
        <v>5</v>
      </c>
      <c r="D318" s="4" t="s">
        <v>5</v>
      </c>
      <c r="E318" s="4" t="s">
        <v>5</v>
      </c>
      <c r="F318" s="4">
        <v>71602</v>
      </c>
      <c r="G318" s="4">
        <v>863415</v>
      </c>
      <c r="K318" s="4">
        <v>-3916.9</v>
      </c>
      <c r="L318" s="4">
        <v>1742.7</v>
      </c>
      <c r="M318" s="4">
        <v>1828.5</v>
      </c>
      <c r="N318" s="4">
        <v>85.8</v>
      </c>
    </row>
    <row r="319" spans="1:14" x14ac:dyDescent="0.25">
      <c r="A319" s="2">
        <v>35551</v>
      </c>
      <c r="B319" s="3">
        <v>59279</v>
      </c>
      <c r="C319" s="4" t="s">
        <v>5</v>
      </c>
      <c r="D319" s="4" t="s">
        <v>5</v>
      </c>
      <c r="E319" s="4" t="s">
        <v>5</v>
      </c>
      <c r="F319" s="4">
        <v>73359</v>
      </c>
      <c r="G319" s="4">
        <v>866265</v>
      </c>
      <c r="K319" s="4">
        <v>-1748.9</v>
      </c>
      <c r="L319" s="4">
        <v>1886.6</v>
      </c>
      <c r="M319" s="4">
        <v>2031.1</v>
      </c>
      <c r="N319" s="4">
        <v>144.6</v>
      </c>
    </row>
    <row r="320" spans="1:14" x14ac:dyDescent="0.25">
      <c r="A320" s="2">
        <v>35582</v>
      </c>
      <c r="B320" s="3">
        <v>57615</v>
      </c>
      <c r="C320" s="4" t="s">
        <v>5</v>
      </c>
      <c r="D320" s="4" t="s">
        <v>5</v>
      </c>
      <c r="E320" s="4" t="s">
        <v>5</v>
      </c>
      <c r="F320" s="4">
        <v>73444</v>
      </c>
      <c r="G320" s="4">
        <v>870486</v>
      </c>
      <c r="K320" s="4">
        <v>-2569.9</v>
      </c>
      <c r="L320" s="4">
        <v>1139.3</v>
      </c>
      <c r="M320" s="4">
        <v>1353</v>
      </c>
      <c r="N320" s="4">
        <v>213.7</v>
      </c>
    </row>
    <row r="321" spans="1:14" x14ac:dyDescent="0.25">
      <c r="A321" s="2">
        <v>35612</v>
      </c>
      <c r="B321" s="3">
        <v>60331</v>
      </c>
      <c r="C321" s="4" t="s">
        <v>5</v>
      </c>
      <c r="D321" s="4" t="s">
        <v>5</v>
      </c>
      <c r="E321" s="4" t="s">
        <v>5</v>
      </c>
      <c r="F321" s="4">
        <v>75273</v>
      </c>
      <c r="G321" s="4">
        <v>871675</v>
      </c>
      <c r="K321" s="4">
        <v>-3242.5</v>
      </c>
      <c r="L321" s="4">
        <v>1645.3</v>
      </c>
      <c r="M321" s="4">
        <v>1735.2</v>
      </c>
      <c r="N321" s="4">
        <v>89.9</v>
      </c>
    </row>
    <row r="322" spans="1:14" x14ac:dyDescent="0.25">
      <c r="A322" s="2">
        <v>35643</v>
      </c>
      <c r="B322" s="3">
        <v>63056</v>
      </c>
      <c r="C322" s="4" t="s">
        <v>5</v>
      </c>
      <c r="D322" s="4" t="s">
        <v>5</v>
      </c>
      <c r="E322" s="4" t="s">
        <v>5</v>
      </c>
      <c r="F322" s="4">
        <v>76606</v>
      </c>
      <c r="G322" s="4">
        <v>872487</v>
      </c>
      <c r="K322" s="4">
        <v>-1887.1</v>
      </c>
      <c r="L322" s="4">
        <v>1634.7</v>
      </c>
      <c r="M322" s="4">
        <v>1879.2</v>
      </c>
      <c r="N322" s="4">
        <v>244.5</v>
      </c>
    </row>
    <row r="323" spans="1:14" x14ac:dyDescent="0.25">
      <c r="A323" s="2">
        <v>35674</v>
      </c>
      <c r="B323" s="3">
        <v>61931</v>
      </c>
      <c r="C323" s="4" t="s">
        <v>5</v>
      </c>
      <c r="D323" s="4" t="s">
        <v>5</v>
      </c>
      <c r="E323" s="4" t="s">
        <v>5</v>
      </c>
      <c r="F323" s="4">
        <v>77267</v>
      </c>
      <c r="G323" s="4">
        <v>875163</v>
      </c>
      <c r="K323" s="4">
        <v>-2530.3000000000002</v>
      </c>
      <c r="L323" s="4">
        <v>1556.9</v>
      </c>
      <c r="M323" s="4">
        <v>1685.2</v>
      </c>
      <c r="N323" s="4">
        <v>128.4</v>
      </c>
    </row>
    <row r="324" spans="1:14" x14ac:dyDescent="0.25">
      <c r="A324" s="2">
        <v>35704</v>
      </c>
      <c r="B324" s="3">
        <v>53690</v>
      </c>
      <c r="C324" s="4" t="s">
        <v>5</v>
      </c>
      <c r="D324" s="4" t="s">
        <v>5</v>
      </c>
      <c r="E324" s="4" t="s">
        <v>5</v>
      </c>
      <c r="F324" s="4">
        <v>80426</v>
      </c>
      <c r="G324" s="4">
        <v>880091</v>
      </c>
      <c r="K324" s="4">
        <v>-3965</v>
      </c>
      <c r="L324" s="4">
        <v>3202.2</v>
      </c>
      <c r="M324" s="4">
        <v>4263.3</v>
      </c>
      <c r="N324" s="4">
        <v>1061.2</v>
      </c>
    </row>
    <row r="325" spans="1:14" x14ac:dyDescent="0.25">
      <c r="A325" s="2">
        <v>35735</v>
      </c>
      <c r="B325" s="3">
        <v>52035</v>
      </c>
      <c r="C325" s="4" t="s">
        <v>5</v>
      </c>
      <c r="D325" s="4" t="s">
        <v>5</v>
      </c>
      <c r="E325" s="4" t="s">
        <v>5</v>
      </c>
      <c r="F325" s="4">
        <v>76483</v>
      </c>
      <c r="G325" s="4">
        <v>882615</v>
      </c>
      <c r="K325" s="4">
        <v>-3387.9</v>
      </c>
      <c r="L325" s="4">
        <v>1240.8</v>
      </c>
      <c r="M325" s="4">
        <v>1783.5</v>
      </c>
      <c r="N325" s="4">
        <v>542.6</v>
      </c>
    </row>
    <row r="326" spans="1:14" x14ac:dyDescent="0.25">
      <c r="A326" s="2">
        <v>35765</v>
      </c>
      <c r="B326" s="3">
        <v>52173</v>
      </c>
      <c r="C326" s="4" t="s">
        <v>5</v>
      </c>
      <c r="D326" s="4" t="s">
        <v>5</v>
      </c>
      <c r="E326" s="4" t="s">
        <v>5</v>
      </c>
      <c r="F326" s="4">
        <v>70778</v>
      </c>
      <c r="G326" s="4">
        <v>883282</v>
      </c>
      <c r="K326" s="4">
        <v>-3890.2</v>
      </c>
      <c r="L326" s="4">
        <v>1925.3</v>
      </c>
      <c r="M326" s="4">
        <v>2091.6999999999998</v>
      </c>
      <c r="N326" s="4">
        <v>166.4</v>
      </c>
    </row>
    <row r="327" spans="1:14" x14ac:dyDescent="0.25">
      <c r="A327" s="2">
        <v>35796</v>
      </c>
      <c r="B327" s="3">
        <v>53103</v>
      </c>
      <c r="C327" s="4" t="s">
        <v>5</v>
      </c>
      <c r="D327" s="4" t="s">
        <v>5</v>
      </c>
      <c r="E327" s="4" t="s">
        <v>5</v>
      </c>
      <c r="F327" s="4">
        <v>67416</v>
      </c>
      <c r="G327" s="4">
        <v>881593</v>
      </c>
      <c r="K327" s="4">
        <v>-2293.1</v>
      </c>
      <c r="L327" s="4">
        <v>951</v>
      </c>
      <c r="M327" s="4">
        <v>1148.0999999999999</v>
      </c>
      <c r="N327" s="4">
        <v>197.2</v>
      </c>
    </row>
    <row r="328" spans="1:14" x14ac:dyDescent="0.25">
      <c r="A328" s="2">
        <v>35827</v>
      </c>
      <c r="B328" s="3">
        <v>58782</v>
      </c>
      <c r="C328" s="4" t="s">
        <v>5</v>
      </c>
      <c r="D328" s="4" t="s">
        <v>5</v>
      </c>
      <c r="E328" s="4" t="s">
        <v>5</v>
      </c>
      <c r="F328" s="4">
        <v>65887</v>
      </c>
      <c r="G328" s="4">
        <v>879755</v>
      </c>
      <c r="K328" s="4">
        <v>-1628.4</v>
      </c>
      <c r="L328" s="4">
        <v>1294.8</v>
      </c>
      <c r="M328" s="4">
        <v>1594.5</v>
      </c>
      <c r="N328" s="4">
        <v>299.7</v>
      </c>
    </row>
    <row r="329" spans="1:14" x14ac:dyDescent="0.25">
      <c r="A329" s="2">
        <v>35855</v>
      </c>
      <c r="B329" s="3">
        <v>68594</v>
      </c>
      <c r="C329" s="4" t="s">
        <v>5</v>
      </c>
      <c r="D329" s="4" t="s">
        <v>5</v>
      </c>
      <c r="E329" s="4" t="s">
        <v>5</v>
      </c>
      <c r="F329" s="4">
        <v>71405</v>
      </c>
      <c r="G329" s="4">
        <v>879946</v>
      </c>
      <c r="K329" s="4">
        <v>-2554.3000000000002</v>
      </c>
      <c r="L329" s="4">
        <v>1713.1</v>
      </c>
      <c r="M329" s="4">
        <v>2564.6</v>
      </c>
      <c r="N329" s="4">
        <v>851.5</v>
      </c>
    </row>
    <row r="330" spans="1:14" x14ac:dyDescent="0.25">
      <c r="A330" s="2">
        <v>35886</v>
      </c>
      <c r="B330" s="3">
        <v>74656</v>
      </c>
      <c r="C330" s="4" t="s">
        <v>5</v>
      </c>
      <c r="D330" s="4" t="s">
        <v>5</v>
      </c>
      <c r="E330" s="4" t="s">
        <v>5</v>
      </c>
      <c r="F330" s="4">
        <v>70920</v>
      </c>
      <c r="G330" s="4">
        <v>879264</v>
      </c>
      <c r="K330" s="4">
        <v>-2962.1</v>
      </c>
      <c r="L330" s="4">
        <v>2050</v>
      </c>
      <c r="M330" s="4">
        <v>2258</v>
      </c>
      <c r="N330" s="4">
        <v>208</v>
      </c>
    </row>
    <row r="331" spans="1:14" x14ac:dyDescent="0.25">
      <c r="A331" s="2">
        <v>35916</v>
      </c>
      <c r="B331" s="3">
        <v>72826</v>
      </c>
      <c r="C331" s="4" t="s">
        <v>5</v>
      </c>
      <c r="D331" s="4" t="s">
        <v>5</v>
      </c>
      <c r="E331" s="4" t="s">
        <v>5</v>
      </c>
      <c r="F331" s="4">
        <v>73174</v>
      </c>
      <c r="G331" s="4">
        <v>879079</v>
      </c>
      <c r="K331" s="4">
        <v>-2172.6</v>
      </c>
      <c r="L331" s="4">
        <v>1405.4</v>
      </c>
      <c r="M331" s="4">
        <v>1531.9</v>
      </c>
      <c r="N331" s="4">
        <v>126.5</v>
      </c>
    </row>
    <row r="332" spans="1:14" x14ac:dyDescent="0.25">
      <c r="A332" s="2">
        <v>35947</v>
      </c>
      <c r="B332" s="3">
        <v>70898</v>
      </c>
      <c r="C332" s="4" t="s">
        <v>5</v>
      </c>
      <c r="D332" s="4" t="s">
        <v>5</v>
      </c>
      <c r="E332" s="4" t="s">
        <v>5</v>
      </c>
      <c r="F332" s="4">
        <v>72093</v>
      </c>
      <c r="G332" s="4">
        <v>877729</v>
      </c>
      <c r="K332" s="4">
        <v>-2596.6</v>
      </c>
      <c r="L332" s="4">
        <v>2839.7</v>
      </c>
      <c r="M332" s="4">
        <v>3135.2</v>
      </c>
      <c r="N332" s="4">
        <v>295.60000000000002</v>
      </c>
    </row>
    <row r="333" spans="1:14" x14ac:dyDescent="0.25">
      <c r="A333" s="2">
        <v>35977</v>
      </c>
      <c r="B333" s="3">
        <v>70210</v>
      </c>
      <c r="C333" s="4" t="s">
        <v>5</v>
      </c>
      <c r="D333" s="4" t="s">
        <v>5</v>
      </c>
      <c r="E333" s="4" t="s">
        <v>5</v>
      </c>
      <c r="F333" s="4">
        <v>74549</v>
      </c>
      <c r="G333" s="4">
        <v>877005</v>
      </c>
      <c r="K333" s="4">
        <v>-2196.9</v>
      </c>
      <c r="L333" s="4">
        <v>2930</v>
      </c>
      <c r="M333" s="4">
        <v>3295.3</v>
      </c>
      <c r="N333" s="4">
        <v>365.3</v>
      </c>
    </row>
    <row r="334" spans="1:14" x14ac:dyDescent="0.25">
      <c r="A334" s="2">
        <v>36008</v>
      </c>
      <c r="B334" s="3">
        <v>67333</v>
      </c>
      <c r="C334" s="4" t="s">
        <v>5</v>
      </c>
      <c r="D334" s="4" t="s">
        <v>5</v>
      </c>
      <c r="E334" s="4" t="s">
        <v>5</v>
      </c>
      <c r="F334" s="4">
        <v>75122</v>
      </c>
      <c r="G334" s="4">
        <v>875521</v>
      </c>
      <c r="K334" s="4">
        <v>-1872.1</v>
      </c>
      <c r="L334" s="4">
        <v>4541.8999999999996</v>
      </c>
      <c r="M334" s="4">
        <v>5082.8999999999996</v>
      </c>
      <c r="N334" s="4">
        <v>541</v>
      </c>
    </row>
    <row r="335" spans="1:14" x14ac:dyDescent="0.25">
      <c r="A335" s="2">
        <v>36039</v>
      </c>
      <c r="B335" s="3">
        <v>45811</v>
      </c>
      <c r="C335" s="4" t="s">
        <v>5</v>
      </c>
      <c r="D335" s="4" t="s">
        <v>5</v>
      </c>
      <c r="E335" s="4" t="s">
        <v>5</v>
      </c>
      <c r="F335" s="4">
        <v>74594</v>
      </c>
      <c r="G335" s="4">
        <v>872847</v>
      </c>
      <c r="K335" s="4">
        <v>-5011.6000000000004</v>
      </c>
      <c r="L335" s="4">
        <v>2518</v>
      </c>
      <c r="M335" s="4">
        <v>2970.5</v>
      </c>
      <c r="N335" s="4">
        <v>452.6</v>
      </c>
    </row>
    <row r="336" spans="1:14" x14ac:dyDescent="0.25">
      <c r="A336" s="2">
        <v>36069</v>
      </c>
      <c r="B336" s="3">
        <v>42385</v>
      </c>
      <c r="C336" s="4" t="s">
        <v>5</v>
      </c>
      <c r="D336" s="4" t="s">
        <v>5</v>
      </c>
      <c r="E336" s="4" t="s">
        <v>5</v>
      </c>
      <c r="F336" s="4">
        <v>75723</v>
      </c>
      <c r="G336" s="4">
        <v>868144</v>
      </c>
      <c r="K336" s="4">
        <v>-5098.1000000000004</v>
      </c>
      <c r="L336" s="4">
        <v>3615.9</v>
      </c>
      <c r="M336" s="4">
        <v>4361.3999999999996</v>
      </c>
      <c r="N336" s="4">
        <v>745.5</v>
      </c>
    </row>
    <row r="337" spans="1:14" x14ac:dyDescent="0.25">
      <c r="A337" s="2">
        <v>36100</v>
      </c>
      <c r="B337" s="3">
        <v>41189</v>
      </c>
      <c r="C337" s="4" t="s">
        <v>5</v>
      </c>
      <c r="D337" s="4" t="s">
        <v>5</v>
      </c>
      <c r="E337" s="4" t="s">
        <v>5</v>
      </c>
      <c r="F337" s="4">
        <v>73784</v>
      </c>
      <c r="G337" s="4">
        <v>865446</v>
      </c>
      <c r="K337" s="4">
        <v>-2827.8</v>
      </c>
      <c r="L337" s="4">
        <v>2222.9</v>
      </c>
      <c r="M337" s="4">
        <v>2327.6999999999998</v>
      </c>
      <c r="N337" s="4">
        <v>104.7</v>
      </c>
    </row>
    <row r="338" spans="1:14" x14ac:dyDescent="0.25">
      <c r="A338" s="2">
        <v>36130</v>
      </c>
      <c r="B338" s="3">
        <v>44556</v>
      </c>
      <c r="C338" s="4" t="s">
        <v>5</v>
      </c>
      <c r="D338" s="4" t="s">
        <v>5</v>
      </c>
      <c r="E338" s="4" t="s">
        <v>5</v>
      </c>
      <c r="F338" s="4">
        <v>69205</v>
      </c>
      <c r="G338" s="4">
        <v>863872</v>
      </c>
      <c r="K338" s="4">
        <v>-3779.3</v>
      </c>
      <c r="L338" s="4">
        <v>2773</v>
      </c>
      <c r="M338" s="4">
        <v>4711.8999999999996</v>
      </c>
      <c r="N338" s="4">
        <v>1939</v>
      </c>
    </row>
    <row r="339" spans="1:14" x14ac:dyDescent="0.25">
      <c r="A339" s="2">
        <v>36161</v>
      </c>
      <c r="B339" s="3">
        <v>36136</v>
      </c>
      <c r="C339" s="4" t="s">
        <v>5</v>
      </c>
      <c r="D339" s="4" t="s">
        <v>5</v>
      </c>
      <c r="E339" s="4" t="s">
        <v>5</v>
      </c>
      <c r="F339" s="4">
        <v>46251</v>
      </c>
      <c r="G339" s="4">
        <v>842708</v>
      </c>
      <c r="K339" s="4">
        <v>-2560.4</v>
      </c>
      <c r="L339" s="4">
        <v>1288.5999999999999</v>
      </c>
      <c r="M339" s="4">
        <v>1577.9</v>
      </c>
      <c r="N339" s="4">
        <v>289.39999999999998</v>
      </c>
    </row>
    <row r="340" spans="1:14" x14ac:dyDescent="0.25">
      <c r="A340" s="2">
        <v>36192</v>
      </c>
      <c r="B340" s="3">
        <v>35457</v>
      </c>
      <c r="C340" s="4" t="s">
        <v>5</v>
      </c>
      <c r="D340" s="4" t="s">
        <v>5</v>
      </c>
      <c r="E340" s="4" t="s">
        <v>5</v>
      </c>
      <c r="F340" s="4">
        <v>45384</v>
      </c>
      <c r="G340" s="4">
        <v>822205</v>
      </c>
      <c r="K340" s="4">
        <v>-1120.5999999999999</v>
      </c>
      <c r="L340" s="4">
        <v>4617.7</v>
      </c>
      <c r="M340" s="4">
        <v>5015.7</v>
      </c>
      <c r="N340" s="4">
        <v>398</v>
      </c>
    </row>
    <row r="341" spans="1:14" x14ac:dyDescent="0.25">
      <c r="A341" s="2">
        <v>36220</v>
      </c>
      <c r="B341" s="3">
        <v>33848</v>
      </c>
      <c r="C341" s="4" t="s">
        <v>5</v>
      </c>
      <c r="D341" s="4" t="s">
        <v>5</v>
      </c>
      <c r="E341" s="4" t="s">
        <v>5</v>
      </c>
      <c r="F341" s="4">
        <v>50079</v>
      </c>
      <c r="G341" s="4">
        <v>800879</v>
      </c>
      <c r="K341" s="4">
        <v>-2160.6999999999998</v>
      </c>
      <c r="L341" s="4">
        <v>1692.8</v>
      </c>
      <c r="M341" s="4">
        <v>2441.5</v>
      </c>
      <c r="N341" s="4">
        <v>748.7</v>
      </c>
    </row>
    <row r="342" spans="1:14" x14ac:dyDescent="0.25">
      <c r="A342" s="2">
        <v>36251</v>
      </c>
      <c r="B342" s="3">
        <v>44315</v>
      </c>
      <c r="C342" s="4" t="s">
        <v>5</v>
      </c>
      <c r="D342" s="4" t="s">
        <v>5</v>
      </c>
      <c r="E342" s="4" t="s">
        <v>5</v>
      </c>
      <c r="F342" s="4">
        <v>49165</v>
      </c>
      <c r="G342" s="4">
        <v>779123</v>
      </c>
      <c r="K342" s="4">
        <v>-2731.6</v>
      </c>
      <c r="L342" s="4">
        <v>2172.6</v>
      </c>
      <c r="M342" s="4">
        <v>3199.3</v>
      </c>
      <c r="N342" s="4">
        <v>1026.7</v>
      </c>
    </row>
    <row r="343" spans="1:14" x14ac:dyDescent="0.25">
      <c r="A343" s="2">
        <v>36281</v>
      </c>
      <c r="B343" s="3">
        <v>44310</v>
      </c>
      <c r="C343" s="4" t="s">
        <v>5</v>
      </c>
      <c r="D343" s="4" t="s">
        <v>5</v>
      </c>
      <c r="E343" s="4" t="s">
        <v>5</v>
      </c>
      <c r="F343" s="4">
        <v>49563</v>
      </c>
      <c r="G343" s="4">
        <v>755512</v>
      </c>
      <c r="K343" s="4">
        <v>-1708.8</v>
      </c>
      <c r="L343" s="4">
        <v>1259.7</v>
      </c>
      <c r="M343" s="4">
        <v>1774.5</v>
      </c>
      <c r="N343" s="4">
        <v>514.79999999999995</v>
      </c>
    </row>
    <row r="344" spans="1:14" x14ac:dyDescent="0.25">
      <c r="A344" s="2">
        <v>36312</v>
      </c>
      <c r="B344" s="3">
        <v>41346</v>
      </c>
      <c r="C344" s="4" t="s">
        <v>5</v>
      </c>
      <c r="D344" s="4" t="s">
        <v>5</v>
      </c>
      <c r="E344" s="4" t="s">
        <v>5</v>
      </c>
      <c r="F344" s="4">
        <v>49813</v>
      </c>
      <c r="G344" s="4">
        <v>733232</v>
      </c>
      <c r="K344" s="4">
        <v>-3054.4</v>
      </c>
      <c r="L344" s="4">
        <v>2039.9</v>
      </c>
      <c r="M344" s="4">
        <v>2704.1</v>
      </c>
      <c r="N344" s="4">
        <v>664.2</v>
      </c>
    </row>
    <row r="345" spans="1:14" x14ac:dyDescent="0.25">
      <c r="A345" s="2">
        <v>36342</v>
      </c>
      <c r="B345" s="3">
        <v>42156</v>
      </c>
      <c r="C345" s="4" t="s">
        <v>5</v>
      </c>
      <c r="D345" s="4" t="s">
        <v>5</v>
      </c>
      <c r="E345" s="4" t="s">
        <v>5</v>
      </c>
      <c r="F345" s="4">
        <v>50400</v>
      </c>
      <c r="G345" s="4">
        <v>709083</v>
      </c>
      <c r="K345" s="4">
        <v>-1677.5</v>
      </c>
      <c r="L345" s="4">
        <v>3766.7</v>
      </c>
      <c r="M345" s="4">
        <v>4460</v>
      </c>
      <c r="N345" s="4">
        <v>693.2</v>
      </c>
    </row>
    <row r="346" spans="1:14" x14ac:dyDescent="0.25">
      <c r="A346" s="2">
        <v>36373</v>
      </c>
      <c r="B346" s="3">
        <v>41918</v>
      </c>
      <c r="C346" s="4" t="s">
        <v>5</v>
      </c>
      <c r="D346" s="4" t="s">
        <v>5</v>
      </c>
      <c r="E346" s="4" t="s">
        <v>5</v>
      </c>
      <c r="F346" s="4">
        <v>51852</v>
      </c>
      <c r="G346" s="4">
        <v>685813</v>
      </c>
      <c r="K346" s="4">
        <v>-2121.5</v>
      </c>
      <c r="L346" s="4">
        <v>2703.6</v>
      </c>
      <c r="M346" s="4">
        <v>3101</v>
      </c>
      <c r="N346" s="4">
        <v>397.4</v>
      </c>
    </row>
    <row r="347" spans="1:14" x14ac:dyDescent="0.25">
      <c r="A347" s="2">
        <v>36404</v>
      </c>
      <c r="B347" s="3">
        <v>42562</v>
      </c>
      <c r="C347" s="4" t="s">
        <v>5</v>
      </c>
      <c r="D347" s="4" t="s">
        <v>5</v>
      </c>
      <c r="E347" s="4" t="s">
        <v>5</v>
      </c>
      <c r="F347" s="4">
        <v>51863</v>
      </c>
      <c r="G347" s="4">
        <v>663082</v>
      </c>
      <c r="K347" s="4">
        <v>-1476.6</v>
      </c>
      <c r="L347" s="4">
        <v>2526.1</v>
      </c>
      <c r="M347" s="4">
        <v>3089.7</v>
      </c>
      <c r="N347" s="4">
        <v>563.6</v>
      </c>
    </row>
    <row r="348" spans="1:14" x14ac:dyDescent="0.25">
      <c r="A348" s="2">
        <v>36434</v>
      </c>
      <c r="B348" s="3">
        <v>40053</v>
      </c>
      <c r="C348" s="4" t="s">
        <v>5</v>
      </c>
      <c r="D348" s="4" t="s">
        <v>5</v>
      </c>
      <c r="E348" s="4" t="s">
        <v>5</v>
      </c>
      <c r="F348" s="4">
        <v>52678</v>
      </c>
      <c r="G348" s="4">
        <v>640037</v>
      </c>
      <c r="K348" s="4">
        <v>-2607.3000000000002</v>
      </c>
      <c r="L348" s="4">
        <v>2153.4</v>
      </c>
      <c r="M348" s="4">
        <v>2559</v>
      </c>
      <c r="N348" s="4">
        <v>405.6</v>
      </c>
    </row>
    <row r="349" spans="1:14" x14ac:dyDescent="0.25">
      <c r="A349" s="2">
        <v>36465</v>
      </c>
      <c r="B349" s="3">
        <v>42175</v>
      </c>
      <c r="C349" s="4" t="s">
        <v>5</v>
      </c>
      <c r="D349" s="4" t="s">
        <v>5</v>
      </c>
      <c r="E349" s="4" t="s">
        <v>5</v>
      </c>
      <c r="F349" s="4">
        <v>52188</v>
      </c>
      <c r="G349" s="4">
        <v>618440</v>
      </c>
      <c r="K349" s="4">
        <v>-2440.3000000000002</v>
      </c>
      <c r="L349" s="4">
        <v>1805.3</v>
      </c>
      <c r="M349" s="4">
        <v>2553.3000000000002</v>
      </c>
      <c r="N349" s="4">
        <v>748</v>
      </c>
    </row>
    <row r="350" spans="1:14" x14ac:dyDescent="0.25">
      <c r="A350" s="2">
        <v>36495</v>
      </c>
      <c r="B350" s="3">
        <v>36342</v>
      </c>
      <c r="C350" s="4" t="s">
        <v>5</v>
      </c>
      <c r="D350" s="4" t="s">
        <v>5</v>
      </c>
      <c r="E350" s="4" t="s">
        <v>5</v>
      </c>
      <c r="F350" s="4">
        <v>50054</v>
      </c>
      <c r="G350" s="4">
        <v>599290</v>
      </c>
      <c r="K350" s="4">
        <v>-3123.8</v>
      </c>
      <c r="L350" s="4">
        <v>2359.3000000000002</v>
      </c>
      <c r="M350" s="4">
        <v>3813.4</v>
      </c>
      <c r="N350" s="4">
        <v>1454.1</v>
      </c>
    </row>
    <row r="351" spans="1:14" x14ac:dyDescent="0.25">
      <c r="A351" s="2">
        <v>36526</v>
      </c>
      <c r="B351" s="3">
        <v>37560</v>
      </c>
      <c r="C351" s="4" t="s">
        <v>5</v>
      </c>
      <c r="D351" s="4" t="s">
        <v>5</v>
      </c>
      <c r="E351" s="4" t="s">
        <v>5</v>
      </c>
      <c r="F351" s="4">
        <v>49367</v>
      </c>
      <c r="G351" s="4">
        <v>602406</v>
      </c>
      <c r="K351" s="4">
        <v>-1049</v>
      </c>
      <c r="L351" s="4">
        <v>3014.9</v>
      </c>
      <c r="M351" s="4">
        <v>3272</v>
      </c>
      <c r="N351" s="4">
        <v>257</v>
      </c>
    </row>
    <row r="352" spans="1:14" x14ac:dyDescent="0.25">
      <c r="A352" s="2">
        <v>36557</v>
      </c>
      <c r="B352" s="3">
        <v>38364</v>
      </c>
      <c r="C352" s="4" t="s">
        <v>5</v>
      </c>
      <c r="D352" s="4" t="s">
        <v>5</v>
      </c>
      <c r="E352" s="4" t="s">
        <v>5</v>
      </c>
      <c r="F352" s="4">
        <v>51269</v>
      </c>
      <c r="G352" s="4">
        <v>608291</v>
      </c>
      <c r="K352" s="4">
        <v>-1306.8</v>
      </c>
      <c r="L352" s="4">
        <v>1691.2</v>
      </c>
      <c r="M352" s="4">
        <v>2102.4</v>
      </c>
      <c r="N352" s="4">
        <v>411.2</v>
      </c>
    </row>
    <row r="353" spans="1:14" x14ac:dyDescent="0.25">
      <c r="A353" s="2">
        <v>36586</v>
      </c>
      <c r="B353" s="3">
        <v>39200</v>
      </c>
      <c r="C353" s="4" t="s">
        <v>5</v>
      </c>
      <c r="D353" s="4" t="s">
        <v>5</v>
      </c>
      <c r="E353" s="4" t="s">
        <v>5</v>
      </c>
      <c r="F353" s="4">
        <v>54284</v>
      </c>
      <c r="G353" s="4">
        <v>612496</v>
      </c>
      <c r="K353" s="4">
        <v>-2049.6</v>
      </c>
      <c r="L353" s="4">
        <v>2241.8000000000002</v>
      </c>
      <c r="M353" s="4">
        <v>2797.8</v>
      </c>
      <c r="N353" s="4">
        <v>556.1</v>
      </c>
    </row>
    <row r="354" spans="1:14" x14ac:dyDescent="0.25">
      <c r="A354" s="2">
        <v>36617</v>
      </c>
      <c r="B354" s="3">
        <v>28721</v>
      </c>
      <c r="C354" s="4" t="s">
        <v>5</v>
      </c>
      <c r="D354" s="4" t="s">
        <v>5</v>
      </c>
      <c r="E354" s="4" t="s">
        <v>5</v>
      </c>
      <c r="F354" s="4">
        <v>52099</v>
      </c>
      <c r="G354" s="4">
        <v>615430</v>
      </c>
      <c r="K354" s="4">
        <v>-3122.3</v>
      </c>
      <c r="L354" s="4">
        <v>1386.5</v>
      </c>
      <c r="M354" s="4">
        <v>1694.9</v>
      </c>
      <c r="N354" s="4">
        <v>308.3</v>
      </c>
    </row>
    <row r="355" spans="1:14" x14ac:dyDescent="0.25">
      <c r="A355" s="2">
        <v>36647</v>
      </c>
      <c r="B355" s="3">
        <v>28570</v>
      </c>
      <c r="C355" s="4" t="s">
        <v>5</v>
      </c>
      <c r="D355" s="4" t="s">
        <v>5</v>
      </c>
      <c r="E355" s="4" t="s">
        <v>5</v>
      </c>
      <c r="F355" s="4">
        <v>54569</v>
      </c>
      <c r="G355" s="4">
        <v>620436</v>
      </c>
      <c r="K355" s="4">
        <v>-1767.2</v>
      </c>
      <c r="L355" s="4">
        <v>1669.5</v>
      </c>
      <c r="M355" s="4">
        <v>2055.4</v>
      </c>
      <c r="N355" s="4">
        <v>385.9</v>
      </c>
    </row>
    <row r="356" spans="1:14" x14ac:dyDescent="0.25">
      <c r="A356" s="2">
        <v>36678</v>
      </c>
      <c r="B356" s="3">
        <v>28265</v>
      </c>
      <c r="C356" s="4" t="s">
        <v>5</v>
      </c>
      <c r="D356" s="4" t="s">
        <v>5</v>
      </c>
      <c r="E356" s="4" t="s">
        <v>5</v>
      </c>
      <c r="F356" s="4">
        <v>55104</v>
      </c>
      <c r="G356" s="4">
        <v>625726</v>
      </c>
      <c r="K356" s="4">
        <v>-2596</v>
      </c>
      <c r="L356" s="4">
        <v>3416.8</v>
      </c>
      <c r="M356" s="4">
        <v>4234.3999999999996</v>
      </c>
      <c r="N356" s="4">
        <v>817.6</v>
      </c>
    </row>
    <row r="357" spans="1:14" x14ac:dyDescent="0.25">
      <c r="A357" s="2">
        <v>36708</v>
      </c>
      <c r="B357" s="3">
        <v>29214</v>
      </c>
      <c r="C357" s="4" t="s">
        <v>5</v>
      </c>
      <c r="D357" s="4" t="s">
        <v>5</v>
      </c>
      <c r="E357" s="4" t="s">
        <v>5</v>
      </c>
      <c r="F357" s="4">
        <v>55853</v>
      </c>
      <c r="G357" s="4">
        <v>631179</v>
      </c>
      <c r="K357" s="4">
        <v>-1482.8</v>
      </c>
      <c r="L357" s="4">
        <v>5340.2</v>
      </c>
      <c r="M357" s="4">
        <v>5691.1</v>
      </c>
      <c r="N357" s="4">
        <v>350.9</v>
      </c>
    </row>
    <row r="358" spans="1:14" x14ac:dyDescent="0.25">
      <c r="A358" s="2">
        <v>36739</v>
      </c>
      <c r="B358" s="3">
        <v>31385</v>
      </c>
      <c r="C358" s="4" t="s">
        <v>5</v>
      </c>
      <c r="D358" s="4" t="s">
        <v>5</v>
      </c>
      <c r="E358" s="4" t="s">
        <v>5</v>
      </c>
      <c r="F358" s="4">
        <v>57258</v>
      </c>
      <c r="G358" s="4">
        <v>636585</v>
      </c>
      <c r="K358" s="4">
        <v>-1648.5</v>
      </c>
      <c r="L358" s="4">
        <v>2516.6</v>
      </c>
      <c r="M358" s="4">
        <v>4124.7</v>
      </c>
      <c r="N358" s="4">
        <v>1608.1</v>
      </c>
    </row>
    <row r="359" spans="1:14" x14ac:dyDescent="0.25">
      <c r="A359" s="2">
        <v>36770</v>
      </c>
      <c r="B359" s="3">
        <v>31431</v>
      </c>
      <c r="C359" s="4" t="s">
        <v>5</v>
      </c>
      <c r="D359" s="4" t="s">
        <v>5</v>
      </c>
      <c r="E359" s="4" t="s">
        <v>5</v>
      </c>
      <c r="F359" s="4">
        <v>55947</v>
      </c>
      <c r="G359" s="4">
        <v>640669</v>
      </c>
      <c r="K359" s="4">
        <v>-1825.4</v>
      </c>
      <c r="L359" s="4">
        <v>1585.7</v>
      </c>
      <c r="M359" s="4">
        <v>1903.9</v>
      </c>
      <c r="N359" s="4">
        <v>318.2</v>
      </c>
    </row>
    <row r="360" spans="1:14" x14ac:dyDescent="0.25">
      <c r="A360" s="2">
        <v>36800</v>
      </c>
      <c r="B360" s="3">
        <v>30393</v>
      </c>
      <c r="C360" s="4" t="s">
        <v>5</v>
      </c>
      <c r="D360" s="4" t="s">
        <v>5</v>
      </c>
      <c r="E360" s="4" t="s">
        <v>5</v>
      </c>
      <c r="F360" s="4">
        <v>58193</v>
      </c>
      <c r="G360" s="4">
        <v>646185</v>
      </c>
      <c r="K360" s="4">
        <v>-3727.4</v>
      </c>
      <c r="L360" s="4">
        <v>2155.8000000000002</v>
      </c>
      <c r="M360" s="4">
        <v>2576.4</v>
      </c>
      <c r="N360" s="4">
        <v>420.7</v>
      </c>
    </row>
    <row r="361" spans="1:14" x14ac:dyDescent="0.25">
      <c r="A361" s="2">
        <v>36831</v>
      </c>
      <c r="B361" s="3">
        <v>32533</v>
      </c>
      <c r="C361" s="4" t="s">
        <v>5</v>
      </c>
      <c r="D361" s="4" t="s">
        <v>5</v>
      </c>
      <c r="E361" s="4" t="s">
        <v>5</v>
      </c>
      <c r="F361" s="4">
        <v>57145</v>
      </c>
      <c r="G361" s="4">
        <v>651141</v>
      </c>
      <c r="K361" s="4">
        <v>-2846.9</v>
      </c>
      <c r="L361" s="4">
        <v>5722.2</v>
      </c>
      <c r="M361" s="4">
        <v>6129.4</v>
      </c>
      <c r="N361" s="4">
        <v>407.1</v>
      </c>
    </row>
    <row r="362" spans="1:14" x14ac:dyDescent="0.25">
      <c r="A362" s="2">
        <v>36861</v>
      </c>
      <c r="B362" s="3">
        <v>33011</v>
      </c>
      <c r="C362" s="3">
        <v>32364</v>
      </c>
      <c r="D362" s="3">
        <v>14394</v>
      </c>
      <c r="E362" s="3">
        <v>17970</v>
      </c>
      <c r="F362" s="4">
        <v>54620</v>
      </c>
      <c r="G362" s="4">
        <v>655707</v>
      </c>
      <c r="K362" s="4">
        <v>-3108.9</v>
      </c>
      <c r="L362" s="4">
        <v>2253.4</v>
      </c>
      <c r="M362" s="4">
        <v>3645.9</v>
      </c>
      <c r="N362" s="4">
        <v>1392.4</v>
      </c>
    </row>
    <row r="363" spans="1:14" x14ac:dyDescent="0.25">
      <c r="A363" s="2">
        <v>36892</v>
      </c>
      <c r="B363" s="3">
        <v>35598</v>
      </c>
      <c r="C363" s="3">
        <v>34986</v>
      </c>
      <c r="D363" s="3">
        <v>14956</v>
      </c>
      <c r="E363" s="3">
        <v>20030</v>
      </c>
      <c r="F363" s="4">
        <v>44006</v>
      </c>
      <c r="G363" s="4">
        <v>650346</v>
      </c>
      <c r="K363" s="4">
        <v>-2425.9</v>
      </c>
      <c r="L363" s="4">
        <v>1652.9</v>
      </c>
      <c r="M363" s="4">
        <v>1942.6</v>
      </c>
      <c r="N363" s="4">
        <v>289.7</v>
      </c>
    </row>
    <row r="364" spans="1:14" x14ac:dyDescent="0.25">
      <c r="A364" s="2">
        <v>36923</v>
      </c>
      <c r="B364" s="3">
        <v>35413</v>
      </c>
      <c r="C364" s="3">
        <v>35026</v>
      </c>
      <c r="D364" s="3">
        <v>16925</v>
      </c>
      <c r="E364" s="3">
        <v>18101</v>
      </c>
      <c r="F364" s="4">
        <v>44227</v>
      </c>
      <c r="G364" s="4">
        <v>643305</v>
      </c>
      <c r="K364" s="4">
        <v>-1927.2</v>
      </c>
      <c r="L364" s="4">
        <v>994.8</v>
      </c>
      <c r="M364" s="4">
        <v>1604.1</v>
      </c>
      <c r="N364" s="4">
        <v>609.20000000000005</v>
      </c>
    </row>
    <row r="365" spans="1:14" x14ac:dyDescent="0.25">
      <c r="A365" s="2">
        <v>36951</v>
      </c>
      <c r="B365" s="3">
        <v>34407</v>
      </c>
      <c r="C365" s="3">
        <v>34122</v>
      </c>
      <c r="D365" s="3">
        <v>18813</v>
      </c>
      <c r="E365" s="3">
        <v>15309</v>
      </c>
      <c r="F365" s="4">
        <v>47483</v>
      </c>
      <c r="G365" s="4">
        <v>636504</v>
      </c>
      <c r="K365" s="4">
        <v>-2764.5</v>
      </c>
      <c r="L365" s="4">
        <v>2088.9</v>
      </c>
      <c r="M365" s="4">
        <v>2988.9</v>
      </c>
      <c r="N365" s="4">
        <v>900</v>
      </c>
    </row>
    <row r="366" spans="1:14" x14ac:dyDescent="0.25">
      <c r="A366" s="2">
        <v>36982</v>
      </c>
      <c r="B366" s="3">
        <v>34653</v>
      </c>
      <c r="C366" s="3">
        <v>34318</v>
      </c>
      <c r="D366" s="3">
        <v>19380</v>
      </c>
      <c r="E366" s="3">
        <v>14938</v>
      </c>
      <c r="F366" s="4">
        <v>46705</v>
      </c>
      <c r="G366" s="4">
        <v>631110</v>
      </c>
      <c r="K366" s="4">
        <v>-2502.8000000000002</v>
      </c>
      <c r="L366" s="4">
        <v>2029</v>
      </c>
      <c r="M366" s="4">
        <v>2952.4</v>
      </c>
      <c r="N366" s="4">
        <v>923.4</v>
      </c>
    </row>
    <row r="367" spans="1:14" x14ac:dyDescent="0.25">
      <c r="A367" s="2">
        <v>37012</v>
      </c>
      <c r="B367" s="3">
        <v>35459</v>
      </c>
      <c r="C367" s="3">
        <v>35133</v>
      </c>
      <c r="D367" s="3">
        <v>18603</v>
      </c>
      <c r="E367" s="3">
        <v>16529</v>
      </c>
      <c r="F367" s="4">
        <v>48304</v>
      </c>
      <c r="G367" s="4">
        <v>624846</v>
      </c>
      <c r="K367" s="4">
        <v>-2363.4</v>
      </c>
      <c r="L367" s="4">
        <v>2040.5</v>
      </c>
      <c r="M367" s="4">
        <v>2236.4</v>
      </c>
      <c r="N367" s="4">
        <v>195.9</v>
      </c>
    </row>
    <row r="368" spans="1:14" x14ac:dyDescent="0.25">
      <c r="A368" s="2">
        <v>37043</v>
      </c>
      <c r="B368" s="3">
        <v>37318</v>
      </c>
      <c r="C368" s="3">
        <v>37001</v>
      </c>
      <c r="D368" s="3">
        <v>18141</v>
      </c>
      <c r="E368" s="3">
        <v>18860</v>
      </c>
      <c r="F368" s="4">
        <v>45024</v>
      </c>
      <c r="G368" s="4">
        <v>614766</v>
      </c>
      <c r="K368" s="4">
        <v>-2248.6999999999998</v>
      </c>
      <c r="L368" s="4">
        <v>1092.2</v>
      </c>
      <c r="M368" s="4">
        <v>1772.9</v>
      </c>
      <c r="N368" s="4">
        <v>680.7</v>
      </c>
    </row>
    <row r="369" spans="1:14" x14ac:dyDescent="0.25">
      <c r="A369" s="2">
        <v>37073</v>
      </c>
      <c r="B369" s="3">
        <v>35552</v>
      </c>
      <c r="C369" s="3">
        <v>35189</v>
      </c>
      <c r="D369" s="3">
        <v>19034</v>
      </c>
      <c r="E369" s="3">
        <v>16155</v>
      </c>
      <c r="F369" s="4">
        <v>47259</v>
      </c>
      <c r="G369" s="4">
        <v>606172</v>
      </c>
      <c r="K369" s="4">
        <v>-2159.1</v>
      </c>
      <c r="L369" s="4">
        <v>2489.8000000000002</v>
      </c>
      <c r="M369" s="4">
        <v>3543.4</v>
      </c>
      <c r="N369" s="4">
        <v>1053.5999999999999</v>
      </c>
    </row>
    <row r="370" spans="1:14" x14ac:dyDescent="0.25">
      <c r="A370" s="2">
        <v>37104</v>
      </c>
      <c r="B370" s="3">
        <v>36299</v>
      </c>
      <c r="C370" s="3">
        <v>35943</v>
      </c>
      <c r="D370" s="3">
        <v>19335</v>
      </c>
      <c r="E370" s="3">
        <v>16609</v>
      </c>
      <c r="F370" s="4">
        <v>48406</v>
      </c>
      <c r="G370" s="4">
        <v>597320</v>
      </c>
      <c r="K370" s="4">
        <v>-1263.9000000000001</v>
      </c>
      <c r="L370" s="4">
        <v>1404.4</v>
      </c>
      <c r="M370" s="4">
        <v>1636.3</v>
      </c>
      <c r="N370" s="4">
        <v>231.9</v>
      </c>
    </row>
    <row r="371" spans="1:14" x14ac:dyDescent="0.25">
      <c r="A371" s="2">
        <v>37135</v>
      </c>
      <c r="B371" s="3">
        <v>40054</v>
      </c>
      <c r="C371" s="3">
        <v>39668</v>
      </c>
      <c r="D371" s="3">
        <v>18783</v>
      </c>
      <c r="E371" s="3">
        <v>20885</v>
      </c>
      <c r="F371" s="4">
        <v>47122</v>
      </c>
      <c r="G371" s="4">
        <v>588496</v>
      </c>
      <c r="K371" s="4">
        <v>-1032.2</v>
      </c>
      <c r="L371" s="4">
        <v>1487.9</v>
      </c>
      <c r="M371" s="4">
        <v>2304.8000000000002</v>
      </c>
      <c r="N371" s="4">
        <v>816.9</v>
      </c>
    </row>
    <row r="372" spans="1:14" x14ac:dyDescent="0.25">
      <c r="A372" s="2">
        <v>37165</v>
      </c>
      <c r="B372" s="3">
        <v>37492</v>
      </c>
      <c r="C372" s="3">
        <v>37085</v>
      </c>
      <c r="D372" s="3">
        <v>19689</v>
      </c>
      <c r="E372" s="3">
        <v>17396</v>
      </c>
      <c r="F372" s="4">
        <v>48468</v>
      </c>
      <c r="G372" s="4">
        <v>578770</v>
      </c>
      <c r="K372" s="4">
        <v>-2607.8000000000002</v>
      </c>
      <c r="L372" s="4">
        <v>1336</v>
      </c>
      <c r="M372" s="4">
        <v>1648.1</v>
      </c>
      <c r="N372" s="4">
        <v>312.2</v>
      </c>
    </row>
    <row r="373" spans="1:14" x14ac:dyDescent="0.25">
      <c r="A373" s="2">
        <v>37196</v>
      </c>
      <c r="B373" s="3">
        <v>37234</v>
      </c>
      <c r="C373" s="3">
        <v>36896</v>
      </c>
      <c r="D373" s="3">
        <v>19899</v>
      </c>
      <c r="E373" s="3">
        <v>16997</v>
      </c>
      <c r="F373" s="4">
        <v>47790</v>
      </c>
      <c r="G373" s="4">
        <v>569415</v>
      </c>
      <c r="K373" s="4">
        <v>-1670.2</v>
      </c>
      <c r="L373" s="4">
        <v>2184.5</v>
      </c>
      <c r="M373" s="4">
        <v>2600.6999999999998</v>
      </c>
      <c r="N373" s="4">
        <v>416.1</v>
      </c>
    </row>
    <row r="374" spans="1:14" x14ac:dyDescent="0.25">
      <c r="A374" s="23">
        <v>37226</v>
      </c>
      <c r="B374" s="24">
        <v>35866</v>
      </c>
      <c r="C374" s="24">
        <v>35522</v>
      </c>
      <c r="D374" s="24">
        <v>19986</v>
      </c>
      <c r="E374" s="24">
        <v>15536</v>
      </c>
      <c r="F374" s="25">
        <v>44767</v>
      </c>
      <c r="G374" s="25">
        <v>559563</v>
      </c>
      <c r="H374" s="27">
        <v>31.85</v>
      </c>
      <c r="I374" s="27">
        <v>19.34</v>
      </c>
      <c r="J374" s="27">
        <v>12.51</v>
      </c>
      <c r="K374" s="4">
        <v>-1924.4</v>
      </c>
      <c r="L374" s="4">
        <v>4425</v>
      </c>
      <c r="M374" s="4">
        <v>5551</v>
      </c>
      <c r="N374" s="4">
        <v>1126</v>
      </c>
    </row>
    <row r="375" spans="1:14" x14ac:dyDescent="0.25">
      <c r="A375" s="2">
        <v>37257</v>
      </c>
      <c r="B375" s="3">
        <v>36167</v>
      </c>
      <c r="C375" s="3">
        <v>35816</v>
      </c>
      <c r="D375" s="3">
        <v>19990</v>
      </c>
      <c r="E375" s="3">
        <v>15826</v>
      </c>
      <c r="F375" s="4">
        <v>38931</v>
      </c>
      <c r="G375" s="4">
        <v>554487</v>
      </c>
      <c r="H375" s="26">
        <v>32.9</v>
      </c>
      <c r="I375" s="26">
        <v>19.84</v>
      </c>
      <c r="J375" s="26">
        <v>13.07</v>
      </c>
      <c r="K375" s="4">
        <v>-1305</v>
      </c>
      <c r="L375" s="4">
        <v>1474.9</v>
      </c>
      <c r="M375" s="4">
        <v>1960.5</v>
      </c>
      <c r="N375" s="4">
        <v>485.6</v>
      </c>
    </row>
    <row r="376" spans="1:14" x14ac:dyDescent="0.25">
      <c r="A376" s="2">
        <v>37288</v>
      </c>
      <c r="B376" s="3">
        <v>35906</v>
      </c>
      <c r="C376" s="3">
        <v>35525</v>
      </c>
      <c r="D376" s="3">
        <v>19771</v>
      </c>
      <c r="E376" s="3">
        <v>15754</v>
      </c>
      <c r="F376" s="4">
        <v>38954</v>
      </c>
      <c r="G376" s="4">
        <v>549214</v>
      </c>
      <c r="H376" s="26">
        <v>32.380000000000003</v>
      </c>
      <c r="I376" s="26">
        <v>19.98</v>
      </c>
      <c r="J376" s="26">
        <v>12.39</v>
      </c>
      <c r="K376" s="4">
        <v>-1201.4000000000001</v>
      </c>
      <c r="L376" s="4">
        <v>857.5</v>
      </c>
      <c r="M376" s="4">
        <v>1232.4000000000001</v>
      </c>
      <c r="N376" s="4">
        <v>375</v>
      </c>
    </row>
    <row r="377" spans="1:14" x14ac:dyDescent="0.25">
      <c r="A377" s="2">
        <v>37316</v>
      </c>
      <c r="B377" s="3">
        <v>36721</v>
      </c>
      <c r="C377" s="3">
        <v>36336</v>
      </c>
      <c r="D377" s="3">
        <v>19235</v>
      </c>
      <c r="E377" s="3">
        <v>17101</v>
      </c>
      <c r="F377" s="4">
        <v>41824</v>
      </c>
      <c r="G377" s="4">
        <v>543554</v>
      </c>
      <c r="H377" s="26">
        <v>31.79</v>
      </c>
      <c r="I377" s="26">
        <v>19.399999999999999</v>
      </c>
      <c r="J377" s="26">
        <v>12.38</v>
      </c>
      <c r="K377" s="4">
        <v>-1136.2</v>
      </c>
      <c r="L377" s="4">
        <v>2387.1999999999998</v>
      </c>
      <c r="M377" s="4">
        <v>3039.8</v>
      </c>
      <c r="N377" s="4">
        <v>652.6</v>
      </c>
    </row>
    <row r="378" spans="1:14" x14ac:dyDescent="0.25">
      <c r="A378" s="2">
        <v>37347</v>
      </c>
      <c r="B378" s="3">
        <v>33008</v>
      </c>
      <c r="C378" s="3">
        <v>31925</v>
      </c>
      <c r="D378" s="3">
        <v>18687</v>
      </c>
      <c r="E378" s="3">
        <v>13238</v>
      </c>
      <c r="F378" s="4">
        <v>42076</v>
      </c>
      <c r="G378" s="4">
        <v>538925</v>
      </c>
      <c r="H378" s="26">
        <v>31.99</v>
      </c>
      <c r="I378" s="26">
        <v>19.34</v>
      </c>
      <c r="J378" s="26">
        <v>12.65</v>
      </c>
      <c r="K378" s="4">
        <v>-2126.3000000000002</v>
      </c>
      <c r="L378" s="4">
        <v>1963.9</v>
      </c>
      <c r="M378" s="4">
        <v>2376.3000000000002</v>
      </c>
      <c r="N378" s="4">
        <v>412.4</v>
      </c>
    </row>
    <row r="379" spans="1:14" x14ac:dyDescent="0.25">
      <c r="A379" s="2">
        <v>37377</v>
      </c>
      <c r="B379" s="3">
        <v>32889</v>
      </c>
      <c r="C379" s="3">
        <v>32494</v>
      </c>
      <c r="D379" s="3">
        <v>20011</v>
      </c>
      <c r="E379" s="3">
        <v>12483</v>
      </c>
      <c r="F379" s="4">
        <v>42426</v>
      </c>
      <c r="G379" s="4">
        <v>533047</v>
      </c>
      <c r="H379" s="26">
        <v>33.200000000000003</v>
      </c>
      <c r="I379" s="26">
        <v>19.8</v>
      </c>
      <c r="J379" s="26">
        <v>13.4</v>
      </c>
      <c r="K379" s="4">
        <v>-2042.1</v>
      </c>
      <c r="L379" s="4">
        <v>1430.1</v>
      </c>
      <c r="M379" s="4">
        <v>1683.2</v>
      </c>
      <c r="N379" s="4">
        <v>253.1</v>
      </c>
    </row>
    <row r="380" spans="1:14" x14ac:dyDescent="0.25">
      <c r="A380" s="2">
        <v>37408</v>
      </c>
      <c r="B380" s="3">
        <v>41999</v>
      </c>
      <c r="C380" s="3">
        <v>41611</v>
      </c>
      <c r="D380" s="3">
        <v>22406</v>
      </c>
      <c r="E380" s="3">
        <v>19204</v>
      </c>
      <c r="F380" s="4">
        <v>41359</v>
      </c>
      <c r="G380" s="4">
        <v>529383</v>
      </c>
      <c r="H380" s="26">
        <v>35.18</v>
      </c>
      <c r="I380" s="26">
        <v>20.29</v>
      </c>
      <c r="J380" s="26">
        <v>14.89</v>
      </c>
      <c r="K380" s="4">
        <v>-1425.2</v>
      </c>
      <c r="L380" s="4">
        <v>1529</v>
      </c>
      <c r="M380" s="4">
        <v>3174.9</v>
      </c>
      <c r="N380" s="4">
        <v>1645.9</v>
      </c>
    </row>
    <row r="381" spans="1:14" x14ac:dyDescent="0.25">
      <c r="A381" s="2">
        <v>37438</v>
      </c>
      <c r="B381" s="3">
        <v>39060</v>
      </c>
      <c r="C381" s="3">
        <v>38161</v>
      </c>
      <c r="D381" s="3">
        <v>22020</v>
      </c>
      <c r="E381" s="3">
        <v>16141</v>
      </c>
      <c r="F381" s="4">
        <v>43213</v>
      </c>
      <c r="G381" s="4">
        <v>525337</v>
      </c>
      <c r="H381" s="26">
        <v>39.450000000000003</v>
      </c>
      <c r="I381" s="26">
        <v>22.01</v>
      </c>
      <c r="J381" s="26">
        <v>17.440000000000001</v>
      </c>
      <c r="K381" s="4">
        <v>-707.5</v>
      </c>
      <c r="L381" s="4">
        <v>926.1</v>
      </c>
      <c r="M381" s="4">
        <v>2687.9</v>
      </c>
      <c r="N381" s="4">
        <v>1761.8</v>
      </c>
    </row>
    <row r="382" spans="1:14" x14ac:dyDescent="0.25">
      <c r="A382" s="2">
        <v>37469</v>
      </c>
      <c r="B382" s="3">
        <v>37643</v>
      </c>
      <c r="C382" s="3">
        <v>36577</v>
      </c>
      <c r="D382" s="3">
        <v>22139</v>
      </c>
      <c r="E382" s="3">
        <v>14438</v>
      </c>
      <c r="F382" s="4">
        <v>44146</v>
      </c>
      <c r="G382" s="4">
        <v>521077</v>
      </c>
      <c r="H382" s="26">
        <v>35.57</v>
      </c>
      <c r="I382" s="26">
        <v>19.98</v>
      </c>
      <c r="J382" s="26">
        <v>15.59</v>
      </c>
      <c r="K382" s="4">
        <v>169.8</v>
      </c>
      <c r="L382" s="4">
        <v>879.3</v>
      </c>
      <c r="M382" s="4">
        <v>1889.4</v>
      </c>
      <c r="N382" s="4">
        <v>1010.1</v>
      </c>
    </row>
    <row r="383" spans="1:14" x14ac:dyDescent="0.25">
      <c r="A383" s="2">
        <v>37500</v>
      </c>
      <c r="B383" s="3">
        <v>38381</v>
      </c>
      <c r="C383" s="3">
        <v>37594</v>
      </c>
      <c r="D383" s="3">
        <v>23395</v>
      </c>
      <c r="E383" s="3">
        <v>14199</v>
      </c>
      <c r="F383" s="4">
        <v>43665</v>
      </c>
      <c r="G383" s="4">
        <v>517619</v>
      </c>
      <c r="H383" s="26">
        <v>41.23</v>
      </c>
      <c r="I383" s="26">
        <v>21.4</v>
      </c>
      <c r="J383" s="26">
        <v>19.829999999999998</v>
      </c>
      <c r="K383" s="4">
        <v>1077.2</v>
      </c>
      <c r="L383" s="4">
        <v>1237.3</v>
      </c>
      <c r="M383" s="4">
        <v>1937.5</v>
      </c>
      <c r="N383" s="4">
        <v>700.2</v>
      </c>
    </row>
    <row r="384" spans="1:14" x14ac:dyDescent="0.25">
      <c r="A384" s="2">
        <v>37530</v>
      </c>
      <c r="B384" s="3">
        <v>35855</v>
      </c>
      <c r="C384" s="3">
        <v>34835</v>
      </c>
      <c r="D384" s="3">
        <v>23406</v>
      </c>
      <c r="E384" s="3">
        <v>11429</v>
      </c>
      <c r="F384" s="4">
        <v>45256</v>
      </c>
      <c r="G384" s="4">
        <v>514407</v>
      </c>
      <c r="H384" s="26">
        <v>39.090000000000003</v>
      </c>
      <c r="I384" s="26">
        <v>20.84</v>
      </c>
      <c r="J384" s="26">
        <v>18.25</v>
      </c>
      <c r="K384" s="4">
        <v>-183</v>
      </c>
      <c r="L384" s="4">
        <v>1244.3</v>
      </c>
      <c r="M384" s="4">
        <v>1822.9</v>
      </c>
      <c r="N384" s="4">
        <v>578.6</v>
      </c>
    </row>
    <row r="385" spans="1:14" x14ac:dyDescent="0.25">
      <c r="A385" s="2">
        <v>37561</v>
      </c>
      <c r="B385" s="3">
        <v>35592</v>
      </c>
      <c r="C385" s="3">
        <v>35194</v>
      </c>
      <c r="D385" s="3">
        <v>24229</v>
      </c>
      <c r="E385" s="3">
        <v>10965</v>
      </c>
      <c r="F385" s="4">
        <v>44313</v>
      </c>
      <c r="G385" s="4">
        <v>510930</v>
      </c>
      <c r="H385" s="26">
        <v>39.07</v>
      </c>
      <c r="I385" s="26">
        <v>20.93</v>
      </c>
      <c r="J385" s="26">
        <v>18.14</v>
      </c>
      <c r="K385" s="4">
        <v>-306.89999999999998</v>
      </c>
      <c r="L385" s="4">
        <v>1154.2</v>
      </c>
      <c r="M385" s="4">
        <v>1678.1</v>
      </c>
      <c r="N385" s="4">
        <v>523.9</v>
      </c>
    </row>
    <row r="386" spans="1:14" x14ac:dyDescent="0.25">
      <c r="A386" s="2">
        <v>37591</v>
      </c>
      <c r="B386" s="3">
        <v>37823</v>
      </c>
      <c r="C386" s="3">
        <v>37161</v>
      </c>
      <c r="D386" s="3">
        <v>24323</v>
      </c>
      <c r="E386" s="3">
        <v>12838</v>
      </c>
      <c r="F386" s="4">
        <v>41939</v>
      </c>
      <c r="G386" s="4">
        <v>508101</v>
      </c>
      <c r="H386" s="26">
        <v>38.07</v>
      </c>
      <c r="I386" s="26">
        <v>20.82</v>
      </c>
      <c r="J386" s="26">
        <v>17.239999999999998</v>
      </c>
      <c r="K386" s="4">
        <v>-220.4</v>
      </c>
      <c r="L386" s="4">
        <v>1502.8</v>
      </c>
      <c r="M386" s="4">
        <v>2975.4</v>
      </c>
      <c r="N386" s="4">
        <v>1472.6</v>
      </c>
    </row>
    <row r="387" spans="1:14" x14ac:dyDescent="0.25">
      <c r="A387" s="2">
        <v>37622</v>
      </c>
      <c r="B387" s="3">
        <v>38772</v>
      </c>
      <c r="C387" s="3">
        <v>38119</v>
      </c>
      <c r="D387" s="3">
        <v>25649</v>
      </c>
      <c r="E387" s="3">
        <v>12470</v>
      </c>
      <c r="F387" s="4">
        <v>36233</v>
      </c>
      <c r="G387" s="4">
        <v>505404</v>
      </c>
      <c r="H387" s="26">
        <v>38.700000000000003</v>
      </c>
      <c r="I387" s="26">
        <v>21.67</v>
      </c>
      <c r="J387" s="26">
        <v>17.03</v>
      </c>
      <c r="K387" s="4">
        <v>34.6</v>
      </c>
      <c r="L387" s="4">
        <v>904.9</v>
      </c>
      <c r="M387" s="4">
        <v>1371</v>
      </c>
      <c r="N387" s="4">
        <v>466.1</v>
      </c>
    </row>
    <row r="388" spans="1:14" x14ac:dyDescent="0.25">
      <c r="A388" s="2">
        <v>37653</v>
      </c>
      <c r="B388" s="3">
        <v>38530</v>
      </c>
      <c r="C388" s="3">
        <v>38090</v>
      </c>
      <c r="D388" s="3">
        <v>25788</v>
      </c>
      <c r="E388" s="3">
        <v>12302</v>
      </c>
      <c r="F388" s="4">
        <v>36263</v>
      </c>
      <c r="G388" s="4">
        <v>502713</v>
      </c>
      <c r="H388" s="26">
        <v>38.82</v>
      </c>
      <c r="I388" s="26">
        <v>21.71</v>
      </c>
      <c r="J388" s="26">
        <v>17.11</v>
      </c>
      <c r="K388" s="4">
        <v>-331.7</v>
      </c>
      <c r="L388" s="4">
        <v>788.8</v>
      </c>
      <c r="M388" s="4">
        <v>1056.5999999999999</v>
      </c>
      <c r="N388" s="4">
        <v>267.8</v>
      </c>
    </row>
    <row r="389" spans="1:14" x14ac:dyDescent="0.25">
      <c r="A389" s="2">
        <v>37681</v>
      </c>
      <c r="B389" s="3">
        <v>42335</v>
      </c>
      <c r="C389" s="3">
        <v>41048</v>
      </c>
      <c r="D389" s="3">
        <v>25141</v>
      </c>
      <c r="E389" s="3">
        <v>15907</v>
      </c>
      <c r="F389" s="4">
        <v>40302</v>
      </c>
      <c r="G389" s="4">
        <v>501192</v>
      </c>
      <c r="H389" s="26">
        <v>37.29</v>
      </c>
      <c r="I389" s="26">
        <v>21.55</v>
      </c>
      <c r="J389" s="26">
        <v>15.74</v>
      </c>
      <c r="K389" s="4">
        <v>41.3</v>
      </c>
      <c r="L389" s="4">
        <v>283.7</v>
      </c>
      <c r="M389" s="4">
        <v>1261</v>
      </c>
      <c r="N389" s="4">
        <v>977.3</v>
      </c>
    </row>
    <row r="390" spans="1:14" x14ac:dyDescent="0.25">
      <c r="A390" s="2">
        <v>37712</v>
      </c>
      <c r="B390" s="3">
        <v>41500</v>
      </c>
      <c r="C390" s="3">
        <v>40841</v>
      </c>
      <c r="D390" s="3">
        <v>25112</v>
      </c>
      <c r="E390" s="3">
        <v>15728</v>
      </c>
      <c r="F390" s="4">
        <v>44825</v>
      </c>
      <c r="G390" s="4">
        <v>503941</v>
      </c>
      <c r="H390" s="26">
        <v>33.86</v>
      </c>
      <c r="I390" s="26">
        <v>20.64</v>
      </c>
      <c r="J390" s="26">
        <v>13.23</v>
      </c>
      <c r="K390" s="4">
        <v>-1102.3</v>
      </c>
      <c r="L390" s="4">
        <v>796.9</v>
      </c>
      <c r="M390" s="4">
        <v>1110.2</v>
      </c>
      <c r="N390" s="4">
        <v>313.2</v>
      </c>
    </row>
    <row r="391" spans="1:14" x14ac:dyDescent="0.25">
      <c r="A391" s="2">
        <v>37742</v>
      </c>
      <c r="B391" s="3">
        <v>43373</v>
      </c>
      <c r="C391" s="3">
        <v>41987</v>
      </c>
      <c r="D391" s="3">
        <v>24469</v>
      </c>
      <c r="E391" s="3">
        <v>17517</v>
      </c>
      <c r="F391" s="4">
        <v>46994</v>
      </c>
      <c r="G391" s="4">
        <v>508508</v>
      </c>
      <c r="H391" s="26">
        <v>34.65</v>
      </c>
      <c r="I391" s="26">
        <v>20.95</v>
      </c>
      <c r="J391" s="26">
        <v>13.71</v>
      </c>
      <c r="K391" s="4">
        <v>717.5</v>
      </c>
      <c r="L391" s="4">
        <v>541.70000000000005</v>
      </c>
      <c r="M391" s="4">
        <v>1606.5</v>
      </c>
      <c r="N391" s="4">
        <v>1064.8</v>
      </c>
    </row>
    <row r="392" spans="1:14" x14ac:dyDescent="0.25">
      <c r="A392" s="2">
        <v>37773</v>
      </c>
      <c r="B392" s="3">
        <v>47956</v>
      </c>
      <c r="C392" s="3">
        <v>45920</v>
      </c>
      <c r="D392" s="3">
        <v>24212</v>
      </c>
      <c r="E392" s="3">
        <v>21708</v>
      </c>
      <c r="F392" s="4">
        <v>47459</v>
      </c>
      <c r="G392" s="4">
        <v>514607</v>
      </c>
      <c r="H392" s="26">
        <v>34.5</v>
      </c>
      <c r="I392" s="26">
        <v>21.31</v>
      </c>
      <c r="J392" s="26">
        <v>13.19</v>
      </c>
      <c r="K392" s="4">
        <v>311.7</v>
      </c>
      <c r="L392" s="4">
        <v>184.4</v>
      </c>
      <c r="M392" s="4">
        <v>1396.5</v>
      </c>
      <c r="N392" s="4">
        <v>1212.0999999999999</v>
      </c>
    </row>
    <row r="393" spans="1:14" x14ac:dyDescent="0.25">
      <c r="A393" s="2">
        <v>37803</v>
      </c>
      <c r="B393" s="3">
        <v>47645</v>
      </c>
      <c r="C393" s="3">
        <v>45072</v>
      </c>
      <c r="D393" s="3">
        <v>22506</v>
      </c>
      <c r="E393" s="3">
        <v>22566</v>
      </c>
      <c r="F393" s="4">
        <v>49844</v>
      </c>
      <c r="G393" s="4">
        <v>521238</v>
      </c>
      <c r="H393" s="26">
        <v>35.479999999999997</v>
      </c>
      <c r="I393" s="26">
        <v>22.03</v>
      </c>
      <c r="J393" s="26">
        <v>13.45</v>
      </c>
      <c r="K393" s="4">
        <v>589.70000000000005</v>
      </c>
      <c r="L393" s="4">
        <v>1235.3</v>
      </c>
      <c r="M393" s="4">
        <v>1870.1</v>
      </c>
      <c r="N393" s="4">
        <v>634.79999999999995</v>
      </c>
    </row>
    <row r="394" spans="1:14" x14ac:dyDescent="0.25">
      <c r="A394" s="2">
        <v>37834</v>
      </c>
      <c r="B394" s="3">
        <v>47793</v>
      </c>
      <c r="C394" s="3">
        <v>44370</v>
      </c>
      <c r="D394" s="3">
        <v>22105</v>
      </c>
      <c r="E394" s="3">
        <v>22265</v>
      </c>
      <c r="F394" s="4">
        <v>47746</v>
      </c>
      <c r="G394" s="4">
        <v>524838</v>
      </c>
      <c r="H394" s="26">
        <v>35.82</v>
      </c>
      <c r="I394" s="26">
        <v>22.43</v>
      </c>
      <c r="J394" s="26">
        <v>13.39</v>
      </c>
      <c r="K394" s="4">
        <v>1082.2</v>
      </c>
      <c r="L394" s="4">
        <v>969.3</v>
      </c>
      <c r="M394" s="4">
        <v>1266.9000000000001</v>
      </c>
      <c r="N394" s="4">
        <v>297.60000000000002</v>
      </c>
    </row>
    <row r="395" spans="1:14" x14ac:dyDescent="0.25">
      <c r="A395" s="2">
        <v>37865</v>
      </c>
      <c r="B395" s="3">
        <v>52675</v>
      </c>
      <c r="C395" s="3">
        <v>49651</v>
      </c>
      <c r="D395" s="3">
        <v>23358</v>
      </c>
      <c r="E395" s="3">
        <v>26293</v>
      </c>
      <c r="F395" s="4">
        <v>51113</v>
      </c>
      <c r="G395" s="4">
        <v>532286</v>
      </c>
      <c r="H395" s="26">
        <v>33.79</v>
      </c>
      <c r="I395" s="26">
        <v>20.6</v>
      </c>
      <c r="J395" s="26">
        <v>13.19</v>
      </c>
      <c r="K395" s="4">
        <v>1144.0999999999999</v>
      </c>
      <c r="L395" s="4">
        <v>737.8</v>
      </c>
      <c r="M395" s="4">
        <v>2020.6</v>
      </c>
      <c r="N395" s="4">
        <v>1282.8</v>
      </c>
    </row>
    <row r="396" spans="1:14" x14ac:dyDescent="0.25">
      <c r="A396" s="2">
        <v>37895</v>
      </c>
      <c r="B396" s="3">
        <v>54093</v>
      </c>
      <c r="C396" s="3">
        <v>49738</v>
      </c>
      <c r="D396" s="3">
        <v>22979</v>
      </c>
      <c r="E396" s="3">
        <v>26759</v>
      </c>
      <c r="F396" s="4">
        <v>55022</v>
      </c>
      <c r="G396" s="4">
        <v>542053</v>
      </c>
      <c r="H396" s="26">
        <v>32.9</v>
      </c>
      <c r="I396" s="26">
        <v>20.03</v>
      </c>
      <c r="J396" s="26">
        <v>12.86</v>
      </c>
      <c r="K396" s="4">
        <v>-99.9</v>
      </c>
      <c r="L396" s="4">
        <v>313.2</v>
      </c>
      <c r="M396" s="4">
        <v>909.9</v>
      </c>
      <c r="N396" s="4">
        <v>596.70000000000005</v>
      </c>
    </row>
    <row r="397" spans="1:14" x14ac:dyDescent="0.25">
      <c r="A397" s="2">
        <v>37926</v>
      </c>
      <c r="B397" s="3">
        <v>54427</v>
      </c>
      <c r="C397" s="3">
        <v>50110</v>
      </c>
      <c r="D397" s="3">
        <v>21700</v>
      </c>
      <c r="E397" s="3">
        <v>28410</v>
      </c>
      <c r="F397" s="4">
        <v>52848</v>
      </c>
      <c r="G397" s="4">
        <v>550588</v>
      </c>
      <c r="H397" s="26">
        <v>33.380000000000003</v>
      </c>
      <c r="I397" s="26">
        <v>20.18</v>
      </c>
      <c r="J397" s="26">
        <v>13.2</v>
      </c>
      <c r="K397" s="4">
        <v>-361.1</v>
      </c>
      <c r="L397" s="4">
        <v>1958</v>
      </c>
      <c r="M397" s="4">
        <v>2553.6</v>
      </c>
      <c r="N397" s="4">
        <v>595.6</v>
      </c>
    </row>
    <row r="398" spans="1:14" x14ac:dyDescent="0.25">
      <c r="A398" s="2">
        <v>37956</v>
      </c>
      <c r="B398" s="3">
        <v>49296</v>
      </c>
      <c r="C398" s="3">
        <v>46684</v>
      </c>
      <c r="D398" s="3">
        <v>25186</v>
      </c>
      <c r="E398" s="3">
        <v>21498</v>
      </c>
      <c r="F398" s="4">
        <v>50816</v>
      </c>
      <c r="G398" s="4">
        <v>559465</v>
      </c>
      <c r="H398" s="26">
        <v>34.03</v>
      </c>
      <c r="I398" s="26">
        <v>21.29</v>
      </c>
      <c r="J398" s="26">
        <v>12.73</v>
      </c>
      <c r="K398" s="4">
        <v>167.2</v>
      </c>
      <c r="L398" s="4">
        <v>1408.8</v>
      </c>
      <c r="M398" s="4">
        <v>2785.4</v>
      </c>
      <c r="N398" s="4">
        <v>1376.6</v>
      </c>
    </row>
    <row r="399" spans="1:14" x14ac:dyDescent="0.25">
      <c r="A399" s="2">
        <v>37987</v>
      </c>
      <c r="B399" s="3">
        <v>53261</v>
      </c>
      <c r="C399" s="3">
        <v>47508</v>
      </c>
      <c r="D399" s="3">
        <v>21160</v>
      </c>
      <c r="E399" s="3">
        <v>26348</v>
      </c>
      <c r="F399" s="4">
        <v>49797</v>
      </c>
      <c r="G399" s="4">
        <v>573029</v>
      </c>
      <c r="H399" s="26">
        <v>34.520000000000003</v>
      </c>
      <c r="I399" s="26">
        <v>21.52</v>
      </c>
      <c r="J399" s="26">
        <v>13</v>
      </c>
      <c r="K399" s="4">
        <v>514.6</v>
      </c>
      <c r="L399" s="4">
        <v>1019.2</v>
      </c>
      <c r="M399" s="4">
        <v>1526.3</v>
      </c>
      <c r="N399" s="4">
        <v>507.1</v>
      </c>
    </row>
    <row r="400" spans="1:14" x14ac:dyDescent="0.25">
      <c r="A400" s="2">
        <v>38018</v>
      </c>
      <c r="B400" s="3">
        <v>52960</v>
      </c>
      <c r="C400" s="3">
        <v>48639</v>
      </c>
      <c r="D400" s="3">
        <v>22043</v>
      </c>
      <c r="E400" s="3">
        <v>26596</v>
      </c>
      <c r="F400" s="4">
        <v>48225</v>
      </c>
      <c r="G400" s="4">
        <v>584991</v>
      </c>
      <c r="H400" s="26">
        <v>33.840000000000003</v>
      </c>
      <c r="I400" s="26">
        <v>21.08</v>
      </c>
      <c r="J400" s="26">
        <v>12.76</v>
      </c>
      <c r="K400" s="4">
        <v>50.2</v>
      </c>
      <c r="L400" s="4">
        <v>1015.8</v>
      </c>
      <c r="M400" s="4">
        <v>1486</v>
      </c>
      <c r="N400" s="4">
        <v>470.2</v>
      </c>
    </row>
    <row r="401" spans="1:14" x14ac:dyDescent="0.25">
      <c r="A401" s="2">
        <v>38047</v>
      </c>
      <c r="B401" s="3">
        <v>51612</v>
      </c>
      <c r="C401" s="3">
        <v>46534</v>
      </c>
      <c r="D401" s="3">
        <v>21763</v>
      </c>
      <c r="E401" s="3">
        <v>24771</v>
      </c>
      <c r="F401" s="4">
        <v>55204</v>
      </c>
      <c r="G401" s="4">
        <v>599893</v>
      </c>
      <c r="H401" s="26">
        <v>33.450000000000003</v>
      </c>
      <c r="I401" s="26">
        <v>20.94</v>
      </c>
      <c r="J401" s="26">
        <v>12.51</v>
      </c>
      <c r="K401" s="4">
        <v>539.4</v>
      </c>
      <c r="L401" s="4">
        <v>698.4</v>
      </c>
      <c r="M401" s="4">
        <v>1051.5</v>
      </c>
      <c r="N401" s="4">
        <v>353.1</v>
      </c>
    </row>
    <row r="402" spans="1:14" x14ac:dyDescent="0.25">
      <c r="A402" s="2">
        <v>38078</v>
      </c>
      <c r="B402" s="3">
        <v>50498</v>
      </c>
      <c r="C402" s="3">
        <v>44740</v>
      </c>
      <c r="D402" s="3">
        <v>20261</v>
      </c>
      <c r="E402" s="3">
        <v>24480</v>
      </c>
      <c r="F402" s="4">
        <v>54683</v>
      </c>
      <c r="G402" s="4">
        <v>609751</v>
      </c>
      <c r="H402" s="26">
        <v>33.22</v>
      </c>
      <c r="I402" s="26">
        <v>21.41</v>
      </c>
      <c r="J402" s="26">
        <v>11.81</v>
      </c>
      <c r="K402" s="4">
        <v>-934.1</v>
      </c>
      <c r="L402" s="4">
        <v>376.9</v>
      </c>
      <c r="M402" s="4">
        <v>1072.5999999999999</v>
      </c>
      <c r="N402" s="4">
        <v>695.7</v>
      </c>
    </row>
    <row r="403" spans="1:14" x14ac:dyDescent="0.25">
      <c r="A403" s="2">
        <v>38108</v>
      </c>
      <c r="B403" s="3">
        <v>50540</v>
      </c>
      <c r="C403" s="3">
        <v>44688</v>
      </c>
      <c r="D403" s="3">
        <v>16353</v>
      </c>
      <c r="E403" s="3">
        <v>28335</v>
      </c>
      <c r="F403" s="4">
        <v>51592</v>
      </c>
      <c r="G403" s="4">
        <v>614349</v>
      </c>
      <c r="H403" s="26">
        <v>33.770000000000003</v>
      </c>
      <c r="I403" s="26">
        <v>21.33</v>
      </c>
      <c r="J403" s="26">
        <v>12.44</v>
      </c>
      <c r="K403" s="4">
        <v>1254.5999999999999</v>
      </c>
      <c r="L403" s="4">
        <v>209.7</v>
      </c>
      <c r="M403" s="4">
        <v>1067.9000000000001</v>
      </c>
      <c r="N403" s="4">
        <v>858.2</v>
      </c>
    </row>
    <row r="404" spans="1:14" x14ac:dyDescent="0.25">
      <c r="A404" s="2">
        <v>38139</v>
      </c>
      <c r="B404" s="3">
        <v>49805</v>
      </c>
      <c r="C404" s="3">
        <v>47353</v>
      </c>
      <c r="D404" s="3">
        <v>20847</v>
      </c>
      <c r="E404" s="3">
        <v>26506</v>
      </c>
      <c r="F404" s="4">
        <v>51909</v>
      </c>
      <c r="G404" s="4">
        <v>618800</v>
      </c>
      <c r="H404" s="26">
        <v>33.340000000000003</v>
      </c>
      <c r="I404" s="26">
        <v>21.05</v>
      </c>
      <c r="J404" s="26">
        <v>12.28</v>
      </c>
      <c r="K404" s="4">
        <v>1754.7</v>
      </c>
      <c r="L404" s="4">
        <v>725.1</v>
      </c>
      <c r="M404" s="4">
        <v>1153.3</v>
      </c>
      <c r="N404" s="4">
        <v>428.2</v>
      </c>
    </row>
    <row r="405" spans="1:14" x14ac:dyDescent="0.25">
      <c r="A405" s="2">
        <v>38169</v>
      </c>
      <c r="B405" s="3">
        <v>49666</v>
      </c>
      <c r="C405" s="3">
        <v>44827</v>
      </c>
      <c r="D405" s="3">
        <v>25189</v>
      </c>
      <c r="E405" s="3">
        <v>19638</v>
      </c>
      <c r="F405" s="4">
        <v>55343</v>
      </c>
      <c r="G405" s="4">
        <v>624298</v>
      </c>
      <c r="H405" s="26">
        <v>32.67</v>
      </c>
      <c r="I405" s="26">
        <v>20.82</v>
      </c>
      <c r="J405" s="26">
        <v>11.84</v>
      </c>
      <c r="K405" s="4">
        <v>1529.1</v>
      </c>
      <c r="L405" s="4">
        <v>1585.5</v>
      </c>
      <c r="M405" s="4">
        <v>2018.4</v>
      </c>
      <c r="N405" s="4">
        <v>432.9</v>
      </c>
    </row>
    <row r="406" spans="1:14" x14ac:dyDescent="0.25">
      <c r="A406" s="2">
        <v>38200</v>
      </c>
      <c r="B406" s="3">
        <v>49594</v>
      </c>
      <c r="C406" s="3">
        <v>45295</v>
      </c>
      <c r="D406" s="3">
        <v>26570</v>
      </c>
      <c r="E406" s="3">
        <v>18725</v>
      </c>
      <c r="F406" s="4">
        <v>55908</v>
      </c>
      <c r="G406" s="4">
        <v>632461</v>
      </c>
      <c r="H406" s="26">
        <v>32.15</v>
      </c>
      <c r="I406" s="26">
        <v>20.75</v>
      </c>
      <c r="J406" s="26">
        <v>11.4</v>
      </c>
      <c r="K406" s="4">
        <v>1506.8</v>
      </c>
      <c r="L406" s="4">
        <v>6085.4</v>
      </c>
      <c r="M406" s="4">
        <v>7369.7</v>
      </c>
      <c r="N406" s="4">
        <v>1284.4000000000001</v>
      </c>
    </row>
    <row r="407" spans="1:14" x14ac:dyDescent="0.25">
      <c r="A407" s="2">
        <v>38231</v>
      </c>
      <c r="B407" s="3">
        <v>49496</v>
      </c>
      <c r="C407" s="3">
        <v>45622</v>
      </c>
      <c r="D407" s="3">
        <v>26331</v>
      </c>
      <c r="E407" s="3">
        <v>19290</v>
      </c>
      <c r="F407" s="4">
        <v>58359</v>
      </c>
      <c r="G407" s="4">
        <v>639706</v>
      </c>
      <c r="H407" s="26">
        <v>31.51</v>
      </c>
      <c r="I407" s="26">
        <v>20.420000000000002</v>
      </c>
      <c r="J407" s="26">
        <v>11.1</v>
      </c>
      <c r="K407" s="4">
        <v>1491.5</v>
      </c>
      <c r="L407" s="4">
        <v>650</v>
      </c>
      <c r="M407" s="4">
        <v>1128.9000000000001</v>
      </c>
      <c r="N407" s="4">
        <v>478.8</v>
      </c>
    </row>
    <row r="408" spans="1:14" x14ac:dyDescent="0.25">
      <c r="A408" s="2">
        <v>38261</v>
      </c>
      <c r="B408" s="3">
        <v>49416</v>
      </c>
      <c r="C408" s="3">
        <v>45407</v>
      </c>
      <c r="D408" s="3">
        <v>26643</v>
      </c>
      <c r="E408" s="3">
        <v>18764</v>
      </c>
      <c r="F408" s="4">
        <v>61003</v>
      </c>
      <c r="G408" s="4">
        <v>645687</v>
      </c>
      <c r="H408" s="26">
        <v>31.55</v>
      </c>
      <c r="I408" s="26">
        <v>20.49</v>
      </c>
      <c r="J408" s="26">
        <v>11.06</v>
      </c>
      <c r="K408" s="4">
        <v>782.4</v>
      </c>
      <c r="L408" s="4">
        <v>1308.9000000000001</v>
      </c>
      <c r="M408" s="4">
        <v>1720.3</v>
      </c>
      <c r="N408" s="4">
        <v>411.5</v>
      </c>
    </row>
    <row r="409" spans="1:14" x14ac:dyDescent="0.25">
      <c r="A409" s="2">
        <v>38292</v>
      </c>
      <c r="B409" s="3">
        <v>50133</v>
      </c>
      <c r="C409" s="3">
        <v>46772</v>
      </c>
      <c r="D409" s="3">
        <v>27783</v>
      </c>
      <c r="E409" s="3">
        <v>18989</v>
      </c>
      <c r="F409" s="4">
        <v>63719</v>
      </c>
      <c r="G409" s="4">
        <v>656558</v>
      </c>
      <c r="H409" s="26">
        <v>30.94</v>
      </c>
      <c r="I409" s="26">
        <v>20.420000000000002</v>
      </c>
      <c r="J409" s="26">
        <v>10.52</v>
      </c>
      <c r="K409" s="4">
        <v>-467.8</v>
      </c>
      <c r="L409" s="4">
        <v>1332.3</v>
      </c>
      <c r="M409" s="4">
        <v>1808.8</v>
      </c>
      <c r="N409" s="4">
        <v>476.5</v>
      </c>
    </row>
    <row r="410" spans="1:14" x14ac:dyDescent="0.25">
      <c r="A410" s="2">
        <v>38322</v>
      </c>
      <c r="B410" s="3">
        <v>52935</v>
      </c>
      <c r="C410" s="3">
        <v>52411</v>
      </c>
      <c r="D410" s="3">
        <v>31189</v>
      </c>
      <c r="E410" s="3">
        <v>21221</v>
      </c>
      <c r="F410" s="4">
        <v>63597</v>
      </c>
      <c r="G410" s="4">
        <v>669340</v>
      </c>
      <c r="H410" s="26">
        <v>31.16</v>
      </c>
      <c r="I410" s="26">
        <v>21.04</v>
      </c>
      <c r="J410" s="26">
        <v>10.119999999999999</v>
      </c>
      <c r="K410" s="4">
        <v>937.9</v>
      </c>
      <c r="L410" s="4">
        <v>3154.2</v>
      </c>
      <c r="M410" s="4">
        <v>4408.6000000000004</v>
      </c>
      <c r="N410" s="4">
        <v>1254.4000000000001</v>
      </c>
    </row>
    <row r="411" spans="1:14" x14ac:dyDescent="0.25">
      <c r="A411" s="2">
        <v>38353</v>
      </c>
      <c r="B411" s="3">
        <v>54022</v>
      </c>
      <c r="C411" s="3">
        <v>51543</v>
      </c>
      <c r="D411" s="3">
        <v>27751</v>
      </c>
      <c r="E411" s="3">
        <v>23792</v>
      </c>
      <c r="F411" s="4">
        <v>59732</v>
      </c>
      <c r="G411" s="4">
        <v>679275</v>
      </c>
      <c r="H411" s="26">
        <v>30.92</v>
      </c>
      <c r="I411" s="26">
        <v>21.15</v>
      </c>
      <c r="J411" s="26">
        <v>9.77</v>
      </c>
      <c r="K411" s="4">
        <v>630.6</v>
      </c>
      <c r="L411" s="4">
        <v>1201.5999999999999</v>
      </c>
      <c r="M411" s="4">
        <v>1404.4</v>
      </c>
      <c r="N411" s="4">
        <v>202.8</v>
      </c>
    </row>
    <row r="412" spans="1:14" x14ac:dyDescent="0.25">
      <c r="A412" s="2">
        <v>38384</v>
      </c>
      <c r="B412" s="3">
        <v>59017</v>
      </c>
      <c r="C412" s="3">
        <v>54910</v>
      </c>
      <c r="D412" s="3">
        <v>26097</v>
      </c>
      <c r="E412" s="3">
        <v>28813</v>
      </c>
      <c r="F412" s="4">
        <v>61217</v>
      </c>
      <c r="G412" s="4">
        <v>692266</v>
      </c>
      <c r="H412" s="26">
        <v>30.79</v>
      </c>
      <c r="I412" s="26">
        <v>21.04</v>
      </c>
      <c r="J412" s="26">
        <v>9.75</v>
      </c>
      <c r="K412" s="4">
        <v>-47.9</v>
      </c>
      <c r="L412" s="4">
        <v>843.2</v>
      </c>
      <c r="M412" s="4">
        <v>1554.1</v>
      </c>
      <c r="N412" s="4">
        <v>710.9</v>
      </c>
    </row>
    <row r="413" spans="1:14" x14ac:dyDescent="0.25">
      <c r="A413" s="2">
        <v>38412</v>
      </c>
      <c r="B413" s="3">
        <v>61960</v>
      </c>
      <c r="C413" s="3">
        <v>56893</v>
      </c>
      <c r="D413" s="3">
        <v>24756</v>
      </c>
      <c r="E413" s="3">
        <v>32137</v>
      </c>
      <c r="F413" s="4">
        <v>65406</v>
      </c>
      <c r="G413" s="4">
        <v>702468</v>
      </c>
      <c r="H413" s="26">
        <v>30.88</v>
      </c>
      <c r="I413" s="26">
        <v>20.88</v>
      </c>
      <c r="J413" s="26">
        <v>10</v>
      </c>
      <c r="K413" s="4">
        <v>1562.3</v>
      </c>
      <c r="L413" s="4">
        <v>1407.3</v>
      </c>
      <c r="M413" s="4">
        <v>2205.1999999999998</v>
      </c>
      <c r="N413" s="4">
        <v>797.9</v>
      </c>
    </row>
    <row r="414" spans="1:14" x14ac:dyDescent="0.25">
      <c r="A414" s="2">
        <v>38443</v>
      </c>
      <c r="B414" s="3">
        <v>61591</v>
      </c>
      <c r="C414" s="3">
        <v>57305</v>
      </c>
      <c r="D414" s="3">
        <v>26961</v>
      </c>
      <c r="E414" s="3">
        <v>30345</v>
      </c>
      <c r="F414" s="4">
        <v>68474</v>
      </c>
      <c r="G414" s="4">
        <v>716260</v>
      </c>
      <c r="H414" s="26">
        <v>29.84</v>
      </c>
      <c r="I414" s="26">
        <v>20.57</v>
      </c>
      <c r="J414" s="26">
        <v>9.27</v>
      </c>
      <c r="K414" s="4">
        <v>555.1</v>
      </c>
      <c r="L414" s="4">
        <v>3036.9</v>
      </c>
      <c r="M414" s="4">
        <v>3614.3</v>
      </c>
      <c r="N414" s="4">
        <v>577.29999999999995</v>
      </c>
    </row>
    <row r="415" spans="1:14" x14ac:dyDescent="0.25">
      <c r="A415" s="2">
        <v>38473</v>
      </c>
      <c r="B415" s="3">
        <v>60709</v>
      </c>
      <c r="C415" s="3">
        <v>58855</v>
      </c>
      <c r="D415" s="3">
        <v>31320</v>
      </c>
      <c r="E415" s="3">
        <v>27535</v>
      </c>
      <c r="F415" s="4">
        <v>72055</v>
      </c>
      <c r="G415" s="4">
        <v>736723</v>
      </c>
      <c r="H415" s="26">
        <v>29.42</v>
      </c>
      <c r="I415" s="26">
        <v>20.65</v>
      </c>
      <c r="J415" s="26">
        <v>8.77</v>
      </c>
      <c r="K415" s="4">
        <v>343.1</v>
      </c>
      <c r="L415" s="4">
        <v>783.7</v>
      </c>
      <c r="M415" s="4">
        <v>1209.5</v>
      </c>
      <c r="N415" s="4">
        <v>425.8</v>
      </c>
    </row>
    <row r="416" spans="1:14" x14ac:dyDescent="0.25">
      <c r="A416" s="2">
        <v>38504</v>
      </c>
      <c r="B416" s="3">
        <v>59885</v>
      </c>
      <c r="C416" s="3">
        <v>59393</v>
      </c>
      <c r="D416" s="3">
        <v>38503</v>
      </c>
      <c r="E416" s="3">
        <v>20890</v>
      </c>
      <c r="F416" s="4">
        <v>73779</v>
      </c>
      <c r="G416" s="4">
        <v>758593</v>
      </c>
      <c r="H416" s="26">
        <v>29.6</v>
      </c>
      <c r="I416" s="26">
        <v>21.1</v>
      </c>
      <c r="J416" s="26">
        <v>8.5</v>
      </c>
      <c r="K416" s="4">
        <v>1070.5</v>
      </c>
      <c r="L416" s="4">
        <v>1366.3</v>
      </c>
      <c r="M416" s="4">
        <v>2147.3000000000002</v>
      </c>
      <c r="N416" s="4">
        <v>781</v>
      </c>
    </row>
    <row r="417" spans="1:14" x14ac:dyDescent="0.25">
      <c r="A417" s="2">
        <v>38534</v>
      </c>
      <c r="B417" s="3">
        <v>54688</v>
      </c>
      <c r="C417" s="3">
        <v>52730</v>
      </c>
      <c r="D417" s="3">
        <v>38495</v>
      </c>
      <c r="E417" s="3">
        <v>14235</v>
      </c>
      <c r="F417" s="4">
        <v>75917</v>
      </c>
      <c r="G417" s="4">
        <v>779167</v>
      </c>
      <c r="H417" s="26">
        <v>29.87</v>
      </c>
      <c r="I417" s="26">
        <v>21.56</v>
      </c>
      <c r="J417" s="26">
        <v>8.31</v>
      </c>
      <c r="K417" s="4">
        <v>2344.4</v>
      </c>
      <c r="L417" s="4">
        <v>2047.6</v>
      </c>
      <c r="M417" s="4">
        <v>4007.7</v>
      </c>
      <c r="N417" s="4">
        <v>1960.2</v>
      </c>
    </row>
    <row r="418" spans="1:14" x14ac:dyDescent="0.25">
      <c r="A418" s="2">
        <v>38565</v>
      </c>
      <c r="B418" s="3">
        <v>55076</v>
      </c>
      <c r="C418" s="3">
        <v>52432</v>
      </c>
      <c r="D418" s="3">
        <v>38988</v>
      </c>
      <c r="E418" s="3">
        <v>13444</v>
      </c>
      <c r="F418" s="4">
        <v>78461</v>
      </c>
      <c r="G418" s="4">
        <v>801720</v>
      </c>
      <c r="H418" s="26">
        <v>29.96</v>
      </c>
      <c r="I418" s="26">
        <v>21.78</v>
      </c>
      <c r="J418" s="26">
        <v>8.18</v>
      </c>
      <c r="K418" s="4">
        <v>544.79999999999995</v>
      </c>
      <c r="L418" s="4">
        <v>1066.3</v>
      </c>
      <c r="M418" s="4">
        <v>3606.4</v>
      </c>
      <c r="N418" s="4">
        <v>2540</v>
      </c>
    </row>
    <row r="419" spans="1:14" x14ac:dyDescent="0.25">
      <c r="A419" s="2">
        <v>38596</v>
      </c>
      <c r="B419" s="3">
        <v>57008</v>
      </c>
      <c r="C419" s="3">
        <v>56474</v>
      </c>
      <c r="D419" s="3">
        <v>43598</v>
      </c>
      <c r="E419" s="3">
        <v>12875</v>
      </c>
      <c r="F419" s="4">
        <v>79783</v>
      </c>
      <c r="G419" s="4">
        <v>823145</v>
      </c>
      <c r="H419" s="26">
        <v>29.7</v>
      </c>
      <c r="I419" s="26">
        <v>21.84</v>
      </c>
      <c r="J419" s="26">
        <v>7.85</v>
      </c>
      <c r="K419" s="4">
        <v>2157.6999999999998</v>
      </c>
      <c r="L419" s="4">
        <v>95</v>
      </c>
      <c r="M419" s="4">
        <v>1770.4</v>
      </c>
      <c r="N419" s="4">
        <v>1675.3</v>
      </c>
    </row>
    <row r="420" spans="1:14" x14ac:dyDescent="0.25">
      <c r="A420" s="2">
        <v>38626</v>
      </c>
      <c r="B420" s="3">
        <v>60245</v>
      </c>
      <c r="C420" s="3">
        <v>58490</v>
      </c>
      <c r="D420" s="3">
        <v>42308</v>
      </c>
      <c r="E420" s="3">
        <v>16182</v>
      </c>
      <c r="F420" s="4">
        <v>84899</v>
      </c>
      <c r="G420" s="4">
        <v>847040</v>
      </c>
      <c r="H420" s="26">
        <v>29.71</v>
      </c>
      <c r="I420" s="26">
        <v>22.01</v>
      </c>
      <c r="J420" s="26">
        <v>7.7</v>
      </c>
      <c r="K420" s="4">
        <v>667.5</v>
      </c>
      <c r="L420" s="4">
        <v>838.1</v>
      </c>
      <c r="M420" s="4">
        <v>1357.1</v>
      </c>
      <c r="N420" s="4">
        <v>519</v>
      </c>
    </row>
    <row r="421" spans="1:14" x14ac:dyDescent="0.25">
      <c r="A421" s="2">
        <v>38657</v>
      </c>
      <c r="B421" s="3">
        <v>64277</v>
      </c>
      <c r="C421" s="3">
        <v>60484</v>
      </c>
      <c r="D421" s="3">
        <v>42528</v>
      </c>
      <c r="E421" s="3">
        <v>17955</v>
      </c>
      <c r="F421" s="4">
        <v>88279</v>
      </c>
      <c r="G421" s="4">
        <v>871599</v>
      </c>
      <c r="H421" s="26">
        <v>29.7</v>
      </c>
      <c r="I421" s="26">
        <v>22.2</v>
      </c>
      <c r="J421" s="26">
        <v>7.5</v>
      </c>
      <c r="K421" s="4">
        <v>1526.6</v>
      </c>
      <c r="L421" s="4">
        <v>1358.4</v>
      </c>
      <c r="M421" s="4">
        <v>2165.5</v>
      </c>
      <c r="N421" s="4">
        <v>807.1</v>
      </c>
    </row>
    <row r="422" spans="1:14" x14ac:dyDescent="0.25">
      <c r="A422" s="2">
        <v>38687</v>
      </c>
      <c r="B422" s="3">
        <v>53799</v>
      </c>
      <c r="C422" s="3">
        <v>53145</v>
      </c>
      <c r="D422" s="3">
        <v>41100</v>
      </c>
      <c r="E422" s="3">
        <v>12045</v>
      </c>
      <c r="F422" s="4">
        <v>84031</v>
      </c>
      <c r="G422" s="4">
        <v>892033</v>
      </c>
      <c r="H422" s="26">
        <v>30.42</v>
      </c>
      <c r="I422" s="26">
        <v>22.49</v>
      </c>
      <c r="J422" s="26">
        <v>7.93</v>
      </c>
      <c r="K422" s="4">
        <v>324.7</v>
      </c>
      <c r="L422" s="4">
        <v>1415.6</v>
      </c>
      <c r="M422" s="4">
        <v>5166.7</v>
      </c>
      <c r="N422" s="4">
        <v>3751</v>
      </c>
    </row>
    <row r="423" spans="1:14" x14ac:dyDescent="0.25">
      <c r="A423" s="2">
        <v>38718</v>
      </c>
      <c r="B423" s="3">
        <v>56924</v>
      </c>
      <c r="C423" s="3">
        <v>52267</v>
      </c>
      <c r="D423" s="3">
        <v>38057</v>
      </c>
      <c r="E423" s="3">
        <v>14211</v>
      </c>
      <c r="F423" s="4">
        <v>79578</v>
      </c>
      <c r="G423" s="4">
        <v>911880</v>
      </c>
      <c r="H423" s="26">
        <v>30.78</v>
      </c>
      <c r="I423" s="26">
        <v>23.46</v>
      </c>
      <c r="J423" s="26">
        <v>7.32</v>
      </c>
      <c r="K423" s="4">
        <v>-532.1</v>
      </c>
      <c r="L423" s="4">
        <v>1472.2</v>
      </c>
      <c r="M423" s="4">
        <v>2143.6999999999998</v>
      </c>
      <c r="N423" s="4">
        <v>671.5</v>
      </c>
    </row>
    <row r="424" spans="1:14" x14ac:dyDescent="0.25">
      <c r="A424" s="2">
        <v>38749</v>
      </c>
      <c r="B424" s="3">
        <v>57415</v>
      </c>
      <c r="C424" s="3">
        <v>52186</v>
      </c>
      <c r="D424" s="3">
        <v>39883</v>
      </c>
      <c r="E424" s="3">
        <v>12303</v>
      </c>
      <c r="F424" s="4">
        <v>81623</v>
      </c>
      <c r="G424" s="4">
        <v>932285</v>
      </c>
      <c r="H424" s="26">
        <v>30.52</v>
      </c>
      <c r="I424" s="26">
        <v>23.73</v>
      </c>
      <c r="J424" s="26">
        <v>6.79</v>
      </c>
      <c r="K424" s="4">
        <v>412</v>
      </c>
      <c r="L424" s="4">
        <v>894.8</v>
      </c>
      <c r="M424" s="4">
        <v>1851.7</v>
      </c>
      <c r="N424" s="4">
        <v>956.9</v>
      </c>
    </row>
    <row r="425" spans="1:14" x14ac:dyDescent="0.25">
      <c r="A425" s="2">
        <v>38777</v>
      </c>
      <c r="B425" s="3">
        <v>59824</v>
      </c>
      <c r="C425" s="3">
        <v>57115</v>
      </c>
      <c r="D425" s="3">
        <v>42077</v>
      </c>
      <c r="E425" s="3">
        <v>15038</v>
      </c>
      <c r="F425" s="4">
        <v>90690</v>
      </c>
      <c r="G425" s="4">
        <v>957569</v>
      </c>
      <c r="H425" s="26">
        <v>30.64</v>
      </c>
      <c r="I425" s="26">
        <v>23.92</v>
      </c>
      <c r="J425" s="26">
        <v>6.72</v>
      </c>
      <c r="K425" s="4">
        <v>1063.4000000000001</v>
      </c>
      <c r="L425" s="4">
        <v>1694.7</v>
      </c>
      <c r="M425" s="4">
        <v>2562.1999999999998</v>
      </c>
      <c r="N425" s="4">
        <v>867.5</v>
      </c>
    </row>
    <row r="426" spans="1:14" x14ac:dyDescent="0.25">
      <c r="A426" s="2">
        <v>38808</v>
      </c>
      <c r="B426" s="3">
        <v>56552</v>
      </c>
      <c r="C426" s="3">
        <v>53597</v>
      </c>
      <c r="D426" s="3">
        <v>42037</v>
      </c>
      <c r="E426" s="3">
        <v>11561</v>
      </c>
      <c r="F426" s="4">
        <v>88452</v>
      </c>
      <c r="G426" s="4">
        <v>977547</v>
      </c>
      <c r="H426" s="26">
        <v>30</v>
      </c>
      <c r="I426" s="26">
        <v>24.17</v>
      </c>
      <c r="J426" s="26">
        <v>5.83</v>
      </c>
      <c r="K426" s="4">
        <v>-94.5</v>
      </c>
      <c r="L426" s="4">
        <v>835.3</v>
      </c>
      <c r="M426" s="4">
        <v>1903.7</v>
      </c>
      <c r="N426" s="4">
        <v>1068.4000000000001</v>
      </c>
    </row>
    <row r="427" spans="1:14" x14ac:dyDescent="0.25">
      <c r="A427" s="2">
        <v>38838</v>
      </c>
      <c r="B427" s="3">
        <v>63381</v>
      </c>
      <c r="C427" s="3">
        <v>61728</v>
      </c>
      <c r="D427" s="3">
        <v>48308</v>
      </c>
      <c r="E427" s="3">
        <v>13420</v>
      </c>
      <c r="F427" s="4">
        <v>91180</v>
      </c>
      <c r="G427" s="4">
        <v>996672</v>
      </c>
      <c r="H427" s="26">
        <v>30.67</v>
      </c>
      <c r="I427" s="26">
        <v>24.14</v>
      </c>
      <c r="J427" s="26">
        <v>6.53</v>
      </c>
      <c r="K427" s="4">
        <v>174.9</v>
      </c>
      <c r="L427" s="4">
        <v>1598.7</v>
      </c>
      <c r="M427" s="4">
        <v>2510</v>
      </c>
      <c r="N427" s="4">
        <v>911.4</v>
      </c>
    </row>
    <row r="428" spans="1:14" x14ac:dyDescent="0.25">
      <c r="A428" s="2">
        <v>38869</v>
      </c>
      <c r="B428" s="3">
        <v>62670</v>
      </c>
      <c r="C428" s="3">
        <v>60540</v>
      </c>
      <c r="D428" s="3">
        <v>48490</v>
      </c>
      <c r="E428" s="3">
        <v>12050</v>
      </c>
      <c r="F428" s="4">
        <v>86562</v>
      </c>
      <c r="G428" s="4">
        <v>1009455</v>
      </c>
      <c r="H428" s="26">
        <v>30.25</v>
      </c>
      <c r="I428" s="26">
        <v>24.26</v>
      </c>
      <c r="J428" s="26">
        <v>5.99</v>
      </c>
      <c r="K428" s="4">
        <v>377.7</v>
      </c>
      <c r="L428" s="4">
        <v>1032</v>
      </c>
      <c r="M428" s="4">
        <v>3101.4</v>
      </c>
      <c r="N428" s="4">
        <v>2069.4</v>
      </c>
    </row>
    <row r="429" spans="1:14" x14ac:dyDescent="0.25">
      <c r="A429" s="2">
        <v>38899</v>
      </c>
      <c r="B429" s="3">
        <v>66819</v>
      </c>
      <c r="C429" s="3">
        <v>65814</v>
      </c>
      <c r="D429" s="3">
        <v>48565</v>
      </c>
      <c r="E429" s="3">
        <v>17249</v>
      </c>
      <c r="F429" s="4">
        <v>92961</v>
      </c>
      <c r="G429" s="4">
        <v>1026499</v>
      </c>
      <c r="H429" s="26">
        <v>30.22</v>
      </c>
      <c r="I429" s="26">
        <v>24.31</v>
      </c>
      <c r="J429" s="26">
        <v>5.91</v>
      </c>
      <c r="K429" s="4">
        <v>2818.4</v>
      </c>
      <c r="L429" s="4">
        <v>1628.5</v>
      </c>
      <c r="M429" s="4">
        <v>2315</v>
      </c>
      <c r="N429" s="4">
        <v>686.5</v>
      </c>
    </row>
    <row r="430" spans="1:14" x14ac:dyDescent="0.25">
      <c r="A430" s="2">
        <v>38930</v>
      </c>
      <c r="B430" s="3">
        <v>71478</v>
      </c>
      <c r="C430" s="3">
        <v>69426</v>
      </c>
      <c r="D430" s="3">
        <v>58863</v>
      </c>
      <c r="E430" s="3">
        <v>10563</v>
      </c>
      <c r="F430" s="4">
        <v>96874</v>
      </c>
      <c r="G430" s="4">
        <v>1044911</v>
      </c>
      <c r="H430" s="26">
        <v>30.08</v>
      </c>
      <c r="I430" s="26">
        <v>24.34</v>
      </c>
      <c r="J430" s="26">
        <v>5.74</v>
      </c>
      <c r="K430" s="4">
        <v>1917.2</v>
      </c>
      <c r="L430" s="4">
        <v>1280.5999999999999</v>
      </c>
      <c r="M430" s="4">
        <v>2750</v>
      </c>
      <c r="N430" s="4">
        <v>1469.4</v>
      </c>
    </row>
    <row r="431" spans="1:14" x14ac:dyDescent="0.25">
      <c r="A431" s="2">
        <v>38961</v>
      </c>
      <c r="B431" s="3">
        <v>73393</v>
      </c>
      <c r="C431" s="3">
        <v>72365</v>
      </c>
      <c r="D431" s="3">
        <v>61840</v>
      </c>
      <c r="E431" s="3">
        <v>10525</v>
      </c>
      <c r="F431" s="4">
        <v>94804</v>
      </c>
      <c r="G431" s="4">
        <v>1059933</v>
      </c>
      <c r="H431" s="26">
        <v>30.24</v>
      </c>
      <c r="I431" s="26">
        <v>24.44</v>
      </c>
      <c r="J431" s="26">
        <v>5.8</v>
      </c>
      <c r="K431" s="4">
        <v>2002.1</v>
      </c>
      <c r="L431" s="4">
        <v>1803.4</v>
      </c>
      <c r="M431" s="4">
        <v>2619.5</v>
      </c>
      <c r="N431" s="4">
        <v>816</v>
      </c>
    </row>
    <row r="432" spans="1:14" x14ac:dyDescent="0.25">
      <c r="A432" s="2">
        <v>38991</v>
      </c>
      <c r="B432" s="3">
        <v>78171</v>
      </c>
      <c r="C432" s="3">
        <v>77230</v>
      </c>
      <c r="D432" s="3">
        <v>63340</v>
      </c>
      <c r="E432" s="3">
        <v>13889</v>
      </c>
      <c r="F432" s="4">
        <v>101964</v>
      </c>
      <c r="G432" s="4">
        <v>1076998</v>
      </c>
      <c r="H432" s="26">
        <v>29.93</v>
      </c>
      <c r="I432" s="26">
        <v>24.27</v>
      </c>
      <c r="J432" s="26">
        <v>5.66</v>
      </c>
      <c r="K432" s="4">
        <v>1296</v>
      </c>
      <c r="L432" s="4">
        <v>1782.1</v>
      </c>
      <c r="M432" s="4">
        <v>2344.1999999999998</v>
      </c>
      <c r="N432" s="4">
        <v>562.1</v>
      </c>
    </row>
    <row r="433" spans="1:14" x14ac:dyDescent="0.25">
      <c r="A433" s="2">
        <v>39022</v>
      </c>
      <c r="B433" s="3">
        <v>83114</v>
      </c>
      <c r="C433" s="3">
        <v>79927</v>
      </c>
      <c r="D433" s="3">
        <v>67685</v>
      </c>
      <c r="E433" s="3">
        <v>12243</v>
      </c>
      <c r="F433" s="4">
        <v>102373</v>
      </c>
      <c r="G433" s="4">
        <v>1091092</v>
      </c>
      <c r="H433" s="26">
        <v>30.06</v>
      </c>
      <c r="I433" s="26">
        <v>24.3</v>
      </c>
      <c r="J433" s="26">
        <v>5.76</v>
      </c>
      <c r="K433" s="4">
        <v>1133.7</v>
      </c>
      <c r="L433" s="4">
        <v>2662.3</v>
      </c>
      <c r="M433" s="4">
        <v>3655.8</v>
      </c>
      <c r="N433" s="4">
        <v>993.5</v>
      </c>
    </row>
    <row r="434" spans="1:14" x14ac:dyDescent="0.25">
      <c r="A434" s="2">
        <v>39052</v>
      </c>
      <c r="B434" s="3">
        <v>85839</v>
      </c>
      <c r="C434" s="3">
        <v>84463</v>
      </c>
      <c r="D434" s="3">
        <v>71043</v>
      </c>
      <c r="E434" s="3">
        <v>13420</v>
      </c>
      <c r="F434" s="4">
        <v>100070</v>
      </c>
      <c r="G434" s="4">
        <v>1107131</v>
      </c>
      <c r="H434" s="26">
        <v>30.19</v>
      </c>
      <c r="I434" s="26">
        <v>24.54</v>
      </c>
      <c r="J434" s="26">
        <v>5.65</v>
      </c>
      <c r="K434" s="4">
        <v>205.2</v>
      </c>
      <c r="L434" s="4">
        <v>2733.5</v>
      </c>
      <c r="M434" s="4">
        <v>4427.3</v>
      </c>
      <c r="N434" s="4">
        <v>1693.7</v>
      </c>
    </row>
    <row r="435" spans="1:14" x14ac:dyDescent="0.25">
      <c r="A435" s="2">
        <v>39083</v>
      </c>
      <c r="B435" s="3">
        <v>91086</v>
      </c>
      <c r="C435" s="3">
        <v>88611</v>
      </c>
      <c r="D435" s="3">
        <v>73159</v>
      </c>
      <c r="E435" s="3">
        <v>15452</v>
      </c>
      <c r="F435" s="4">
        <v>96484</v>
      </c>
      <c r="G435" s="4">
        <v>1124037</v>
      </c>
      <c r="H435" s="26">
        <v>30.39</v>
      </c>
      <c r="I435" s="26">
        <v>24.85</v>
      </c>
      <c r="J435" s="26">
        <v>5.54</v>
      </c>
      <c r="K435" s="4">
        <v>-638.4</v>
      </c>
      <c r="L435" s="4">
        <v>8198.9</v>
      </c>
      <c r="M435" s="4">
        <v>9031</v>
      </c>
      <c r="N435" s="4">
        <v>832.1</v>
      </c>
    </row>
    <row r="436" spans="1:14" x14ac:dyDescent="0.25">
      <c r="A436" s="2">
        <v>39114</v>
      </c>
      <c r="B436" s="3">
        <v>101070</v>
      </c>
      <c r="C436" s="3">
        <v>96417</v>
      </c>
      <c r="D436" s="3">
        <v>79724</v>
      </c>
      <c r="E436" s="3">
        <v>16693</v>
      </c>
      <c r="F436" s="4">
        <v>95918</v>
      </c>
      <c r="G436" s="4">
        <v>1138333</v>
      </c>
      <c r="H436" s="26">
        <v>30.4</v>
      </c>
      <c r="I436" s="26">
        <v>24.95</v>
      </c>
      <c r="J436" s="26">
        <v>5.46</v>
      </c>
      <c r="K436" s="4">
        <v>114.1</v>
      </c>
      <c r="L436" s="4">
        <v>1405.6</v>
      </c>
      <c r="M436" s="4">
        <v>1810.5</v>
      </c>
      <c r="N436" s="4">
        <v>404.8</v>
      </c>
    </row>
    <row r="437" spans="1:14" x14ac:dyDescent="0.25">
      <c r="A437" s="2">
        <v>39142</v>
      </c>
      <c r="B437" s="3">
        <v>109531</v>
      </c>
      <c r="C437" s="3">
        <v>106193</v>
      </c>
      <c r="D437" s="3">
        <v>94951</v>
      </c>
      <c r="E437" s="3">
        <v>11243</v>
      </c>
      <c r="F437" s="4">
        <v>106527</v>
      </c>
      <c r="G437" s="4">
        <v>1154170</v>
      </c>
      <c r="H437" s="26">
        <v>30.17</v>
      </c>
      <c r="I437" s="26">
        <v>25</v>
      </c>
      <c r="J437" s="26">
        <v>5.18</v>
      </c>
      <c r="K437" s="4">
        <v>-0.8</v>
      </c>
      <c r="L437" s="4">
        <v>2701.3</v>
      </c>
      <c r="M437" s="4">
        <v>4019.5</v>
      </c>
      <c r="N437" s="4">
        <v>1318.2</v>
      </c>
    </row>
    <row r="438" spans="1:14" x14ac:dyDescent="0.25">
      <c r="A438" s="2">
        <v>39173</v>
      </c>
      <c r="B438" s="3">
        <v>121830</v>
      </c>
      <c r="C438" s="3">
        <v>120646</v>
      </c>
      <c r="D438" s="3">
        <v>109802</v>
      </c>
      <c r="E438" s="3">
        <v>10844</v>
      </c>
      <c r="F438" s="4">
        <v>107311</v>
      </c>
      <c r="G438" s="4">
        <v>1173029</v>
      </c>
      <c r="H438" s="26">
        <v>29.64</v>
      </c>
      <c r="I438" s="26">
        <v>24.64</v>
      </c>
      <c r="J438" s="26">
        <v>5</v>
      </c>
      <c r="K438" s="4">
        <v>1533.7</v>
      </c>
      <c r="L438" s="4">
        <v>3575.7</v>
      </c>
      <c r="M438" s="4">
        <v>3945.8</v>
      </c>
      <c r="N438" s="4">
        <v>370</v>
      </c>
    </row>
    <row r="439" spans="1:14" x14ac:dyDescent="0.25">
      <c r="A439" s="2">
        <v>39203</v>
      </c>
      <c r="B439" s="3">
        <v>136419</v>
      </c>
      <c r="C439" s="3">
        <v>135662</v>
      </c>
      <c r="D439" s="3">
        <v>110861</v>
      </c>
      <c r="E439" s="3">
        <v>24801</v>
      </c>
      <c r="F439" s="4">
        <v>114272</v>
      </c>
      <c r="G439" s="4">
        <v>1196121</v>
      </c>
      <c r="H439" s="26">
        <v>29.31</v>
      </c>
      <c r="I439" s="26">
        <v>24.66</v>
      </c>
      <c r="J439" s="26">
        <v>4.6500000000000004</v>
      </c>
      <c r="K439" s="4">
        <v>-477.1</v>
      </c>
      <c r="L439" s="4">
        <v>695.9</v>
      </c>
      <c r="M439" s="4">
        <v>2180.3000000000002</v>
      </c>
      <c r="N439" s="4">
        <v>1484.4</v>
      </c>
    </row>
    <row r="440" spans="1:14" x14ac:dyDescent="0.25">
      <c r="A440" s="2">
        <v>39234</v>
      </c>
      <c r="B440" s="3">
        <v>147101</v>
      </c>
      <c r="C440" s="3">
        <v>141334</v>
      </c>
      <c r="D440" s="3">
        <v>120978</v>
      </c>
      <c r="E440" s="3">
        <v>20356</v>
      </c>
      <c r="F440" s="4">
        <v>115393</v>
      </c>
      <c r="G440" s="4">
        <v>1224951</v>
      </c>
      <c r="H440" s="26">
        <v>29.12</v>
      </c>
      <c r="I440" s="26">
        <v>24.51</v>
      </c>
      <c r="J440" s="26">
        <v>4.6100000000000003</v>
      </c>
      <c r="K440" s="4">
        <v>151.6</v>
      </c>
      <c r="L440" s="4">
        <v>10421</v>
      </c>
      <c r="M440" s="4">
        <v>11694</v>
      </c>
      <c r="N440" s="4">
        <v>1272.9000000000001</v>
      </c>
    </row>
    <row r="441" spans="1:14" x14ac:dyDescent="0.25">
      <c r="A441" s="2">
        <v>39264</v>
      </c>
      <c r="B441" s="3">
        <v>155910</v>
      </c>
      <c r="C441" s="3">
        <v>149941</v>
      </c>
      <c r="D441" s="3">
        <v>138886</v>
      </c>
      <c r="E441" s="3">
        <v>11055</v>
      </c>
      <c r="F441" s="4">
        <v>121838</v>
      </c>
      <c r="G441" s="4">
        <v>1253829</v>
      </c>
      <c r="H441" s="26">
        <v>28.96</v>
      </c>
      <c r="I441" s="26">
        <v>23.51</v>
      </c>
      <c r="J441" s="26">
        <v>5.45</v>
      </c>
      <c r="K441" s="4">
        <v>-1226.5</v>
      </c>
      <c r="L441" s="4">
        <v>4011.7</v>
      </c>
      <c r="M441" s="4">
        <v>5034.8999999999996</v>
      </c>
      <c r="N441" s="4">
        <v>1023.1</v>
      </c>
    </row>
    <row r="442" spans="1:14" x14ac:dyDescent="0.25">
      <c r="A442" s="2">
        <v>39295</v>
      </c>
      <c r="B442" s="3">
        <v>161097</v>
      </c>
      <c r="C442" s="3">
        <v>153565</v>
      </c>
      <c r="D442" s="3">
        <v>142792</v>
      </c>
      <c r="E442" s="3">
        <v>10773</v>
      </c>
      <c r="F442" s="4">
        <v>118077</v>
      </c>
      <c r="G442" s="4">
        <v>1275032</v>
      </c>
      <c r="H442" s="26">
        <v>29.13</v>
      </c>
      <c r="I442" s="26">
        <v>23.44</v>
      </c>
      <c r="J442" s="26">
        <v>5.69</v>
      </c>
      <c r="K442" s="4">
        <v>945.7</v>
      </c>
      <c r="L442" s="4">
        <v>2387.9</v>
      </c>
      <c r="M442" s="4">
        <v>3675.4</v>
      </c>
      <c r="N442" s="4">
        <v>1287.4000000000001</v>
      </c>
    </row>
    <row r="443" spans="1:14" x14ac:dyDescent="0.25">
      <c r="A443" s="2">
        <v>39326</v>
      </c>
      <c r="B443" s="3">
        <v>162962</v>
      </c>
      <c r="C443" s="3">
        <v>149165</v>
      </c>
      <c r="D443" s="3">
        <v>139665</v>
      </c>
      <c r="E443" s="3">
        <v>9500</v>
      </c>
      <c r="F443" s="4">
        <v>118496</v>
      </c>
      <c r="G443" s="4">
        <v>1298724</v>
      </c>
      <c r="H443" s="26">
        <v>28.82</v>
      </c>
      <c r="I443" s="26">
        <v>23.31</v>
      </c>
      <c r="J443" s="26">
        <v>5.51</v>
      </c>
      <c r="K443" s="4">
        <v>216.6</v>
      </c>
      <c r="L443" s="4">
        <v>1868.8</v>
      </c>
      <c r="M443" s="4">
        <v>2618.6999999999998</v>
      </c>
      <c r="N443" s="4">
        <v>750</v>
      </c>
    </row>
    <row r="444" spans="1:14" x14ac:dyDescent="0.25">
      <c r="A444" s="2">
        <v>39356</v>
      </c>
      <c r="B444" s="3">
        <v>167867</v>
      </c>
      <c r="C444" s="3">
        <v>152559</v>
      </c>
      <c r="D444" s="3">
        <v>143796</v>
      </c>
      <c r="E444" s="3">
        <v>8763</v>
      </c>
      <c r="F444" s="4">
        <v>135121</v>
      </c>
      <c r="G444" s="4">
        <v>1331880</v>
      </c>
      <c r="H444" s="26">
        <v>29.47</v>
      </c>
      <c r="I444" s="26">
        <v>24.28</v>
      </c>
      <c r="J444" s="26">
        <v>5.18</v>
      </c>
      <c r="K444" s="4">
        <v>-568.29999999999995</v>
      </c>
      <c r="L444" s="4">
        <v>3788.1</v>
      </c>
      <c r="M444" s="4">
        <v>4939.1000000000004</v>
      </c>
      <c r="N444" s="4">
        <v>1151</v>
      </c>
    </row>
    <row r="445" spans="1:14" x14ac:dyDescent="0.25">
      <c r="A445" s="2">
        <v>39387</v>
      </c>
      <c r="B445" s="3">
        <v>177060</v>
      </c>
      <c r="C445" s="3">
        <v>160380</v>
      </c>
      <c r="D445" s="3">
        <v>151134</v>
      </c>
      <c r="E445" s="3">
        <v>9246</v>
      </c>
      <c r="F445" s="4">
        <v>135997</v>
      </c>
      <c r="G445" s="4">
        <v>1365505</v>
      </c>
      <c r="H445" s="26">
        <v>29.43</v>
      </c>
      <c r="I445" s="26">
        <v>24.21</v>
      </c>
      <c r="J445" s="26">
        <v>5.22</v>
      </c>
      <c r="K445" s="4">
        <v>-1927.9</v>
      </c>
      <c r="L445" s="4">
        <v>4009.4</v>
      </c>
      <c r="M445" s="4">
        <v>5094.7</v>
      </c>
      <c r="N445" s="4">
        <v>1085.2</v>
      </c>
    </row>
    <row r="446" spans="1:14" x14ac:dyDescent="0.25">
      <c r="A446" s="2">
        <v>39417</v>
      </c>
      <c r="B446" s="3">
        <v>180334</v>
      </c>
      <c r="C446" s="3">
        <v>163526</v>
      </c>
      <c r="D446" s="3">
        <v>156057</v>
      </c>
      <c r="E446" s="3">
        <v>7470</v>
      </c>
      <c r="F446" s="4">
        <v>131363</v>
      </c>
      <c r="G446" s="4">
        <v>1396797</v>
      </c>
      <c r="H446" s="26">
        <v>29.71</v>
      </c>
      <c r="I446" s="26">
        <v>24.5</v>
      </c>
      <c r="J446" s="26">
        <v>5.21</v>
      </c>
      <c r="K446" s="4">
        <v>-876.5</v>
      </c>
      <c r="L446" s="4">
        <v>1515</v>
      </c>
      <c r="M446" s="4">
        <v>4343.5</v>
      </c>
      <c r="N446" s="4">
        <v>2828.5</v>
      </c>
    </row>
    <row r="447" spans="1:14" x14ac:dyDescent="0.25">
      <c r="A447" s="2">
        <v>39448</v>
      </c>
      <c r="B447" s="3">
        <v>187507</v>
      </c>
      <c r="C447" s="3">
        <v>169500</v>
      </c>
      <c r="D447" s="3">
        <v>165963</v>
      </c>
      <c r="E447" s="3">
        <v>3538</v>
      </c>
      <c r="F447" s="4">
        <v>129544</v>
      </c>
      <c r="G447" s="4">
        <v>1429857</v>
      </c>
      <c r="H447" s="26">
        <v>28.99</v>
      </c>
      <c r="I447" s="26">
        <v>23.75</v>
      </c>
      <c r="J447" s="26">
        <v>5.24</v>
      </c>
      <c r="K447" s="4">
        <v>-5083.6000000000004</v>
      </c>
      <c r="L447" s="4">
        <v>6120.5</v>
      </c>
      <c r="M447" s="4">
        <v>6793.1</v>
      </c>
      <c r="N447" s="4">
        <v>672.5</v>
      </c>
    </row>
    <row r="448" spans="1:14" x14ac:dyDescent="0.25">
      <c r="A448" s="2">
        <v>39479</v>
      </c>
      <c r="B448" s="3">
        <v>192902</v>
      </c>
      <c r="C448" s="3">
        <v>172848</v>
      </c>
      <c r="D448" s="3">
        <v>169665</v>
      </c>
      <c r="E448" s="3">
        <v>3183</v>
      </c>
      <c r="F448" s="4">
        <v>132414</v>
      </c>
      <c r="G448" s="4">
        <v>1466353</v>
      </c>
      <c r="H448" s="26">
        <v>29.13</v>
      </c>
      <c r="I448" s="26">
        <v>23.91</v>
      </c>
      <c r="J448" s="26">
        <v>5.22</v>
      </c>
      <c r="K448" s="4">
        <v>-2376.4</v>
      </c>
      <c r="L448" s="4">
        <v>832.5</v>
      </c>
      <c r="M448" s="4">
        <v>2730.2</v>
      </c>
      <c r="N448" s="4">
        <v>1897.6</v>
      </c>
    </row>
    <row r="449" spans="1:14" x14ac:dyDescent="0.25">
      <c r="A449" s="2">
        <v>39508</v>
      </c>
      <c r="B449" s="3">
        <v>195232</v>
      </c>
      <c r="C449" s="3">
        <v>188538</v>
      </c>
      <c r="D449" s="3">
        <v>184474</v>
      </c>
      <c r="E449" s="3">
        <v>4064</v>
      </c>
      <c r="F449" s="4">
        <v>142640</v>
      </c>
      <c r="G449" s="4">
        <v>1502465</v>
      </c>
      <c r="H449" s="26">
        <v>28.42</v>
      </c>
      <c r="I449" s="26">
        <v>22.9</v>
      </c>
      <c r="J449" s="26">
        <v>5.53</v>
      </c>
      <c r="K449" s="4">
        <v>-4695.3</v>
      </c>
      <c r="L449" s="4">
        <v>3228.4</v>
      </c>
      <c r="M449" s="4">
        <v>5304.7</v>
      </c>
      <c r="N449" s="4">
        <v>2076.3000000000002</v>
      </c>
    </row>
    <row r="450" spans="1:14" x14ac:dyDescent="0.25">
      <c r="A450" s="2">
        <v>39539</v>
      </c>
      <c r="B450" s="3">
        <v>195767</v>
      </c>
      <c r="C450" s="3">
        <v>194779</v>
      </c>
      <c r="D450" s="3">
        <v>191437</v>
      </c>
      <c r="E450" s="3">
        <v>3342</v>
      </c>
      <c r="F450" s="4">
        <v>147551</v>
      </c>
      <c r="G450" s="4">
        <v>1542705</v>
      </c>
      <c r="H450" s="26">
        <v>28.43</v>
      </c>
      <c r="I450" s="26">
        <v>23.18</v>
      </c>
      <c r="J450" s="26">
        <v>5.24</v>
      </c>
      <c r="K450" s="4">
        <v>-3459.4</v>
      </c>
      <c r="L450" s="4">
        <v>4695.8999999999996</v>
      </c>
      <c r="M450" s="4">
        <v>6932.6</v>
      </c>
      <c r="N450" s="4">
        <v>2236.6999999999998</v>
      </c>
    </row>
    <row r="451" spans="1:14" x14ac:dyDescent="0.25">
      <c r="A451" s="2">
        <v>39569</v>
      </c>
      <c r="B451" s="3">
        <v>197906</v>
      </c>
      <c r="C451" s="3">
        <v>182944</v>
      </c>
      <c r="D451" s="3">
        <v>179457</v>
      </c>
      <c r="E451" s="3">
        <v>3488</v>
      </c>
      <c r="F451" s="4">
        <v>151453</v>
      </c>
      <c r="G451" s="4">
        <v>1579886</v>
      </c>
      <c r="H451" s="26">
        <v>28.71</v>
      </c>
      <c r="I451" s="26">
        <v>23.56</v>
      </c>
      <c r="J451" s="26">
        <v>5.15</v>
      </c>
      <c r="K451" s="4">
        <v>-1374.6</v>
      </c>
      <c r="L451" s="4">
        <v>1852.3</v>
      </c>
      <c r="M451" s="4">
        <v>3812.3</v>
      </c>
      <c r="N451" s="4">
        <v>1960</v>
      </c>
    </row>
    <row r="452" spans="1:14" x14ac:dyDescent="0.25">
      <c r="A452" s="2">
        <v>39600</v>
      </c>
      <c r="B452" s="3">
        <v>200827</v>
      </c>
      <c r="C452" s="3">
        <v>182506</v>
      </c>
      <c r="D452" s="3">
        <v>179669</v>
      </c>
      <c r="E452" s="3">
        <v>2837</v>
      </c>
      <c r="F452" s="4">
        <v>158166</v>
      </c>
      <c r="G452" s="4">
        <v>1622659</v>
      </c>
      <c r="H452" s="26">
        <v>29.55</v>
      </c>
      <c r="I452" s="26">
        <v>24.48</v>
      </c>
      <c r="J452" s="26">
        <v>5.07</v>
      </c>
      <c r="K452" s="4">
        <v>-3280</v>
      </c>
      <c r="L452" s="4">
        <v>3418.2</v>
      </c>
      <c r="M452" s="4">
        <v>4667.7</v>
      </c>
      <c r="N452" s="4">
        <v>1249.5</v>
      </c>
    </row>
    <row r="453" spans="1:14" x14ac:dyDescent="0.25">
      <c r="A453" s="2">
        <v>39630</v>
      </c>
      <c r="B453" s="3">
        <v>203562</v>
      </c>
      <c r="C453" s="3">
        <v>187790</v>
      </c>
      <c r="D453" s="3">
        <v>184648</v>
      </c>
      <c r="E453" s="3">
        <v>3142</v>
      </c>
      <c r="F453" s="4">
        <v>167383</v>
      </c>
      <c r="G453" s="4">
        <v>1668204</v>
      </c>
      <c r="H453" s="26">
        <v>29.39</v>
      </c>
      <c r="I453" s="26">
        <v>24.08</v>
      </c>
      <c r="J453" s="26">
        <v>5.32</v>
      </c>
      <c r="K453" s="4">
        <v>-3587.6</v>
      </c>
      <c r="L453" s="4">
        <v>3908.2</v>
      </c>
      <c r="M453" s="4">
        <v>6043.1</v>
      </c>
      <c r="N453" s="4">
        <v>2134.9</v>
      </c>
    </row>
    <row r="454" spans="1:14" x14ac:dyDescent="0.25">
      <c r="A454" s="2">
        <v>39661</v>
      </c>
      <c r="B454" s="3">
        <v>205116</v>
      </c>
      <c r="C454" s="3">
        <v>188687</v>
      </c>
      <c r="D454" s="3">
        <v>184267</v>
      </c>
      <c r="E454" s="3">
        <v>4420</v>
      </c>
      <c r="F454" s="4">
        <v>163441</v>
      </c>
      <c r="G454" s="4">
        <v>1713568</v>
      </c>
      <c r="H454" s="26">
        <v>28.69</v>
      </c>
      <c r="I454" s="26">
        <v>23.23</v>
      </c>
      <c r="J454" s="26">
        <v>5.46</v>
      </c>
      <c r="K454" s="4">
        <v>-1727.3</v>
      </c>
      <c r="L454" s="4">
        <v>5283.2</v>
      </c>
      <c r="M454" s="4">
        <v>7227.5</v>
      </c>
      <c r="N454" s="4">
        <v>1944.2</v>
      </c>
    </row>
    <row r="455" spans="1:14" x14ac:dyDescent="0.25">
      <c r="A455" s="2">
        <v>39692</v>
      </c>
      <c r="B455" s="3">
        <v>206494</v>
      </c>
      <c r="C455" s="3">
        <v>203235</v>
      </c>
      <c r="D455" s="3">
        <v>197375</v>
      </c>
      <c r="E455" s="3">
        <v>5860</v>
      </c>
      <c r="F455" s="4">
        <v>148641</v>
      </c>
      <c r="G455" s="4">
        <v>1743713</v>
      </c>
      <c r="H455" s="26">
        <v>26.78</v>
      </c>
      <c r="I455" s="26">
        <v>20.98</v>
      </c>
      <c r="J455" s="26">
        <v>5.81</v>
      </c>
      <c r="K455" s="4">
        <v>-3322.1</v>
      </c>
      <c r="L455" s="4">
        <v>6393.8</v>
      </c>
      <c r="M455" s="4">
        <v>8086.2</v>
      </c>
      <c r="N455" s="4">
        <v>1692.5</v>
      </c>
    </row>
    <row r="456" spans="1:14" x14ac:dyDescent="0.25">
      <c r="A456" s="2">
        <v>39722</v>
      </c>
      <c r="B456" s="3">
        <v>197229</v>
      </c>
      <c r="C456" s="3">
        <v>191526</v>
      </c>
      <c r="D456" s="3">
        <v>188299</v>
      </c>
      <c r="E456" s="3">
        <v>3227</v>
      </c>
      <c r="F456" s="4">
        <v>128520</v>
      </c>
      <c r="G456" s="4">
        <v>1737112</v>
      </c>
      <c r="H456" s="26">
        <v>24.96</v>
      </c>
      <c r="I456" s="26">
        <v>19.350000000000001</v>
      </c>
      <c r="J456" s="26">
        <v>5.61</v>
      </c>
      <c r="K456" s="4">
        <v>-1745.5</v>
      </c>
      <c r="L456" s="4">
        <v>4229</v>
      </c>
      <c r="M456" s="4">
        <v>5799.8</v>
      </c>
      <c r="N456" s="4">
        <v>1570.8</v>
      </c>
    </row>
    <row r="457" spans="1:14" x14ac:dyDescent="0.25">
      <c r="A457" s="2">
        <v>39753</v>
      </c>
      <c r="B457" s="3">
        <v>194668</v>
      </c>
      <c r="C457" s="3">
        <v>189746</v>
      </c>
      <c r="D457" s="3">
        <v>186778</v>
      </c>
      <c r="E457" s="3">
        <v>2968</v>
      </c>
      <c r="F457" s="4">
        <v>117632</v>
      </c>
      <c r="G457" s="4">
        <v>1718747</v>
      </c>
      <c r="H457" s="26">
        <v>23.83</v>
      </c>
      <c r="I457" s="26">
        <v>17.920000000000002</v>
      </c>
      <c r="J457" s="26">
        <v>5.92</v>
      </c>
      <c r="K457" s="4">
        <v>-1481.8</v>
      </c>
      <c r="L457" s="4">
        <v>2742.4</v>
      </c>
      <c r="M457" s="4">
        <v>4555.3999999999996</v>
      </c>
      <c r="N457" s="4">
        <v>1813</v>
      </c>
    </row>
    <row r="458" spans="1:14" x14ac:dyDescent="0.25">
      <c r="A458" s="2">
        <v>39783</v>
      </c>
      <c r="B458" s="3">
        <v>193783</v>
      </c>
      <c r="C458" s="3">
        <v>190929</v>
      </c>
      <c r="D458" s="3">
        <v>188746</v>
      </c>
      <c r="E458" s="3">
        <v>2183</v>
      </c>
      <c r="F458" s="4">
        <v>105763</v>
      </c>
      <c r="G458" s="4">
        <v>1693147</v>
      </c>
      <c r="H458" s="26">
        <v>24.45</v>
      </c>
      <c r="I458" s="26">
        <v>18.39</v>
      </c>
      <c r="J458" s="26">
        <v>6.06</v>
      </c>
      <c r="K458" s="4">
        <v>-3468.1</v>
      </c>
      <c r="L458" s="4">
        <v>8011.9</v>
      </c>
      <c r="M458" s="4">
        <v>14157</v>
      </c>
      <c r="N458" s="4">
        <v>6145.1</v>
      </c>
    </row>
    <row r="459" spans="1:14" x14ac:dyDescent="0.25">
      <c r="A459" s="2">
        <v>39814</v>
      </c>
      <c r="B459" s="3">
        <v>188102</v>
      </c>
      <c r="C459" s="3">
        <v>185054</v>
      </c>
      <c r="D459" s="3">
        <v>181138</v>
      </c>
      <c r="E459" s="3">
        <v>3916</v>
      </c>
      <c r="F459" s="4">
        <v>103864</v>
      </c>
      <c r="G459" s="4">
        <v>1667467</v>
      </c>
      <c r="H459" s="26">
        <v>24.99</v>
      </c>
      <c r="I459" s="26">
        <v>19.09</v>
      </c>
      <c r="J459" s="26">
        <v>5.89</v>
      </c>
      <c r="K459" s="4">
        <v>-3727.7</v>
      </c>
      <c r="L459" s="4">
        <v>1926.2</v>
      </c>
      <c r="M459" s="4">
        <v>3753.3</v>
      </c>
      <c r="N459" s="4">
        <v>1827.2</v>
      </c>
    </row>
    <row r="460" spans="1:14" x14ac:dyDescent="0.25">
      <c r="A460" s="2">
        <v>39845</v>
      </c>
      <c r="B460" s="3">
        <v>186880</v>
      </c>
      <c r="C460" s="3">
        <v>184363</v>
      </c>
      <c r="D460" s="3">
        <v>180648</v>
      </c>
      <c r="E460" s="3">
        <v>3715</v>
      </c>
      <c r="F460" s="4">
        <v>102646</v>
      </c>
      <c r="G460" s="4">
        <v>1637699</v>
      </c>
      <c r="H460" s="26">
        <v>25.08</v>
      </c>
      <c r="I460" s="26">
        <v>19.11</v>
      </c>
      <c r="J460" s="26">
        <v>5.97</v>
      </c>
      <c r="K460" s="4">
        <v>-854.1</v>
      </c>
      <c r="L460" s="4">
        <v>2087.6</v>
      </c>
      <c r="M460" s="4">
        <v>2644.9</v>
      </c>
      <c r="N460" s="4">
        <v>557.29999999999995</v>
      </c>
    </row>
    <row r="461" spans="1:14" x14ac:dyDescent="0.25">
      <c r="A461" s="2">
        <v>39873</v>
      </c>
      <c r="B461" s="3">
        <v>190388</v>
      </c>
      <c r="C461" s="3">
        <v>187833</v>
      </c>
      <c r="D461" s="3">
        <v>184655</v>
      </c>
      <c r="E461" s="3">
        <v>3178</v>
      </c>
      <c r="F461" s="4">
        <v>113744</v>
      </c>
      <c r="G461" s="4">
        <v>1608803</v>
      </c>
      <c r="H461" s="26">
        <v>24.89</v>
      </c>
      <c r="I461" s="26">
        <v>19.04</v>
      </c>
      <c r="J461" s="26">
        <v>5.85</v>
      </c>
      <c r="K461" s="4">
        <v>-1830.2</v>
      </c>
      <c r="L461" s="4">
        <v>1656.6</v>
      </c>
      <c r="M461" s="4">
        <v>5853</v>
      </c>
      <c r="N461" s="4">
        <v>4196.5</v>
      </c>
    </row>
    <row r="462" spans="1:14" x14ac:dyDescent="0.25">
      <c r="A462" s="2">
        <v>39904</v>
      </c>
      <c r="B462" s="3">
        <v>190546</v>
      </c>
      <c r="C462" s="3">
        <v>185862</v>
      </c>
      <c r="D462" s="3">
        <v>182761</v>
      </c>
      <c r="E462" s="3">
        <v>3101</v>
      </c>
      <c r="F462" s="4">
        <v>116932</v>
      </c>
      <c r="G462" s="4">
        <v>1578184</v>
      </c>
      <c r="H462" s="26">
        <v>25.61</v>
      </c>
      <c r="I462" s="26">
        <v>20.010000000000002</v>
      </c>
      <c r="J462" s="26">
        <v>5.6</v>
      </c>
      <c r="K462" s="4">
        <v>-89.8</v>
      </c>
      <c r="L462" s="4">
        <v>3667.6</v>
      </c>
      <c r="M462" s="4">
        <v>4488.8999999999996</v>
      </c>
      <c r="N462" s="4">
        <v>821.3</v>
      </c>
    </row>
    <row r="463" spans="1:14" x14ac:dyDescent="0.25">
      <c r="A463" s="2">
        <v>39934</v>
      </c>
      <c r="B463" s="3">
        <v>195264</v>
      </c>
      <c r="C463" s="3">
        <v>190563</v>
      </c>
      <c r="D463" s="3">
        <v>185752</v>
      </c>
      <c r="E463" s="3">
        <v>4811</v>
      </c>
      <c r="F463" s="4">
        <v>127738</v>
      </c>
      <c r="G463" s="4">
        <v>1554469</v>
      </c>
      <c r="H463" s="26">
        <v>26.79</v>
      </c>
      <c r="I463" s="26">
        <v>21.35</v>
      </c>
      <c r="J463" s="26">
        <v>5.44</v>
      </c>
      <c r="K463" s="4">
        <v>-2110.4</v>
      </c>
      <c r="L463" s="4">
        <v>2868.8</v>
      </c>
      <c r="M463" s="4">
        <v>3563.5</v>
      </c>
      <c r="N463" s="4">
        <v>694.7</v>
      </c>
    </row>
    <row r="464" spans="1:14" x14ac:dyDescent="0.25">
      <c r="A464" s="2">
        <v>39965</v>
      </c>
      <c r="B464" s="3">
        <v>201467</v>
      </c>
      <c r="C464" s="3">
        <v>195691</v>
      </c>
      <c r="D464" s="3">
        <v>189063</v>
      </c>
      <c r="E464" s="3">
        <v>6627</v>
      </c>
      <c r="F464" s="4">
        <v>135895</v>
      </c>
      <c r="G464" s="4">
        <v>1532199</v>
      </c>
      <c r="H464" s="26">
        <v>27.23</v>
      </c>
      <c r="I464" s="26">
        <v>21.7</v>
      </c>
      <c r="J464" s="26">
        <v>5.53</v>
      </c>
      <c r="K464" s="4">
        <v>-830</v>
      </c>
      <c r="L464" s="4">
        <v>1689</v>
      </c>
      <c r="M464" s="4">
        <v>3627.9</v>
      </c>
      <c r="N464" s="4">
        <v>1938.9</v>
      </c>
    </row>
    <row r="465" spans="1:14" x14ac:dyDescent="0.25">
      <c r="A465" s="2">
        <v>39995</v>
      </c>
      <c r="B465" s="3">
        <v>207363</v>
      </c>
      <c r="C465" s="3">
        <v>200947</v>
      </c>
      <c r="D465" s="3">
        <v>185247</v>
      </c>
      <c r="E465" s="3">
        <v>15700</v>
      </c>
      <c r="F465" s="4">
        <v>142855</v>
      </c>
      <c r="G465" s="4">
        <v>1507670</v>
      </c>
      <c r="H465" s="26">
        <v>28.32</v>
      </c>
      <c r="I465" s="26">
        <v>22.86</v>
      </c>
      <c r="J465" s="26">
        <v>5.45</v>
      </c>
      <c r="K465" s="4">
        <v>-2799</v>
      </c>
      <c r="L465" s="4">
        <v>2059.1999999999998</v>
      </c>
      <c r="M465" s="4">
        <v>4945.6000000000004</v>
      </c>
      <c r="N465" s="4">
        <v>2886.4</v>
      </c>
    </row>
    <row r="466" spans="1:14" x14ac:dyDescent="0.25">
      <c r="A466" s="2">
        <v>40026</v>
      </c>
      <c r="B466" s="3">
        <v>215744</v>
      </c>
      <c r="C466" s="3">
        <v>205853</v>
      </c>
      <c r="D466" s="3">
        <v>199770</v>
      </c>
      <c r="E466" s="3">
        <v>6084</v>
      </c>
      <c r="F466" s="4">
        <v>150354</v>
      </c>
      <c r="G466" s="4">
        <v>1494583</v>
      </c>
      <c r="H466" s="26">
        <v>28.42</v>
      </c>
      <c r="I466" s="26">
        <v>22.75</v>
      </c>
      <c r="J466" s="26">
        <v>5.66</v>
      </c>
      <c r="K466" s="4">
        <v>-1073.9000000000001</v>
      </c>
      <c r="L466" s="4">
        <v>3017.8</v>
      </c>
      <c r="M466" s="4">
        <v>3896.5</v>
      </c>
      <c r="N466" s="4">
        <v>878.8</v>
      </c>
    </row>
    <row r="467" spans="1:14" x14ac:dyDescent="0.25">
      <c r="A467" s="2">
        <v>40057</v>
      </c>
      <c r="B467" s="3">
        <v>221629</v>
      </c>
      <c r="C467" s="3">
        <v>211366</v>
      </c>
      <c r="D467" s="3">
        <v>206113</v>
      </c>
      <c r="E467" s="3">
        <v>5253</v>
      </c>
      <c r="F467" s="4">
        <v>156089</v>
      </c>
      <c r="G467" s="4">
        <v>1502030</v>
      </c>
      <c r="H467" s="26">
        <v>29.44</v>
      </c>
      <c r="I467" s="26">
        <v>23.76</v>
      </c>
      <c r="J467" s="26">
        <v>5.68</v>
      </c>
      <c r="K467" s="4">
        <v>-2707.5</v>
      </c>
      <c r="L467" s="4">
        <v>2500.1999999999998</v>
      </c>
      <c r="M467" s="4">
        <v>5899.2</v>
      </c>
      <c r="N467" s="4">
        <v>3399</v>
      </c>
    </row>
    <row r="468" spans="1:14" x14ac:dyDescent="0.25">
      <c r="A468" s="2">
        <v>40087</v>
      </c>
      <c r="B468" s="3">
        <v>231123</v>
      </c>
      <c r="C468" s="3">
        <v>220508</v>
      </c>
      <c r="D468" s="3">
        <v>211854</v>
      </c>
      <c r="E468" s="3">
        <v>8655</v>
      </c>
      <c r="F468" s="4">
        <v>175127</v>
      </c>
      <c r="G468" s="4">
        <v>1548638</v>
      </c>
      <c r="H468" s="26">
        <v>29.41</v>
      </c>
      <c r="I468" s="26">
        <v>23.62</v>
      </c>
      <c r="J468" s="26">
        <v>5.79</v>
      </c>
      <c r="K468" s="4">
        <v>-3298.9</v>
      </c>
      <c r="L468" s="4">
        <v>1764.5</v>
      </c>
      <c r="M468" s="4">
        <v>3720.7</v>
      </c>
      <c r="N468" s="4">
        <v>1956.2</v>
      </c>
    </row>
    <row r="469" spans="1:14" x14ac:dyDescent="0.25">
      <c r="A469" s="2">
        <v>40118</v>
      </c>
      <c r="B469" s="3">
        <v>236660</v>
      </c>
      <c r="C469" s="3">
        <v>228534</v>
      </c>
      <c r="D469" s="3">
        <v>217390</v>
      </c>
      <c r="E469" s="3">
        <v>11144</v>
      </c>
      <c r="F469" s="4">
        <v>176003</v>
      </c>
      <c r="G469" s="4">
        <v>1607009</v>
      </c>
      <c r="H469" s="26">
        <v>29.04</v>
      </c>
      <c r="I469" s="26">
        <v>23.24</v>
      </c>
      <c r="J469" s="26">
        <v>5.8</v>
      </c>
      <c r="K469" s="4">
        <v>-3759.1</v>
      </c>
      <c r="L469" s="4">
        <v>1848.3</v>
      </c>
      <c r="M469" s="4">
        <v>4423.8999999999996</v>
      </c>
      <c r="N469" s="4">
        <v>2575.6</v>
      </c>
    </row>
    <row r="470" spans="1:14" x14ac:dyDescent="0.25">
      <c r="A470" s="2">
        <v>40148</v>
      </c>
      <c r="B470" s="3">
        <v>238520</v>
      </c>
      <c r="C470" s="3">
        <v>228644</v>
      </c>
      <c r="D470" s="3">
        <v>219933</v>
      </c>
      <c r="E470" s="3">
        <v>8711</v>
      </c>
      <c r="F470" s="4">
        <v>171378</v>
      </c>
      <c r="G470" s="4">
        <v>1672625</v>
      </c>
      <c r="H470" s="26">
        <v>29.15</v>
      </c>
      <c r="I470" s="26">
        <v>23.38</v>
      </c>
      <c r="J470" s="26">
        <v>5.77</v>
      </c>
      <c r="K470" s="4">
        <v>-6247.7</v>
      </c>
      <c r="L470" s="4">
        <v>6395.2</v>
      </c>
      <c r="M470" s="4">
        <v>11396</v>
      </c>
      <c r="N470" s="4">
        <v>5000.8</v>
      </c>
    </row>
    <row r="471" spans="1:14" x14ac:dyDescent="0.25">
      <c r="A471" s="2">
        <v>40179</v>
      </c>
      <c r="B471" s="3">
        <v>240484</v>
      </c>
      <c r="C471" s="3">
        <v>233142</v>
      </c>
      <c r="D471" s="3">
        <v>221994</v>
      </c>
      <c r="E471" s="3">
        <v>11148</v>
      </c>
      <c r="F471" s="4">
        <v>158339</v>
      </c>
      <c r="G471" s="4">
        <v>1727100</v>
      </c>
      <c r="H471" s="26">
        <v>28.12</v>
      </c>
      <c r="I471" s="26">
        <v>22.11</v>
      </c>
      <c r="J471" s="26">
        <v>6.01</v>
      </c>
      <c r="K471" s="4">
        <v>-8312.9</v>
      </c>
      <c r="L471" s="4">
        <v>2874.1</v>
      </c>
      <c r="M471" s="4">
        <v>5607.1</v>
      </c>
      <c r="N471" s="4">
        <v>2732.9</v>
      </c>
    </row>
    <row r="472" spans="1:14" x14ac:dyDescent="0.25">
      <c r="A472" s="2">
        <v>40210</v>
      </c>
      <c r="B472" s="3">
        <v>241082</v>
      </c>
      <c r="C472" s="3">
        <v>232906</v>
      </c>
      <c r="D472" s="3">
        <v>222552</v>
      </c>
      <c r="E472" s="3">
        <v>10354</v>
      </c>
      <c r="F472" s="4">
        <v>152791</v>
      </c>
      <c r="G472" s="4">
        <v>1777245</v>
      </c>
      <c r="H472" s="26">
        <v>28.47</v>
      </c>
      <c r="I472" s="26">
        <v>22.57</v>
      </c>
      <c r="J472" s="26">
        <v>5.9</v>
      </c>
      <c r="K472" s="4">
        <v>-6121.2</v>
      </c>
      <c r="L472" s="4">
        <v>5641.8</v>
      </c>
      <c r="M472" s="4">
        <v>6725.7</v>
      </c>
      <c r="N472" s="4">
        <v>1083.8</v>
      </c>
    </row>
    <row r="473" spans="1:14" x14ac:dyDescent="0.25">
      <c r="A473" s="2">
        <v>40238</v>
      </c>
      <c r="B473" s="3">
        <v>243762</v>
      </c>
      <c r="C473" s="3">
        <v>235678</v>
      </c>
      <c r="D473" s="3">
        <v>215515</v>
      </c>
      <c r="E473" s="3">
        <v>20162</v>
      </c>
      <c r="F473" s="4">
        <v>177533</v>
      </c>
      <c r="G473" s="4">
        <v>1841034</v>
      </c>
      <c r="H473" s="26">
        <v>28.54</v>
      </c>
      <c r="I473" s="26">
        <v>22.72</v>
      </c>
      <c r="J473" s="26">
        <v>5.82</v>
      </c>
      <c r="K473" s="4">
        <v>-8642.9</v>
      </c>
      <c r="L473" s="4">
        <v>5605.9</v>
      </c>
      <c r="M473" s="4">
        <v>7591.9</v>
      </c>
      <c r="N473" s="4">
        <v>1986</v>
      </c>
    </row>
    <row r="474" spans="1:14" x14ac:dyDescent="0.25">
      <c r="A474" s="2">
        <v>40269</v>
      </c>
      <c r="B474" s="3">
        <v>247292</v>
      </c>
      <c r="C474" s="3">
        <v>238207</v>
      </c>
      <c r="D474" s="3">
        <v>218473</v>
      </c>
      <c r="E474" s="3">
        <v>19734</v>
      </c>
      <c r="F474" s="4">
        <v>176816</v>
      </c>
      <c r="G474" s="4">
        <v>1900918</v>
      </c>
      <c r="H474" s="26">
        <v>28.3</v>
      </c>
      <c r="I474" s="26">
        <v>22.46</v>
      </c>
      <c r="J474" s="26">
        <v>5.84</v>
      </c>
      <c r="K474" s="4">
        <v>-6752.6</v>
      </c>
      <c r="L474" s="4">
        <v>3674.1</v>
      </c>
      <c r="M474" s="4">
        <v>5540.6</v>
      </c>
      <c r="N474" s="4">
        <v>1866.5</v>
      </c>
    </row>
    <row r="475" spans="1:14" x14ac:dyDescent="0.25">
      <c r="A475" s="2">
        <v>40299</v>
      </c>
      <c r="B475" s="3">
        <v>249846</v>
      </c>
      <c r="C475" s="3">
        <v>240785</v>
      </c>
      <c r="D475" s="3">
        <v>219273</v>
      </c>
      <c r="E475" s="3">
        <v>21512</v>
      </c>
      <c r="F475" s="4">
        <v>173905</v>
      </c>
      <c r="G475" s="4">
        <v>1947085</v>
      </c>
      <c r="H475" s="26">
        <v>27.91</v>
      </c>
      <c r="I475" s="26">
        <v>21.88</v>
      </c>
      <c r="J475" s="26">
        <v>6.03</v>
      </c>
      <c r="K475" s="4">
        <v>-5434.3</v>
      </c>
      <c r="L475" s="4">
        <v>6760.7</v>
      </c>
      <c r="M475" s="4">
        <v>10802.2</v>
      </c>
      <c r="N475" s="4">
        <v>4041.5</v>
      </c>
    </row>
    <row r="476" spans="1:14" x14ac:dyDescent="0.25">
      <c r="A476" s="2">
        <v>40330</v>
      </c>
      <c r="B476" s="3">
        <v>253114</v>
      </c>
      <c r="C476" s="3">
        <v>245422</v>
      </c>
      <c r="D476" s="3">
        <v>219403</v>
      </c>
      <c r="E476" s="3">
        <v>26020</v>
      </c>
      <c r="F476" s="4">
        <v>175093</v>
      </c>
      <c r="G476" s="4">
        <v>1986283</v>
      </c>
      <c r="H476" s="26">
        <v>27.82</v>
      </c>
      <c r="I476" s="26">
        <v>21.75</v>
      </c>
      <c r="J476" s="26">
        <v>6.07</v>
      </c>
      <c r="K476" s="4">
        <v>-7184.6</v>
      </c>
      <c r="L476" s="4">
        <v>1651.3</v>
      </c>
      <c r="M476" s="4">
        <v>4759.8</v>
      </c>
      <c r="N476" s="4">
        <v>3108.5</v>
      </c>
    </row>
    <row r="477" spans="1:14" x14ac:dyDescent="0.25">
      <c r="A477" s="2">
        <v>40360</v>
      </c>
      <c r="B477" s="3">
        <v>257299</v>
      </c>
      <c r="C477" s="3">
        <v>250119</v>
      </c>
      <c r="D477" s="3">
        <v>227964</v>
      </c>
      <c r="E477" s="3">
        <v>22155</v>
      </c>
      <c r="F477" s="4">
        <v>185898</v>
      </c>
      <c r="G477" s="4">
        <v>2029326</v>
      </c>
      <c r="H477" s="26">
        <v>28.03</v>
      </c>
      <c r="I477" s="26">
        <v>22.02</v>
      </c>
      <c r="J477" s="26">
        <v>6.01</v>
      </c>
      <c r="K477" s="4">
        <v>-9819.6</v>
      </c>
      <c r="L477" s="4">
        <v>6269.5</v>
      </c>
      <c r="M477" s="4">
        <v>8765.9</v>
      </c>
      <c r="N477" s="4">
        <v>2496.4</v>
      </c>
    </row>
    <row r="478" spans="1:14" x14ac:dyDescent="0.25">
      <c r="A478" s="2">
        <v>40391</v>
      </c>
      <c r="B478" s="3">
        <v>261320</v>
      </c>
      <c r="C478" s="3">
        <v>252336</v>
      </c>
      <c r="D478" s="3">
        <v>228054</v>
      </c>
      <c r="E478" s="3">
        <v>24282</v>
      </c>
      <c r="F478" s="4">
        <v>189077</v>
      </c>
      <c r="G478" s="4">
        <v>2068049</v>
      </c>
      <c r="H478" s="26">
        <v>27.95</v>
      </c>
      <c r="I478" s="26">
        <v>21.77</v>
      </c>
      <c r="J478" s="26">
        <v>6.18</v>
      </c>
      <c r="K478" s="4">
        <v>-6082.6</v>
      </c>
      <c r="L478" s="4">
        <v>5809.9</v>
      </c>
      <c r="M478" s="4">
        <v>7475.6</v>
      </c>
      <c r="N478" s="4">
        <v>1665.8</v>
      </c>
    </row>
    <row r="479" spans="1:14" x14ac:dyDescent="0.25">
      <c r="A479" s="2">
        <v>40422</v>
      </c>
      <c r="B479" s="3">
        <v>275206</v>
      </c>
      <c r="C479" s="3">
        <v>264013</v>
      </c>
      <c r="D479" s="3">
        <v>240016</v>
      </c>
      <c r="E479" s="3">
        <v>23997</v>
      </c>
      <c r="F479" s="4">
        <v>196166</v>
      </c>
      <c r="G479" s="4">
        <v>2108126</v>
      </c>
      <c r="H479" s="26">
        <v>27.18</v>
      </c>
      <c r="I479" s="26">
        <v>21.04</v>
      </c>
      <c r="J479" s="26">
        <v>6.15</v>
      </c>
      <c r="K479" s="4">
        <v>-8029.3</v>
      </c>
      <c r="L479" s="4">
        <v>9440.7000000000007</v>
      </c>
      <c r="M479" s="4">
        <v>12771.4</v>
      </c>
      <c r="N479" s="4">
        <v>3330.7</v>
      </c>
    </row>
    <row r="480" spans="1:14" x14ac:dyDescent="0.25">
      <c r="A480" s="2">
        <v>40452</v>
      </c>
      <c r="B480" s="3">
        <v>284930</v>
      </c>
      <c r="C480" s="3">
        <v>273176</v>
      </c>
      <c r="D480" s="3">
        <v>244844</v>
      </c>
      <c r="E480" s="3">
        <v>28333</v>
      </c>
      <c r="F480" s="4">
        <v>208810</v>
      </c>
      <c r="G480" s="4">
        <v>2141808</v>
      </c>
      <c r="H480" s="26">
        <v>26.88</v>
      </c>
      <c r="I480" s="26">
        <v>20.81</v>
      </c>
      <c r="J480" s="26">
        <v>6.07</v>
      </c>
      <c r="K480" s="4">
        <v>-7008.9</v>
      </c>
      <c r="L480" s="4">
        <v>10340.6</v>
      </c>
      <c r="M480" s="4">
        <v>12114.7</v>
      </c>
      <c r="N480" s="4">
        <v>1774</v>
      </c>
    </row>
    <row r="481" spans="1:14" x14ac:dyDescent="0.25">
      <c r="A481" s="2">
        <v>40483</v>
      </c>
      <c r="B481" s="3">
        <v>285461</v>
      </c>
      <c r="C481" s="3">
        <v>275968</v>
      </c>
      <c r="D481" s="3">
        <v>247920</v>
      </c>
      <c r="E481" s="3">
        <v>28048</v>
      </c>
      <c r="F481" s="4">
        <v>209545</v>
      </c>
      <c r="G481" s="4">
        <v>2175351</v>
      </c>
      <c r="H481" s="26">
        <v>26.82</v>
      </c>
      <c r="I481" s="26">
        <v>20.83</v>
      </c>
      <c r="J481" s="26">
        <v>5.99</v>
      </c>
      <c r="K481" s="4">
        <v>-8488.6</v>
      </c>
      <c r="L481" s="4">
        <v>8046.5</v>
      </c>
      <c r="M481" s="4">
        <v>9547.7000000000007</v>
      </c>
      <c r="N481" s="4">
        <v>1501.2</v>
      </c>
    </row>
    <row r="482" spans="1:14" x14ac:dyDescent="0.25">
      <c r="A482" s="2">
        <v>40513</v>
      </c>
      <c r="B482" s="3">
        <v>288575</v>
      </c>
      <c r="C482" s="3">
        <v>276148</v>
      </c>
      <c r="D482" s="3">
        <v>243519</v>
      </c>
      <c r="E482" s="3">
        <v>32629</v>
      </c>
      <c r="F482" s="4">
        <v>205779</v>
      </c>
      <c r="G482" s="4">
        <v>2209751</v>
      </c>
      <c r="H482" s="26">
        <v>26.88</v>
      </c>
      <c r="I482" s="26">
        <v>20.34</v>
      </c>
      <c r="J482" s="26">
        <v>6.54</v>
      </c>
      <c r="K482" s="4">
        <v>-4840.3</v>
      </c>
      <c r="L482" s="4">
        <v>16274.7</v>
      </c>
      <c r="M482" s="4">
        <v>20469.900000000001</v>
      </c>
      <c r="N482" s="4">
        <v>4195.2</v>
      </c>
    </row>
    <row r="483" spans="1:14" x14ac:dyDescent="0.25">
      <c r="A483" s="2">
        <v>40544</v>
      </c>
      <c r="B483" s="3">
        <v>297696</v>
      </c>
      <c r="C483" s="3">
        <v>287938</v>
      </c>
      <c r="D483" s="3">
        <v>270351</v>
      </c>
      <c r="E483" s="3">
        <v>17587</v>
      </c>
      <c r="F483" s="4">
        <v>195733</v>
      </c>
      <c r="G483" s="4">
        <v>2247145</v>
      </c>
      <c r="H483" s="26">
        <v>26.61</v>
      </c>
      <c r="I483" s="26">
        <v>20.21</v>
      </c>
      <c r="J483" s="26">
        <v>6.4</v>
      </c>
      <c r="K483" s="4">
        <v>-10286.1</v>
      </c>
      <c r="L483" s="4">
        <v>5807.1</v>
      </c>
      <c r="M483" s="4">
        <v>7862.9</v>
      </c>
      <c r="N483" s="4">
        <v>2055.6999999999998</v>
      </c>
    </row>
    <row r="484" spans="1:14" x14ac:dyDescent="0.25">
      <c r="A484" s="2">
        <v>40575</v>
      </c>
      <c r="B484" s="3">
        <v>307516</v>
      </c>
      <c r="C484" s="3">
        <v>299162</v>
      </c>
      <c r="D484" s="3">
        <v>273461</v>
      </c>
      <c r="E484" s="3">
        <v>25701</v>
      </c>
      <c r="F484" s="4">
        <v>199277</v>
      </c>
      <c r="G484" s="4">
        <v>2293631</v>
      </c>
      <c r="H484" s="26">
        <v>26.71</v>
      </c>
      <c r="I484" s="26">
        <v>20.49</v>
      </c>
      <c r="J484" s="26">
        <v>6.22</v>
      </c>
      <c r="K484" s="4">
        <v>-5205</v>
      </c>
      <c r="L484" s="4">
        <v>10321</v>
      </c>
      <c r="M484" s="4">
        <v>11421.5</v>
      </c>
      <c r="N484" s="4">
        <v>1100.5</v>
      </c>
    </row>
    <row r="485" spans="1:14" x14ac:dyDescent="0.25">
      <c r="A485" s="2">
        <v>40603</v>
      </c>
      <c r="B485" s="3">
        <v>317146</v>
      </c>
      <c r="C485" s="3">
        <v>307126</v>
      </c>
      <c r="D485" s="3">
        <v>270131</v>
      </c>
      <c r="E485" s="3">
        <v>36995</v>
      </c>
      <c r="F485" s="4">
        <v>214893</v>
      </c>
      <c r="G485" s="4">
        <v>2330991</v>
      </c>
      <c r="H485" s="26">
        <v>26.72</v>
      </c>
      <c r="I485" s="26">
        <v>20.56</v>
      </c>
      <c r="J485" s="26">
        <v>6.17</v>
      </c>
      <c r="K485" s="4">
        <v>-6744.3</v>
      </c>
      <c r="L485" s="4">
        <v>9700.2000000000007</v>
      </c>
      <c r="M485" s="4">
        <v>11260.7</v>
      </c>
      <c r="N485" s="4">
        <v>1560.6</v>
      </c>
    </row>
    <row r="486" spans="1:14" x14ac:dyDescent="0.25">
      <c r="A486" s="2">
        <v>40634</v>
      </c>
      <c r="B486" s="3">
        <v>328062</v>
      </c>
      <c r="C486" s="3">
        <v>312269</v>
      </c>
      <c r="D486" s="3">
        <v>283395</v>
      </c>
      <c r="E486" s="3">
        <v>28874</v>
      </c>
      <c r="F486" s="4">
        <v>223396</v>
      </c>
      <c r="G486" s="4">
        <v>2377571</v>
      </c>
      <c r="H486" s="26">
        <v>26.72</v>
      </c>
      <c r="I486" s="26">
        <v>20.59</v>
      </c>
      <c r="J486" s="26">
        <v>6.13</v>
      </c>
      <c r="K486" s="4">
        <v>-6175.8</v>
      </c>
      <c r="L486" s="4">
        <v>8766.6</v>
      </c>
      <c r="M486" s="4">
        <v>15425.2</v>
      </c>
      <c r="N486" s="4">
        <v>6658.6</v>
      </c>
    </row>
    <row r="487" spans="1:14" x14ac:dyDescent="0.25">
      <c r="A487" s="2">
        <v>40664</v>
      </c>
      <c r="B487" s="3">
        <v>333017</v>
      </c>
      <c r="C487" s="3">
        <v>324243</v>
      </c>
      <c r="D487" s="3">
        <v>296684</v>
      </c>
      <c r="E487" s="3">
        <v>27559</v>
      </c>
      <c r="F487" s="4">
        <v>228025</v>
      </c>
      <c r="G487" s="4">
        <v>2431691</v>
      </c>
      <c r="H487" s="26">
        <v>26.71</v>
      </c>
      <c r="I487" s="26">
        <v>20.6</v>
      </c>
      <c r="J487" s="26">
        <v>6.11</v>
      </c>
      <c r="K487" s="4">
        <v>-6665.5</v>
      </c>
      <c r="L487" s="4">
        <v>7353.1</v>
      </c>
      <c r="M487" s="4">
        <v>10123</v>
      </c>
      <c r="N487" s="4">
        <v>2769.9</v>
      </c>
    </row>
    <row r="488" spans="1:14" x14ac:dyDescent="0.25">
      <c r="A488" s="2">
        <v>40695</v>
      </c>
      <c r="B488" s="3">
        <v>335775</v>
      </c>
      <c r="C488" s="3">
        <v>327025</v>
      </c>
      <c r="D488" s="3">
        <v>293533</v>
      </c>
      <c r="E488" s="3">
        <v>33492</v>
      </c>
      <c r="F488" s="4">
        <v>228974</v>
      </c>
      <c r="G488" s="4">
        <v>2485572</v>
      </c>
      <c r="H488" s="26">
        <v>26.75</v>
      </c>
      <c r="I488" s="26">
        <v>20.81</v>
      </c>
      <c r="J488" s="26">
        <v>5.94</v>
      </c>
      <c r="K488" s="4">
        <v>-6180.6</v>
      </c>
      <c r="L488" s="4">
        <v>9240</v>
      </c>
      <c r="M488" s="4">
        <v>12333.9</v>
      </c>
      <c r="N488" s="4">
        <v>3094</v>
      </c>
    </row>
    <row r="489" spans="1:14" x14ac:dyDescent="0.25">
      <c r="A489" s="2">
        <v>40725</v>
      </c>
      <c r="B489" s="3">
        <v>346144</v>
      </c>
      <c r="C489" s="3">
        <v>336045</v>
      </c>
      <c r="D489" s="3">
        <v>304692</v>
      </c>
      <c r="E489" s="3">
        <v>31353</v>
      </c>
      <c r="F489" s="4">
        <v>234556</v>
      </c>
      <c r="G489" s="4">
        <v>2534231</v>
      </c>
      <c r="H489" s="26">
        <v>26.62</v>
      </c>
      <c r="I489" s="26">
        <v>20.71</v>
      </c>
      <c r="J489" s="26">
        <v>5.91</v>
      </c>
      <c r="K489" s="4">
        <v>-8791</v>
      </c>
      <c r="L489" s="4">
        <v>9850.2999999999993</v>
      </c>
      <c r="M489" s="4">
        <v>15313.4</v>
      </c>
      <c r="N489" s="4">
        <v>5463.1</v>
      </c>
    </row>
    <row r="490" spans="1:14" x14ac:dyDescent="0.25">
      <c r="A490" s="2">
        <v>40756</v>
      </c>
      <c r="B490" s="3">
        <v>353397</v>
      </c>
      <c r="C490" s="3">
        <v>344231</v>
      </c>
      <c r="D490" s="3">
        <v>312294</v>
      </c>
      <c r="E490" s="3">
        <v>31937</v>
      </c>
      <c r="F490" s="4">
        <v>234390</v>
      </c>
      <c r="G490" s="4">
        <v>2579543</v>
      </c>
      <c r="H490" s="26">
        <v>26.22</v>
      </c>
      <c r="I490" s="26">
        <v>20.23</v>
      </c>
      <c r="J490" s="26">
        <v>6</v>
      </c>
      <c r="K490" s="4">
        <v>-6118.1</v>
      </c>
      <c r="L490" s="4">
        <v>6756.7</v>
      </c>
      <c r="M490" s="4">
        <v>8362.1</v>
      </c>
      <c r="N490" s="4">
        <v>1605.4</v>
      </c>
    </row>
    <row r="491" spans="1:14" x14ac:dyDescent="0.25">
      <c r="A491" s="2">
        <v>40787</v>
      </c>
      <c r="B491" s="3">
        <v>349708</v>
      </c>
      <c r="C491" s="3">
        <v>340947</v>
      </c>
      <c r="D491" s="3">
        <v>309227</v>
      </c>
      <c r="E491" s="3">
        <v>31719</v>
      </c>
      <c r="F491" s="4">
        <v>211180</v>
      </c>
      <c r="G491" s="4">
        <v>2594557</v>
      </c>
      <c r="H491" s="26">
        <v>24.3</v>
      </c>
      <c r="I491" s="26">
        <v>18.2</v>
      </c>
      <c r="J491" s="26">
        <v>6.1</v>
      </c>
      <c r="K491" s="4">
        <v>-5695.2</v>
      </c>
      <c r="L491" s="4">
        <v>9994.2000000000007</v>
      </c>
      <c r="M491" s="4">
        <v>12889</v>
      </c>
      <c r="N491" s="4">
        <v>2894.8</v>
      </c>
    </row>
    <row r="492" spans="1:14" x14ac:dyDescent="0.25">
      <c r="A492" s="2">
        <v>40817</v>
      </c>
      <c r="B492" s="3">
        <v>352928</v>
      </c>
      <c r="C492" s="3">
        <v>343950</v>
      </c>
      <c r="D492" s="3">
        <v>324637</v>
      </c>
      <c r="E492" s="3">
        <v>19313</v>
      </c>
      <c r="F492" s="4">
        <v>216152</v>
      </c>
      <c r="G492" s="4">
        <v>2601899</v>
      </c>
      <c r="H492" s="26">
        <v>25.38</v>
      </c>
      <c r="I492" s="26">
        <v>19.510000000000002</v>
      </c>
      <c r="J492" s="26">
        <v>5.87</v>
      </c>
      <c r="K492" s="4">
        <v>-6014.4</v>
      </c>
      <c r="L492" s="4">
        <v>11068.4</v>
      </c>
      <c r="M492" s="4">
        <v>13225.8</v>
      </c>
      <c r="N492" s="4">
        <v>2157.4</v>
      </c>
    </row>
    <row r="493" spans="1:14" x14ac:dyDescent="0.25">
      <c r="A493" s="2">
        <v>40848</v>
      </c>
      <c r="B493" s="3">
        <v>352073</v>
      </c>
      <c r="C493" s="3">
        <v>341843</v>
      </c>
      <c r="D493" s="3">
        <v>324086</v>
      </c>
      <c r="E493" s="3">
        <v>17757</v>
      </c>
      <c r="F493" s="4">
        <v>218338</v>
      </c>
      <c r="G493" s="4">
        <v>2610693</v>
      </c>
      <c r="H493" s="26">
        <v>24.58</v>
      </c>
      <c r="I493" s="26">
        <v>18.579999999999998</v>
      </c>
      <c r="J493" s="26">
        <v>6</v>
      </c>
      <c r="K493" s="4">
        <v>-8501.2000000000007</v>
      </c>
      <c r="L493" s="4">
        <v>6028.8</v>
      </c>
      <c r="M493" s="4">
        <v>7651.2</v>
      </c>
      <c r="N493" s="4">
        <v>1622.5</v>
      </c>
    </row>
    <row r="494" spans="1:14" x14ac:dyDescent="0.25">
      <c r="A494" s="2">
        <v>40878</v>
      </c>
      <c r="B494" s="3">
        <v>352012</v>
      </c>
      <c r="C494" s="3">
        <v>343180</v>
      </c>
      <c r="D494" s="3">
        <v>327667</v>
      </c>
      <c r="E494" s="3">
        <v>15513</v>
      </c>
      <c r="F494" s="4">
        <v>209568</v>
      </c>
      <c r="G494" s="4">
        <v>2614482</v>
      </c>
      <c r="H494" s="26">
        <v>24.26</v>
      </c>
      <c r="I494" s="26">
        <v>18.2</v>
      </c>
      <c r="J494" s="26">
        <v>6.06</v>
      </c>
      <c r="K494" s="4">
        <v>-7199</v>
      </c>
      <c r="L494" s="4">
        <v>7540.9</v>
      </c>
      <c r="M494" s="4">
        <v>11912.1</v>
      </c>
      <c r="N494" s="4">
        <v>4371.2</v>
      </c>
    </row>
    <row r="495" spans="1:14" x14ac:dyDescent="0.25">
      <c r="A495" s="2">
        <v>40909</v>
      </c>
      <c r="B495" s="3">
        <v>355075</v>
      </c>
      <c r="C495" s="3">
        <v>346014</v>
      </c>
      <c r="D495" s="3">
        <v>330724</v>
      </c>
      <c r="E495" s="3">
        <v>15290</v>
      </c>
      <c r="F495" s="4">
        <v>203259</v>
      </c>
      <c r="G495" s="4">
        <v>2622008</v>
      </c>
      <c r="H495" s="26">
        <v>25</v>
      </c>
      <c r="I495" s="26">
        <v>19.02</v>
      </c>
      <c r="J495" s="26">
        <v>5.98</v>
      </c>
      <c r="K495" s="4">
        <v>-12403.4</v>
      </c>
      <c r="L495" s="4">
        <v>8722</v>
      </c>
      <c r="M495" s="4">
        <v>10670.8</v>
      </c>
      <c r="N495" s="4">
        <v>1948.8</v>
      </c>
    </row>
    <row r="496" spans="1:14" x14ac:dyDescent="0.25">
      <c r="A496" s="2">
        <v>40940</v>
      </c>
      <c r="B496" s="3">
        <v>356330</v>
      </c>
      <c r="C496" s="3">
        <v>346573</v>
      </c>
      <c r="D496" s="3">
        <v>333538</v>
      </c>
      <c r="E496" s="3">
        <v>13035</v>
      </c>
      <c r="F496" s="4">
        <v>213659</v>
      </c>
      <c r="G496" s="4">
        <v>2636390</v>
      </c>
      <c r="H496" s="26">
        <v>25.24</v>
      </c>
      <c r="I496" s="26">
        <v>19.23</v>
      </c>
      <c r="J496" s="26">
        <v>6.01</v>
      </c>
      <c r="K496" s="4">
        <v>-5385.1</v>
      </c>
      <c r="L496" s="4">
        <v>5727.2</v>
      </c>
      <c r="M496" s="4">
        <v>6216.9</v>
      </c>
      <c r="N496" s="4">
        <v>489.8</v>
      </c>
    </row>
    <row r="497" spans="1:14" x14ac:dyDescent="0.25">
      <c r="A497" s="2">
        <v>40969</v>
      </c>
      <c r="B497" s="3">
        <v>365216</v>
      </c>
      <c r="C497" s="3">
        <v>354580</v>
      </c>
      <c r="D497" s="3">
        <v>334043</v>
      </c>
      <c r="E497" s="3">
        <v>20537</v>
      </c>
      <c r="F497" s="4">
        <v>221353</v>
      </c>
      <c r="G497" s="4">
        <v>2642851</v>
      </c>
      <c r="H497" s="26">
        <v>24.25</v>
      </c>
      <c r="I497" s="26">
        <v>18.079999999999998</v>
      </c>
      <c r="J497" s="26">
        <v>6.17</v>
      </c>
      <c r="K497" s="4">
        <v>-6866.3</v>
      </c>
      <c r="L497" s="4">
        <v>14963.7</v>
      </c>
      <c r="M497" s="4">
        <v>16549.8</v>
      </c>
      <c r="N497" s="4">
        <v>1586.1</v>
      </c>
    </row>
    <row r="498" spans="1:14" x14ac:dyDescent="0.25">
      <c r="A498" s="2">
        <v>41000</v>
      </c>
      <c r="B498" s="3">
        <v>374272</v>
      </c>
      <c r="C498" s="3">
        <v>363995</v>
      </c>
      <c r="D498" s="3">
        <v>341077</v>
      </c>
      <c r="E498" s="3">
        <v>22917</v>
      </c>
      <c r="F498" s="4">
        <v>207864</v>
      </c>
      <c r="G498" s="4">
        <v>2627318</v>
      </c>
      <c r="H498" s="26">
        <v>23.49</v>
      </c>
      <c r="I498" s="26">
        <v>17.18</v>
      </c>
      <c r="J498" s="26">
        <v>6.31</v>
      </c>
      <c r="K498" s="4">
        <v>-6873</v>
      </c>
      <c r="L498" s="4">
        <v>5139.8999999999996</v>
      </c>
      <c r="M498" s="4">
        <v>6664</v>
      </c>
      <c r="N498" s="4">
        <v>1524.1</v>
      </c>
    </row>
    <row r="499" spans="1:14" x14ac:dyDescent="0.25">
      <c r="A499" s="2">
        <v>41030</v>
      </c>
      <c r="B499" s="3">
        <v>372409</v>
      </c>
      <c r="C499" s="3">
        <v>363332</v>
      </c>
      <c r="D499" s="3">
        <v>342110</v>
      </c>
      <c r="E499" s="3">
        <v>21222</v>
      </c>
      <c r="F499" s="4">
        <v>202170</v>
      </c>
      <c r="G499" s="4">
        <v>2601463</v>
      </c>
      <c r="H499" s="26">
        <v>22.75</v>
      </c>
      <c r="I499" s="26">
        <v>16.28</v>
      </c>
      <c r="J499" s="26">
        <v>6.46</v>
      </c>
      <c r="K499" s="4">
        <v>-6888.2</v>
      </c>
      <c r="L499" s="4">
        <v>4453</v>
      </c>
      <c r="M499" s="4">
        <v>6263.8</v>
      </c>
      <c r="N499" s="4">
        <v>1810.8</v>
      </c>
    </row>
    <row r="500" spans="1:14" x14ac:dyDescent="0.25">
      <c r="A500" s="2">
        <v>41061</v>
      </c>
      <c r="B500" s="3">
        <v>373910</v>
      </c>
      <c r="C500" s="3">
        <v>364686</v>
      </c>
      <c r="D500" s="3">
        <v>342016</v>
      </c>
      <c r="E500" s="3">
        <v>22670</v>
      </c>
      <c r="F500" s="4">
        <v>192765</v>
      </c>
      <c r="G500" s="4">
        <v>2565254</v>
      </c>
      <c r="H500" s="26">
        <v>22.78</v>
      </c>
      <c r="I500" s="26">
        <v>16.28</v>
      </c>
      <c r="J500" s="26">
        <v>6.49</v>
      </c>
      <c r="K500" s="4">
        <v>-7745.9</v>
      </c>
      <c r="L500" s="4">
        <v>7419.6</v>
      </c>
      <c r="M500" s="4">
        <v>9004.9</v>
      </c>
      <c r="N500" s="4">
        <v>1585.3</v>
      </c>
    </row>
    <row r="501" spans="1:14" x14ac:dyDescent="0.25">
      <c r="A501" s="2">
        <v>41091</v>
      </c>
      <c r="B501" s="3">
        <v>376154</v>
      </c>
      <c r="C501" s="3">
        <v>366965</v>
      </c>
      <c r="D501" s="3">
        <v>353466</v>
      </c>
      <c r="E501" s="3">
        <v>13498</v>
      </c>
      <c r="F501" s="4">
        <v>201399</v>
      </c>
      <c r="G501" s="4">
        <v>2532097</v>
      </c>
      <c r="H501" s="26">
        <v>22.51</v>
      </c>
      <c r="I501" s="26">
        <v>16</v>
      </c>
      <c r="J501" s="26">
        <v>6.51</v>
      </c>
      <c r="K501" s="4">
        <v>-8650.4</v>
      </c>
      <c r="L501" s="4">
        <v>9950</v>
      </c>
      <c r="M501" s="4">
        <v>10912.8</v>
      </c>
      <c r="N501" s="4">
        <v>962.8</v>
      </c>
    </row>
    <row r="502" spans="1:14" x14ac:dyDescent="0.25">
      <c r="A502" s="2">
        <v>41122</v>
      </c>
      <c r="B502" s="3">
        <v>377221</v>
      </c>
      <c r="C502" s="3">
        <v>367688</v>
      </c>
      <c r="D502" s="3">
        <v>351720</v>
      </c>
      <c r="E502" s="3">
        <v>15968</v>
      </c>
      <c r="F502" s="4">
        <v>206088</v>
      </c>
      <c r="G502" s="4">
        <v>2503796</v>
      </c>
      <c r="H502" s="26">
        <v>22.67</v>
      </c>
      <c r="I502" s="26">
        <v>16.170000000000002</v>
      </c>
      <c r="J502" s="26">
        <v>6.5</v>
      </c>
      <c r="K502" s="4">
        <v>-4883</v>
      </c>
      <c r="L502" s="4">
        <v>5922.1</v>
      </c>
      <c r="M502" s="4">
        <v>6890.2</v>
      </c>
      <c r="N502" s="4">
        <v>968.1</v>
      </c>
    </row>
    <row r="503" spans="1:14" x14ac:dyDescent="0.25">
      <c r="A503" s="2">
        <v>41153</v>
      </c>
      <c r="B503" s="3">
        <v>378726</v>
      </c>
      <c r="C503" s="3">
        <v>369212</v>
      </c>
      <c r="D503" s="3">
        <v>347868</v>
      </c>
      <c r="E503" s="3">
        <v>21344</v>
      </c>
      <c r="F503" s="4">
        <v>198273</v>
      </c>
      <c r="G503" s="4">
        <v>2490888</v>
      </c>
      <c r="H503" s="26">
        <v>22.31</v>
      </c>
      <c r="I503" s="26">
        <v>15.79</v>
      </c>
      <c r="J503" s="26">
        <v>6.52</v>
      </c>
      <c r="K503" s="4">
        <v>-5560</v>
      </c>
      <c r="L503" s="4">
        <v>6232.6</v>
      </c>
      <c r="M503" s="4">
        <v>7358.5</v>
      </c>
      <c r="N503" s="4">
        <v>1125.9000000000001</v>
      </c>
    </row>
    <row r="504" spans="1:14" x14ac:dyDescent="0.25">
      <c r="A504" s="2">
        <v>41183</v>
      </c>
      <c r="B504" s="3">
        <v>377753</v>
      </c>
      <c r="C504" s="3">
        <v>366853</v>
      </c>
      <c r="D504" s="3">
        <v>346640</v>
      </c>
      <c r="E504" s="3">
        <v>20213</v>
      </c>
      <c r="F504" s="4">
        <v>212176</v>
      </c>
      <c r="G504" s="4">
        <v>2486912</v>
      </c>
      <c r="H504" s="26">
        <v>22.2</v>
      </c>
      <c r="I504" s="26">
        <v>15.62</v>
      </c>
      <c r="J504" s="26">
        <v>6.58</v>
      </c>
      <c r="K504" s="4">
        <v>-7965.5</v>
      </c>
      <c r="L504" s="4">
        <v>8947.6</v>
      </c>
      <c r="M504" s="4">
        <v>10471.799999999999</v>
      </c>
      <c r="N504" s="4">
        <v>1524.2</v>
      </c>
    </row>
    <row r="505" spans="1:14" x14ac:dyDescent="0.25">
      <c r="A505" s="2">
        <v>41214</v>
      </c>
      <c r="B505" s="3">
        <v>378560</v>
      </c>
      <c r="C505" s="3">
        <v>367399</v>
      </c>
      <c r="D505" s="3">
        <v>348838</v>
      </c>
      <c r="E505" s="3">
        <v>18560</v>
      </c>
      <c r="F505" s="4">
        <v>205901</v>
      </c>
      <c r="G505" s="4">
        <v>2474475</v>
      </c>
      <c r="H505" s="26">
        <v>21.95</v>
      </c>
      <c r="I505" s="26">
        <v>15.3</v>
      </c>
      <c r="J505" s="26">
        <v>6.65</v>
      </c>
      <c r="K505" s="4">
        <v>-9874.6</v>
      </c>
      <c r="L505" s="4">
        <v>9991.1</v>
      </c>
      <c r="M505" s="4">
        <v>12580.5</v>
      </c>
      <c r="N505" s="4">
        <v>2589.4</v>
      </c>
    </row>
    <row r="506" spans="1:14" x14ac:dyDescent="0.25">
      <c r="A506" s="2">
        <v>41244</v>
      </c>
      <c r="B506" s="3">
        <v>373147</v>
      </c>
      <c r="C506" s="3">
        <v>362064</v>
      </c>
      <c r="D506" s="3">
        <v>345003</v>
      </c>
      <c r="E506" s="3">
        <v>17061</v>
      </c>
      <c r="F506" s="4">
        <v>198643</v>
      </c>
      <c r="G506" s="4">
        <v>2463549</v>
      </c>
      <c r="H506" s="26">
        <v>22.05</v>
      </c>
      <c r="I506" s="26">
        <v>15.49</v>
      </c>
      <c r="J506" s="26">
        <v>6.57</v>
      </c>
      <c r="K506" s="4">
        <v>-9582.9</v>
      </c>
      <c r="L506" s="4">
        <v>5099.6000000000004</v>
      </c>
      <c r="M506" s="4">
        <v>9677.2000000000007</v>
      </c>
      <c r="N506" s="4">
        <v>4577.6000000000004</v>
      </c>
    </row>
    <row r="507" spans="1:14" x14ac:dyDescent="0.25">
      <c r="A507" s="2">
        <v>41275</v>
      </c>
      <c r="B507" s="3">
        <v>373417</v>
      </c>
      <c r="C507" s="3">
        <v>362404</v>
      </c>
      <c r="D507" s="3">
        <v>344268</v>
      </c>
      <c r="E507" s="3">
        <v>18136</v>
      </c>
      <c r="F507" s="4">
        <v>200761</v>
      </c>
      <c r="G507" s="4">
        <v>2461051</v>
      </c>
      <c r="H507" s="26">
        <v>22.22</v>
      </c>
      <c r="I507" s="26">
        <v>15.73</v>
      </c>
      <c r="J507" s="26">
        <v>6.49</v>
      </c>
      <c r="K507" s="4">
        <v>-13782.4</v>
      </c>
      <c r="L507" s="4">
        <v>4255.8999999999996</v>
      </c>
      <c r="M507" s="4">
        <v>5151.3</v>
      </c>
      <c r="N507" s="4">
        <v>895.4</v>
      </c>
    </row>
    <row r="508" spans="1:14" x14ac:dyDescent="0.25">
      <c r="A508" s="2">
        <v>41306</v>
      </c>
      <c r="B508" s="3">
        <v>373742</v>
      </c>
      <c r="C508" s="3">
        <v>362494</v>
      </c>
      <c r="D508" s="3">
        <v>347323</v>
      </c>
      <c r="E508" s="3">
        <v>15172</v>
      </c>
      <c r="F508" s="4">
        <v>201121</v>
      </c>
      <c r="G508" s="4">
        <v>2448513</v>
      </c>
      <c r="H508" s="26">
        <v>22.75</v>
      </c>
      <c r="I508" s="26">
        <v>16.260000000000002</v>
      </c>
      <c r="J508" s="26">
        <v>6.48</v>
      </c>
      <c r="K508" s="4">
        <v>-6596.5</v>
      </c>
      <c r="L508" s="4">
        <v>3339.6</v>
      </c>
      <c r="M508" s="4">
        <v>4134.1000000000004</v>
      </c>
      <c r="N508" s="4">
        <v>794.5</v>
      </c>
    </row>
    <row r="509" spans="1:14" x14ac:dyDescent="0.25">
      <c r="A509" s="2">
        <v>41334</v>
      </c>
      <c r="B509" s="3">
        <v>376934</v>
      </c>
      <c r="C509" s="3">
        <v>364966</v>
      </c>
      <c r="D509" s="3">
        <v>347961</v>
      </c>
      <c r="E509" s="3">
        <v>17004</v>
      </c>
      <c r="F509" s="4">
        <v>218463</v>
      </c>
      <c r="G509" s="4">
        <v>2445623</v>
      </c>
      <c r="H509" s="26">
        <v>22.37</v>
      </c>
      <c r="I509" s="26">
        <v>15.85</v>
      </c>
      <c r="J509" s="26">
        <v>6.52</v>
      </c>
      <c r="K509" s="4">
        <v>-7146.6</v>
      </c>
      <c r="L509" s="4">
        <v>7059.3</v>
      </c>
      <c r="M509" s="4">
        <v>8144.3</v>
      </c>
      <c r="N509" s="4">
        <v>1085</v>
      </c>
    </row>
    <row r="510" spans="1:14" x14ac:dyDescent="0.25">
      <c r="A510" s="2">
        <v>41365</v>
      </c>
      <c r="B510" s="3">
        <v>378665</v>
      </c>
      <c r="C510" s="3">
        <v>368252</v>
      </c>
      <c r="D510" s="3">
        <v>346314</v>
      </c>
      <c r="E510" s="3">
        <v>21938</v>
      </c>
      <c r="F510" s="4">
        <v>222236</v>
      </c>
      <c r="G510" s="4">
        <v>2459995</v>
      </c>
      <c r="H510" s="26">
        <v>22.31</v>
      </c>
      <c r="I510" s="26">
        <v>15.82</v>
      </c>
      <c r="J510" s="26">
        <v>6.49</v>
      </c>
      <c r="K510" s="4">
        <v>-7499.5</v>
      </c>
      <c r="L510" s="4">
        <v>6589.8</v>
      </c>
      <c r="M510" s="4">
        <v>9002.1</v>
      </c>
      <c r="N510" s="4">
        <v>2412.3000000000002</v>
      </c>
    </row>
    <row r="511" spans="1:14" x14ac:dyDescent="0.25">
      <c r="A511" s="2">
        <v>41395</v>
      </c>
      <c r="B511" s="3">
        <v>374417</v>
      </c>
      <c r="C511" s="3">
        <v>364373</v>
      </c>
      <c r="D511" s="3">
        <v>345030</v>
      </c>
      <c r="E511" s="3">
        <v>19343</v>
      </c>
      <c r="F511" s="4">
        <v>216122</v>
      </c>
      <c r="G511" s="4">
        <v>2473948</v>
      </c>
      <c r="H511" s="26">
        <v>21.71</v>
      </c>
      <c r="I511" s="26">
        <v>15.11</v>
      </c>
      <c r="J511" s="26">
        <v>6.6</v>
      </c>
      <c r="K511" s="4">
        <v>-7058.7</v>
      </c>
      <c r="L511" s="4">
        <v>12409.2</v>
      </c>
      <c r="M511" s="4">
        <v>14063.9</v>
      </c>
      <c r="N511" s="4">
        <v>1654.7</v>
      </c>
    </row>
    <row r="512" spans="1:14" x14ac:dyDescent="0.25">
      <c r="A512" s="2">
        <v>41426</v>
      </c>
      <c r="B512" s="3">
        <v>369402</v>
      </c>
      <c r="C512" s="3">
        <v>359586</v>
      </c>
      <c r="D512" s="3">
        <v>341964</v>
      </c>
      <c r="E512" s="3">
        <v>17622</v>
      </c>
      <c r="F512" s="4">
        <v>199369</v>
      </c>
      <c r="G512" s="4">
        <v>2480553</v>
      </c>
      <c r="H512" s="26">
        <v>21.46</v>
      </c>
      <c r="I512" s="26">
        <v>14.64</v>
      </c>
      <c r="J512" s="26">
        <v>6.82</v>
      </c>
      <c r="K512" s="4">
        <v>-4257.5</v>
      </c>
      <c r="L512" s="4">
        <v>10731.3</v>
      </c>
      <c r="M512" s="4">
        <v>12445.9</v>
      </c>
      <c r="N512" s="4">
        <v>1714.6</v>
      </c>
    </row>
    <row r="513" spans="1:14" x14ac:dyDescent="0.25">
      <c r="A513" s="2">
        <v>41456</v>
      </c>
      <c r="B513" s="3">
        <v>371966</v>
      </c>
      <c r="C513" s="3">
        <v>361460</v>
      </c>
      <c r="D513" s="3">
        <v>343023</v>
      </c>
      <c r="E513" s="3">
        <v>18437</v>
      </c>
      <c r="F513" s="4">
        <v>200287</v>
      </c>
      <c r="G513" s="4">
        <v>2479440</v>
      </c>
      <c r="H513" s="26">
        <v>21.03</v>
      </c>
      <c r="I513" s="26">
        <v>13.97</v>
      </c>
      <c r="J513" s="26">
        <v>7.06</v>
      </c>
      <c r="K513" s="4">
        <v>-12369.1</v>
      </c>
      <c r="L513" s="4">
        <v>5186.6000000000004</v>
      </c>
      <c r="M513" s="4">
        <v>7029.7</v>
      </c>
      <c r="N513" s="4">
        <v>1843.1</v>
      </c>
    </row>
    <row r="514" spans="1:14" x14ac:dyDescent="0.25">
      <c r="A514" s="2">
        <v>41487</v>
      </c>
      <c r="B514" s="3">
        <v>367002</v>
      </c>
      <c r="C514" s="3">
        <v>356930</v>
      </c>
      <c r="D514" s="3">
        <v>338820</v>
      </c>
      <c r="E514" s="3">
        <v>18111</v>
      </c>
      <c r="F514" s="4">
        <v>193137</v>
      </c>
      <c r="G514" s="4">
        <v>2466489</v>
      </c>
      <c r="H514" s="26">
        <v>20.8</v>
      </c>
      <c r="I514" s="26">
        <v>13.44</v>
      </c>
      <c r="J514" s="26">
        <v>7.36</v>
      </c>
      <c r="K514" s="4">
        <v>-5964.2</v>
      </c>
      <c r="L514" s="4">
        <v>2928.8</v>
      </c>
      <c r="M514" s="4">
        <v>5129</v>
      </c>
      <c r="N514" s="4">
        <v>2200.1999999999998</v>
      </c>
    </row>
    <row r="515" spans="1:14" x14ac:dyDescent="0.25">
      <c r="A515" s="2">
        <v>41518</v>
      </c>
      <c r="B515" s="3">
        <v>368654</v>
      </c>
      <c r="C515" s="3">
        <v>358522</v>
      </c>
      <c r="D515" s="3">
        <v>337198</v>
      </c>
      <c r="E515" s="3">
        <v>21324</v>
      </c>
      <c r="F515" s="4">
        <v>196654</v>
      </c>
      <c r="G515" s="4">
        <v>2464870</v>
      </c>
      <c r="H515" s="26">
        <v>21.42</v>
      </c>
      <c r="I515" s="26">
        <v>13.83</v>
      </c>
      <c r="J515" s="26">
        <v>7.59</v>
      </c>
      <c r="K515" s="4">
        <v>-4990.1000000000004</v>
      </c>
      <c r="L515" s="4">
        <v>4273.8999999999996</v>
      </c>
      <c r="M515" s="4">
        <v>7385.3</v>
      </c>
      <c r="N515" s="4">
        <v>3111.3</v>
      </c>
    </row>
    <row r="516" spans="1:14" x14ac:dyDescent="0.25">
      <c r="A516" s="2">
        <v>41548</v>
      </c>
      <c r="B516" s="3">
        <v>364505</v>
      </c>
      <c r="C516" s="3">
        <v>352893</v>
      </c>
      <c r="D516" s="3">
        <v>333559</v>
      </c>
      <c r="E516" s="3">
        <v>19335</v>
      </c>
      <c r="F516" s="4">
        <v>216832</v>
      </c>
      <c r="G516" s="4">
        <v>2469527</v>
      </c>
      <c r="H516" s="26">
        <v>21.59</v>
      </c>
      <c r="I516" s="26">
        <v>14.08</v>
      </c>
      <c r="J516" s="26">
        <v>7.51</v>
      </c>
      <c r="K516" s="4">
        <v>-7597.4</v>
      </c>
      <c r="L516" s="4">
        <v>6949.2</v>
      </c>
      <c r="M516" s="4">
        <v>8908.7000000000007</v>
      </c>
      <c r="N516" s="4">
        <v>1959.5</v>
      </c>
    </row>
    <row r="517" spans="1:14" x14ac:dyDescent="0.25">
      <c r="A517" s="2">
        <v>41579</v>
      </c>
      <c r="B517" s="3">
        <v>362410</v>
      </c>
      <c r="C517" s="3">
        <v>352555</v>
      </c>
      <c r="D517" s="3">
        <v>334652</v>
      </c>
      <c r="E517" s="3">
        <v>17904</v>
      </c>
      <c r="F517" s="4">
        <v>204520</v>
      </c>
      <c r="G517" s="4">
        <v>2468146</v>
      </c>
      <c r="H517" s="26">
        <v>20.59</v>
      </c>
      <c r="I517" s="26">
        <v>13.01</v>
      </c>
      <c r="J517" s="26">
        <v>7.58</v>
      </c>
      <c r="K517" s="4">
        <v>-6105.8</v>
      </c>
      <c r="L517" s="4">
        <v>9400.5</v>
      </c>
      <c r="M517" s="4">
        <v>10810.6</v>
      </c>
      <c r="N517" s="4">
        <v>1410.1</v>
      </c>
    </row>
    <row r="518" spans="1:14" x14ac:dyDescent="0.25">
      <c r="A518" s="2">
        <v>41609</v>
      </c>
      <c r="B518" s="3">
        <v>358808</v>
      </c>
      <c r="C518" s="3">
        <v>349029</v>
      </c>
      <c r="D518" s="3">
        <v>331407</v>
      </c>
      <c r="E518" s="3">
        <v>17621</v>
      </c>
      <c r="F518" s="4">
        <v>198953</v>
      </c>
      <c r="G518" s="4">
        <v>2468456</v>
      </c>
      <c r="H518" s="26">
        <v>20.45</v>
      </c>
      <c r="I518" s="26">
        <v>12.98</v>
      </c>
      <c r="J518" s="26">
        <v>7.47</v>
      </c>
      <c r="K518" s="4">
        <v>-5016.3999999999996</v>
      </c>
      <c r="L518" s="4">
        <v>2086.9</v>
      </c>
      <c r="M518" s="4">
        <v>8919.6</v>
      </c>
      <c r="N518" s="4">
        <v>6832.7</v>
      </c>
    </row>
    <row r="519" spans="1:14" x14ac:dyDescent="0.25">
      <c r="A519" s="2">
        <v>41640</v>
      </c>
      <c r="B519" s="3">
        <v>360936</v>
      </c>
      <c r="C519" s="3">
        <v>349898</v>
      </c>
      <c r="D519" s="3">
        <v>330136</v>
      </c>
      <c r="E519" s="3">
        <v>19762</v>
      </c>
      <c r="F519" s="4">
        <v>190158</v>
      </c>
      <c r="G519" s="4">
        <v>2457854</v>
      </c>
      <c r="H519" s="26">
        <v>20.079999999999998</v>
      </c>
      <c r="I519" s="26">
        <v>12.47</v>
      </c>
      <c r="J519" s="26">
        <v>7.61</v>
      </c>
      <c r="K519" s="4">
        <v>-14125.7</v>
      </c>
      <c r="L519" s="4">
        <v>8648.1</v>
      </c>
      <c r="M519" s="4">
        <v>11362.6</v>
      </c>
      <c r="N519" s="4">
        <v>2714.5</v>
      </c>
    </row>
    <row r="520" spans="1:14" x14ac:dyDescent="0.25">
      <c r="A520" s="2">
        <v>41671</v>
      </c>
      <c r="B520" s="3">
        <v>362691</v>
      </c>
      <c r="C520" s="3">
        <v>352702</v>
      </c>
      <c r="D520" s="3">
        <v>329857</v>
      </c>
      <c r="E520" s="3">
        <v>22844</v>
      </c>
      <c r="F520" s="4">
        <v>191059</v>
      </c>
      <c r="G520" s="4">
        <v>2447792</v>
      </c>
      <c r="H520" s="26">
        <v>20.59</v>
      </c>
      <c r="I520" s="26">
        <v>12.96</v>
      </c>
      <c r="J520" s="26">
        <v>7.63</v>
      </c>
      <c r="K520" s="4">
        <v>-8905.2999999999993</v>
      </c>
      <c r="L520" s="4">
        <v>5431.7</v>
      </c>
      <c r="M520" s="4">
        <v>6805.9</v>
      </c>
      <c r="N520" s="4">
        <v>1374.2</v>
      </c>
    </row>
    <row r="521" spans="1:14" x14ac:dyDescent="0.25">
      <c r="A521" s="2">
        <v>41699</v>
      </c>
      <c r="B521" s="3">
        <v>363914</v>
      </c>
      <c r="C521" s="3">
        <v>352883</v>
      </c>
      <c r="D521" s="3">
        <v>328889</v>
      </c>
      <c r="E521" s="3">
        <v>23994</v>
      </c>
      <c r="F521" s="4">
        <v>205168</v>
      </c>
      <c r="G521" s="4">
        <v>2434497</v>
      </c>
      <c r="H521" s="26">
        <v>20.7</v>
      </c>
      <c r="I521" s="26">
        <v>12.85</v>
      </c>
      <c r="J521" s="26">
        <v>7.85</v>
      </c>
      <c r="K521" s="4">
        <v>-8299</v>
      </c>
      <c r="L521" s="4">
        <v>7081</v>
      </c>
      <c r="M521" s="4">
        <v>9825.9</v>
      </c>
      <c r="N521" s="4">
        <v>2744.9</v>
      </c>
    </row>
    <row r="522" spans="1:14" x14ac:dyDescent="0.25">
      <c r="A522" s="2">
        <v>41730</v>
      </c>
      <c r="B522" s="3">
        <v>366717</v>
      </c>
      <c r="C522" s="3">
        <v>356475</v>
      </c>
      <c r="D522" s="3">
        <v>333089</v>
      </c>
      <c r="E522" s="3">
        <v>23386</v>
      </c>
      <c r="F522" s="4">
        <v>214874</v>
      </c>
      <c r="G522" s="4">
        <v>2427135</v>
      </c>
      <c r="H522" s="26">
        <v>20.59</v>
      </c>
      <c r="I522" s="26">
        <v>12.62</v>
      </c>
      <c r="J522" s="26">
        <v>7.97</v>
      </c>
      <c r="K522" s="4">
        <v>-8953.4</v>
      </c>
      <c r="L522" s="4">
        <v>6988.9</v>
      </c>
      <c r="M522" s="4">
        <v>8351.2000000000007</v>
      </c>
      <c r="N522" s="4">
        <v>1362.3</v>
      </c>
    </row>
    <row r="523" spans="1:14" x14ac:dyDescent="0.25">
      <c r="A523" s="2">
        <v>41760</v>
      </c>
      <c r="B523" s="3">
        <v>368752</v>
      </c>
      <c r="C523" s="3">
        <v>355745</v>
      </c>
      <c r="D523" s="3">
        <v>334472</v>
      </c>
      <c r="E523" s="3">
        <v>21273</v>
      </c>
      <c r="F523" s="4">
        <v>216674</v>
      </c>
      <c r="G523" s="4">
        <v>2427687</v>
      </c>
      <c r="H523" s="26">
        <v>20.96</v>
      </c>
      <c r="I523" s="26">
        <v>13.02</v>
      </c>
      <c r="J523" s="26">
        <v>7.94</v>
      </c>
      <c r="K523" s="4">
        <v>-7469.3</v>
      </c>
      <c r="L523" s="4">
        <v>7918.6</v>
      </c>
      <c r="M523" s="4">
        <v>11725</v>
      </c>
      <c r="N523" s="4">
        <v>3806.4</v>
      </c>
    </row>
    <row r="524" spans="1:14" x14ac:dyDescent="0.25">
      <c r="A524" s="2">
        <v>41791</v>
      </c>
      <c r="B524" s="3">
        <v>373516</v>
      </c>
      <c r="C524" s="3">
        <v>363540</v>
      </c>
      <c r="D524" s="3">
        <v>341598</v>
      </c>
      <c r="E524" s="3">
        <v>21942</v>
      </c>
      <c r="F524" s="4">
        <v>206239</v>
      </c>
      <c r="G524" s="4">
        <v>2434556</v>
      </c>
      <c r="H524" s="26">
        <v>21.4</v>
      </c>
      <c r="I524" s="26">
        <v>13.29</v>
      </c>
      <c r="J524" s="26">
        <v>8.11</v>
      </c>
      <c r="K524" s="4">
        <v>-5421.4</v>
      </c>
      <c r="L524" s="4">
        <v>5738.6</v>
      </c>
      <c r="M524" s="4">
        <v>8466.4</v>
      </c>
      <c r="N524" s="4">
        <v>2727.8</v>
      </c>
    </row>
    <row r="525" spans="1:14" x14ac:dyDescent="0.25">
      <c r="A525" s="2">
        <v>41821</v>
      </c>
      <c r="B525" s="3">
        <v>376792</v>
      </c>
      <c r="C525" s="3">
        <v>366774</v>
      </c>
      <c r="D525" s="3">
        <v>343519</v>
      </c>
      <c r="E525" s="3">
        <v>23256</v>
      </c>
      <c r="F525" s="4">
        <v>218585</v>
      </c>
      <c r="G525" s="4">
        <v>2452854</v>
      </c>
      <c r="H525" s="26">
        <v>21.55</v>
      </c>
      <c r="I525" s="26">
        <v>13.43</v>
      </c>
      <c r="J525" s="26">
        <v>8.1199999999999992</v>
      </c>
      <c r="K525" s="4">
        <v>-11100.4</v>
      </c>
      <c r="L525" s="4">
        <v>9876.7999999999993</v>
      </c>
      <c r="M525" s="4">
        <v>12051.2</v>
      </c>
      <c r="N525" s="4">
        <v>2174.4</v>
      </c>
    </row>
    <row r="526" spans="1:14" x14ac:dyDescent="0.25">
      <c r="A526" s="2">
        <v>41852</v>
      </c>
      <c r="B526" s="3">
        <v>379157</v>
      </c>
      <c r="C526" s="3">
        <v>368430</v>
      </c>
      <c r="D526" s="3">
        <v>346162</v>
      </c>
      <c r="E526" s="3">
        <v>22268</v>
      </c>
      <c r="F526" s="4">
        <v>212815</v>
      </c>
      <c r="G526" s="4">
        <v>2472532</v>
      </c>
      <c r="H526" s="26">
        <v>22.09</v>
      </c>
      <c r="I526" s="26">
        <v>13.82</v>
      </c>
      <c r="J526" s="26">
        <v>8.27</v>
      </c>
      <c r="K526" s="4">
        <v>-6717.2</v>
      </c>
      <c r="L526" s="4">
        <v>8592</v>
      </c>
      <c r="M526" s="4">
        <v>9903.1</v>
      </c>
      <c r="N526" s="4">
        <v>1311</v>
      </c>
    </row>
    <row r="527" spans="1:14" x14ac:dyDescent="0.25">
      <c r="A527" s="2">
        <v>41883</v>
      </c>
      <c r="B527" s="3">
        <v>375513</v>
      </c>
      <c r="C527" s="3">
        <v>364291</v>
      </c>
      <c r="D527" s="3">
        <v>341263</v>
      </c>
      <c r="E527" s="3">
        <v>23028</v>
      </c>
      <c r="F527" s="4">
        <v>209908</v>
      </c>
      <c r="G527" s="4">
        <v>2485785</v>
      </c>
      <c r="H527" s="26">
        <v>21.91</v>
      </c>
      <c r="I527" s="26">
        <v>13.35</v>
      </c>
      <c r="J527" s="26">
        <v>8.57</v>
      </c>
      <c r="K527" s="4">
        <v>-8746.7999999999993</v>
      </c>
      <c r="L527" s="4">
        <v>7058.3</v>
      </c>
      <c r="M527" s="4">
        <v>9494.2000000000007</v>
      </c>
      <c r="N527" s="4">
        <v>2435.9</v>
      </c>
    </row>
    <row r="528" spans="1:14" x14ac:dyDescent="0.25">
      <c r="A528" s="2">
        <v>41913</v>
      </c>
      <c r="B528" s="3">
        <v>375833</v>
      </c>
      <c r="C528" s="3">
        <v>365089</v>
      </c>
      <c r="D528" s="3">
        <v>344380</v>
      </c>
      <c r="E528" s="3">
        <v>20709</v>
      </c>
      <c r="F528" s="4">
        <v>206840</v>
      </c>
      <c r="G528" s="4">
        <v>2475793</v>
      </c>
      <c r="H528" s="26">
        <v>22.22</v>
      </c>
      <c r="I528" s="26">
        <v>13.43</v>
      </c>
      <c r="J528" s="26">
        <v>8.7899999999999991</v>
      </c>
      <c r="K528" s="4">
        <v>-10050.9</v>
      </c>
      <c r="L528" s="4">
        <v>7430.7</v>
      </c>
      <c r="M528" s="4">
        <v>10279.4</v>
      </c>
      <c r="N528" s="4">
        <v>2848.8</v>
      </c>
    </row>
    <row r="529" spans="1:14" x14ac:dyDescent="0.25">
      <c r="A529" s="2">
        <v>41944</v>
      </c>
      <c r="B529" s="3">
        <v>375426</v>
      </c>
      <c r="C529" s="3">
        <v>366344</v>
      </c>
      <c r="D529" s="3">
        <v>347064</v>
      </c>
      <c r="E529" s="3">
        <v>19280</v>
      </c>
      <c r="F529" s="4">
        <v>194306</v>
      </c>
      <c r="G529" s="4">
        <v>2465579</v>
      </c>
      <c r="H529" s="26">
        <v>22.13</v>
      </c>
      <c r="I529" s="26">
        <v>13.25</v>
      </c>
      <c r="J529" s="26">
        <v>8.8699999999999992</v>
      </c>
      <c r="K529" s="4">
        <v>-10526.1</v>
      </c>
      <c r="L529" s="4">
        <v>5897.2</v>
      </c>
      <c r="M529" s="4">
        <v>8821.7000000000007</v>
      </c>
      <c r="N529" s="4">
        <v>2924.5</v>
      </c>
    </row>
    <row r="530" spans="1:14" x14ac:dyDescent="0.25">
      <c r="A530" s="2">
        <v>41974</v>
      </c>
      <c r="B530" s="3">
        <v>363551</v>
      </c>
      <c r="C530" s="3">
        <v>354805</v>
      </c>
      <c r="D530" s="3">
        <v>336158</v>
      </c>
      <c r="E530" s="3">
        <v>18647</v>
      </c>
      <c r="F530" s="4">
        <v>188220</v>
      </c>
      <c r="G530" s="4">
        <v>2454846</v>
      </c>
      <c r="H530" s="26">
        <v>22.02</v>
      </c>
      <c r="I530" s="26">
        <v>13.4</v>
      </c>
      <c r="J530" s="26">
        <v>8.6199999999999992</v>
      </c>
      <c r="K530" s="4">
        <v>-10178</v>
      </c>
      <c r="L530" s="4">
        <v>7052.1</v>
      </c>
      <c r="M530" s="4">
        <v>14382.2</v>
      </c>
      <c r="N530" s="4">
        <v>7330</v>
      </c>
    </row>
    <row r="531" spans="1:14" x14ac:dyDescent="0.25">
      <c r="A531" s="2">
        <v>42005</v>
      </c>
      <c r="B531" s="3">
        <v>361767</v>
      </c>
      <c r="C531" s="3">
        <v>353076</v>
      </c>
      <c r="D531" s="3">
        <v>335769</v>
      </c>
      <c r="E531" s="3">
        <v>17306</v>
      </c>
      <c r="F531" s="4">
        <v>178154</v>
      </c>
      <c r="G531" s="4">
        <v>2442842</v>
      </c>
      <c r="H531" s="26">
        <v>22.35</v>
      </c>
      <c r="I531" s="26">
        <v>13.31</v>
      </c>
      <c r="J531" s="26">
        <v>9.0399999999999991</v>
      </c>
      <c r="K531" s="4">
        <v>-12797.1</v>
      </c>
      <c r="L531" s="4">
        <v>4899.2</v>
      </c>
      <c r="M531" s="4">
        <v>8512.9</v>
      </c>
      <c r="N531" s="4">
        <v>3613.6</v>
      </c>
    </row>
    <row r="532" spans="1:14" x14ac:dyDescent="0.25">
      <c r="A532" s="2">
        <v>42036</v>
      </c>
      <c r="B532" s="3">
        <v>362547</v>
      </c>
      <c r="C532" s="3">
        <v>354113</v>
      </c>
      <c r="D532" s="3">
        <v>337430</v>
      </c>
      <c r="E532" s="3">
        <v>16683</v>
      </c>
      <c r="F532" s="4">
        <v>163701</v>
      </c>
      <c r="G532" s="4">
        <v>2415483</v>
      </c>
      <c r="H532" s="26">
        <v>22.04</v>
      </c>
      <c r="I532" s="26">
        <v>12.67</v>
      </c>
      <c r="J532" s="26">
        <v>9.3699999999999992</v>
      </c>
      <c r="K532" s="4">
        <v>-8160.8</v>
      </c>
      <c r="L532" s="4">
        <v>2594.4</v>
      </c>
      <c r="M532" s="4">
        <v>5155</v>
      </c>
      <c r="N532" s="4">
        <v>2560.6</v>
      </c>
    </row>
    <row r="533" spans="1:14" x14ac:dyDescent="0.25">
      <c r="A533" s="2">
        <v>42064</v>
      </c>
      <c r="B533" s="3">
        <v>362744</v>
      </c>
      <c r="C533" s="3">
        <v>354415</v>
      </c>
      <c r="D533" s="3">
        <v>337155</v>
      </c>
      <c r="E533" s="3">
        <v>17260</v>
      </c>
      <c r="F533" s="4">
        <v>161834</v>
      </c>
      <c r="G533" s="4">
        <v>2372149</v>
      </c>
      <c r="H533" s="26">
        <v>21.46</v>
      </c>
      <c r="I533" s="26">
        <v>11.68</v>
      </c>
      <c r="J533" s="26">
        <v>9.77</v>
      </c>
      <c r="K533" s="4">
        <v>-6560.7</v>
      </c>
      <c r="L533" s="4">
        <v>2949.4</v>
      </c>
      <c r="M533" s="4">
        <v>6089.5</v>
      </c>
      <c r="N533" s="4">
        <v>3140.1</v>
      </c>
    </row>
    <row r="534" spans="1:14" x14ac:dyDescent="0.25">
      <c r="A534" s="2">
        <v>42095</v>
      </c>
      <c r="B534" s="3">
        <v>364473</v>
      </c>
      <c r="C534" s="3">
        <v>355252</v>
      </c>
      <c r="D534" s="3">
        <v>338426</v>
      </c>
      <c r="E534" s="3">
        <v>16826</v>
      </c>
      <c r="F534" s="4">
        <v>160891</v>
      </c>
      <c r="G534" s="4">
        <v>2318166</v>
      </c>
      <c r="H534" s="26">
        <v>22.28</v>
      </c>
      <c r="I534" s="26">
        <v>12.48</v>
      </c>
      <c r="J534" s="26">
        <v>9.8000000000000007</v>
      </c>
      <c r="K534" s="4">
        <v>-6366.4</v>
      </c>
      <c r="L534" s="4">
        <v>3958.8</v>
      </c>
      <c r="M534" s="4">
        <v>6627.6</v>
      </c>
      <c r="N534" s="4">
        <v>2668.8</v>
      </c>
    </row>
    <row r="535" spans="1:14" x14ac:dyDescent="0.25">
      <c r="A535" s="2">
        <v>42125</v>
      </c>
      <c r="B535" s="3">
        <v>366647</v>
      </c>
      <c r="C535" s="3">
        <v>358230</v>
      </c>
      <c r="D535" s="3">
        <v>338161</v>
      </c>
      <c r="E535" s="3">
        <v>20069</v>
      </c>
      <c r="F535" s="4">
        <v>158209</v>
      </c>
      <c r="G535" s="4">
        <v>2259701</v>
      </c>
      <c r="H535" s="26">
        <v>22.24</v>
      </c>
      <c r="I535" s="26">
        <v>12.26</v>
      </c>
      <c r="J535" s="26">
        <v>9.9700000000000006</v>
      </c>
      <c r="K535" s="4">
        <v>-4220.1000000000004</v>
      </c>
      <c r="L535" s="4">
        <v>5568.1</v>
      </c>
      <c r="M535" s="4">
        <v>10936.2</v>
      </c>
      <c r="N535" s="4">
        <v>5368.1</v>
      </c>
    </row>
    <row r="536" spans="1:14" x14ac:dyDescent="0.25">
      <c r="A536" s="2">
        <v>42156</v>
      </c>
      <c r="B536" s="3">
        <v>368668</v>
      </c>
      <c r="C536" s="3">
        <v>360457</v>
      </c>
      <c r="D536" s="3">
        <v>338130</v>
      </c>
      <c r="E536" s="3">
        <v>22327</v>
      </c>
      <c r="F536" s="4">
        <v>155001</v>
      </c>
      <c r="G536" s="4">
        <v>2208463</v>
      </c>
      <c r="H536" s="26">
        <v>22.91</v>
      </c>
      <c r="I536" s="26">
        <v>13.01</v>
      </c>
      <c r="J536" s="26">
        <v>9.9</v>
      </c>
      <c r="K536" s="4">
        <v>-3916.4</v>
      </c>
      <c r="L536" s="4">
        <v>5342.9</v>
      </c>
      <c r="M536" s="4">
        <v>11462.4</v>
      </c>
      <c r="N536" s="4">
        <v>6119.5</v>
      </c>
    </row>
    <row r="537" spans="1:14" x14ac:dyDescent="0.25">
      <c r="A537" s="2">
        <v>42186</v>
      </c>
      <c r="B537" s="3">
        <v>368252</v>
      </c>
      <c r="C537" s="3">
        <v>360434</v>
      </c>
      <c r="D537" s="3">
        <v>338991</v>
      </c>
      <c r="E537" s="3">
        <v>21443</v>
      </c>
      <c r="F537" s="4">
        <v>154702</v>
      </c>
      <c r="G537" s="4">
        <v>2144580</v>
      </c>
      <c r="H537" s="26">
        <v>22.66</v>
      </c>
      <c r="I537" s="26">
        <v>12.83</v>
      </c>
      <c r="J537" s="26">
        <v>9.84</v>
      </c>
      <c r="K537" s="4">
        <v>-6583.7</v>
      </c>
      <c r="L537" s="4">
        <v>5656.9</v>
      </c>
      <c r="M537" s="4">
        <v>8400</v>
      </c>
      <c r="N537" s="4">
        <v>2743.1</v>
      </c>
    </row>
    <row r="538" spans="1:14" x14ac:dyDescent="0.25">
      <c r="A538" s="2">
        <v>42217</v>
      </c>
      <c r="B538" s="3">
        <v>368159</v>
      </c>
      <c r="C538" s="3">
        <v>358597</v>
      </c>
      <c r="D538" s="3">
        <v>334463</v>
      </c>
      <c r="E538" s="3">
        <v>24134</v>
      </c>
      <c r="F538" s="4">
        <v>140280</v>
      </c>
      <c r="G538" s="4">
        <v>2072045</v>
      </c>
      <c r="H538" s="26">
        <v>22.18</v>
      </c>
      <c r="I538" s="26">
        <v>12.21</v>
      </c>
      <c r="J538" s="26">
        <v>9.9700000000000006</v>
      </c>
      <c r="K538" s="4">
        <v>-2989.5</v>
      </c>
      <c r="L538" s="4">
        <v>4280.3</v>
      </c>
      <c r="M538" s="4">
        <v>6420.4</v>
      </c>
      <c r="N538" s="4">
        <v>2140.1</v>
      </c>
    </row>
    <row r="539" spans="1:14" x14ac:dyDescent="0.25">
      <c r="A539" s="2">
        <v>42248</v>
      </c>
      <c r="B539" s="3">
        <v>361370</v>
      </c>
      <c r="C539" s="3">
        <v>352156</v>
      </c>
      <c r="D539" s="3">
        <v>329342</v>
      </c>
      <c r="E539" s="3">
        <v>22813</v>
      </c>
      <c r="F539" s="4">
        <v>125792</v>
      </c>
      <c r="G539" s="4">
        <v>1987929</v>
      </c>
      <c r="H539" s="26">
        <v>21.8</v>
      </c>
      <c r="I539" s="26">
        <v>11.71</v>
      </c>
      <c r="J539" s="26">
        <v>10.09</v>
      </c>
      <c r="K539" s="4">
        <v>-3002</v>
      </c>
      <c r="L539" s="4">
        <v>6585.7</v>
      </c>
      <c r="M539" s="4">
        <v>8955.1</v>
      </c>
      <c r="N539" s="4">
        <v>2369.5</v>
      </c>
    </row>
    <row r="540" spans="1:14" x14ac:dyDescent="0.25">
      <c r="A540" s="2">
        <v>42278</v>
      </c>
      <c r="B540" s="3">
        <v>361230</v>
      </c>
      <c r="C540" s="3">
        <v>352623</v>
      </c>
      <c r="D540" s="3">
        <v>329607</v>
      </c>
      <c r="E540" s="3">
        <v>23016</v>
      </c>
      <c r="F540" s="4">
        <v>132135</v>
      </c>
      <c r="G540" s="4">
        <v>1913223</v>
      </c>
      <c r="H540" s="26">
        <v>22.73</v>
      </c>
      <c r="I540" s="26">
        <v>12.86</v>
      </c>
      <c r="J540" s="26">
        <v>9.8699999999999992</v>
      </c>
      <c r="K540" s="4">
        <v>-5029</v>
      </c>
      <c r="L540" s="4">
        <v>5958.1</v>
      </c>
      <c r="M540" s="4">
        <v>9141.9</v>
      </c>
      <c r="N540" s="4">
        <v>3183.8</v>
      </c>
    </row>
    <row r="541" spans="1:14" x14ac:dyDescent="0.25">
      <c r="A541" s="2">
        <v>42309</v>
      </c>
      <c r="B541" s="3">
        <v>357016</v>
      </c>
      <c r="C541" s="3">
        <v>348299</v>
      </c>
      <c r="D541" s="3">
        <v>323480</v>
      </c>
      <c r="E541" s="3">
        <v>24819</v>
      </c>
      <c r="F541" s="4">
        <v>133913</v>
      </c>
      <c r="G541" s="4">
        <v>1852831</v>
      </c>
      <c r="H541" s="26">
        <v>23.6</v>
      </c>
      <c r="I541" s="26">
        <v>13.41</v>
      </c>
      <c r="J541" s="26">
        <v>10.19</v>
      </c>
      <c r="K541" s="4">
        <v>-3863.9</v>
      </c>
      <c r="L541" s="4">
        <v>6595.6</v>
      </c>
      <c r="M541" s="4">
        <v>10232.200000000001</v>
      </c>
      <c r="N541" s="4">
        <v>3636.7</v>
      </c>
    </row>
    <row r="542" spans="1:14" x14ac:dyDescent="0.25">
      <c r="A542" s="2">
        <v>42339</v>
      </c>
      <c r="B542" s="3">
        <v>356464</v>
      </c>
      <c r="C542" s="3">
        <v>348844</v>
      </c>
      <c r="D542" s="3">
        <v>323556</v>
      </c>
      <c r="E542" s="3">
        <v>25288</v>
      </c>
      <c r="F542" s="4">
        <v>131557</v>
      </c>
      <c r="G542" s="4">
        <v>1796168</v>
      </c>
      <c r="H542" s="26">
        <v>25.03</v>
      </c>
      <c r="I542" s="26">
        <v>14.91</v>
      </c>
      <c r="J542" s="26">
        <v>10.119999999999999</v>
      </c>
      <c r="K542" s="4">
        <v>80.8</v>
      </c>
      <c r="L542" s="4">
        <v>10348.799999999999</v>
      </c>
      <c r="M542" s="4">
        <v>21486.7</v>
      </c>
      <c r="N542" s="4">
        <v>11137.9</v>
      </c>
    </row>
    <row r="543" spans="1:14" x14ac:dyDescent="0.25">
      <c r="A543" s="2">
        <v>42370</v>
      </c>
      <c r="B543" s="3">
        <v>357507</v>
      </c>
      <c r="C543" s="3">
        <v>349497</v>
      </c>
      <c r="D543" s="3">
        <v>325407</v>
      </c>
      <c r="E543" s="3">
        <v>24089</v>
      </c>
      <c r="F543" s="4">
        <v>117442</v>
      </c>
      <c r="G543" s="4">
        <v>1735456</v>
      </c>
      <c r="H543" s="26">
        <v>25.18</v>
      </c>
      <c r="I543" s="26">
        <v>15.16</v>
      </c>
      <c r="J543" s="26">
        <v>10.02</v>
      </c>
      <c r="K543" s="4">
        <v>-6043.6</v>
      </c>
      <c r="L543" s="4">
        <v>6584.5</v>
      </c>
      <c r="M543" s="4">
        <v>8610.2999999999993</v>
      </c>
      <c r="N543" s="4">
        <v>2025.8</v>
      </c>
    </row>
    <row r="544" spans="1:14" x14ac:dyDescent="0.25">
      <c r="A544" s="2">
        <v>42401</v>
      </c>
      <c r="B544" s="3">
        <v>359368</v>
      </c>
      <c r="C544" s="3">
        <v>347012</v>
      </c>
      <c r="D544" s="3">
        <v>314061</v>
      </c>
      <c r="E544" s="3">
        <v>32951</v>
      </c>
      <c r="F544" s="4">
        <v>122043</v>
      </c>
      <c r="G544" s="4">
        <v>1693798</v>
      </c>
      <c r="H544" s="26">
        <v>27</v>
      </c>
      <c r="I544" s="26">
        <v>17.27</v>
      </c>
      <c r="J544" s="26">
        <v>9.73</v>
      </c>
      <c r="K544" s="4">
        <v>-1787.1</v>
      </c>
      <c r="L544" s="4">
        <v>5108.3</v>
      </c>
      <c r="M544" s="4">
        <v>6464.8</v>
      </c>
      <c r="N544" s="4">
        <v>1356.5</v>
      </c>
    </row>
    <row r="545" spans="1:14" x14ac:dyDescent="0.25">
      <c r="A545" s="2">
        <v>42430</v>
      </c>
      <c r="B545" s="3">
        <v>357698</v>
      </c>
      <c r="C545" s="3">
        <v>346786</v>
      </c>
      <c r="D545" s="3">
        <v>316645</v>
      </c>
      <c r="E545" s="3">
        <v>30141</v>
      </c>
      <c r="F545" s="4">
        <v>141064</v>
      </c>
      <c r="G545" s="4">
        <v>1673028</v>
      </c>
      <c r="H545" s="26">
        <v>28.09</v>
      </c>
      <c r="I545" s="26">
        <v>18.73</v>
      </c>
      <c r="J545" s="26">
        <v>9.36</v>
      </c>
      <c r="K545" s="4">
        <v>-1994.9</v>
      </c>
      <c r="L545" s="4">
        <v>6774</v>
      </c>
      <c r="M545" s="4">
        <v>10439.1</v>
      </c>
      <c r="N545" s="4">
        <v>3665.1</v>
      </c>
    </row>
    <row r="546" spans="1:14" x14ac:dyDescent="0.25">
      <c r="A546" s="2">
        <v>42461</v>
      </c>
      <c r="B546" s="3">
        <v>362201</v>
      </c>
      <c r="C546" s="3">
        <v>351431</v>
      </c>
      <c r="D546" s="3">
        <v>318944</v>
      </c>
      <c r="E546" s="3">
        <v>32486</v>
      </c>
      <c r="F546" s="4">
        <v>144759</v>
      </c>
      <c r="G546" s="4">
        <v>1656897</v>
      </c>
      <c r="H546" s="26">
        <v>28.57</v>
      </c>
      <c r="I546" s="26">
        <v>19.239999999999998</v>
      </c>
      <c r="J546" s="26">
        <v>9.32</v>
      </c>
      <c r="K546" s="4">
        <v>-1125.7</v>
      </c>
      <c r="L546" s="4">
        <v>7307.1</v>
      </c>
      <c r="M546" s="4">
        <v>9957.9</v>
      </c>
      <c r="N546" s="4">
        <v>2650.8</v>
      </c>
    </row>
    <row r="547" spans="1:14" x14ac:dyDescent="0.25">
      <c r="A547" s="2">
        <v>42491</v>
      </c>
      <c r="B547" s="3">
        <v>363447</v>
      </c>
      <c r="C547" s="3">
        <v>351577</v>
      </c>
      <c r="D547" s="3">
        <v>316013</v>
      </c>
      <c r="E547" s="3">
        <v>35564</v>
      </c>
      <c r="F547" s="4">
        <v>144788</v>
      </c>
      <c r="G547" s="4">
        <v>1643475</v>
      </c>
      <c r="H547" s="26">
        <v>28.89</v>
      </c>
      <c r="I547" s="26">
        <v>19.72</v>
      </c>
      <c r="J547" s="26">
        <v>9.17</v>
      </c>
      <c r="K547" s="4">
        <v>839.5</v>
      </c>
      <c r="L547" s="4">
        <v>5775</v>
      </c>
      <c r="M547" s="4">
        <v>9248.7999999999993</v>
      </c>
      <c r="N547" s="4">
        <v>3473.8</v>
      </c>
    </row>
    <row r="548" spans="1:14" x14ac:dyDescent="0.25">
      <c r="A548" s="2">
        <v>42522</v>
      </c>
      <c r="B548" s="3">
        <v>364152</v>
      </c>
      <c r="C548" s="3">
        <v>352288</v>
      </c>
      <c r="D548" s="3">
        <v>318819</v>
      </c>
      <c r="E548" s="3">
        <v>33470</v>
      </c>
      <c r="F548" s="4">
        <v>151399</v>
      </c>
      <c r="G548" s="4">
        <v>1639873</v>
      </c>
      <c r="H548" s="26">
        <v>31.03</v>
      </c>
      <c r="I548" s="26">
        <v>21.97</v>
      </c>
      <c r="J548" s="26">
        <v>9.06</v>
      </c>
      <c r="K548" s="4">
        <v>-3180.6</v>
      </c>
      <c r="L548" s="4">
        <v>3664.6</v>
      </c>
      <c r="M548" s="4">
        <v>8318.6</v>
      </c>
      <c r="N548" s="4">
        <v>4654</v>
      </c>
    </row>
    <row r="549" spans="1:14" x14ac:dyDescent="0.25">
      <c r="A549" s="2">
        <v>42552</v>
      </c>
      <c r="B549" s="3">
        <v>369340</v>
      </c>
      <c r="C549" s="3">
        <v>357246</v>
      </c>
      <c r="D549" s="3">
        <v>320509</v>
      </c>
      <c r="E549" s="3">
        <v>36737</v>
      </c>
      <c r="F549" s="4">
        <v>158568</v>
      </c>
      <c r="G549" s="4">
        <v>1643740</v>
      </c>
      <c r="H549" s="26">
        <v>32.229999999999997</v>
      </c>
      <c r="I549" s="26">
        <v>23.14</v>
      </c>
      <c r="J549" s="26">
        <v>9.09</v>
      </c>
      <c r="K549" s="4">
        <v>-4409.7</v>
      </c>
      <c r="L549" s="4">
        <v>-103.3</v>
      </c>
      <c r="M549" s="4">
        <v>7349.5</v>
      </c>
      <c r="N549" s="4">
        <v>7452.8</v>
      </c>
    </row>
    <row r="550" spans="1:14" x14ac:dyDescent="0.25">
      <c r="A550" s="2">
        <v>42583</v>
      </c>
      <c r="B550" s="3">
        <v>369541</v>
      </c>
      <c r="C550" s="3">
        <v>356185</v>
      </c>
      <c r="D550" s="3">
        <v>320609</v>
      </c>
      <c r="E550" s="3">
        <v>35576</v>
      </c>
      <c r="F550" s="4">
        <v>164563</v>
      </c>
      <c r="G550" s="4">
        <v>1668024</v>
      </c>
      <c r="H550" s="26">
        <v>32.35</v>
      </c>
      <c r="I550" s="26">
        <v>23.54</v>
      </c>
      <c r="J550" s="26">
        <v>8.81</v>
      </c>
      <c r="K550" s="4">
        <v>-1478.7</v>
      </c>
      <c r="L550" s="4">
        <v>7003.2</v>
      </c>
      <c r="M550" s="4">
        <v>10101.700000000001</v>
      </c>
      <c r="N550" s="4">
        <v>3098.4</v>
      </c>
    </row>
    <row r="551" spans="1:14" x14ac:dyDescent="0.25">
      <c r="A551" s="2">
        <v>42614</v>
      </c>
      <c r="B551" s="3">
        <v>370417</v>
      </c>
      <c r="C551" s="3">
        <v>356899</v>
      </c>
      <c r="D551" s="3">
        <v>322869</v>
      </c>
      <c r="E551" s="3">
        <v>34029</v>
      </c>
      <c r="F551" s="4">
        <v>160448</v>
      </c>
      <c r="G551" s="4">
        <v>1702680</v>
      </c>
      <c r="H551" s="26">
        <v>33.26</v>
      </c>
      <c r="I551" s="26">
        <v>24.62</v>
      </c>
      <c r="J551" s="26">
        <v>8.64</v>
      </c>
      <c r="K551" s="4">
        <v>-1816</v>
      </c>
      <c r="L551" s="4">
        <v>5427.8</v>
      </c>
      <c r="M551" s="4">
        <v>10603.1</v>
      </c>
      <c r="N551" s="4">
        <v>5175.3</v>
      </c>
    </row>
    <row r="552" spans="1:14" x14ac:dyDescent="0.25">
      <c r="A552" s="2">
        <v>42644</v>
      </c>
      <c r="B552" s="3">
        <v>367528</v>
      </c>
      <c r="C552" s="3">
        <v>354239</v>
      </c>
      <c r="D552" s="3">
        <v>321214</v>
      </c>
      <c r="E552" s="3">
        <v>33025</v>
      </c>
      <c r="F552" s="4">
        <v>168922</v>
      </c>
      <c r="G552" s="4">
        <v>1739466</v>
      </c>
      <c r="H552" s="26">
        <v>33.43</v>
      </c>
      <c r="I552" s="26">
        <v>24.92</v>
      </c>
      <c r="J552" s="26">
        <v>8.51</v>
      </c>
      <c r="K552" s="4">
        <v>-3657.9</v>
      </c>
      <c r="L552" s="4">
        <v>8085.7</v>
      </c>
      <c r="M552" s="4">
        <v>11319</v>
      </c>
      <c r="N552" s="4">
        <v>3233.4</v>
      </c>
    </row>
    <row r="553" spans="1:14" x14ac:dyDescent="0.25">
      <c r="A553" s="2">
        <v>42675</v>
      </c>
      <c r="B553" s="3">
        <v>365556</v>
      </c>
      <c r="C553" s="3">
        <v>351151</v>
      </c>
      <c r="D553" s="3">
        <v>321391</v>
      </c>
      <c r="E553" s="3">
        <v>29760</v>
      </c>
      <c r="F553" s="4">
        <v>163070</v>
      </c>
      <c r="G553" s="4">
        <v>1768623</v>
      </c>
      <c r="H553" s="26">
        <v>33.200000000000003</v>
      </c>
      <c r="I553" s="26">
        <v>24.71</v>
      </c>
      <c r="J553" s="26">
        <v>8.49</v>
      </c>
      <c r="K553" s="4">
        <v>-878.5</v>
      </c>
      <c r="L553" s="4">
        <v>7005.3</v>
      </c>
      <c r="M553" s="4">
        <v>10853.4</v>
      </c>
      <c r="N553" s="4">
        <v>3848</v>
      </c>
    </row>
    <row r="554" spans="1:14" x14ac:dyDescent="0.25">
      <c r="A554" s="2">
        <v>42705</v>
      </c>
      <c r="B554" s="3">
        <v>365016</v>
      </c>
      <c r="C554" s="3">
        <v>353851</v>
      </c>
      <c r="D554" s="3">
        <v>324867</v>
      </c>
      <c r="E554" s="3">
        <v>28985</v>
      </c>
      <c r="F554" s="4">
        <v>163068</v>
      </c>
      <c r="G554" s="4">
        <v>1800134</v>
      </c>
      <c r="H554" s="26">
        <v>35.85</v>
      </c>
      <c r="I554" s="26">
        <v>27.51</v>
      </c>
      <c r="J554" s="26">
        <v>8.34</v>
      </c>
      <c r="K554" s="4">
        <v>-4995.6000000000004</v>
      </c>
      <c r="L554" s="4">
        <v>11662.4</v>
      </c>
      <c r="M554" s="4">
        <v>20110.099999999999</v>
      </c>
      <c r="N554" s="4">
        <v>8447.7000000000007</v>
      </c>
    </row>
    <row r="555" spans="1:14" x14ac:dyDescent="0.25">
      <c r="A555" s="2">
        <v>42736</v>
      </c>
      <c r="B555" s="3">
        <v>367708</v>
      </c>
      <c r="C555" s="3">
        <v>354539</v>
      </c>
      <c r="D555" s="3">
        <v>324840</v>
      </c>
      <c r="E555" s="3">
        <v>29699</v>
      </c>
      <c r="F555" s="4">
        <v>160776</v>
      </c>
      <c r="G555" s="4">
        <v>1843468</v>
      </c>
      <c r="H555" s="26">
        <v>36.630000000000003</v>
      </c>
      <c r="I555" s="26">
        <v>28.65</v>
      </c>
      <c r="J555" s="26">
        <v>7.98</v>
      </c>
      <c r="K555" s="4">
        <v>-6993.4</v>
      </c>
      <c r="L555" s="4">
        <v>12357.3</v>
      </c>
      <c r="M555" s="4">
        <v>17178.3</v>
      </c>
      <c r="N555" s="4">
        <v>4821</v>
      </c>
    </row>
    <row r="556" spans="1:14" x14ac:dyDescent="0.25">
      <c r="A556" s="2">
        <v>42767</v>
      </c>
      <c r="B556" s="3">
        <v>368981</v>
      </c>
      <c r="C556" s="3">
        <v>356236</v>
      </c>
      <c r="D556" s="3">
        <v>326202</v>
      </c>
      <c r="E556" s="3">
        <v>30035</v>
      </c>
      <c r="F556" s="4">
        <v>164630</v>
      </c>
      <c r="G556" s="4">
        <v>1886055</v>
      </c>
      <c r="H556" s="26">
        <v>37.51</v>
      </c>
      <c r="I556" s="26">
        <v>29.64</v>
      </c>
      <c r="J556" s="26">
        <v>7.87</v>
      </c>
      <c r="K556" s="4">
        <v>-539.1</v>
      </c>
      <c r="L556" s="4">
        <v>3172</v>
      </c>
      <c r="M556" s="4">
        <v>7191</v>
      </c>
      <c r="N556" s="4">
        <v>4019</v>
      </c>
    </row>
    <row r="557" spans="1:14" x14ac:dyDescent="0.25">
      <c r="A557" s="2">
        <v>42795</v>
      </c>
      <c r="B557" s="3">
        <v>370111</v>
      </c>
      <c r="C557" s="3">
        <v>354291</v>
      </c>
      <c r="D557" s="3">
        <v>323089</v>
      </c>
      <c r="E557" s="3">
        <v>31202</v>
      </c>
      <c r="F557" s="4">
        <v>179338</v>
      </c>
      <c r="G557" s="4">
        <v>1924329</v>
      </c>
      <c r="H557" s="26">
        <v>37.82</v>
      </c>
      <c r="I557" s="26">
        <v>29.92</v>
      </c>
      <c r="J557" s="26">
        <v>7.91</v>
      </c>
      <c r="K557" s="4">
        <v>-124.3</v>
      </c>
      <c r="L557" s="4">
        <v>8530.1</v>
      </c>
      <c r="M557" s="4">
        <v>14230</v>
      </c>
      <c r="N557" s="4">
        <v>5699.9</v>
      </c>
    </row>
    <row r="558" spans="1:14" x14ac:dyDescent="0.25">
      <c r="A558" s="2">
        <v>42826</v>
      </c>
      <c r="B558" s="3">
        <v>374945</v>
      </c>
      <c r="C558" s="3">
        <v>361063</v>
      </c>
      <c r="D558" s="3">
        <v>330054</v>
      </c>
      <c r="E558" s="3">
        <v>31009</v>
      </c>
      <c r="F558" s="4">
        <v>171645</v>
      </c>
      <c r="G558" s="4">
        <v>1951214</v>
      </c>
      <c r="H558" s="26">
        <v>37.79</v>
      </c>
      <c r="I558" s="26">
        <v>29.66</v>
      </c>
      <c r="J558" s="26">
        <v>8.1300000000000008</v>
      </c>
      <c r="K558" s="4">
        <v>-1055.4000000000001</v>
      </c>
      <c r="L558" s="4">
        <v>5336.7</v>
      </c>
      <c r="M558" s="4">
        <v>12156.9</v>
      </c>
      <c r="N558" s="4">
        <v>6820.2</v>
      </c>
    </row>
    <row r="559" spans="1:14" x14ac:dyDescent="0.25">
      <c r="A559" s="2">
        <v>42856</v>
      </c>
      <c r="B559" s="3">
        <v>376491</v>
      </c>
      <c r="C559" s="3">
        <v>363411</v>
      </c>
      <c r="D559" s="3">
        <v>332523</v>
      </c>
      <c r="E559" s="3">
        <v>30888</v>
      </c>
      <c r="F559" s="4">
        <v>171802</v>
      </c>
      <c r="G559" s="4">
        <v>1978229</v>
      </c>
      <c r="H559" s="26">
        <v>38.340000000000003</v>
      </c>
      <c r="I559" s="26">
        <v>30.33</v>
      </c>
      <c r="J559" s="26">
        <v>8.01</v>
      </c>
      <c r="K559" s="4">
        <v>1479.2</v>
      </c>
      <c r="L559" s="4">
        <v>2581</v>
      </c>
      <c r="M559" s="4">
        <v>8203.7999999999993</v>
      </c>
      <c r="N559" s="4">
        <v>5622.8</v>
      </c>
    </row>
    <row r="560" spans="1:14" x14ac:dyDescent="0.25">
      <c r="A560" s="2">
        <v>42887</v>
      </c>
      <c r="B560" s="3">
        <v>377175</v>
      </c>
      <c r="C560" s="3">
        <v>360504</v>
      </c>
      <c r="D560" s="3">
        <v>329038</v>
      </c>
      <c r="E560" s="3">
        <v>31466</v>
      </c>
      <c r="F560" s="4">
        <v>164648</v>
      </c>
      <c r="G560" s="4">
        <v>1991478</v>
      </c>
      <c r="H560" s="26">
        <v>38.64</v>
      </c>
      <c r="I560" s="26">
        <v>30.71</v>
      </c>
      <c r="J560" s="26">
        <v>7.92</v>
      </c>
      <c r="K560" s="4">
        <v>-559.1</v>
      </c>
      <c r="L560" s="4">
        <v>3403.7</v>
      </c>
      <c r="M560" s="4">
        <v>9047.1</v>
      </c>
      <c r="N560" s="4">
        <v>5643.3</v>
      </c>
    </row>
    <row r="561" spans="1:14" x14ac:dyDescent="0.25">
      <c r="A561" s="2">
        <v>42917</v>
      </c>
      <c r="B561" s="3">
        <v>381029</v>
      </c>
      <c r="C561" s="3">
        <v>365270</v>
      </c>
      <c r="D561" s="3">
        <v>334478</v>
      </c>
      <c r="E561" s="3">
        <v>30792</v>
      </c>
      <c r="F561" s="4">
        <v>171209</v>
      </c>
      <c r="G561" s="4">
        <v>2004119</v>
      </c>
      <c r="H561" s="26">
        <v>39.96</v>
      </c>
      <c r="I561" s="26">
        <v>32.18</v>
      </c>
      <c r="J561" s="26">
        <v>7.78</v>
      </c>
      <c r="K561" s="4">
        <v>-4403.2</v>
      </c>
      <c r="L561" s="4">
        <v>3589.4</v>
      </c>
      <c r="M561" s="4">
        <v>10112.200000000001</v>
      </c>
      <c r="N561" s="4">
        <v>6522.9</v>
      </c>
    </row>
    <row r="562" spans="1:14" x14ac:dyDescent="0.25">
      <c r="A562" s="2">
        <v>42948</v>
      </c>
      <c r="B562" s="3">
        <v>381843</v>
      </c>
      <c r="C562" s="3">
        <v>363947</v>
      </c>
      <c r="D562" s="3">
        <v>333456</v>
      </c>
      <c r="E562" s="3">
        <v>30491</v>
      </c>
      <c r="F562" s="4">
        <v>176512</v>
      </c>
      <c r="G562" s="4">
        <v>2016068</v>
      </c>
      <c r="H562" s="26">
        <v>40.46</v>
      </c>
      <c r="I562" s="26">
        <v>32.68</v>
      </c>
      <c r="J562" s="26">
        <v>7.78</v>
      </c>
      <c r="K562" s="4">
        <v>-1305.2</v>
      </c>
      <c r="L562" s="4">
        <v>5073.6000000000004</v>
      </c>
      <c r="M562" s="4">
        <v>9272</v>
      </c>
      <c r="N562" s="4">
        <v>4198.3999999999996</v>
      </c>
    </row>
    <row r="563" spans="1:14" x14ac:dyDescent="0.25">
      <c r="A563" s="2">
        <v>42979</v>
      </c>
      <c r="B563" s="3">
        <v>381244</v>
      </c>
      <c r="C563" s="3">
        <v>365024</v>
      </c>
      <c r="D563" s="3">
        <v>333474</v>
      </c>
      <c r="E563" s="3">
        <v>31550</v>
      </c>
      <c r="F563" s="4">
        <v>173600</v>
      </c>
      <c r="G563" s="4">
        <v>2029221</v>
      </c>
      <c r="H563" s="26">
        <v>40.94</v>
      </c>
      <c r="I563" s="26">
        <v>33.17</v>
      </c>
      <c r="J563" s="26">
        <v>7.77</v>
      </c>
      <c r="K563" s="4">
        <v>-1672.9</v>
      </c>
      <c r="L563" s="4">
        <v>9293.2000000000007</v>
      </c>
      <c r="M563" s="4">
        <v>14472.6</v>
      </c>
      <c r="N563" s="4">
        <v>5179.3999999999996</v>
      </c>
    </row>
    <row r="564" spans="1:14" x14ac:dyDescent="0.25">
      <c r="A564" s="2">
        <v>43009</v>
      </c>
      <c r="B564" s="3">
        <v>380351</v>
      </c>
      <c r="C564" s="3">
        <v>363004</v>
      </c>
      <c r="D564" s="3">
        <v>329948</v>
      </c>
      <c r="E564" s="3">
        <v>33056</v>
      </c>
      <c r="F564" s="4">
        <v>178079</v>
      </c>
      <c r="G564" s="4">
        <v>2038378</v>
      </c>
      <c r="H564" s="26">
        <v>40.68</v>
      </c>
      <c r="I564" s="26">
        <v>32.71</v>
      </c>
      <c r="J564" s="26">
        <v>7.97</v>
      </c>
      <c r="K564" s="4">
        <v>-2609.6999999999998</v>
      </c>
      <c r="L564" s="4">
        <v>8866.4</v>
      </c>
      <c r="M564" s="4">
        <v>13274.7</v>
      </c>
      <c r="N564" s="4">
        <v>4408.3999999999996</v>
      </c>
    </row>
    <row r="565" spans="1:14" x14ac:dyDescent="0.25">
      <c r="A565" s="2">
        <v>43040</v>
      </c>
      <c r="B565" s="3">
        <v>381056</v>
      </c>
      <c r="C565" s="3">
        <v>365280</v>
      </c>
      <c r="D565" s="3">
        <v>329947</v>
      </c>
      <c r="E565" s="3">
        <v>35332</v>
      </c>
      <c r="F565" s="4">
        <v>175808</v>
      </c>
      <c r="G565" s="4">
        <v>2051117</v>
      </c>
      <c r="H565" s="26">
        <v>41.05</v>
      </c>
      <c r="I565" s="26">
        <v>33.119999999999997</v>
      </c>
      <c r="J565" s="26">
        <v>7.93</v>
      </c>
      <c r="K565" s="4">
        <v>-3923.9</v>
      </c>
      <c r="L565" s="4">
        <v>4657.1000000000004</v>
      </c>
      <c r="M565" s="4">
        <v>10563.9</v>
      </c>
      <c r="N565" s="4">
        <v>5906.8</v>
      </c>
    </row>
    <row r="566" spans="1:14" x14ac:dyDescent="0.25">
      <c r="A566" s="2">
        <v>43070</v>
      </c>
      <c r="B566" s="3">
        <v>373972</v>
      </c>
      <c r="C566" s="3">
        <v>358846</v>
      </c>
      <c r="D566" s="3">
        <v>324579</v>
      </c>
      <c r="E566" s="3">
        <v>34266</v>
      </c>
      <c r="F566" s="4">
        <v>175136</v>
      </c>
      <c r="G566" s="4">
        <v>2063185</v>
      </c>
      <c r="H566" s="26">
        <v>41.24</v>
      </c>
      <c r="I566" s="26">
        <v>33.54</v>
      </c>
      <c r="J566" s="26">
        <v>7.7</v>
      </c>
      <c r="K566" s="4">
        <v>-3556.5</v>
      </c>
      <c r="L566" s="4">
        <v>2025.1</v>
      </c>
      <c r="M566" s="4">
        <v>17626.8</v>
      </c>
      <c r="N566" s="4">
        <v>15601.7</v>
      </c>
    </row>
    <row r="567" spans="1:14" x14ac:dyDescent="0.25">
      <c r="A567" s="2">
        <v>43101</v>
      </c>
      <c r="B567" s="3">
        <v>375701</v>
      </c>
      <c r="C567" s="3">
        <v>358327</v>
      </c>
      <c r="D567" s="3">
        <v>323072</v>
      </c>
      <c r="E567" s="3">
        <v>35255</v>
      </c>
      <c r="F567" s="4">
        <v>171560</v>
      </c>
      <c r="G567" s="4">
        <v>2073969</v>
      </c>
      <c r="H567" s="26">
        <v>41.6</v>
      </c>
      <c r="I567" s="26">
        <v>33.81</v>
      </c>
      <c r="J567" s="26">
        <v>7.79</v>
      </c>
      <c r="K567" s="4">
        <v>-7812</v>
      </c>
      <c r="L567" s="4">
        <v>8306.7999999999993</v>
      </c>
      <c r="M567" s="4">
        <v>12787.7</v>
      </c>
      <c r="N567" s="4">
        <v>4480.8999999999996</v>
      </c>
    </row>
    <row r="568" spans="1:14" x14ac:dyDescent="0.25">
      <c r="A568" s="2">
        <v>43132</v>
      </c>
      <c r="B568" s="3">
        <v>377035</v>
      </c>
      <c r="C568" s="3">
        <v>359167</v>
      </c>
      <c r="D568" s="3">
        <v>321294</v>
      </c>
      <c r="E568" s="3">
        <v>37874</v>
      </c>
      <c r="F568" s="4">
        <v>165894</v>
      </c>
      <c r="G568" s="4">
        <v>2075233</v>
      </c>
      <c r="H568" s="26">
        <v>41.73</v>
      </c>
      <c r="I568" s="26">
        <v>33.86</v>
      </c>
      <c r="J568" s="26">
        <v>7.87</v>
      </c>
      <c r="K568" s="4">
        <v>-5959.7</v>
      </c>
      <c r="L568" s="4">
        <v>5793.2</v>
      </c>
      <c r="M568" s="4">
        <v>11272</v>
      </c>
      <c r="N568" s="4">
        <v>5478.7</v>
      </c>
    </row>
    <row r="569" spans="1:14" x14ac:dyDescent="0.25">
      <c r="A569" s="2">
        <v>43160</v>
      </c>
      <c r="B569" s="3">
        <v>379577</v>
      </c>
      <c r="C569" s="3">
        <v>362714</v>
      </c>
      <c r="D569" s="3">
        <v>327421</v>
      </c>
      <c r="E569" s="3">
        <v>35293</v>
      </c>
      <c r="F569" s="4">
        <v>178773</v>
      </c>
      <c r="G569" s="4">
        <v>2074668</v>
      </c>
      <c r="H569" s="26">
        <v>41.73</v>
      </c>
      <c r="I569" s="26">
        <v>34.01</v>
      </c>
      <c r="J569" s="26">
        <v>7.72</v>
      </c>
      <c r="K569" s="4">
        <v>-3270</v>
      </c>
      <c r="L569" s="4">
        <v>7057.4</v>
      </c>
      <c r="M569" s="4">
        <v>11696.7</v>
      </c>
      <c r="N569" s="4">
        <v>4639.3</v>
      </c>
    </row>
    <row r="570" spans="1:14" x14ac:dyDescent="0.25">
      <c r="A570" s="2">
        <v>43191</v>
      </c>
      <c r="B570" s="3">
        <v>379979</v>
      </c>
      <c r="C570" s="3">
        <v>365337</v>
      </c>
      <c r="D570" s="3">
        <v>330745</v>
      </c>
      <c r="E570" s="3">
        <v>34591</v>
      </c>
      <c r="F570" s="4">
        <v>171493</v>
      </c>
      <c r="G570" s="4">
        <v>2074516</v>
      </c>
      <c r="H570" s="26">
        <v>41.02</v>
      </c>
      <c r="I570" s="26">
        <v>33.020000000000003</v>
      </c>
      <c r="J570" s="26">
        <v>7.99</v>
      </c>
      <c r="K570" s="4">
        <v>-2683.1</v>
      </c>
      <c r="L570" s="4">
        <v>2168.1999999999998</v>
      </c>
      <c r="M570" s="4">
        <v>7690.4</v>
      </c>
      <c r="N570" s="4">
        <v>5522.2</v>
      </c>
    </row>
    <row r="571" spans="1:14" x14ac:dyDescent="0.25">
      <c r="A571" s="2">
        <v>43221</v>
      </c>
      <c r="B571" s="3">
        <v>382549</v>
      </c>
      <c r="C571" s="3">
        <v>364883</v>
      </c>
      <c r="D571" s="3">
        <v>333248</v>
      </c>
      <c r="E571" s="3">
        <v>31636</v>
      </c>
      <c r="F571" s="4">
        <v>153735</v>
      </c>
      <c r="G571" s="4">
        <v>2056449</v>
      </c>
      <c r="H571" s="26">
        <v>40.39</v>
      </c>
      <c r="I571" s="26">
        <v>32.299999999999997</v>
      </c>
      <c r="J571" s="26">
        <v>8.09</v>
      </c>
      <c r="K571" s="4">
        <v>-1777.4</v>
      </c>
      <c r="L571" s="4">
        <v>2004.1</v>
      </c>
      <c r="M571" s="4">
        <v>7228.4</v>
      </c>
      <c r="N571" s="4">
        <v>5224.3</v>
      </c>
    </row>
    <row r="572" spans="1:14" x14ac:dyDescent="0.25">
      <c r="A572" s="2">
        <v>43252</v>
      </c>
      <c r="B572" s="3">
        <v>379500</v>
      </c>
      <c r="C572" s="3">
        <v>362426</v>
      </c>
      <c r="D572" s="3">
        <v>333285</v>
      </c>
      <c r="E572" s="3">
        <v>29141</v>
      </c>
      <c r="F572" s="4">
        <v>153904</v>
      </c>
      <c r="G572" s="4">
        <v>2045705</v>
      </c>
      <c r="H572" s="26">
        <v>40.479999999999997</v>
      </c>
      <c r="I572" s="26">
        <v>32.340000000000003</v>
      </c>
      <c r="J572" s="26">
        <v>8.14</v>
      </c>
      <c r="K572" s="4">
        <v>-2478.9</v>
      </c>
      <c r="L572" s="4">
        <v>6238.5</v>
      </c>
      <c r="M572" s="4">
        <v>12010.3</v>
      </c>
      <c r="N572" s="4">
        <v>5771.8</v>
      </c>
    </row>
    <row r="573" spans="1:14" x14ac:dyDescent="0.25">
      <c r="A573" s="2">
        <v>43282</v>
      </c>
      <c r="B573" s="3">
        <v>379444</v>
      </c>
      <c r="C573" s="3">
        <v>363703</v>
      </c>
      <c r="D573" s="3">
        <v>334287</v>
      </c>
      <c r="E573" s="3">
        <v>29416</v>
      </c>
      <c r="F573" s="4">
        <v>153757</v>
      </c>
      <c r="G573" s="4">
        <v>2028253</v>
      </c>
      <c r="H573" s="26">
        <v>41.22</v>
      </c>
      <c r="I573" s="26">
        <v>32.909999999999997</v>
      </c>
      <c r="J573" s="26">
        <v>8.31</v>
      </c>
      <c r="K573" s="4">
        <v>-8483</v>
      </c>
      <c r="L573" s="4">
        <v>3518.3</v>
      </c>
      <c r="M573" s="4">
        <v>9837</v>
      </c>
      <c r="N573" s="4">
        <v>6318.7</v>
      </c>
    </row>
    <row r="574" spans="1:14" x14ac:dyDescent="0.25">
      <c r="A574" s="2">
        <v>43313</v>
      </c>
      <c r="B574" s="3">
        <v>381393</v>
      </c>
      <c r="C574" s="3">
        <v>367014</v>
      </c>
      <c r="D574" s="3">
        <v>352664</v>
      </c>
      <c r="E574" s="3">
        <v>14350</v>
      </c>
      <c r="F574" s="4">
        <v>151583</v>
      </c>
      <c r="G574" s="4">
        <v>2003323</v>
      </c>
      <c r="H574" s="26">
        <v>39.99</v>
      </c>
      <c r="I574" s="26">
        <v>31.86</v>
      </c>
      <c r="J574" s="26">
        <v>8.14</v>
      </c>
      <c r="K574" s="4">
        <v>-4821.3999999999996</v>
      </c>
      <c r="L574" s="4">
        <v>9962.4</v>
      </c>
      <c r="M574" s="4">
        <v>15031.7</v>
      </c>
      <c r="N574" s="4">
        <v>5069.3</v>
      </c>
    </row>
    <row r="575" spans="1:14" x14ac:dyDescent="0.25">
      <c r="A575" s="2">
        <v>43344</v>
      </c>
      <c r="B575" s="3">
        <v>380738</v>
      </c>
      <c r="C575" s="3">
        <v>365816</v>
      </c>
      <c r="D575" s="3">
        <v>352278</v>
      </c>
      <c r="E575" s="3">
        <v>13538</v>
      </c>
      <c r="F575" s="4">
        <v>139372</v>
      </c>
      <c r="G575" s="4">
        <v>1969095</v>
      </c>
      <c r="H575" s="26">
        <v>40.94</v>
      </c>
      <c r="I575" s="26">
        <v>33.04</v>
      </c>
      <c r="J575" s="26">
        <v>7.91</v>
      </c>
      <c r="K575" s="4">
        <v>-2379.3000000000002</v>
      </c>
      <c r="L575" s="4">
        <v>7343.3</v>
      </c>
      <c r="M575" s="4">
        <v>12236.4</v>
      </c>
      <c r="N575" s="4">
        <v>4893.1000000000004</v>
      </c>
    </row>
    <row r="576" spans="1:14" x14ac:dyDescent="0.25">
      <c r="A576" s="2">
        <v>43374</v>
      </c>
      <c r="B576" s="3">
        <v>380290</v>
      </c>
      <c r="C576" s="3">
        <v>362217</v>
      </c>
      <c r="D576" s="3">
        <v>348572</v>
      </c>
      <c r="E576" s="3">
        <v>13644</v>
      </c>
      <c r="F576" s="4">
        <v>162131</v>
      </c>
      <c r="G576" s="4">
        <v>1953147</v>
      </c>
      <c r="H576" s="26">
        <v>42.18</v>
      </c>
      <c r="I576" s="26">
        <v>34.31</v>
      </c>
      <c r="J576" s="26">
        <v>7.87</v>
      </c>
      <c r="K576" s="4">
        <v>-3105.8</v>
      </c>
      <c r="L576" s="4">
        <v>8418.2000000000007</v>
      </c>
      <c r="M576" s="4">
        <v>14531</v>
      </c>
      <c r="N576" s="4">
        <v>6112.8</v>
      </c>
    </row>
    <row r="577" spans="1:14" x14ac:dyDescent="0.25">
      <c r="A577" s="2">
        <v>43405</v>
      </c>
      <c r="B577" s="3">
        <v>379722</v>
      </c>
      <c r="C577" s="3">
        <v>364129</v>
      </c>
      <c r="D577" s="3">
        <v>351578</v>
      </c>
      <c r="E577" s="3">
        <v>12551</v>
      </c>
      <c r="F577" s="4">
        <v>159895</v>
      </c>
      <c r="G577" s="4">
        <v>1937234</v>
      </c>
      <c r="H577" s="26">
        <v>41.84</v>
      </c>
      <c r="I577" s="26">
        <v>33.97</v>
      </c>
      <c r="J577" s="26">
        <v>7.87</v>
      </c>
      <c r="K577" s="4">
        <v>-4044.7</v>
      </c>
      <c r="L577" s="4">
        <v>9079.6</v>
      </c>
      <c r="M577" s="4">
        <v>14457.1</v>
      </c>
      <c r="N577" s="4">
        <v>5377.5</v>
      </c>
    </row>
    <row r="578" spans="1:14" x14ac:dyDescent="0.25">
      <c r="A578" s="2">
        <v>43435</v>
      </c>
      <c r="B578" s="3">
        <v>374715</v>
      </c>
      <c r="C578" s="3">
        <v>361360</v>
      </c>
      <c r="D578" s="3">
        <v>350531</v>
      </c>
      <c r="E578" s="3">
        <v>10828</v>
      </c>
      <c r="F578" s="4">
        <v>154116</v>
      </c>
      <c r="G578" s="4">
        <v>1916213</v>
      </c>
      <c r="H578" s="26">
        <v>42.29</v>
      </c>
      <c r="I578" s="26">
        <v>34.590000000000003</v>
      </c>
      <c r="J578" s="26">
        <v>7.7</v>
      </c>
      <c r="K578" s="4">
        <v>-7003</v>
      </c>
      <c r="L578" s="4">
        <v>8293.5</v>
      </c>
      <c r="M578" s="4">
        <v>25234.2</v>
      </c>
      <c r="N578" s="4">
        <v>16940.7</v>
      </c>
    </row>
    <row r="579" spans="1:14" x14ac:dyDescent="0.25">
      <c r="A579" s="2">
        <v>43466</v>
      </c>
      <c r="B579" s="3">
        <v>376984</v>
      </c>
      <c r="C579" s="3">
        <v>365848</v>
      </c>
      <c r="D579" s="3">
        <v>355955</v>
      </c>
      <c r="E579" s="3">
        <v>9893</v>
      </c>
      <c r="F579" s="4">
        <v>154464</v>
      </c>
      <c r="G579" s="4">
        <v>1899116</v>
      </c>
      <c r="H579" s="26">
        <v>42.89</v>
      </c>
      <c r="I579" s="26">
        <v>35.15</v>
      </c>
      <c r="J579" s="26">
        <v>7.73</v>
      </c>
      <c r="K579" s="4">
        <v>-9368</v>
      </c>
      <c r="L579" s="4">
        <v>2780.8</v>
      </c>
      <c r="M579" s="4">
        <v>7758.6</v>
      </c>
      <c r="N579" s="4">
        <v>4977.8</v>
      </c>
    </row>
    <row r="580" spans="1:14" x14ac:dyDescent="0.25">
      <c r="A580" s="2">
        <v>43497</v>
      </c>
      <c r="B580" s="3">
        <v>378448</v>
      </c>
      <c r="C580" s="3">
        <v>366701</v>
      </c>
      <c r="D580" s="3">
        <v>357929</v>
      </c>
      <c r="E580" s="3">
        <v>8772</v>
      </c>
      <c r="F580" s="4">
        <v>154787</v>
      </c>
      <c r="G580" s="4">
        <v>1888009</v>
      </c>
      <c r="H580" s="26">
        <v>43.06</v>
      </c>
      <c r="I580" s="26">
        <v>35.049999999999997</v>
      </c>
      <c r="J580" s="26">
        <v>8.02</v>
      </c>
      <c r="K580" s="4">
        <v>-2843.2</v>
      </c>
      <c r="L580" s="4">
        <v>6629.7</v>
      </c>
      <c r="M580" s="4">
        <v>11805</v>
      </c>
      <c r="N580" s="4">
        <v>5175.3</v>
      </c>
    </row>
    <row r="581" spans="1:14" x14ac:dyDescent="0.25">
      <c r="A581" s="2">
        <v>43525</v>
      </c>
      <c r="B581" s="3">
        <v>384165</v>
      </c>
      <c r="C581" s="3">
        <v>370504</v>
      </c>
      <c r="D581" s="3">
        <v>362494</v>
      </c>
      <c r="E581" s="3">
        <v>8011</v>
      </c>
      <c r="F581" s="4">
        <v>156574</v>
      </c>
      <c r="G581" s="4">
        <v>1865811</v>
      </c>
      <c r="H581" s="26">
        <v>42.6</v>
      </c>
      <c r="I581" s="26">
        <v>34.380000000000003</v>
      </c>
      <c r="J581" s="26">
        <v>8.2200000000000006</v>
      </c>
      <c r="K581" s="4">
        <v>-3660.2</v>
      </c>
      <c r="L581" s="4">
        <v>3636.8</v>
      </c>
      <c r="M581" s="4">
        <v>10659.9</v>
      </c>
      <c r="N581" s="4">
        <v>7023.1</v>
      </c>
    </row>
    <row r="582" spans="1:14" x14ac:dyDescent="0.25">
      <c r="A582" s="2">
        <v>43556</v>
      </c>
      <c r="B582" s="3">
        <v>383799</v>
      </c>
      <c r="C582" s="3">
        <v>369196</v>
      </c>
      <c r="D582" s="3">
        <v>360238</v>
      </c>
      <c r="E582" s="3">
        <v>8958</v>
      </c>
      <c r="F582" s="4">
        <v>157570</v>
      </c>
      <c r="G582" s="4">
        <v>1851888</v>
      </c>
      <c r="H582" s="26">
        <v>42.6</v>
      </c>
      <c r="I582" s="26">
        <v>34.32</v>
      </c>
      <c r="J582" s="26">
        <v>8.2799999999999994</v>
      </c>
      <c r="K582" s="4">
        <v>-2950.5</v>
      </c>
      <c r="L582" s="4">
        <v>4712.3</v>
      </c>
      <c r="M582" s="4">
        <v>10872.3</v>
      </c>
      <c r="N582" s="4">
        <v>6160</v>
      </c>
    </row>
    <row r="583" spans="1:14" x14ac:dyDescent="0.25">
      <c r="A583" s="2">
        <v>43586</v>
      </c>
      <c r="B583" s="3">
        <v>386162</v>
      </c>
      <c r="C583" s="3">
        <v>371904</v>
      </c>
      <c r="D583" s="3">
        <v>364385</v>
      </c>
      <c r="E583" s="3">
        <v>7519</v>
      </c>
      <c r="F583" s="4">
        <v>154055</v>
      </c>
      <c r="G583" s="4">
        <v>1852208</v>
      </c>
      <c r="H583" s="26">
        <v>42.83</v>
      </c>
      <c r="I583" s="26">
        <v>34.47</v>
      </c>
      <c r="J583" s="26">
        <v>8.36</v>
      </c>
      <c r="K583" s="4">
        <v>-3319.3</v>
      </c>
      <c r="L583" s="4">
        <v>8322.9</v>
      </c>
      <c r="M583" s="4">
        <v>11343</v>
      </c>
      <c r="N583" s="4">
        <v>3020.1</v>
      </c>
    </row>
    <row r="584" spans="1:14" x14ac:dyDescent="0.25">
      <c r="A584" s="2">
        <v>43617</v>
      </c>
      <c r="B584" s="3">
        <v>388092</v>
      </c>
      <c r="C584" s="3">
        <v>371295</v>
      </c>
      <c r="D584" s="3">
        <v>363315</v>
      </c>
      <c r="E584" s="3">
        <v>7980</v>
      </c>
      <c r="F584" s="4">
        <v>154981</v>
      </c>
      <c r="G584" s="4">
        <v>1853285</v>
      </c>
      <c r="H584" s="26">
        <v>43.52</v>
      </c>
      <c r="I584" s="26">
        <v>35.29</v>
      </c>
      <c r="J584" s="26">
        <v>8.23</v>
      </c>
      <c r="K584" s="4">
        <v>-2628.3</v>
      </c>
      <c r="L584" s="4">
        <v>989.5</v>
      </c>
      <c r="M584" s="4">
        <v>9710</v>
      </c>
      <c r="N584" s="4">
        <v>8720.6</v>
      </c>
    </row>
    <row r="585" spans="1:14" x14ac:dyDescent="0.25">
      <c r="A585" s="2">
        <v>43647</v>
      </c>
      <c r="B585" s="3">
        <v>385730</v>
      </c>
      <c r="C585" s="3">
        <v>372627</v>
      </c>
      <c r="D585" s="3">
        <v>364617</v>
      </c>
      <c r="E585" s="3">
        <v>8010</v>
      </c>
      <c r="F585" s="4">
        <v>167404</v>
      </c>
      <c r="G585" s="4">
        <v>1866932</v>
      </c>
      <c r="H585" s="26">
        <v>43.65</v>
      </c>
      <c r="I585" s="26">
        <v>35.49</v>
      </c>
      <c r="J585" s="26">
        <v>8.16</v>
      </c>
      <c r="K585" s="4">
        <v>-11513.6</v>
      </c>
      <c r="L585" s="4">
        <v>5592.7</v>
      </c>
      <c r="M585" s="4">
        <v>16097.3</v>
      </c>
      <c r="N585" s="4">
        <v>10504.5</v>
      </c>
    </row>
    <row r="586" spans="1:14" x14ac:dyDescent="0.25">
      <c r="A586" s="2">
        <v>43678</v>
      </c>
      <c r="B586" s="3">
        <v>386478</v>
      </c>
      <c r="C586" s="3">
        <v>371792</v>
      </c>
      <c r="D586" s="3">
        <v>363865</v>
      </c>
      <c r="E586" s="3">
        <v>7928</v>
      </c>
      <c r="F586" s="4">
        <v>156653</v>
      </c>
      <c r="G586" s="4">
        <v>1872002</v>
      </c>
      <c r="H586" s="26">
        <v>44.21</v>
      </c>
      <c r="I586" s="26">
        <v>35.89</v>
      </c>
      <c r="J586" s="26">
        <v>8.32</v>
      </c>
      <c r="K586" s="4">
        <v>-6252.8</v>
      </c>
      <c r="L586" s="4">
        <v>11216.5</v>
      </c>
      <c r="M586" s="4">
        <v>16630.7</v>
      </c>
      <c r="N586" s="4">
        <v>5414.2</v>
      </c>
    </row>
    <row r="587" spans="1:14" x14ac:dyDescent="0.25">
      <c r="A587" s="2">
        <v>43709</v>
      </c>
      <c r="B587" s="3">
        <v>376434</v>
      </c>
      <c r="C587" s="3">
        <v>357515</v>
      </c>
      <c r="D587" s="3">
        <v>348933</v>
      </c>
      <c r="E587" s="3">
        <v>8583</v>
      </c>
      <c r="F587" s="4">
        <v>150108</v>
      </c>
      <c r="G587" s="4">
        <v>1882738</v>
      </c>
      <c r="H587" s="26">
        <v>44.22</v>
      </c>
      <c r="I587" s="26">
        <v>36.15</v>
      </c>
      <c r="J587" s="26">
        <v>8.07</v>
      </c>
      <c r="K587" s="4">
        <v>-3791.3</v>
      </c>
      <c r="L587" s="4">
        <v>5513.3</v>
      </c>
      <c r="M587" s="4">
        <v>13556</v>
      </c>
      <c r="N587" s="4">
        <v>8042.7</v>
      </c>
    </row>
    <row r="588" spans="1:14" x14ac:dyDescent="0.25">
      <c r="A588" s="2">
        <v>43739</v>
      </c>
      <c r="B588" s="3">
        <v>369836</v>
      </c>
      <c r="C588" s="3">
        <v>353202</v>
      </c>
      <c r="D588" s="3">
        <v>345784</v>
      </c>
      <c r="E588" s="3">
        <v>7418</v>
      </c>
      <c r="F588" s="4">
        <v>158723</v>
      </c>
      <c r="G588" s="4">
        <v>1879331</v>
      </c>
      <c r="H588" s="26">
        <v>44.21</v>
      </c>
      <c r="I588" s="26">
        <v>36.32</v>
      </c>
      <c r="J588" s="26">
        <v>7.89</v>
      </c>
      <c r="K588" s="4">
        <v>-9179.1</v>
      </c>
      <c r="L588" s="4">
        <v>8220.7000000000007</v>
      </c>
      <c r="M588" s="4">
        <v>12476.4</v>
      </c>
      <c r="N588" s="4">
        <v>4255.7</v>
      </c>
    </row>
    <row r="589" spans="1:14" x14ac:dyDescent="0.25">
      <c r="A589" s="2">
        <v>43770</v>
      </c>
      <c r="B589" s="3">
        <v>366376</v>
      </c>
      <c r="C589" s="3">
        <v>351711</v>
      </c>
      <c r="D589" s="3">
        <v>343974</v>
      </c>
      <c r="E589" s="3">
        <v>7738</v>
      </c>
      <c r="F589" s="4">
        <v>153159</v>
      </c>
      <c r="G589" s="4">
        <v>1872595</v>
      </c>
      <c r="H589" s="26">
        <v>44.68</v>
      </c>
      <c r="I589" s="26">
        <v>36.619999999999997</v>
      </c>
      <c r="J589" s="26">
        <v>8.07</v>
      </c>
      <c r="K589" s="4">
        <v>-4184.1000000000004</v>
      </c>
      <c r="L589" s="4">
        <v>8734.6</v>
      </c>
      <c r="M589" s="4">
        <v>13439</v>
      </c>
      <c r="N589" s="4">
        <v>4704.3999999999996</v>
      </c>
    </row>
    <row r="590" spans="1:14" x14ac:dyDescent="0.25">
      <c r="A590" s="2">
        <v>43800</v>
      </c>
      <c r="B590" s="3">
        <v>356884</v>
      </c>
      <c r="C590" s="3">
        <v>339345</v>
      </c>
      <c r="D590" s="3">
        <v>331869</v>
      </c>
      <c r="E590" s="3">
        <v>7476</v>
      </c>
      <c r="F590" s="4">
        <v>154320</v>
      </c>
      <c r="G590" s="4">
        <v>1872800</v>
      </c>
      <c r="H590" s="26">
        <v>44.98</v>
      </c>
      <c r="I590" s="26">
        <v>37.36</v>
      </c>
      <c r="J590" s="26">
        <v>7.62</v>
      </c>
      <c r="K590" s="4">
        <v>-5310.9</v>
      </c>
      <c r="L590" s="4">
        <v>2824.6</v>
      </c>
      <c r="M590" s="4">
        <v>12211.1</v>
      </c>
      <c r="N590" s="4">
        <v>9386.5</v>
      </c>
    </row>
    <row r="591" spans="1:14" x14ac:dyDescent="0.25">
      <c r="A591" s="2">
        <v>43831</v>
      </c>
      <c r="B591" s="3">
        <v>359394</v>
      </c>
      <c r="C591" s="3">
        <v>342390</v>
      </c>
      <c r="D591" s="3">
        <v>332221</v>
      </c>
      <c r="E591" s="3">
        <v>10169</v>
      </c>
      <c r="F591" s="4">
        <v>147147</v>
      </c>
      <c r="G591" s="4">
        <v>1865483</v>
      </c>
      <c r="H591" s="26">
        <v>44.59</v>
      </c>
      <c r="I591" s="26">
        <v>36.69</v>
      </c>
      <c r="J591" s="26">
        <v>7.9</v>
      </c>
      <c r="K591" s="4">
        <v>-10776.9</v>
      </c>
      <c r="L591" s="4">
        <v>2838.1</v>
      </c>
      <c r="M591" s="4">
        <v>11641.2</v>
      </c>
      <c r="N591" s="4">
        <v>8803.1</v>
      </c>
    </row>
    <row r="592" spans="1:14" x14ac:dyDescent="0.25">
      <c r="A592" s="2">
        <v>43862</v>
      </c>
      <c r="B592" s="3">
        <v>362460</v>
      </c>
      <c r="C592" s="3">
        <v>346016</v>
      </c>
      <c r="D592" s="3">
        <v>335364</v>
      </c>
      <c r="E592" s="3">
        <v>10652</v>
      </c>
      <c r="F592" s="4">
        <v>141452</v>
      </c>
      <c r="G592" s="4">
        <v>1852147</v>
      </c>
      <c r="H592" s="26">
        <v>45.03</v>
      </c>
      <c r="I592" s="26">
        <v>36.94</v>
      </c>
      <c r="J592" s="26">
        <v>8.08</v>
      </c>
      <c r="K592" s="4">
        <v>-4962.3</v>
      </c>
      <c r="L592" s="4">
        <v>2456</v>
      </c>
      <c r="M592" s="4">
        <v>10263.6</v>
      </c>
      <c r="N592" s="4">
        <v>7807.5</v>
      </c>
    </row>
    <row r="593" spans="1:14" x14ac:dyDescent="0.25">
      <c r="A593" s="2">
        <v>43891</v>
      </c>
      <c r="B593" s="3">
        <v>343165</v>
      </c>
      <c r="C593" s="3">
        <v>323033</v>
      </c>
      <c r="D593" s="3">
        <v>310695</v>
      </c>
      <c r="E593" s="3">
        <v>12338</v>
      </c>
      <c r="F593" s="4">
        <v>129167</v>
      </c>
      <c r="G593" s="4">
        <v>1824740</v>
      </c>
      <c r="H593" s="26">
        <v>45.41</v>
      </c>
      <c r="I593" s="26">
        <v>37.79</v>
      </c>
      <c r="J593" s="26">
        <v>7.62</v>
      </c>
      <c r="K593" s="4">
        <v>-3418.5</v>
      </c>
      <c r="L593" s="4">
        <v>7810.4</v>
      </c>
      <c r="M593" s="4">
        <v>12875</v>
      </c>
      <c r="N593" s="4">
        <v>5064.6000000000004</v>
      </c>
    </row>
    <row r="594" spans="1:14" x14ac:dyDescent="0.25">
      <c r="A594" s="2">
        <v>43922</v>
      </c>
      <c r="B594" s="3">
        <v>339317</v>
      </c>
      <c r="C594" s="3">
        <v>319264</v>
      </c>
      <c r="D594" s="3">
        <v>309484</v>
      </c>
      <c r="E594" s="3">
        <v>9780</v>
      </c>
      <c r="F594" s="4">
        <v>105732</v>
      </c>
      <c r="G594" s="4">
        <v>1772901</v>
      </c>
      <c r="H594" s="26">
        <v>47.24</v>
      </c>
      <c r="I594" s="26">
        <v>39.81</v>
      </c>
      <c r="J594" s="26">
        <v>7.42</v>
      </c>
      <c r="K594" s="4">
        <v>2151.6</v>
      </c>
      <c r="L594" s="4">
        <v>974.8</v>
      </c>
      <c r="M594" s="4">
        <v>5603.2</v>
      </c>
      <c r="N594" s="4">
        <v>4628.3999999999996</v>
      </c>
    </row>
    <row r="595" spans="1:14" x14ac:dyDescent="0.25">
      <c r="A595" s="2">
        <v>43952</v>
      </c>
      <c r="B595" s="3">
        <v>345706</v>
      </c>
      <c r="C595" s="3">
        <v>324566</v>
      </c>
      <c r="D595" s="3">
        <v>314351</v>
      </c>
      <c r="E595" s="3">
        <v>10215</v>
      </c>
      <c r="F595" s="4">
        <v>101400</v>
      </c>
      <c r="G595" s="4">
        <v>1720246</v>
      </c>
      <c r="H595" s="26">
        <v>49.4</v>
      </c>
      <c r="I595" s="26">
        <v>41.94</v>
      </c>
      <c r="J595" s="26">
        <v>7.46</v>
      </c>
      <c r="K595" s="4">
        <v>425</v>
      </c>
      <c r="L595" s="4">
        <v>2527.6</v>
      </c>
      <c r="M595" s="4">
        <v>9417.1</v>
      </c>
      <c r="N595" s="4">
        <v>6889.5</v>
      </c>
    </row>
    <row r="596" spans="1:14" x14ac:dyDescent="0.25">
      <c r="A596" s="2">
        <v>43983</v>
      </c>
      <c r="B596" s="3">
        <v>348781</v>
      </c>
      <c r="C596" s="3">
        <v>327157</v>
      </c>
      <c r="D596" s="3">
        <v>313879</v>
      </c>
      <c r="E596" s="3">
        <v>13278</v>
      </c>
      <c r="F596" s="4">
        <v>115719</v>
      </c>
      <c r="G596" s="4">
        <v>1680984</v>
      </c>
      <c r="H596" s="26">
        <v>52.25</v>
      </c>
      <c r="I596" s="26">
        <v>44.39</v>
      </c>
      <c r="J596" s="26">
        <v>7.86</v>
      </c>
      <c r="K596" s="4">
        <v>3042.5</v>
      </c>
      <c r="L596" s="4">
        <v>4891.3</v>
      </c>
      <c r="M596" s="4">
        <v>10518.2</v>
      </c>
      <c r="N596" s="4">
        <v>5626.9</v>
      </c>
    </row>
    <row r="597" spans="1:14" x14ac:dyDescent="0.25">
      <c r="A597" s="2">
        <v>44013</v>
      </c>
      <c r="B597" s="3">
        <v>354664</v>
      </c>
      <c r="C597" s="3">
        <v>334087</v>
      </c>
      <c r="D597" s="3">
        <v>318242</v>
      </c>
      <c r="E597" s="3">
        <v>15846</v>
      </c>
      <c r="F597" s="4">
        <v>120769</v>
      </c>
      <c r="G597" s="4">
        <v>1634349</v>
      </c>
      <c r="H597" s="26">
        <v>53.62</v>
      </c>
      <c r="I597" s="26">
        <v>45.97</v>
      </c>
      <c r="J597" s="26">
        <v>7.65</v>
      </c>
      <c r="K597" s="4">
        <v>-412.7</v>
      </c>
      <c r="L597" s="4">
        <v>4827.8</v>
      </c>
      <c r="M597" s="4">
        <v>11096.9</v>
      </c>
      <c r="N597" s="4">
        <v>6269.1</v>
      </c>
    </row>
    <row r="598" spans="1:14" x14ac:dyDescent="0.25">
      <c r="A598" s="2">
        <v>44044</v>
      </c>
      <c r="B598" s="3">
        <v>356092</v>
      </c>
      <c r="C598" s="3">
        <v>336943</v>
      </c>
      <c r="D598" s="3">
        <v>321067</v>
      </c>
      <c r="E598" s="3">
        <v>15876</v>
      </c>
      <c r="F598" s="4">
        <v>115608</v>
      </c>
      <c r="G598" s="4">
        <v>1593303</v>
      </c>
      <c r="H598" s="26">
        <v>50.59</v>
      </c>
      <c r="I598" s="26">
        <v>42.56</v>
      </c>
      <c r="J598" s="26">
        <v>8.0299999999999994</v>
      </c>
      <c r="K598" s="4">
        <v>1154.7</v>
      </c>
      <c r="L598" s="4">
        <v>2046.1</v>
      </c>
      <c r="M598" s="4">
        <v>9971.7000000000007</v>
      </c>
      <c r="N598" s="4">
        <v>7925.5</v>
      </c>
    </row>
    <row r="599" spans="1:14" x14ac:dyDescent="0.25">
      <c r="A599" s="2">
        <v>44075</v>
      </c>
      <c r="B599" s="3">
        <v>356606</v>
      </c>
      <c r="C599" s="3">
        <v>337430</v>
      </c>
      <c r="D599" s="3">
        <v>321543</v>
      </c>
      <c r="E599" s="3">
        <v>15888</v>
      </c>
      <c r="F599" s="4">
        <v>118930</v>
      </c>
      <c r="G599" s="4">
        <v>1562126</v>
      </c>
      <c r="H599" s="26">
        <v>51.81</v>
      </c>
      <c r="I599" s="26">
        <v>43.53</v>
      </c>
      <c r="J599" s="26">
        <v>8.2799999999999994</v>
      </c>
      <c r="K599" s="4">
        <v>-17.600000000000001</v>
      </c>
      <c r="L599" s="4">
        <v>2847.3</v>
      </c>
      <c r="M599" s="4">
        <v>8804</v>
      </c>
      <c r="N599" s="4">
        <v>5956.7</v>
      </c>
    </row>
    <row r="600" spans="1:14" x14ac:dyDescent="0.25">
      <c r="A600" s="2">
        <v>44105</v>
      </c>
      <c r="B600" s="3">
        <v>354546</v>
      </c>
      <c r="C600" s="3">
        <v>335069</v>
      </c>
      <c r="D600" s="3">
        <v>319487</v>
      </c>
      <c r="E600" s="3">
        <v>15582</v>
      </c>
      <c r="F600" s="4">
        <v>118698</v>
      </c>
      <c r="G600" s="4">
        <v>1522100</v>
      </c>
      <c r="H600" s="26">
        <v>52.18</v>
      </c>
      <c r="I600" s="26">
        <v>43.52</v>
      </c>
      <c r="J600" s="26">
        <v>8.66</v>
      </c>
      <c r="K600" s="4">
        <v>-1196.2</v>
      </c>
      <c r="L600" s="4">
        <v>3616.3</v>
      </c>
      <c r="M600" s="4">
        <v>10585.3</v>
      </c>
      <c r="N600" s="4">
        <v>6969</v>
      </c>
    </row>
    <row r="601" spans="1:14" x14ac:dyDescent="0.25">
      <c r="A601" s="2">
        <v>44136</v>
      </c>
      <c r="B601" s="3">
        <v>356004</v>
      </c>
      <c r="C601" s="3">
        <v>334187</v>
      </c>
      <c r="D601" s="3">
        <v>317017</v>
      </c>
      <c r="E601" s="3">
        <v>17170</v>
      </c>
      <c r="F601" s="4">
        <v>124582</v>
      </c>
      <c r="G601" s="4">
        <v>1493523</v>
      </c>
      <c r="H601" s="26">
        <v>52.32</v>
      </c>
      <c r="I601" s="26">
        <v>43.91</v>
      </c>
      <c r="J601" s="26">
        <v>8.41</v>
      </c>
      <c r="K601" s="4">
        <v>-2483.8000000000002</v>
      </c>
      <c r="L601" s="4">
        <v>2332.4</v>
      </c>
      <c r="M601" s="4">
        <v>7489.6</v>
      </c>
      <c r="N601" s="4">
        <v>5157.2</v>
      </c>
    </row>
    <row r="602" spans="1:14" x14ac:dyDescent="0.25">
      <c r="A602" s="2">
        <v>44166</v>
      </c>
      <c r="B602" s="3">
        <v>355620</v>
      </c>
      <c r="C602" s="3">
        <v>332000</v>
      </c>
      <c r="D602" s="3">
        <v>313463</v>
      </c>
      <c r="E602" s="3">
        <v>18537</v>
      </c>
      <c r="F602" s="4">
        <v>136326</v>
      </c>
      <c r="G602" s="4">
        <v>1475529</v>
      </c>
      <c r="H602" s="26">
        <v>52.81</v>
      </c>
      <c r="I602" s="26">
        <v>44.21</v>
      </c>
      <c r="J602" s="26">
        <v>8.6</v>
      </c>
      <c r="K602" s="4">
        <v>-8419.5</v>
      </c>
      <c r="L602" s="4">
        <v>1102.2</v>
      </c>
      <c r="M602" s="4">
        <v>13076.7</v>
      </c>
      <c r="N602" s="4">
        <v>11974.6</v>
      </c>
    </row>
    <row r="603" spans="1:14" x14ac:dyDescent="0.25">
      <c r="A603" s="2">
        <v>44197</v>
      </c>
      <c r="B603" s="3">
        <v>355416</v>
      </c>
      <c r="C603" s="3">
        <v>333234</v>
      </c>
      <c r="D603" s="3">
        <v>316596</v>
      </c>
      <c r="E603" s="3">
        <v>16638</v>
      </c>
      <c r="F603" s="4">
        <v>126104</v>
      </c>
      <c r="G603" s="4">
        <v>1454487</v>
      </c>
      <c r="H603" s="26">
        <v>52.52</v>
      </c>
      <c r="I603" s="26">
        <v>44.02</v>
      </c>
      <c r="J603" s="26">
        <v>8.5</v>
      </c>
      <c r="K603" s="4">
        <v>-8247.4</v>
      </c>
      <c r="L603" s="4">
        <v>3398</v>
      </c>
      <c r="M603" s="4">
        <v>8181.6</v>
      </c>
      <c r="N603" s="4">
        <v>4783.6000000000004</v>
      </c>
    </row>
    <row r="604" spans="1:14" x14ac:dyDescent="0.25">
      <c r="A604" s="2">
        <v>44228</v>
      </c>
      <c r="B604" s="3">
        <v>356070</v>
      </c>
      <c r="C604" s="3">
        <v>337449</v>
      </c>
      <c r="D604" s="3">
        <v>316208</v>
      </c>
      <c r="E604" s="3">
        <v>21241</v>
      </c>
      <c r="F604" s="4">
        <v>130128</v>
      </c>
      <c r="G604" s="4">
        <v>1443163</v>
      </c>
      <c r="H604" s="26">
        <v>52.54</v>
      </c>
      <c r="I604" s="26">
        <v>43.86</v>
      </c>
      <c r="J604" s="26">
        <v>8.68</v>
      </c>
      <c r="K604" s="4">
        <v>-4031</v>
      </c>
      <c r="L604" s="4">
        <v>8737.7999999999993</v>
      </c>
      <c r="M604" s="4">
        <v>13796.6</v>
      </c>
      <c r="N604" s="4">
        <v>5058.8</v>
      </c>
    </row>
    <row r="605" spans="1:14" x14ac:dyDescent="0.25">
      <c r="A605" s="2">
        <v>44256</v>
      </c>
      <c r="B605" s="3">
        <v>347413</v>
      </c>
      <c r="C605" s="3">
        <v>324804</v>
      </c>
      <c r="D605" s="3">
        <v>307598</v>
      </c>
      <c r="E605" s="3">
        <v>17207</v>
      </c>
      <c r="F605" s="4">
        <v>136129</v>
      </c>
      <c r="G605" s="4">
        <v>1450126</v>
      </c>
      <c r="H605" s="26">
        <v>52.08</v>
      </c>
      <c r="I605" s="26">
        <v>43.37</v>
      </c>
      <c r="J605" s="26">
        <v>8.7100000000000009</v>
      </c>
      <c r="K605" s="4">
        <v>-8199.6</v>
      </c>
      <c r="L605" s="4">
        <v>9365</v>
      </c>
      <c r="M605" s="4">
        <v>21961.200000000001</v>
      </c>
      <c r="N605" s="4">
        <v>12596.3</v>
      </c>
    </row>
    <row r="606" spans="1:14" x14ac:dyDescent="0.25">
      <c r="A606" s="2">
        <v>44287</v>
      </c>
      <c r="B606" s="3">
        <v>350996</v>
      </c>
      <c r="C606" s="3">
        <v>332213</v>
      </c>
      <c r="D606" s="3">
        <v>311840</v>
      </c>
      <c r="E606" s="3">
        <v>20373</v>
      </c>
      <c r="F606" s="4">
        <v>132569</v>
      </c>
      <c r="G606" s="4">
        <v>1476963</v>
      </c>
      <c r="H606" s="26">
        <v>50.86</v>
      </c>
      <c r="I606" s="26">
        <v>42.59</v>
      </c>
      <c r="J606" s="26">
        <v>8.27</v>
      </c>
      <c r="K606" s="4">
        <v>3981.2</v>
      </c>
      <c r="L606" s="4">
        <v>4481.7</v>
      </c>
      <c r="M606" s="4">
        <v>9899.7000000000007</v>
      </c>
      <c r="N606" s="4">
        <v>5418.1</v>
      </c>
    </row>
    <row r="607" spans="1:14" x14ac:dyDescent="0.25">
      <c r="A607" s="2">
        <v>44317</v>
      </c>
      <c r="B607" s="3">
        <v>353448</v>
      </c>
      <c r="C607" s="3">
        <v>336116</v>
      </c>
      <c r="D607" s="3">
        <v>311434</v>
      </c>
      <c r="E607" s="3">
        <v>24682</v>
      </c>
      <c r="F607" s="4">
        <v>138203</v>
      </c>
      <c r="G607" s="4">
        <v>1513766</v>
      </c>
      <c r="H607" s="26">
        <v>50.44</v>
      </c>
      <c r="I607" s="26">
        <v>42.22</v>
      </c>
      <c r="J607" s="26">
        <v>8.23</v>
      </c>
      <c r="K607" s="4">
        <v>2752.1</v>
      </c>
      <c r="L607" s="4">
        <v>1303.9000000000001</v>
      </c>
      <c r="M607" s="4">
        <v>7641.4</v>
      </c>
      <c r="N607" s="4">
        <v>6337.6</v>
      </c>
    </row>
    <row r="608" spans="1:14" x14ac:dyDescent="0.25">
      <c r="A608" s="2">
        <v>44348</v>
      </c>
      <c r="B608" s="3">
        <v>352486</v>
      </c>
      <c r="C608" s="3">
        <v>329941</v>
      </c>
      <c r="D608" s="3">
        <v>307384</v>
      </c>
      <c r="E608" s="3">
        <v>22557</v>
      </c>
      <c r="F608" s="4">
        <v>145752</v>
      </c>
      <c r="G608" s="4">
        <v>1543800</v>
      </c>
      <c r="H608" s="26">
        <v>50.8</v>
      </c>
      <c r="I608" s="26">
        <v>42.57</v>
      </c>
      <c r="J608" s="26">
        <v>8.23</v>
      </c>
      <c r="K608" s="4">
        <v>2363.8000000000002</v>
      </c>
      <c r="L608" s="4">
        <v>-525.4</v>
      </c>
      <c r="M608" s="4">
        <v>8095.1</v>
      </c>
      <c r="N608" s="4">
        <v>8620.5</v>
      </c>
    </row>
    <row r="609" spans="1:14" x14ac:dyDescent="0.25">
      <c r="A609" s="2">
        <v>44378</v>
      </c>
      <c r="B609" s="3">
        <v>355671</v>
      </c>
      <c r="C609" s="3">
        <v>334702</v>
      </c>
      <c r="D609" s="3">
        <v>312111</v>
      </c>
      <c r="E609" s="3">
        <v>22591</v>
      </c>
      <c r="F609" s="4">
        <v>148645</v>
      </c>
      <c r="G609" s="4">
        <v>1571676</v>
      </c>
      <c r="H609" s="26">
        <v>50.77</v>
      </c>
      <c r="I609" s="26">
        <v>42.42</v>
      </c>
      <c r="J609" s="26">
        <v>8.34</v>
      </c>
      <c r="K609" s="4">
        <v>-3094.3</v>
      </c>
      <c r="L609" s="4">
        <v>7843.9</v>
      </c>
      <c r="M609" s="4">
        <v>13442.5</v>
      </c>
      <c r="N609" s="4">
        <v>5598.6</v>
      </c>
    </row>
    <row r="610" spans="1:14" x14ac:dyDescent="0.25">
      <c r="A610" s="2">
        <v>44409</v>
      </c>
      <c r="B610" s="3">
        <v>370395</v>
      </c>
      <c r="C610" s="3">
        <v>335059</v>
      </c>
      <c r="D610" s="3">
        <v>316199</v>
      </c>
      <c r="E610" s="3">
        <v>18861</v>
      </c>
      <c r="F610" s="4">
        <v>146261</v>
      </c>
      <c r="G610" s="4">
        <v>1602329</v>
      </c>
      <c r="H610" s="26">
        <v>50.54</v>
      </c>
      <c r="I610" s="26">
        <v>42.16</v>
      </c>
      <c r="J610" s="26">
        <v>8.3800000000000008</v>
      </c>
      <c r="K610" s="4">
        <v>-1733.4</v>
      </c>
      <c r="L610" s="4">
        <v>6188.8</v>
      </c>
      <c r="M610" s="4">
        <v>10410.700000000001</v>
      </c>
      <c r="N610" s="4">
        <v>4221.8999999999996</v>
      </c>
    </row>
    <row r="611" spans="1:14" x14ac:dyDescent="0.25">
      <c r="A611" s="2">
        <v>44440</v>
      </c>
      <c r="B611" s="3">
        <v>368886</v>
      </c>
      <c r="C611" s="3">
        <v>331446</v>
      </c>
      <c r="D611" s="3">
        <v>314343</v>
      </c>
      <c r="E611" s="3">
        <v>17103</v>
      </c>
      <c r="F611" s="4">
        <v>144473</v>
      </c>
      <c r="G611" s="4">
        <v>1627872</v>
      </c>
      <c r="H611" s="26">
        <v>50.41</v>
      </c>
      <c r="I611" s="26">
        <v>41.9</v>
      </c>
      <c r="J611" s="26">
        <v>8.51</v>
      </c>
      <c r="K611" s="4">
        <v>-3234</v>
      </c>
      <c r="L611" s="4">
        <v>2419.1999999999998</v>
      </c>
      <c r="M611" s="4">
        <v>15960.7</v>
      </c>
      <c r="N611" s="4">
        <v>13541.5</v>
      </c>
    </row>
    <row r="612" spans="1:14" x14ac:dyDescent="0.25">
      <c r="A612" s="2">
        <v>44470</v>
      </c>
      <c r="B612" s="3">
        <v>367927</v>
      </c>
      <c r="C612" s="3">
        <v>328154</v>
      </c>
      <c r="D612" s="3">
        <v>312083</v>
      </c>
      <c r="E612" s="3">
        <v>16071</v>
      </c>
      <c r="F612" s="4">
        <v>139676</v>
      </c>
      <c r="G612" s="4">
        <v>1648851</v>
      </c>
      <c r="H612" s="26">
        <v>50.11</v>
      </c>
      <c r="I612" s="26">
        <v>41.37</v>
      </c>
      <c r="J612" s="26">
        <v>8.74</v>
      </c>
      <c r="K612" s="4">
        <v>-5762.1</v>
      </c>
      <c r="L612" s="4">
        <v>3375.2</v>
      </c>
      <c r="M612" s="4">
        <v>8311.7000000000007</v>
      </c>
      <c r="N612" s="4">
        <v>4936.5</v>
      </c>
    </row>
    <row r="613" spans="1:14" x14ac:dyDescent="0.25">
      <c r="A613" s="2">
        <v>44501</v>
      </c>
      <c r="B613" s="3">
        <v>367772</v>
      </c>
      <c r="C613" s="3">
        <v>326368</v>
      </c>
      <c r="D613" s="3">
        <v>308380</v>
      </c>
      <c r="E613" s="3">
        <v>17988</v>
      </c>
      <c r="F613" s="4">
        <v>141939</v>
      </c>
      <c r="G613" s="4">
        <v>1666207</v>
      </c>
      <c r="H613" s="26">
        <v>49.9</v>
      </c>
      <c r="I613" s="26">
        <v>41.1</v>
      </c>
      <c r="J613" s="26">
        <v>8.8000000000000007</v>
      </c>
      <c r="K613" s="4">
        <v>-7935.7</v>
      </c>
      <c r="L613" s="4">
        <v>5030.5</v>
      </c>
      <c r="M613" s="4">
        <v>9531.4</v>
      </c>
      <c r="N613" s="4">
        <v>4500.8</v>
      </c>
    </row>
    <row r="614" spans="1:14" x14ac:dyDescent="0.25">
      <c r="A614" s="2">
        <v>44531</v>
      </c>
      <c r="B614" s="3">
        <v>362204</v>
      </c>
      <c r="C614" s="3">
        <v>309370</v>
      </c>
      <c r="D614" s="3">
        <v>294405</v>
      </c>
      <c r="E614" s="3">
        <v>14965</v>
      </c>
      <c r="F614" s="4">
        <v>140612</v>
      </c>
      <c r="G614" s="4">
        <v>1670493</v>
      </c>
      <c r="H614" s="26">
        <v>49.7</v>
      </c>
      <c r="I614" s="26">
        <v>40.869999999999997</v>
      </c>
      <c r="J614" s="26">
        <v>8.83</v>
      </c>
      <c r="K614" s="4">
        <v>-7268.7</v>
      </c>
      <c r="L614" s="4">
        <v>-5178.1000000000004</v>
      </c>
      <c r="M614" s="4">
        <v>5731.6</v>
      </c>
      <c r="N614" s="4">
        <v>10909.7</v>
      </c>
    </row>
    <row r="615" spans="1:14" x14ac:dyDescent="0.25">
      <c r="A615" s="2">
        <v>44562</v>
      </c>
      <c r="B615" s="3">
        <v>358398</v>
      </c>
      <c r="C615" s="3">
        <v>307492</v>
      </c>
      <c r="D615" s="3">
        <v>292468</v>
      </c>
      <c r="E615" s="3">
        <v>15024</v>
      </c>
      <c r="F615" s="4">
        <v>130901</v>
      </c>
      <c r="G615" s="4">
        <v>1675289</v>
      </c>
      <c r="H615" s="26">
        <v>48.95</v>
      </c>
      <c r="I615" s="26">
        <v>40.299999999999997</v>
      </c>
      <c r="J615" s="26">
        <v>8.65</v>
      </c>
      <c r="K615" s="4">
        <v>-6869.7</v>
      </c>
      <c r="L615" s="4">
        <v>4038.4</v>
      </c>
      <c r="M615" s="4">
        <v>7237.9</v>
      </c>
      <c r="N615" s="4">
        <v>3199.4</v>
      </c>
    </row>
    <row r="616" spans="1:14" x14ac:dyDescent="0.25">
      <c r="A616" s="2">
        <v>44593</v>
      </c>
      <c r="B616" s="3">
        <v>357740</v>
      </c>
      <c r="C616" s="3">
        <v>306762</v>
      </c>
      <c r="D616" s="3">
        <v>292439</v>
      </c>
      <c r="E616" s="3">
        <v>14323</v>
      </c>
      <c r="F616" s="4">
        <v>144805</v>
      </c>
      <c r="G616" s="4">
        <v>1689966</v>
      </c>
      <c r="H616" s="26">
        <v>48.47</v>
      </c>
      <c r="I616" s="26">
        <v>40.15</v>
      </c>
      <c r="J616" s="26">
        <v>8.32</v>
      </c>
      <c r="K616" s="4">
        <v>-1441.8</v>
      </c>
      <c r="L616" s="4">
        <v>9434.2000000000007</v>
      </c>
      <c r="M616" s="4">
        <v>18090.5</v>
      </c>
      <c r="N616" s="4">
        <v>8656.2999999999993</v>
      </c>
    </row>
    <row r="617" spans="1:14" x14ac:dyDescent="0.25">
      <c r="A617" s="2">
        <v>44621</v>
      </c>
      <c r="B617" s="3">
        <v>353169</v>
      </c>
      <c r="C617" s="3">
        <v>306127</v>
      </c>
      <c r="D617" s="3">
        <v>293677</v>
      </c>
      <c r="E617" s="3">
        <v>12450</v>
      </c>
      <c r="F617" s="4">
        <v>169179</v>
      </c>
      <c r="G617" s="4">
        <v>1723016</v>
      </c>
      <c r="H617" s="26">
        <v>48.62</v>
      </c>
      <c r="I617" s="26">
        <v>41.04</v>
      </c>
      <c r="J617" s="26">
        <v>7.58</v>
      </c>
      <c r="K617" s="4">
        <v>-1799.7</v>
      </c>
      <c r="L617" s="4">
        <v>6919.9</v>
      </c>
      <c r="M617" s="4">
        <v>12502</v>
      </c>
      <c r="N617" s="4">
        <v>5582.1</v>
      </c>
    </row>
    <row r="618" spans="1:14" x14ac:dyDescent="0.25">
      <c r="A618" s="2">
        <v>44652</v>
      </c>
      <c r="B618" s="3">
        <v>345097</v>
      </c>
      <c r="C618" s="3">
        <v>310625</v>
      </c>
      <c r="D618" s="3">
        <v>297307</v>
      </c>
      <c r="E618" s="3">
        <v>13318</v>
      </c>
      <c r="F618" s="4">
        <v>174626</v>
      </c>
      <c r="G618" s="4">
        <v>1765072</v>
      </c>
      <c r="H618" s="26">
        <v>48.4</v>
      </c>
      <c r="I618" s="26">
        <v>40.840000000000003</v>
      </c>
      <c r="J618" s="26">
        <v>7.56</v>
      </c>
      <c r="K618" s="4">
        <v>1687.2</v>
      </c>
      <c r="L618" s="4">
        <v>10918.1</v>
      </c>
      <c r="M618" s="4">
        <v>16705.900000000001</v>
      </c>
      <c r="N618" s="4">
        <v>5787.7</v>
      </c>
    </row>
    <row r="619" spans="1:14" x14ac:dyDescent="0.25">
      <c r="A619" s="2">
        <v>44682</v>
      </c>
      <c r="B619" s="3">
        <v>346415</v>
      </c>
      <c r="C619" s="3">
        <v>315197</v>
      </c>
      <c r="D619" s="3">
        <v>299636</v>
      </c>
      <c r="E619" s="3">
        <v>15561</v>
      </c>
      <c r="F619" s="4">
        <v>169573</v>
      </c>
      <c r="G619" s="4">
        <v>1796443</v>
      </c>
      <c r="H619" s="26">
        <v>48.64</v>
      </c>
      <c r="I619" s="26">
        <v>41.22</v>
      </c>
      <c r="J619" s="26">
        <v>7.42</v>
      </c>
      <c r="K619" s="4">
        <v>-3470.6</v>
      </c>
      <c r="L619" s="4">
        <v>3436.5</v>
      </c>
      <c r="M619" s="4">
        <v>9729.2999999999993</v>
      </c>
      <c r="N619" s="4">
        <v>6292.8</v>
      </c>
    </row>
    <row r="620" spans="1:14" x14ac:dyDescent="0.25">
      <c r="A620" s="2">
        <v>44713</v>
      </c>
      <c r="B620" s="3">
        <v>341958</v>
      </c>
      <c r="C620" s="3">
        <v>311065</v>
      </c>
      <c r="D620" s="3">
        <v>295433</v>
      </c>
      <c r="E620" s="3">
        <v>15632</v>
      </c>
      <c r="F620" s="4">
        <v>166633</v>
      </c>
      <c r="G620" s="4">
        <v>1817323</v>
      </c>
      <c r="H620" s="26">
        <v>48.57</v>
      </c>
      <c r="I620" s="26">
        <v>41</v>
      </c>
      <c r="J620" s="26">
        <v>7.57</v>
      </c>
      <c r="K620" s="4">
        <v>871.8</v>
      </c>
      <c r="L620" s="4">
        <v>3275.2</v>
      </c>
      <c r="M620" s="4">
        <v>10405.9</v>
      </c>
      <c r="N620" s="4">
        <v>7130.7</v>
      </c>
    </row>
    <row r="621" spans="1:14" x14ac:dyDescent="0.25">
      <c r="A621" s="2">
        <v>44743</v>
      </c>
      <c r="B621" s="3">
        <v>346403</v>
      </c>
      <c r="C621" s="3">
        <v>306440</v>
      </c>
      <c r="D621" s="3">
        <v>294710</v>
      </c>
      <c r="E621" s="3">
        <v>11731</v>
      </c>
      <c r="F621" s="4">
        <v>161594</v>
      </c>
      <c r="G621" s="4">
        <v>1830272</v>
      </c>
      <c r="H621" s="26">
        <v>48.16</v>
      </c>
      <c r="I621" s="26">
        <v>40.74</v>
      </c>
      <c r="J621" s="26">
        <v>7.42</v>
      </c>
      <c r="K621" s="4">
        <v>-5278.7</v>
      </c>
      <c r="L621" s="4">
        <v>7176.3</v>
      </c>
      <c r="M621" s="4">
        <v>12835.9</v>
      </c>
      <c r="N621" s="4">
        <v>5659.5</v>
      </c>
    </row>
    <row r="622" spans="1:14" x14ac:dyDescent="0.25">
      <c r="A622" s="2">
        <v>44774</v>
      </c>
      <c r="B622" s="3">
        <v>339664</v>
      </c>
      <c r="C622" s="3">
        <v>295676</v>
      </c>
      <c r="D622" s="3">
        <v>282006</v>
      </c>
      <c r="E622" s="3">
        <v>13669</v>
      </c>
      <c r="F622" s="4">
        <v>169440</v>
      </c>
      <c r="G622" s="4">
        <v>1853451</v>
      </c>
      <c r="H622" s="26">
        <v>48.45</v>
      </c>
      <c r="I622" s="26">
        <v>41.24</v>
      </c>
      <c r="J622" s="26">
        <v>7.21</v>
      </c>
      <c r="K622" s="4">
        <v>-6619.4</v>
      </c>
      <c r="L622" s="4">
        <v>9731.2000000000007</v>
      </c>
      <c r="M622" s="4">
        <v>14914.8</v>
      </c>
      <c r="N622" s="4">
        <v>5183.5</v>
      </c>
    </row>
    <row r="623" spans="1:14" x14ac:dyDescent="0.25">
      <c r="A623" s="2">
        <v>44805</v>
      </c>
      <c r="B623" s="3">
        <v>327580</v>
      </c>
      <c r="C623" s="3">
        <v>280004</v>
      </c>
      <c r="D623" s="3">
        <v>269263</v>
      </c>
      <c r="E623" s="3">
        <v>10741</v>
      </c>
      <c r="F623" s="4">
        <v>163414</v>
      </c>
      <c r="G623" s="4">
        <v>1872392</v>
      </c>
      <c r="H623" s="26">
        <v>48.23</v>
      </c>
      <c r="I623" s="26">
        <v>40.82</v>
      </c>
      <c r="J623" s="26">
        <v>7.41</v>
      </c>
      <c r="K623" s="4">
        <v>-6757.4</v>
      </c>
      <c r="L623" s="4">
        <v>9156.1</v>
      </c>
      <c r="M623" s="4">
        <v>14681.3</v>
      </c>
      <c r="N623" s="4">
        <v>5525.1</v>
      </c>
    </row>
    <row r="624" spans="1:14" x14ac:dyDescent="0.25">
      <c r="A624" s="2">
        <v>44835</v>
      </c>
      <c r="B624" s="3">
        <v>325546</v>
      </c>
      <c r="C624" s="3">
        <v>274386</v>
      </c>
      <c r="D624" s="3">
        <v>263105</v>
      </c>
      <c r="E624" s="3">
        <v>11280</v>
      </c>
      <c r="F624" s="4">
        <v>167312</v>
      </c>
      <c r="G624" s="4">
        <v>1900027</v>
      </c>
      <c r="H624" s="26">
        <v>47.7</v>
      </c>
      <c r="I624" s="26">
        <v>40.39</v>
      </c>
      <c r="J624" s="26">
        <v>7.31</v>
      </c>
      <c r="K624" s="4">
        <v>-4792</v>
      </c>
      <c r="L624" s="4">
        <v>4455</v>
      </c>
      <c r="M624" s="4">
        <v>9848.4</v>
      </c>
      <c r="N624" s="4">
        <v>5393.3</v>
      </c>
    </row>
    <row r="625" spans="1:14" x14ac:dyDescent="0.25">
      <c r="A625" s="2">
        <v>44866</v>
      </c>
      <c r="B625" s="3">
        <v>331505</v>
      </c>
      <c r="C625" s="3">
        <v>284717</v>
      </c>
      <c r="D625" s="3">
        <v>275321</v>
      </c>
      <c r="E625" s="3">
        <v>9396</v>
      </c>
      <c r="F625" s="4">
        <v>166555</v>
      </c>
      <c r="G625" s="4">
        <v>1924643</v>
      </c>
      <c r="H625" s="26">
        <v>47.86</v>
      </c>
      <c r="I625" s="26">
        <v>40.39</v>
      </c>
      <c r="J625" s="26">
        <v>7.47</v>
      </c>
      <c r="K625" s="4">
        <v>-616.70000000000005</v>
      </c>
      <c r="L625" s="4">
        <v>6543.8</v>
      </c>
      <c r="M625" s="4">
        <v>11855.6</v>
      </c>
      <c r="N625" s="4">
        <v>5311.8</v>
      </c>
    </row>
    <row r="626" spans="1:14" x14ac:dyDescent="0.25">
      <c r="A626" s="2">
        <v>44896</v>
      </c>
      <c r="B626" s="3">
        <v>324703</v>
      </c>
      <c r="C626" s="3">
        <v>271893</v>
      </c>
      <c r="D626" s="3">
        <v>263905</v>
      </c>
      <c r="E626" s="3">
        <v>7988</v>
      </c>
      <c r="F626" s="4">
        <v>167541</v>
      </c>
      <c r="G626" s="4">
        <v>1951572</v>
      </c>
      <c r="H626" s="26">
        <v>47.89</v>
      </c>
      <c r="I626" s="26">
        <v>40.450000000000003</v>
      </c>
      <c r="J626" s="26">
        <v>7.43</v>
      </c>
      <c r="K626" s="4">
        <v>-7069.8</v>
      </c>
      <c r="L626" s="4">
        <v>-478.6</v>
      </c>
      <c r="M626" s="4">
        <v>9008.7000000000007</v>
      </c>
      <c r="N626" s="4">
        <v>9487.2999999999993</v>
      </c>
    </row>
    <row r="627" spans="1:14" x14ac:dyDescent="0.25">
      <c r="A627" s="2">
        <v>44927</v>
      </c>
      <c r="B627" s="3">
        <v>331122</v>
      </c>
      <c r="C627" s="3">
        <v>285682</v>
      </c>
      <c r="D627" s="3">
        <v>270814</v>
      </c>
      <c r="E627" s="3">
        <v>14869</v>
      </c>
      <c r="F627" s="4">
        <v>155630</v>
      </c>
      <c r="G627" s="4">
        <v>1976302</v>
      </c>
      <c r="H627" s="26">
        <v>47.14</v>
      </c>
      <c r="I627" s="26">
        <v>39.81</v>
      </c>
      <c r="J627" s="26">
        <v>7.32</v>
      </c>
      <c r="K627" s="4">
        <v>-7849.8</v>
      </c>
      <c r="L627" s="4">
        <v>4940.8</v>
      </c>
      <c r="M627" s="4">
        <v>10339.6</v>
      </c>
      <c r="N627" s="4">
        <v>5398.8</v>
      </c>
    </row>
    <row r="628" spans="1:14" x14ac:dyDescent="0.25">
      <c r="A628" s="2">
        <v>44958</v>
      </c>
      <c r="B628" s="3">
        <v>328098</v>
      </c>
      <c r="C628" s="3">
        <v>277718</v>
      </c>
      <c r="D628" s="3">
        <v>263527</v>
      </c>
      <c r="E628" s="3">
        <v>14191</v>
      </c>
      <c r="F628" s="4">
        <v>160223</v>
      </c>
      <c r="G628" s="4">
        <v>1991720</v>
      </c>
      <c r="H628" s="26">
        <v>47.6</v>
      </c>
      <c r="I628" s="26">
        <v>40.22</v>
      </c>
      <c r="J628" s="26">
        <v>7.38</v>
      </c>
      <c r="K628" s="4">
        <v>-4455.5</v>
      </c>
      <c r="L628" s="4">
        <v>7354.5</v>
      </c>
      <c r="M628" s="4">
        <v>13161.3</v>
      </c>
      <c r="N628" s="4">
        <v>5806.8</v>
      </c>
    </row>
    <row r="629" spans="1:14" x14ac:dyDescent="0.25">
      <c r="A629" s="2">
        <v>44986</v>
      </c>
      <c r="B629" s="3">
        <v>341158</v>
      </c>
      <c r="C629" s="3">
        <v>283699</v>
      </c>
      <c r="D629" s="3">
        <v>268114</v>
      </c>
      <c r="E629" s="3">
        <v>15585</v>
      </c>
      <c r="F629" s="4">
        <v>180101</v>
      </c>
      <c r="G629" s="4">
        <v>2002642</v>
      </c>
      <c r="H629" s="26">
        <v>47.8</v>
      </c>
      <c r="I629" s="26">
        <v>40.53</v>
      </c>
      <c r="J629" s="26">
        <v>7.27</v>
      </c>
      <c r="K629" s="4">
        <v>-1717.7</v>
      </c>
      <c r="L629" s="4">
        <v>10699.6</v>
      </c>
      <c r="M629" s="4">
        <v>19885.400000000001</v>
      </c>
      <c r="N629" s="4">
        <v>9185.7999999999993</v>
      </c>
    </row>
    <row r="630" spans="1:14" x14ac:dyDescent="0.25">
      <c r="A630" s="2">
        <v>45017</v>
      </c>
      <c r="B630" s="3">
        <v>345725</v>
      </c>
      <c r="C630" s="3">
        <v>291697</v>
      </c>
      <c r="D630" s="3">
        <v>278544</v>
      </c>
      <c r="E630" s="3">
        <v>13154</v>
      </c>
      <c r="F630" s="4">
        <v>181325</v>
      </c>
      <c r="G630" s="4">
        <v>2009341</v>
      </c>
      <c r="H630" s="26">
        <v>47.67</v>
      </c>
      <c r="I630" s="26">
        <v>40.369999999999997</v>
      </c>
      <c r="J630" s="26">
        <v>7.3</v>
      </c>
      <c r="K630" s="4">
        <v>-1290.0999999999999</v>
      </c>
      <c r="L630" s="4">
        <v>4715.2</v>
      </c>
      <c r="M630" s="4">
        <v>11232.9</v>
      </c>
      <c r="N630" s="4">
        <v>6517.7</v>
      </c>
    </row>
    <row r="631" spans="1:14" x14ac:dyDescent="0.25">
      <c r="A631" s="2">
        <v>45047</v>
      </c>
      <c r="B631" s="3">
        <v>343489</v>
      </c>
      <c r="C631" s="3">
        <v>290247</v>
      </c>
      <c r="D631" s="3">
        <v>277192</v>
      </c>
      <c r="E631" s="3">
        <v>13054</v>
      </c>
      <c r="F631" s="4">
        <v>182937</v>
      </c>
      <c r="G631" s="4">
        <v>2022705</v>
      </c>
      <c r="H631" s="26">
        <v>48.19</v>
      </c>
      <c r="I631" s="26">
        <v>40.9</v>
      </c>
      <c r="J631" s="26">
        <v>7.29</v>
      </c>
      <c r="K631" s="4">
        <v>186.5</v>
      </c>
      <c r="L631" s="4">
        <v>5256.6</v>
      </c>
      <c r="M631" s="4">
        <v>12426.6</v>
      </c>
      <c r="N631" s="4">
        <v>7170</v>
      </c>
    </row>
    <row r="632" spans="1:14" x14ac:dyDescent="0.25">
      <c r="A632" s="2">
        <v>45078</v>
      </c>
      <c r="B632" s="3">
        <v>343620</v>
      </c>
      <c r="C632" s="3">
        <v>291513</v>
      </c>
      <c r="D632" s="3">
        <v>278738</v>
      </c>
      <c r="E632" s="3">
        <v>12775</v>
      </c>
      <c r="F632" s="4">
        <v>186009</v>
      </c>
      <c r="G632" s="4">
        <v>2042081</v>
      </c>
      <c r="H632" s="26">
        <v>48.61</v>
      </c>
      <c r="I632" s="26">
        <v>41.34</v>
      </c>
      <c r="J632" s="26">
        <v>7.26</v>
      </c>
      <c r="K632" s="4">
        <v>-1476.2</v>
      </c>
      <c r="L632" s="4">
        <v>2364.1999999999998</v>
      </c>
      <c r="M632" s="4">
        <v>11650.5</v>
      </c>
      <c r="N632" s="4">
        <v>9286.2999999999993</v>
      </c>
    </row>
    <row r="633" spans="1:14" x14ac:dyDescent="0.25">
      <c r="A633" s="2">
        <v>45108</v>
      </c>
      <c r="B633" s="3">
        <v>345476</v>
      </c>
      <c r="C633" s="3">
        <v>305870</v>
      </c>
      <c r="D633" s="3">
        <v>289558</v>
      </c>
      <c r="E633" s="3">
        <v>16312</v>
      </c>
      <c r="F633" s="4">
        <v>191476</v>
      </c>
      <c r="G633" s="4">
        <v>2071964</v>
      </c>
      <c r="H633" s="26">
        <v>49.03</v>
      </c>
      <c r="I633" s="26">
        <v>41.97</v>
      </c>
      <c r="J633" s="26">
        <v>7.06</v>
      </c>
      <c r="K633" s="4">
        <v>-3315.1</v>
      </c>
      <c r="L633" s="4">
        <v>6880.4</v>
      </c>
      <c r="M633" s="4">
        <v>13173.6</v>
      </c>
      <c r="N633" s="4">
        <v>6293.2</v>
      </c>
    </row>
    <row r="634" spans="1:14" x14ac:dyDescent="0.25">
      <c r="A634" s="2">
        <v>45139</v>
      </c>
      <c r="B634" s="3">
        <v>344177</v>
      </c>
      <c r="C634" s="3">
        <v>308515</v>
      </c>
      <c r="D634" s="3">
        <v>290928</v>
      </c>
      <c r="E634" s="3">
        <v>17587</v>
      </c>
      <c r="F634" s="4">
        <v>190041</v>
      </c>
      <c r="G634" s="4">
        <v>2092566</v>
      </c>
      <c r="H634" s="26">
        <v>49.56</v>
      </c>
      <c r="I634" s="26">
        <v>42.34</v>
      </c>
      <c r="J634" s="26">
        <v>7.21</v>
      </c>
      <c r="K634" s="4">
        <v>-653.29999999999995</v>
      </c>
      <c r="L634" s="4">
        <v>6731.4</v>
      </c>
      <c r="M634" s="4">
        <v>14835.1</v>
      </c>
      <c r="N634" s="4">
        <v>8103.7</v>
      </c>
    </row>
    <row r="635" spans="1:14" x14ac:dyDescent="0.25">
      <c r="A635" s="2">
        <v>45170</v>
      </c>
      <c r="B635" s="3">
        <v>340324</v>
      </c>
      <c r="C635" s="3">
        <v>309198</v>
      </c>
      <c r="D635" s="3">
        <v>292976</v>
      </c>
      <c r="E635" s="3">
        <v>16222</v>
      </c>
      <c r="F635" s="4">
        <v>185395</v>
      </c>
      <c r="G635" s="4">
        <v>2114547</v>
      </c>
      <c r="H635" s="26">
        <v>49.66</v>
      </c>
      <c r="I635" s="26">
        <v>42.24</v>
      </c>
      <c r="J635" s="26">
        <v>7.42</v>
      </c>
      <c r="K635" s="4">
        <v>-1248.7</v>
      </c>
      <c r="L635" s="4">
        <v>5752</v>
      </c>
      <c r="M635" s="4">
        <v>14229.6</v>
      </c>
      <c r="N635" s="4">
        <v>8477.7000000000007</v>
      </c>
    </row>
    <row r="636" spans="1:14" x14ac:dyDescent="0.25">
      <c r="A636" s="2">
        <v>45200</v>
      </c>
      <c r="B636" s="3">
        <v>340247</v>
      </c>
      <c r="C636" s="3">
        <v>302361</v>
      </c>
      <c r="D636" s="3">
        <v>283482</v>
      </c>
      <c r="E636" s="3">
        <v>18879</v>
      </c>
      <c r="F636" s="4">
        <v>188208</v>
      </c>
      <c r="G636" s="4">
        <v>2135444</v>
      </c>
      <c r="H636" s="26">
        <v>49.58</v>
      </c>
      <c r="I636" s="26">
        <v>41.97</v>
      </c>
      <c r="J636" s="26">
        <v>7.62</v>
      </c>
      <c r="K636" s="4">
        <v>124.7</v>
      </c>
      <c r="L636" s="4">
        <v>3070.4</v>
      </c>
      <c r="M636" s="4">
        <v>11978.5</v>
      </c>
      <c r="N636" s="4">
        <v>8908.1</v>
      </c>
    </row>
    <row r="637" spans="1:14" x14ac:dyDescent="0.25">
      <c r="A637" s="2">
        <v>45231</v>
      </c>
      <c r="B637" s="3">
        <v>348406</v>
      </c>
      <c r="C637" s="3">
        <v>311400</v>
      </c>
      <c r="D637" s="3">
        <v>293442</v>
      </c>
      <c r="E637" s="3">
        <v>17957</v>
      </c>
      <c r="F637" s="4">
        <v>196109</v>
      </c>
      <c r="G637" s="4">
        <v>2164997</v>
      </c>
      <c r="H637" s="26">
        <v>49.95</v>
      </c>
      <c r="I637" s="26">
        <v>42.31</v>
      </c>
      <c r="J637" s="26">
        <v>7.64</v>
      </c>
      <c r="K637" s="4">
        <v>-334.5</v>
      </c>
      <c r="L637" s="4">
        <v>6668.2</v>
      </c>
      <c r="M637" s="4">
        <v>17154.099999999999</v>
      </c>
      <c r="N637" s="4">
        <v>10485.9</v>
      </c>
    </row>
    <row r="638" spans="1:14" x14ac:dyDescent="0.25">
      <c r="A638" s="2">
        <v>45261</v>
      </c>
      <c r="B638" s="3">
        <v>355034</v>
      </c>
      <c r="C638" s="3">
        <v>316992</v>
      </c>
      <c r="D638" s="3">
        <v>300304</v>
      </c>
      <c r="E638" s="3">
        <v>16689</v>
      </c>
      <c r="F638" s="4">
        <v>193535</v>
      </c>
      <c r="G638" s="4">
        <v>2190991</v>
      </c>
      <c r="H638" s="26">
        <v>51.29</v>
      </c>
      <c r="I638" s="26">
        <v>43.8</v>
      </c>
      <c r="J638" s="26">
        <v>7.5</v>
      </c>
      <c r="K638" s="4">
        <v>-5902.8</v>
      </c>
      <c r="L638" s="4">
        <v>-1991.5</v>
      </c>
      <c r="M638" s="4">
        <v>10987.8</v>
      </c>
      <c r="N638" s="4">
        <v>12979.3</v>
      </c>
    </row>
    <row r="639" spans="1:14" x14ac:dyDescent="0.25">
      <c r="A639" s="2">
        <v>45292</v>
      </c>
      <c r="B639" s="3">
        <v>355066</v>
      </c>
      <c r="C639" s="3">
        <v>317397</v>
      </c>
      <c r="D639" s="3">
        <v>298426</v>
      </c>
      <c r="E639" s="3">
        <v>18971</v>
      </c>
      <c r="F639" s="4">
        <v>180683</v>
      </c>
      <c r="G639" s="4">
        <v>2216044</v>
      </c>
      <c r="H639" s="26">
        <v>51.11</v>
      </c>
      <c r="I639" s="26">
        <v>43.3</v>
      </c>
      <c r="J639" s="26">
        <v>7.81</v>
      </c>
      <c r="K639" s="4">
        <v>-4407.3999999999996</v>
      </c>
      <c r="L639" s="4">
        <v>9080.2999999999993</v>
      </c>
      <c r="M639" s="4">
        <v>13651.1</v>
      </c>
      <c r="N639" s="4">
        <v>4570.8</v>
      </c>
    </row>
    <row r="640" spans="1:14" x14ac:dyDescent="0.25">
      <c r="A640" s="2">
        <v>45323</v>
      </c>
      <c r="B640" s="3">
        <v>352705</v>
      </c>
      <c r="C640" s="3">
        <v>314973</v>
      </c>
      <c r="D640" s="3">
        <v>298389</v>
      </c>
      <c r="E640" s="3">
        <v>16584</v>
      </c>
      <c r="F640" s="4">
        <v>180890</v>
      </c>
      <c r="G640" s="4">
        <v>2236711</v>
      </c>
      <c r="H640" s="26">
        <v>51.86</v>
      </c>
      <c r="I640" s="26">
        <v>44.05</v>
      </c>
      <c r="J640" s="26">
        <v>7.81</v>
      </c>
      <c r="K640" s="4">
        <v>-3902.9</v>
      </c>
      <c r="L640" s="4">
        <v>5331.8</v>
      </c>
      <c r="M640" s="4">
        <v>12221.1</v>
      </c>
      <c r="N640" s="4">
        <v>6889.3</v>
      </c>
    </row>
    <row r="641" spans="1:14" x14ac:dyDescent="0.25">
      <c r="A641" s="2">
        <v>45352</v>
      </c>
      <c r="B641" s="3">
        <v>355008</v>
      </c>
      <c r="C641" s="3">
        <v>317173</v>
      </c>
      <c r="D641" s="3">
        <v>301372</v>
      </c>
      <c r="E641" s="3">
        <v>15801</v>
      </c>
      <c r="F641" s="4">
        <v>193272</v>
      </c>
      <c r="G641" s="4">
        <v>2249882</v>
      </c>
      <c r="H641" s="26">
        <v>52.2</v>
      </c>
      <c r="I641" s="26">
        <v>44.21</v>
      </c>
      <c r="J641" s="26">
        <v>7.99</v>
      </c>
      <c r="K641" s="4">
        <v>-4086.9</v>
      </c>
      <c r="L641" s="4">
        <v>10236</v>
      </c>
      <c r="M641" s="4">
        <v>15182.6</v>
      </c>
      <c r="N641" s="4">
        <v>4946.6000000000004</v>
      </c>
    </row>
    <row r="642" spans="1:14" x14ac:dyDescent="0.25">
      <c r="A642" s="2">
        <v>45383</v>
      </c>
      <c r="B642" s="3">
        <v>351599</v>
      </c>
      <c r="C642" s="3">
        <v>312852</v>
      </c>
      <c r="D642" s="3">
        <v>294035</v>
      </c>
      <c r="E642" s="3">
        <v>18817</v>
      </c>
      <c r="F642" s="4">
        <v>192518</v>
      </c>
      <c r="G642" s="4">
        <v>2261075</v>
      </c>
      <c r="H642" s="26">
        <v>52.31</v>
      </c>
      <c r="I642" s="26">
        <v>44.45</v>
      </c>
      <c r="J642" s="26">
        <v>7.86</v>
      </c>
      <c r="K642" s="4">
        <v>-1722.7</v>
      </c>
      <c r="L642" s="4">
        <v>3866.4</v>
      </c>
      <c r="M642" s="4">
        <v>12599.5</v>
      </c>
      <c r="N642" s="4">
        <v>8733</v>
      </c>
    </row>
    <row r="643" spans="1:14" x14ac:dyDescent="0.25">
      <c r="A643" s="2">
        <v>45413</v>
      </c>
      <c r="B643" s="3">
        <v>355560</v>
      </c>
      <c r="C643" s="3">
        <v>311966</v>
      </c>
      <c r="D643" s="3">
        <v>291799</v>
      </c>
      <c r="E643" s="3">
        <v>20167</v>
      </c>
      <c r="F643" s="4">
        <v>187058</v>
      </c>
      <c r="G643" s="4">
        <v>2265196</v>
      </c>
      <c r="H643" s="26">
        <v>53.19</v>
      </c>
      <c r="I643" s="26">
        <v>45.17</v>
      </c>
      <c r="J643" s="26">
        <v>8.02</v>
      </c>
      <c r="K643" s="4">
        <v>-2518.9</v>
      </c>
      <c r="L643" s="4">
        <v>3023</v>
      </c>
      <c r="M643" s="4">
        <v>10701.9</v>
      </c>
      <c r="N643" s="4">
        <v>7678.9</v>
      </c>
    </row>
    <row r="644" spans="1:14" x14ac:dyDescent="0.25">
      <c r="A644" s="2">
        <v>45444</v>
      </c>
      <c r="B644" s="3">
        <v>357827</v>
      </c>
      <c r="C644" s="3">
        <v>306651</v>
      </c>
      <c r="D644" s="3">
        <v>287877</v>
      </c>
      <c r="E644" s="3">
        <v>18774</v>
      </c>
      <c r="F644" s="4">
        <v>179617</v>
      </c>
      <c r="G644" s="4">
        <v>2258803</v>
      </c>
      <c r="H644" s="26">
        <v>53.86</v>
      </c>
      <c r="I644" s="26">
        <v>45.4</v>
      </c>
      <c r="J644" s="26">
        <v>8.4600000000000009</v>
      </c>
      <c r="K644" s="4">
        <v>-4485.8</v>
      </c>
      <c r="L644" s="4">
        <v>6269.5</v>
      </c>
      <c r="M644" s="4">
        <v>12024.5</v>
      </c>
      <c r="N644" s="4">
        <v>5755</v>
      </c>
    </row>
    <row r="645" spans="1:14" x14ac:dyDescent="0.25">
      <c r="A645" s="2">
        <v>45474</v>
      </c>
      <c r="B645" s="3">
        <v>363282</v>
      </c>
      <c r="C645" s="3">
        <v>311458</v>
      </c>
      <c r="D645" s="3">
        <v>291251</v>
      </c>
      <c r="E645" s="3">
        <v>20207</v>
      </c>
      <c r="F645" s="4">
        <v>181116</v>
      </c>
      <c r="G645" s="4">
        <v>2248443</v>
      </c>
      <c r="H645" s="26">
        <v>54.08</v>
      </c>
      <c r="I645" s="26">
        <v>45.7</v>
      </c>
      <c r="J645" s="26">
        <v>8.3800000000000008</v>
      </c>
      <c r="K645" s="4">
        <v>-5461.8</v>
      </c>
      <c r="L645" s="4">
        <v>7191.1</v>
      </c>
      <c r="M645" s="4">
        <v>15578.4</v>
      </c>
      <c r="N645" s="4">
        <v>8387.2000000000007</v>
      </c>
    </row>
    <row r="646" spans="1:14" x14ac:dyDescent="0.25">
      <c r="A646" s="2">
        <v>45505</v>
      </c>
      <c r="B646" s="3">
        <v>369214</v>
      </c>
      <c r="C646" s="3">
        <v>313937</v>
      </c>
      <c r="D646" s="3">
        <v>294180</v>
      </c>
      <c r="E646" s="3">
        <v>19757</v>
      </c>
      <c r="F646" s="4">
        <v>178494</v>
      </c>
      <c r="G646" s="4">
        <v>2236896</v>
      </c>
      <c r="H646" s="26">
        <v>54.47</v>
      </c>
      <c r="I646" s="26">
        <v>46.07</v>
      </c>
      <c r="J646" s="26">
        <v>8.4</v>
      </c>
      <c r="K646" s="4">
        <v>-7335.8</v>
      </c>
      <c r="L646" s="4">
        <v>5404.2</v>
      </c>
      <c r="M646" s="4">
        <v>14210.9</v>
      </c>
      <c r="N646" s="4">
        <v>8806.7000000000007</v>
      </c>
    </row>
    <row r="647" spans="1:14" x14ac:dyDescent="0.25">
      <c r="A647" s="2">
        <v>45536</v>
      </c>
      <c r="B647" s="3">
        <v>372016</v>
      </c>
      <c r="C647" s="3">
        <v>319132</v>
      </c>
      <c r="D647" s="3">
        <v>299056</v>
      </c>
      <c r="E647" s="3">
        <v>20076</v>
      </c>
      <c r="F647" s="4">
        <v>178561</v>
      </c>
      <c r="G647" s="4">
        <v>2230061</v>
      </c>
      <c r="H647" s="26">
        <v>54.5</v>
      </c>
      <c r="I647" s="26">
        <v>46.13</v>
      </c>
      <c r="J647" s="26">
        <v>8.3699999999999992</v>
      </c>
      <c r="K647" s="4">
        <v>-7306.6</v>
      </c>
      <c r="L647" s="4">
        <v>5229.3999999999996</v>
      </c>
      <c r="M647" s="4">
        <v>13288.4</v>
      </c>
      <c r="N647" s="4">
        <v>8059</v>
      </c>
    </row>
    <row r="648" spans="1:14" x14ac:dyDescent="0.25">
      <c r="A648" s="2">
        <v>45566</v>
      </c>
      <c r="B648" s="3">
        <v>366096</v>
      </c>
      <c r="C648" s="3">
        <v>311302</v>
      </c>
      <c r="D648" s="3">
        <v>290490</v>
      </c>
      <c r="E648" s="3">
        <v>20813</v>
      </c>
      <c r="F648" s="4">
        <v>187469</v>
      </c>
      <c r="G648" s="4">
        <v>2229322</v>
      </c>
      <c r="H648" s="26">
        <v>54.39</v>
      </c>
      <c r="I648" s="26">
        <v>45.68</v>
      </c>
      <c r="J648" s="26">
        <v>8.7100000000000009</v>
      </c>
      <c r="K648" s="4">
        <v>-6567.6</v>
      </c>
      <c r="L648" s="4">
        <v>5717.1</v>
      </c>
      <c r="M648" s="4">
        <v>15289.9</v>
      </c>
      <c r="N648" s="4">
        <v>9572.7000000000007</v>
      </c>
    </row>
    <row r="649" spans="1:14" x14ac:dyDescent="0.25">
      <c r="A649" s="2">
        <v>45597</v>
      </c>
      <c r="B649" s="3">
        <v>363003</v>
      </c>
      <c r="C649" s="3">
        <v>310556</v>
      </c>
      <c r="D649" s="3">
        <v>292473</v>
      </c>
      <c r="E649" s="3">
        <v>18083</v>
      </c>
      <c r="F649" s="4">
        <v>178357</v>
      </c>
      <c r="G649" s="4">
        <v>2211570</v>
      </c>
      <c r="H649" s="26">
        <v>54.66</v>
      </c>
      <c r="I649" s="26">
        <v>45.51</v>
      </c>
      <c r="J649" s="26">
        <v>9.16</v>
      </c>
      <c r="K649" s="4">
        <v>-3785.9</v>
      </c>
      <c r="L649" s="4">
        <v>6956.2</v>
      </c>
      <c r="M649" s="4">
        <v>15414.3</v>
      </c>
      <c r="N649" s="4">
        <v>8458.1</v>
      </c>
    </row>
    <row r="650" spans="1:14" x14ac:dyDescent="0.25">
      <c r="A650" s="2">
        <v>45627</v>
      </c>
      <c r="B650" s="3">
        <v>329730</v>
      </c>
      <c r="C650" s="3">
        <v>282717</v>
      </c>
      <c r="D650" s="3">
        <v>263986</v>
      </c>
      <c r="E650" s="3">
        <v>18731</v>
      </c>
      <c r="F650" s="4">
        <v>171462</v>
      </c>
      <c r="G650" s="4">
        <v>2189497</v>
      </c>
      <c r="H650" s="26">
        <v>54.55</v>
      </c>
      <c r="I650" s="26">
        <v>45.81</v>
      </c>
      <c r="J650" s="26">
        <v>8.74</v>
      </c>
      <c r="K650" s="4">
        <v>-9611.6</v>
      </c>
      <c r="L650" s="4">
        <v>2764.8</v>
      </c>
      <c r="M650" s="4">
        <v>14169.4</v>
      </c>
      <c r="N650" s="4">
        <v>11404.6</v>
      </c>
    </row>
    <row r="651" spans="1:14" x14ac:dyDescent="0.25">
      <c r="A651" s="2">
        <v>45658</v>
      </c>
      <c r="B651" s="3">
        <v>328303</v>
      </c>
      <c r="C651" s="3">
        <v>286678</v>
      </c>
      <c r="D651" s="3">
        <v>269396</v>
      </c>
      <c r="E651" s="3">
        <v>17283</v>
      </c>
      <c r="F651" s="4">
        <v>159383</v>
      </c>
      <c r="G651" s="4">
        <v>2168197</v>
      </c>
      <c r="K651" s="4">
        <v>-8655.2000000000007</v>
      </c>
      <c r="L651" s="4">
        <v>6501.4</v>
      </c>
      <c r="M651" s="4">
        <v>13387.3</v>
      </c>
      <c r="N651" s="4">
        <v>6885.9</v>
      </c>
    </row>
    <row r="652" spans="1:14" x14ac:dyDescent="0.25">
      <c r="A652" s="2">
        <v>45689</v>
      </c>
      <c r="B652" s="3">
        <v>332508</v>
      </c>
      <c r="C652" s="3">
        <v>284182</v>
      </c>
      <c r="D652" s="3">
        <v>271818</v>
      </c>
      <c r="E652" s="3">
        <v>12363</v>
      </c>
    </row>
  </sheetData>
  <autoFilter ref="A1:N652" xr:uid="{10AACA99-1716-4CD4-B41E-4B214ED0EEA9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FA676-62AA-409A-86EA-F37EA87360EA}">
  <dimension ref="A1:Y124"/>
  <sheetViews>
    <sheetView workbookViewId="0">
      <pane ySplit="3" topLeftCell="A4" activePane="bottomLeft" state="frozen"/>
      <selection pane="bottomLeft" activeCell="R39" sqref="R39"/>
    </sheetView>
  </sheetViews>
  <sheetFormatPr defaultRowHeight="15" x14ac:dyDescent="0.25"/>
  <cols>
    <col min="1" max="1" width="9.140625" style="17"/>
    <col min="2" max="2" width="9.140625" style="18"/>
    <col min="3" max="3" width="24.7109375" style="19" customWidth="1"/>
    <col min="4" max="5" width="24.7109375" style="1" customWidth="1"/>
    <col min="6" max="6" width="24.7109375" style="22" customWidth="1"/>
  </cols>
  <sheetData>
    <row r="1" spans="1:25" x14ac:dyDescent="0.25">
      <c r="A1" s="14"/>
      <c r="B1" s="15"/>
      <c r="C1" s="16">
        <f>MATCH(C2,'BACEN-SGS'!1:1,0)</f>
        <v>2</v>
      </c>
      <c r="D1" s="16">
        <f>MATCH(D2,'BACEN-SGS'!1:1,0)</f>
        <v>6</v>
      </c>
      <c r="E1" s="16">
        <f>MATCH(E2,'BACEN-SGS'!1:1,0)</f>
        <v>7</v>
      </c>
      <c r="F1" s="21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ht="51" x14ac:dyDescent="0.25">
      <c r="A2" s="14"/>
      <c r="B2" s="15"/>
      <c r="C2" s="16" t="s">
        <v>1</v>
      </c>
      <c r="D2" s="20" t="s">
        <v>13</v>
      </c>
      <c r="E2" s="20" t="s">
        <v>14</v>
      </c>
      <c r="F2" s="21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ht="25.5" x14ac:dyDescent="0.25">
      <c r="A3" s="14" t="s">
        <v>6</v>
      </c>
      <c r="B3" s="15" t="s">
        <v>7</v>
      </c>
      <c r="C3" s="16" t="s">
        <v>18</v>
      </c>
      <c r="D3" s="20" t="s">
        <v>17</v>
      </c>
      <c r="E3" s="20" t="s">
        <v>15</v>
      </c>
      <c r="F3" s="21" t="s">
        <v>16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 x14ac:dyDescent="0.25">
      <c r="A4" s="14">
        <v>3</v>
      </c>
      <c r="B4" s="15">
        <f>LARGE('BACEN-SGS'!A:A,grafico!A4)</f>
        <v>45627</v>
      </c>
      <c r="C4" s="16">
        <f>VLOOKUP($B4,'BACEN-SGS'!$A:$G,grafico!C$1,FALSE)/1000</f>
        <v>329.73</v>
      </c>
      <c r="D4" s="16">
        <f>VLOOKUP($B4,'BACEN-SGS'!$A:$G,grafico!D$1,FALSE)/1000</f>
        <v>171.46199999999999</v>
      </c>
      <c r="E4" s="16">
        <f>VLOOKUP($B4,'BACEN-SGS'!$A:$G,grafico!E$1,FALSE)/1000</f>
        <v>2189.4969999999998</v>
      </c>
      <c r="F4" s="21">
        <f>C4/D4</f>
        <v>1.9230500052489767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x14ac:dyDescent="0.25">
      <c r="A5" s="14">
        <f>A4+1</f>
        <v>4</v>
      </c>
      <c r="B5" s="15">
        <f>LARGE('BACEN-SGS'!A:A,grafico!A5)</f>
        <v>45597</v>
      </c>
      <c r="C5" s="16">
        <f>VLOOKUP($B5,'BACEN-SGS'!$A:$G,grafico!C$1,FALSE)/1000</f>
        <v>363.00299999999999</v>
      </c>
      <c r="D5" s="16">
        <f>VLOOKUP($B5,'BACEN-SGS'!$A:$G,grafico!D$1,FALSE)/1000</f>
        <v>178.357</v>
      </c>
      <c r="E5" s="16">
        <f>VLOOKUP($B5,'BACEN-SGS'!$A:$G,grafico!E$1,FALSE)/1000</f>
        <v>2211.5700000000002</v>
      </c>
      <c r="F5" s="21">
        <f t="shared" ref="F5:F68" si="0">C5/D5</f>
        <v>2.0352607410979102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spans="1:25" x14ac:dyDescent="0.25">
      <c r="A6" s="14">
        <f t="shared" ref="A6:A69" si="1">A5+1</f>
        <v>5</v>
      </c>
      <c r="B6" s="15">
        <f>LARGE('BACEN-SGS'!A:A,grafico!A6)</f>
        <v>45566</v>
      </c>
      <c r="C6" s="16">
        <f>VLOOKUP($B6,'BACEN-SGS'!$A:$G,grafico!C$1,FALSE)/1000</f>
        <v>366.096</v>
      </c>
      <c r="D6" s="16">
        <f>VLOOKUP($B6,'BACEN-SGS'!$A:$G,grafico!D$1,FALSE)/1000</f>
        <v>187.46899999999999</v>
      </c>
      <c r="E6" s="16">
        <f>VLOOKUP($B6,'BACEN-SGS'!$A:$G,grafico!E$1,FALSE)/1000</f>
        <v>2229.3220000000001</v>
      </c>
      <c r="F6" s="21">
        <f t="shared" si="0"/>
        <v>1.9528348686982915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spans="1:25" x14ac:dyDescent="0.25">
      <c r="A7" s="14">
        <f t="shared" si="1"/>
        <v>6</v>
      </c>
      <c r="B7" s="15">
        <f>LARGE('BACEN-SGS'!A:A,grafico!A7)</f>
        <v>45536</v>
      </c>
      <c r="C7" s="16">
        <f>VLOOKUP($B7,'BACEN-SGS'!$A:$G,grafico!C$1,FALSE)/1000</f>
        <v>372.01600000000002</v>
      </c>
      <c r="D7" s="16">
        <f>VLOOKUP($B7,'BACEN-SGS'!$A:$G,grafico!D$1,FALSE)/1000</f>
        <v>178.56100000000001</v>
      </c>
      <c r="E7" s="16">
        <f>VLOOKUP($B7,'BACEN-SGS'!$A:$G,grafico!E$1,FALSE)/1000</f>
        <v>2230.0610000000001</v>
      </c>
      <c r="F7" s="21">
        <f t="shared" si="0"/>
        <v>2.0834112712182393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5" x14ac:dyDescent="0.25">
      <c r="A8" s="14">
        <f t="shared" si="1"/>
        <v>7</v>
      </c>
      <c r="B8" s="15">
        <f>LARGE('BACEN-SGS'!A:A,grafico!A8)</f>
        <v>45505</v>
      </c>
      <c r="C8" s="16">
        <f>VLOOKUP($B8,'BACEN-SGS'!$A:$G,grafico!C$1,FALSE)/1000</f>
        <v>369.214</v>
      </c>
      <c r="D8" s="16">
        <f>VLOOKUP($B8,'BACEN-SGS'!$A:$G,grafico!D$1,FALSE)/1000</f>
        <v>178.494</v>
      </c>
      <c r="E8" s="16">
        <f>VLOOKUP($B8,'BACEN-SGS'!$A:$G,grafico!E$1,FALSE)/1000</f>
        <v>2236.8960000000002</v>
      </c>
      <c r="F8" s="21">
        <f t="shared" si="0"/>
        <v>2.0684952995618899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 x14ac:dyDescent="0.25">
      <c r="A9" s="14">
        <f t="shared" si="1"/>
        <v>8</v>
      </c>
      <c r="B9" s="15">
        <f>LARGE('BACEN-SGS'!A:A,grafico!A9)</f>
        <v>45474</v>
      </c>
      <c r="C9" s="16">
        <f>VLOOKUP($B9,'BACEN-SGS'!$A:$G,grafico!C$1,FALSE)/1000</f>
        <v>363.28199999999998</v>
      </c>
      <c r="D9" s="16">
        <f>VLOOKUP($B9,'BACEN-SGS'!$A:$G,grafico!D$1,FALSE)/1000</f>
        <v>181.11600000000001</v>
      </c>
      <c r="E9" s="16">
        <f>VLOOKUP($B9,'BACEN-SGS'!$A:$G,grafico!E$1,FALSE)/1000</f>
        <v>2248.4430000000002</v>
      </c>
      <c r="F9" s="21">
        <f t="shared" si="0"/>
        <v>2.0057973895183197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 x14ac:dyDescent="0.25">
      <c r="A10" s="14">
        <f t="shared" si="1"/>
        <v>9</v>
      </c>
      <c r="B10" s="15">
        <f>LARGE('BACEN-SGS'!A:A,grafico!A10)</f>
        <v>45444</v>
      </c>
      <c r="C10" s="16">
        <f>VLOOKUP($B10,'BACEN-SGS'!$A:$G,grafico!C$1,FALSE)/1000</f>
        <v>357.827</v>
      </c>
      <c r="D10" s="16">
        <f>VLOOKUP($B10,'BACEN-SGS'!$A:$G,grafico!D$1,FALSE)/1000</f>
        <v>179.61699999999999</v>
      </c>
      <c r="E10" s="16">
        <f>VLOOKUP($B10,'BACEN-SGS'!$A:$G,grafico!E$1,FALSE)/1000</f>
        <v>2258.8029999999999</v>
      </c>
      <c r="F10" s="21">
        <f t="shared" si="0"/>
        <v>1.9921666657387664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 x14ac:dyDescent="0.25">
      <c r="A11" s="14">
        <f t="shared" si="1"/>
        <v>10</v>
      </c>
      <c r="B11" s="15">
        <f>LARGE('BACEN-SGS'!A:A,grafico!A11)</f>
        <v>45413</v>
      </c>
      <c r="C11" s="16">
        <f>VLOOKUP($B11,'BACEN-SGS'!$A:$G,grafico!C$1,FALSE)/1000</f>
        <v>355.56</v>
      </c>
      <c r="D11" s="16">
        <f>VLOOKUP($B11,'BACEN-SGS'!$A:$G,grafico!D$1,FALSE)/1000</f>
        <v>187.05799999999999</v>
      </c>
      <c r="E11" s="16">
        <f>VLOOKUP($B11,'BACEN-SGS'!$A:$G,grafico!E$1,FALSE)/1000</f>
        <v>2265.1959999999999</v>
      </c>
      <c r="F11" s="21">
        <f t="shared" si="0"/>
        <v>1.9008008211356906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 x14ac:dyDescent="0.25">
      <c r="A12" s="14">
        <f t="shared" si="1"/>
        <v>11</v>
      </c>
      <c r="B12" s="15">
        <f>LARGE('BACEN-SGS'!A:A,grafico!A12)</f>
        <v>45383</v>
      </c>
      <c r="C12" s="16">
        <f>VLOOKUP($B12,'BACEN-SGS'!$A:$G,grafico!C$1,FALSE)/1000</f>
        <v>351.59899999999999</v>
      </c>
      <c r="D12" s="16">
        <f>VLOOKUP($B12,'BACEN-SGS'!$A:$G,grafico!D$1,FALSE)/1000</f>
        <v>192.518</v>
      </c>
      <c r="E12" s="16">
        <f>VLOOKUP($B12,'BACEN-SGS'!$A:$G,grafico!E$1,FALSE)/1000</f>
        <v>2261.0749999999998</v>
      </c>
      <c r="F12" s="21">
        <f t="shared" si="0"/>
        <v>1.8263175391391973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 x14ac:dyDescent="0.25">
      <c r="A13" s="14">
        <f t="shared" si="1"/>
        <v>12</v>
      </c>
      <c r="B13" s="15">
        <f>LARGE('BACEN-SGS'!A:A,grafico!A13)</f>
        <v>45352</v>
      </c>
      <c r="C13" s="16">
        <f>VLOOKUP($B13,'BACEN-SGS'!$A:$G,grafico!C$1,FALSE)/1000</f>
        <v>355.00799999999998</v>
      </c>
      <c r="D13" s="16">
        <f>VLOOKUP($B13,'BACEN-SGS'!$A:$G,grafico!D$1,FALSE)/1000</f>
        <v>193.27199999999999</v>
      </c>
      <c r="E13" s="16">
        <f>VLOOKUP($B13,'BACEN-SGS'!$A:$G,grafico!E$1,FALSE)/1000</f>
        <v>2249.8820000000001</v>
      </c>
      <c r="F13" s="21">
        <f t="shared" si="0"/>
        <v>1.8368309946603749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5" x14ac:dyDescent="0.25">
      <c r="A14" s="14">
        <f t="shared" si="1"/>
        <v>13</v>
      </c>
      <c r="B14" s="15">
        <f>LARGE('BACEN-SGS'!A:A,grafico!A14)</f>
        <v>45323</v>
      </c>
      <c r="C14" s="16">
        <f>VLOOKUP($B14,'BACEN-SGS'!$A:$G,grafico!C$1,FALSE)/1000</f>
        <v>352.70499999999998</v>
      </c>
      <c r="D14" s="16">
        <f>VLOOKUP($B14,'BACEN-SGS'!$A:$G,grafico!D$1,FALSE)/1000</f>
        <v>180.89</v>
      </c>
      <c r="E14" s="16">
        <f>VLOOKUP($B14,'BACEN-SGS'!$A:$G,grafico!E$1,FALSE)/1000</f>
        <v>2236.7109999999998</v>
      </c>
      <c r="F14" s="21">
        <f t="shared" si="0"/>
        <v>1.9498313892420809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5" x14ac:dyDescent="0.25">
      <c r="A15" s="14">
        <f t="shared" si="1"/>
        <v>14</v>
      </c>
      <c r="B15" s="15">
        <f>LARGE('BACEN-SGS'!A:A,grafico!A15)</f>
        <v>45292</v>
      </c>
      <c r="C15" s="16">
        <f>VLOOKUP($B15,'BACEN-SGS'!$A:$G,grafico!C$1,FALSE)/1000</f>
        <v>355.06599999999997</v>
      </c>
      <c r="D15" s="16">
        <f>VLOOKUP($B15,'BACEN-SGS'!$A:$G,grafico!D$1,FALSE)/1000</f>
        <v>180.68299999999999</v>
      </c>
      <c r="E15" s="16">
        <f>VLOOKUP($B15,'BACEN-SGS'!$A:$G,grafico!E$1,FALSE)/1000</f>
        <v>2216.0439999999999</v>
      </c>
      <c r="F15" s="21">
        <f t="shared" si="0"/>
        <v>1.965132303537134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 x14ac:dyDescent="0.25">
      <c r="A16" s="14">
        <f t="shared" si="1"/>
        <v>15</v>
      </c>
      <c r="B16" s="15">
        <f>LARGE('BACEN-SGS'!A:A,grafico!A16)</f>
        <v>45261</v>
      </c>
      <c r="C16" s="16">
        <f>VLOOKUP($B16,'BACEN-SGS'!$A:$G,grafico!C$1,FALSE)/1000</f>
        <v>355.03399999999999</v>
      </c>
      <c r="D16" s="16">
        <f>VLOOKUP($B16,'BACEN-SGS'!$A:$G,grafico!D$1,FALSE)/1000</f>
        <v>193.535</v>
      </c>
      <c r="E16" s="16">
        <f>VLOOKUP($B16,'BACEN-SGS'!$A:$G,grafico!E$1,FALSE)/1000</f>
        <v>2190.991</v>
      </c>
      <c r="F16" s="21">
        <f t="shared" si="0"/>
        <v>1.8344692174542072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5" x14ac:dyDescent="0.25">
      <c r="A17" s="14">
        <f t="shared" si="1"/>
        <v>16</v>
      </c>
      <c r="B17" s="15">
        <f>LARGE('BACEN-SGS'!A:A,grafico!A17)</f>
        <v>45231</v>
      </c>
      <c r="C17" s="16">
        <f>VLOOKUP($B17,'BACEN-SGS'!$A:$G,grafico!C$1,FALSE)/1000</f>
        <v>348.40600000000001</v>
      </c>
      <c r="D17" s="16">
        <f>VLOOKUP($B17,'BACEN-SGS'!$A:$G,grafico!D$1,FALSE)/1000</f>
        <v>196.10900000000001</v>
      </c>
      <c r="E17" s="16">
        <f>VLOOKUP($B17,'BACEN-SGS'!$A:$G,grafico!E$1,FALSE)/1000</f>
        <v>2164.9969999999998</v>
      </c>
      <c r="F17" s="21">
        <f t="shared" si="0"/>
        <v>1.7765936290532305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 x14ac:dyDescent="0.25">
      <c r="A18" s="14">
        <f t="shared" si="1"/>
        <v>17</v>
      </c>
      <c r="B18" s="15">
        <f>LARGE('BACEN-SGS'!A:A,grafico!A18)</f>
        <v>45200</v>
      </c>
      <c r="C18" s="16">
        <f>VLOOKUP($B18,'BACEN-SGS'!$A:$G,grafico!C$1,FALSE)/1000</f>
        <v>340.24700000000001</v>
      </c>
      <c r="D18" s="16">
        <f>VLOOKUP($B18,'BACEN-SGS'!$A:$G,grafico!D$1,FALSE)/1000</f>
        <v>188.208</v>
      </c>
      <c r="E18" s="16">
        <f>VLOOKUP($B18,'BACEN-SGS'!$A:$G,grafico!E$1,FALSE)/1000</f>
        <v>2135.444</v>
      </c>
      <c r="F18" s="21">
        <f t="shared" si="0"/>
        <v>1.8078243220266939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 x14ac:dyDescent="0.25">
      <c r="A19" s="14">
        <f t="shared" si="1"/>
        <v>18</v>
      </c>
      <c r="B19" s="15">
        <f>LARGE('BACEN-SGS'!A:A,grafico!A19)</f>
        <v>45170</v>
      </c>
      <c r="C19" s="16">
        <f>VLOOKUP($B19,'BACEN-SGS'!$A:$G,grafico!C$1,FALSE)/1000</f>
        <v>340.32400000000001</v>
      </c>
      <c r="D19" s="16">
        <f>VLOOKUP($B19,'BACEN-SGS'!$A:$G,grafico!D$1,FALSE)/1000</f>
        <v>185.39500000000001</v>
      </c>
      <c r="E19" s="16">
        <f>VLOOKUP($B19,'BACEN-SGS'!$A:$G,grafico!E$1,FALSE)/1000</f>
        <v>2114.547</v>
      </c>
      <c r="F19" s="21">
        <f t="shared" si="0"/>
        <v>1.8356697861323121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1:25" x14ac:dyDescent="0.25">
      <c r="A20" s="14">
        <f t="shared" si="1"/>
        <v>19</v>
      </c>
      <c r="B20" s="15">
        <f>LARGE('BACEN-SGS'!A:A,grafico!A20)</f>
        <v>45139</v>
      </c>
      <c r="C20" s="16">
        <f>VLOOKUP($B20,'BACEN-SGS'!$A:$G,grafico!C$1,FALSE)/1000</f>
        <v>344.17700000000002</v>
      </c>
      <c r="D20" s="16">
        <f>VLOOKUP($B20,'BACEN-SGS'!$A:$G,grafico!D$1,FALSE)/1000</f>
        <v>190.041</v>
      </c>
      <c r="E20" s="16">
        <f>VLOOKUP($B20,'BACEN-SGS'!$A:$G,grafico!E$1,FALSE)/1000</f>
        <v>2092.5659999999998</v>
      </c>
      <c r="F20" s="21">
        <f t="shared" si="0"/>
        <v>1.8110670855236504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 x14ac:dyDescent="0.25">
      <c r="A21" s="14">
        <f t="shared" si="1"/>
        <v>20</v>
      </c>
      <c r="B21" s="15">
        <f>LARGE('BACEN-SGS'!A:A,grafico!A21)</f>
        <v>45108</v>
      </c>
      <c r="C21" s="16">
        <f>VLOOKUP($B21,'BACEN-SGS'!$A:$G,grafico!C$1,FALSE)/1000</f>
        <v>345.476</v>
      </c>
      <c r="D21" s="16">
        <f>VLOOKUP($B21,'BACEN-SGS'!$A:$G,grafico!D$1,FALSE)/1000</f>
        <v>191.476</v>
      </c>
      <c r="E21" s="16">
        <f>VLOOKUP($B21,'BACEN-SGS'!$A:$G,grafico!E$1,FALSE)/1000</f>
        <v>2071.9639999999999</v>
      </c>
      <c r="F21" s="21">
        <f t="shared" si="0"/>
        <v>1.8042783429777101</v>
      </c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1:25" x14ac:dyDescent="0.25">
      <c r="A22" s="14">
        <f t="shared" si="1"/>
        <v>21</v>
      </c>
      <c r="B22" s="15">
        <f>LARGE('BACEN-SGS'!A:A,grafico!A22)</f>
        <v>45078</v>
      </c>
      <c r="C22" s="16">
        <f>VLOOKUP($B22,'BACEN-SGS'!$A:$G,grafico!C$1,FALSE)/1000</f>
        <v>343.62</v>
      </c>
      <c r="D22" s="16">
        <f>VLOOKUP($B22,'BACEN-SGS'!$A:$G,grafico!D$1,FALSE)/1000</f>
        <v>186.00899999999999</v>
      </c>
      <c r="E22" s="16">
        <f>VLOOKUP($B22,'BACEN-SGS'!$A:$G,grafico!E$1,FALSE)/1000</f>
        <v>2042.0809999999999</v>
      </c>
      <c r="F22" s="21">
        <f t="shared" si="0"/>
        <v>1.847329967904779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25" x14ac:dyDescent="0.25">
      <c r="A23" s="14">
        <f t="shared" si="1"/>
        <v>22</v>
      </c>
      <c r="B23" s="15">
        <f>LARGE('BACEN-SGS'!A:A,grafico!A23)</f>
        <v>45047</v>
      </c>
      <c r="C23" s="16">
        <f>VLOOKUP($B23,'BACEN-SGS'!$A:$G,grafico!C$1,FALSE)/1000</f>
        <v>343.48899999999998</v>
      </c>
      <c r="D23" s="16">
        <f>VLOOKUP($B23,'BACEN-SGS'!$A:$G,grafico!D$1,FALSE)/1000</f>
        <v>182.93700000000001</v>
      </c>
      <c r="E23" s="16">
        <f>VLOOKUP($B23,'BACEN-SGS'!$A:$G,grafico!E$1,FALSE)/1000</f>
        <v>2022.7049999999999</v>
      </c>
      <c r="F23" s="21">
        <f t="shared" si="0"/>
        <v>1.877635470134527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5" x14ac:dyDescent="0.25">
      <c r="A24" s="14">
        <f t="shared" si="1"/>
        <v>23</v>
      </c>
      <c r="B24" s="15">
        <f>LARGE('BACEN-SGS'!A:A,grafico!A24)</f>
        <v>45017</v>
      </c>
      <c r="C24" s="16">
        <f>VLOOKUP($B24,'BACEN-SGS'!$A:$G,grafico!C$1,FALSE)/1000</f>
        <v>345.72500000000002</v>
      </c>
      <c r="D24" s="16">
        <f>VLOOKUP($B24,'BACEN-SGS'!$A:$G,grafico!D$1,FALSE)/1000</f>
        <v>181.32499999999999</v>
      </c>
      <c r="E24" s="16">
        <f>VLOOKUP($B24,'BACEN-SGS'!$A:$G,grafico!E$1,FALSE)/1000</f>
        <v>2009.3409999999999</v>
      </c>
      <c r="F24" s="21">
        <f t="shared" si="0"/>
        <v>1.906659313387564</v>
      </c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5" x14ac:dyDescent="0.25">
      <c r="A25" s="14">
        <f t="shared" si="1"/>
        <v>24</v>
      </c>
      <c r="B25" s="15">
        <f>LARGE('BACEN-SGS'!A:A,grafico!A25)</f>
        <v>44986</v>
      </c>
      <c r="C25" s="16">
        <f>VLOOKUP($B25,'BACEN-SGS'!$A:$G,grafico!C$1,FALSE)/1000</f>
        <v>341.15800000000002</v>
      </c>
      <c r="D25" s="16">
        <f>VLOOKUP($B25,'BACEN-SGS'!$A:$G,grafico!D$1,FALSE)/1000</f>
        <v>180.101</v>
      </c>
      <c r="E25" s="16">
        <f>VLOOKUP($B25,'BACEN-SGS'!$A:$G,grafico!E$1,FALSE)/1000</f>
        <v>2002.6420000000001</v>
      </c>
      <c r="F25" s="21">
        <f t="shared" si="0"/>
        <v>1.8942593322635632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spans="1:25" x14ac:dyDescent="0.25">
      <c r="A26" s="14">
        <f t="shared" si="1"/>
        <v>25</v>
      </c>
      <c r="B26" s="15">
        <f>LARGE('BACEN-SGS'!A:A,grafico!A26)</f>
        <v>44958</v>
      </c>
      <c r="C26" s="16">
        <f>VLOOKUP($B26,'BACEN-SGS'!$A:$G,grafico!C$1,FALSE)/1000</f>
        <v>328.09800000000001</v>
      </c>
      <c r="D26" s="16">
        <f>VLOOKUP($B26,'BACEN-SGS'!$A:$G,grafico!D$1,FALSE)/1000</f>
        <v>160.22300000000001</v>
      </c>
      <c r="E26" s="16">
        <f>VLOOKUP($B26,'BACEN-SGS'!$A:$G,grafico!E$1,FALSE)/1000</f>
        <v>1991.72</v>
      </c>
      <c r="F26" s="21">
        <f t="shared" si="0"/>
        <v>2.0477584366788788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5" x14ac:dyDescent="0.25">
      <c r="A27" s="14">
        <f t="shared" si="1"/>
        <v>26</v>
      </c>
      <c r="B27" s="15">
        <f>LARGE('BACEN-SGS'!A:A,grafico!A27)</f>
        <v>44927</v>
      </c>
      <c r="C27" s="16">
        <f>VLOOKUP($B27,'BACEN-SGS'!$A:$G,grafico!C$1,FALSE)/1000</f>
        <v>331.12200000000001</v>
      </c>
      <c r="D27" s="16">
        <f>VLOOKUP($B27,'BACEN-SGS'!$A:$G,grafico!D$1,FALSE)/1000</f>
        <v>155.63</v>
      </c>
      <c r="E27" s="16">
        <f>VLOOKUP($B27,'BACEN-SGS'!$A:$G,grafico!E$1,FALSE)/1000</f>
        <v>1976.3019999999999</v>
      </c>
      <c r="F27" s="21">
        <f t="shared" si="0"/>
        <v>2.1276232088928873</v>
      </c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5" x14ac:dyDescent="0.25">
      <c r="A28" s="14">
        <f t="shared" si="1"/>
        <v>27</v>
      </c>
      <c r="B28" s="15">
        <f>LARGE('BACEN-SGS'!A:A,grafico!A28)</f>
        <v>44896</v>
      </c>
      <c r="C28" s="16">
        <f>VLOOKUP($B28,'BACEN-SGS'!$A:$G,grafico!C$1,FALSE)/1000</f>
        <v>324.70299999999997</v>
      </c>
      <c r="D28" s="16">
        <f>VLOOKUP($B28,'BACEN-SGS'!$A:$G,grafico!D$1,FALSE)/1000</f>
        <v>167.541</v>
      </c>
      <c r="E28" s="16">
        <f>VLOOKUP($B28,'BACEN-SGS'!$A:$G,grafico!E$1,FALSE)/1000</f>
        <v>1951.5719999999999</v>
      </c>
      <c r="F28" s="21">
        <f t="shared" si="0"/>
        <v>1.9380509845351286</v>
      </c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5" x14ac:dyDescent="0.25">
      <c r="A29" s="14">
        <f t="shared" si="1"/>
        <v>28</v>
      </c>
      <c r="B29" s="15">
        <f>LARGE('BACEN-SGS'!A:A,grafico!A29)</f>
        <v>44866</v>
      </c>
      <c r="C29" s="16">
        <f>VLOOKUP($B29,'BACEN-SGS'!$A:$G,grafico!C$1,FALSE)/1000</f>
        <v>331.505</v>
      </c>
      <c r="D29" s="16">
        <f>VLOOKUP($B29,'BACEN-SGS'!$A:$G,grafico!D$1,FALSE)/1000</f>
        <v>166.55500000000001</v>
      </c>
      <c r="E29" s="16">
        <f>VLOOKUP($B29,'BACEN-SGS'!$A:$G,grafico!E$1,FALSE)/1000</f>
        <v>1924.643</v>
      </c>
      <c r="F29" s="21">
        <f t="shared" si="0"/>
        <v>1.9903635435741946</v>
      </c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5" x14ac:dyDescent="0.25">
      <c r="A30" s="14">
        <f t="shared" si="1"/>
        <v>29</v>
      </c>
      <c r="B30" s="15">
        <f>LARGE('BACEN-SGS'!A:A,grafico!A30)</f>
        <v>44835</v>
      </c>
      <c r="C30" s="16">
        <f>VLOOKUP($B30,'BACEN-SGS'!$A:$G,grafico!C$1,FALSE)/1000</f>
        <v>325.54599999999999</v>
      </c>
      <c r="D30" s="16">
        <f>VLOOKUP($B30,'BACEN-SGS'!$A:$G,grafico!D$1,FALSE)/1000</f>
        <v>167.31200000000001</v>
      </c>
      <c r="E30" s="16">
        <f>VLOOKUP($B30,'BACEN-SGS'!$A:$G,grafico!E$1,FALSE)/1000</f>
        <v>1900.027</v>
      </c>
      <c r="F30" s="21">
        <f t="shared" si="0"/>
        <v>1.9457420866405277</v>
      </c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5" x14ac:dyDescent="0.25">
      <c r="A31" s="14">
        <f t="shared" si="1"/>
        <v>30</v>
      </c>
      <c r="B31" s="15">
        <f>LARGE('BACEN-SGS'!A:A,grafico!A31)</f>
        <v>44805</v>
      </c>
      <c r="C31" s="16">
        <f>VLOOKUP($B31,'BACEN-SGS'!$A:$G,grafico!C$1,FALSE)/1000</f>
        <v>327.58</v>
      </c>
      <c r="D31" s="16">
        <f>VLOOKUP($B31,'BACEN-SGS'!$A:$G,grafico!D$1,FALSE)/1000</f>
        <v>163.41399999999999</v>
      </c>
      <c r="E31" s="16">
        <f>VLOOKUP($B31,'BACEN-SGS'!$A:$G,grafico!E$1,FALSE)/1000</f>
        <v>1872.3920000000001</v>
      </c>
      <c r="F31" s="21">
        <f t="shared" si="0"/>
        <v>2.0046018089025419</v>
      </c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5" x14ac:dyDescent="0.25">
      <c r="A32" s="14">
        <f t="shared" si="1"/>
        <v>31</v>
      </c>
      <c r="B32" s="15">
        <f>LARGE('BACEN-SGS'!A:A,grafico!A32)</f>
        <v>44774</v>
      </c>
      <c r="C32" s="16">
        <f>VLOOKUP($B32,'BACEN-SGS'!$A:$G,grafico!C$1,FALSE)/1000</f>
        <v>339.66399999999999</v>
      </c>
      <c r="D32" s="16">
        <f>VLOOKUP($B32,'BACEN-SGS'!$A:$G,grafico!D$1,FALSE)/1000</f>
        <v>169.44</v>
      </c>
      <c r="E32" s="16">
        <f>VLOOKUP($B32,'BACEN-SGS'!$A:$G,grafico!E$1,FALSE)/1000</f>
        <v>1853.451</v>
      </c>
      <c r="F32" s="21">
        <f t="shared" si="0"/>
        <v>2.0046270066100096</v>
      </c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1:25" x14ac:dyDescent="0.25">
      <c r="A33" s="14">
        <f t="shared" si="1"/>
        <v>32</v>
      </c>
      <c r="B33" s="15">
        <f>LARGE('BACEN-SGS'!A:A,grafico!A33)</f>
        <v>44743</v>
      </c>
      <c r="C33" s="16">
        <f>VLOOKUP($B33,'BACEN-SGS'!$A:$G,grafico!C$1,FALSE)/1000</f>
        <v>346.40300000000002</v>
      </c>
      <c r="D33" s="16">
        <f>VLOOKUP($B33,'BACEN-SGS'!$A:$G,grafico!D$1,FALSE)/1000</f>
        <v>161.59399999999999</v>
      </c>
      <c r="E33" s="16">
        <f>VLOOKUP($B33,'BACEN-SGS'!$A:$G,grafico!E$1,FALSE)/1000</f>
        <v>1830.2719999999999</v>
      </c>
      <c r="F33" s="21">
        <f t="shared" si="0"/>
        <v>2.1436625122219888</v>
      </c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1:25" x14ac:dyDescent="0.25">
      <c r="A34" s="14">
        <f t="shared" si="1"/>
        <v>33</v>
      </c>
      <c r="B34" s="15">
        <f>LARGE('BACEN-SGS'!A:A,grafico!A34)</f>
        <v>44713</v>
      </c>
      <c r="C34" s="16">
        <f>VLOOKUP($B34,'BACEN-SGS'!$A:$G,grafico!C$1,FALSE)/1000</f>
        <v>341.95800000000003</v>
      </c>
      <c r="D34" s="16">
        <f>VLOOKUP($B34,'BACEN-SGS'!$A:$G,grafico!D$1,FALSE)/1000</f>
        <v>166.63300000000001</v>
      </c>
      <c r="E34" s="16">
        <f>VLOOKUP($B34,'BACEN-SGS'!$A:$G,grafico!E$1,FALSE)/1000</f>
        <v>1817.3230000000001</v>
      </c>
      <c r="F34" s="21">
        <f t="shared" si="0"/>
        <v>2.0521625368324403</v>
      </c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1:25" x14ac:dyDescent="0.25">
      <c r="A35" s="14">
        <f t="shared" si="1"/>
        <v>34</v>
      </c>
      <c r="B35" s="15">
        <f>LARGE('BACEN-SGS'!A:A,grafico!A35)</f>
        <v>44682</v>
      </c>
      <c r="C35" s="16">
        <f>VLOOKUP($B35,'BACEN-SGS'!$A:$G,grafico!C$1,FALSE)/1000</f>
        <v>346.41500000000002</v>
      </c>
      <c r="D35" s="16">
        <f>VLOOKUP($B35,'BACEN-SGS'!$A:$G,grafico!D$1,FALSE)/1000</f>
        <v>169.57300000000001</v>
      </c>
      <c r="E35" s="16">
        <f>VLOOKUP($B35,'BACEN-SGS'!$A:$G,grafico!E$1,FALSE)/1000</f>
        <v>1796.443</v>
      </c>
      <c r="F35" s="21">
        <f t="shared" si="0"/>
        <v>2.0428664940762977</v>
      </c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1:25" x14ac:dyDescent="0.25">
      <c r="A36" s="14">
        <f t="shared" si="1"/>
        <v>35</v>
      </c>
      <c r="B36" s="15">
        <f>LARGE('BACEN-SGS'!A:A,grafico!A36)</f>
        <v>44652</v>
      </c>
      <c r="C36" s="16">
        <f>VLOOKUP($B36,'BACEN-SGS'!$A:$G,grafico!C$1,FALSE)/1000</f>
        <v>345.09699999999998</v>
      </c>
      <c r="D36" s="16">
        <f>VLOOKUP($B36,'BACEN-SGS'!$A:$G,grafico!D$1,FALSE)/1000</f>
        <v>174.626</v>
      </c>
      <c r="E36" s="16">
        <f>VLOOKUP($B36,'BACEN-SGS'!$A:$G,grafico!E$1,FALSE)/1000</f>
        <v>1765.0719999999999</v>
      </c>
      <c r="F36" s="21">
        <f t="shared" si="0"/>
        <v>1.9762062923046968</v>
      </c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1:25" x14ac:dyDescent="0.25">
      <c r="A37" s="14">
        <f t="shared" si="1"/>
        <v>36</v>
      </c>
      <c r="B37" s="15">
        <f>LARGE('BACEN-SGS'!A:A,grafico!A37)</f>
        <v>44621</v>
      </c>
      <c r="C37" s="16">
        <f>VLOOKUP($B37,'BACEN-SGS'!$A:$G,grafico!C$1,FALSE)/1000</f>
        <v>353.16899999999998</v>
      </c>
      <c r="D37" s="16">
        <f>VLOOKUP($B37,'BACEN-SGS'!$A:$G,grafico!D$1,FALSE)/1000</f>
        <v>169.179</v>
      </c>
      <c r="E37" s="16">
        <f>VLOOKUP($B37,'BACEN-SGS'!$A:$G,grafico!E$1,FALSE)/1000</f>
        <v>1723.0160000000001</v>
      </c>
      <c r="F37" s="21">
        <f t="shared" si="0"/>
        <v>2.0875463266717498</v>
      </c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1:25" x14ac:dyDescent="0.25">
      <c r="A38" s="14">
        <f t="shared" si="1"/>
        <v>37</v>
      </c>
      <c r="B38" s="15">
        <f>LARGE('BACEN-SGS'!A:A,grafico!A38)</f>
        <v>44593</v>
      </c>
      <c r="C38" s="16">
        <f>VLOOKUP($B38,'BACEN-SGS'!$A:$G,grafico!C$1,FALSE)/1000</f>
        <v>357.74</v>
      </c>
      <c r="D38" s="16">
        <f>VLOOKUP($B38,'BACEN-SGS'!$A:$G,grafico!D$1,FALSE)/1000</f>
        <v>144.80500000000001</v>
      </c>
      <c r="E38" s="16">
        <f>VLOOKUP($B38,'BACEN-SGS'!$A:$G,grafico!E$1,FALSE)/1000</f>
        <v>1689.9659999999999</v>
      </c>
      <c r="F38" s="21">
        <f t="shared" si="0"/>
        <v>2.4704948033562375</v>
      </c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1:25" x14ac:dyDescent="0.25">
      <c r="A39" s="14">
        <f t="shared" si="1"/>
        <v>38</v>
      </c>
      <c r="B39" s="15">
        <f>LARGE('BACEN-SGS'!A:A,grafico!A39)</f>
        <v>44562</v>
      </c>
      <c r="C39" s="16">
        <f>VLOOKUP($B39,'BACEN-SGS'!$A:$G,grafico!C$1,FALSE)/1000</f>
        <v>358.39800000000002</v>
      </c>
      <c r="D39" s="16">
        <f>VLOOKUP($B39,'BACEN-SGS'!$A:$G,grafico!D$1,FALSE)/1000</f>
        <v>130.90100000000001</v>
      </c>
      <c r="E39" s="16">
        <f>VLOOKUP($B39,'BACEN-SGS'!$A:$G,grafico!E$1,FALSE)/1000</f>
        <v>1675.289</v>
      </c>
      <c r="F39" s="21">
        <f t="shared" si="0"/>
        <v>2.73793171939099</v>
      </c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1:25" x14ac:dyDescent="0.25">
      <c r="A40" s="14">
        <f t="shared" si="1"/>
        <v>39</v>
      </c>
      <c r="B40" s="15">
        <f>LARGE('BACEN-SGS'!A:A,grafico!A40)</f>
        <v>44531</v>
      </c>
      <c r="C40" s="16">
        <f>VLOOKUP($B40,'BACEN-SGS'!$A:$G,grafico!C$1,FALSE)/1000</f>
        <v>362.20400000000001</v>
      </c>
      <c r="D40" s="16">
        <f>VLOOKUP($B40,'BACEN-SGS'!$A:$G,grafico!D$1,FALSE)/1000</f>
        <v>140.61199999999999</v>
      </c>
      <c r="E40" s="16">
        <f>VLOOKUP($B40,'BACEN-SGS'!$A:$G,grafico!E$1,FALSE)/1000</f>
        <v>1670.4929999999999</v>
      </c>
      <c r="F40" s="21">
        <f t="shared" si="0"/>
        <v>2.5759110175518449</v>
      </c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1:25" x14ac:dyDescent="0.25">
      <c r="A41" s="14">
        <f t="shared" si="1"/>
        <v>40</v>
      </c>
      <c r="B41" s="15">
        <f>LARGE('BACEN-SGS'!A:A,grafico!A41)</f>
        <v>44501</v>
      </c>
      <c r="C41" s="16">
        <f>VLOOKUP($B41,'BACEN-SGS'!$A:$G,grafico!C$1,FALSE)/1000</f>
        <v>367.77199999999999</v>
      </c>
      <c r="D41" s="16">
        <f>VLOOKUP($B41,'BACEN-SGS'!$A:$G,grafico!D$1,FALSE)/1000</f>
        <v>141.93899999999999</v>
      </c>
      <c r="E41" s="16">
        <f>VLOOKUP($B41,'BACEN-SGS'!$A:$G,grafico!E$1,FALSE)/1000</f>
        <v>1666.2070000000001</v>
      </c>
      <c r="F41" s="21">
        <f t="shared" si="0"/>
        <v>2.591056721549398</v>
      </c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1:25" x14ac:dyDescent="0.25">
      <c r="A42" s="14">
        <f t="shared" si="1"/>
        <v>41</v>
      </c>
      <c r="B42" s="15">
        <f>LARGE('BACEN-SGS'!A:A,grafico!A42)</f>
        <v>44470</v>
      </c>
      <c r="C42" s="16">
        <f>VLOOKUP($B42,'BACEN-SGS'!$A:$G,grafico!C$1,FALSE)/1000</f>
        <v>367.92700000000002</v>
      </c>
      <c r="D42" s="16">
        <f>VLOOKUP($B42,'BACEN-SGS'!$A:$G,grafico!D$1,FALSE)/1000</f>
        <v>139.67599999999999</v>
      </c>
      <c r="E42" s="16">
        <f>VLOOKUP($B42,'BACEN-SGS'!$A:$G,grafico!E$1,FALSE)/1000</f>
        <v>1648.8510000000001</v>
      </c>
      <c r="F42" s="21">
        <f t="shared" si="0"/>
        <v>2.6341461668432662</v>
      </c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1:25" x14ac:dyDescent="0.25">
      <c r="A43" s="14">
        <f t="shared" si="1"/>
        <v>42</v>
      </c>
      <c r="B43" s="15">
        <f>LARGE('BACEN-SGS'!A:A,grafico!A43)</f>
        <v>44440</v>
      </c>
      <c r="C43" s="16">
        <f>VLOOKUP($B43,'BACEN-SGS'!$A:$G,grafico!C$1,FALSE)/1000</f>
        <v>368.88600000000002</v>
      </c>
      <c r="D43" s="16">
        <f>VLOOKUP($B43,'BACEN-SGS'!$A:$G,grafico!D$1,FALSE)/1000</f>
        <v>144.47300000000001</v>
      </c>
      <c r="E43" s="16">
        <f>VLOOKUP($B43,'BACEN-SGS'!$A:$G,grafico!E$1,FALSE)/1000</f>
        <v>1627.8720000000001</v>
      </c>
      <c r="F43" s="21">
        <f t="shared" si="0"/>
        <v>2.5533213818498957</v>
      </c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1:25" x14ac:dyDescent="0.25">
      <c r="A44" s="14">
        <f t="shared" si="1"/>
        <v>43</v>
      </c>
      <c r="B44" s="15">
        <f>LARGE('BACEN-SGS'!A:A,grafico!A44)</f>
        <v>44409</v>
      </c>
      <c r="C44" s="16">
        <f>VLOOKUP($B44,'BACEN-SGS'!$A:$G,grafico!C$1,FALSE)/1000</f>
        <v>370.39499999999998</v>
      </c>
      <c r="D44" s="16">
        <f>VLOOKUP($B44,'BACEN-SGS'!$A:$G,grafico!D$1,FALSE)/1000</f>
        <v>146.261</v>
      </c>
      <c r="E44" s="16">
        <f>VLOOKUP($B44,'BACEN-SGS'!$A:$G,grafico!E$1,FALSE)/1000</f>
        <v>1602.329</v>
      </c>
      <c r="F44" s="21">
        <f t="shared" si="0"/>
        <v>2.5324249116305784</v>
      </c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1:25" x14ac:dyDescent="0.25">
      <c r="A45" s="14">
        <f t="shared" si="1"/>
        <v>44</v>
      </c>
      <c r="B45" s="15">
        <f>LARGE('BACEN-SGS'!A:A,grafico!A45)</f>
        <v>44378</v>
      </c>
      <c r="C45" s="16">
        <f>VLOOKUP($B45,'BACEN-SGS'!$A:$G,grafico!C$1,FALSE)/1000</f>
        <v>355.67099999999999</v>
      </c>
      <c r="D45" s="16">
        <f>VLOOKUP($B45,'BACEN-SGS'!$A:$G,grafico!D$1,FALSE)/1000</f>
        <v>148.64500000000001</v>
      </c>
      <c r="E45" s="16">
        <f>VLOOKUP($B45,'BACEN-SGS'!$A:$G,grafico!E$1,FALSE)/1000</f>
        <v>1571.6759999999999</v>
      </c>
      <c r="F45" s="21">
        <f t="shared" si="0"/>
        <v>2.3927545494298492</v>
      </c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1:25" x14ac:dyDescent="0.25">
      <c r="A46" s="14">
        <f t="shared" si="1"/>
        <v>45</v>
      </c>
      <c r="B46" s="15">
        <f>LARGE('BACEN-SGS'!A:A,grafico!A46)</f>
        <v>44348</v>
      </c>
      <c r="C46" s="16">
        <f>VLOOKUP($B46,'BACEN-SGS'!$A:$G,grafico!C$1,FALSE)/1000</f>
        <v>352.48599999999999</v>
      </c>
      <c r="D46" s="16">
        <f>VLOOKUP($B46,'BACEN-SGS'!$A:$G,grafico!D$1,FALSE)/1000</f>
        <v>145.75200000000001</v>
      </c>
      <c r="E46" s="16">
        <f>VLOOKUP($B46,'BACEN-SGS'!$A:$G,grafico!E$1,FALSE)/1000</f>
        <v>1543.8</v>
      </c>
      <c r="F46" s="21">
        <f t="shared" si="0"/>
        <v>2.4183956309347381</v>
      </c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1:25" x14ac:dyDescent="0.25">
      <c r="A47" s="14">
        <f t="shared" si="1"/>
        <v>46</v>
      </c>
      <c r="B47" s="15">
        <f>LARGE('BACEN-SGS'!A:A,grafico!A47)</f>
        <v>44317</v>
      </c>
      <c r="C47" s="16">
        <f>VLOOKUP($B47,'BACEN-SGS'!$A:$G,grafico!C$1,FALSE)/1000</f>
        <v>353.44799999999998</v>
      </c>
      <c r="D47" s="16">
        <f>VLOOKUP($B47,'BACEN-SGS'!$A:$G,grafico!D$1,FALSE)/1000</f>
        <v>138.203</v>
      </c>
      <c r="E47" s="16">
        <f>VLOOKUP($B47,'BACEN-SGS'!$A:$G,grafico!E$1,FALSE)/1000</f>
        <v>1513.7660000000001</v>
      </c>
      <c r="F47" s="21">
        <f t="shared" si="0"/>
        <v>2.5574553374384057</v>
      </c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1:25" x14ac:dyDescent="0.25">
      <c r="A48" s="14">
        <f t="shared" si="1"/>
        <v>47</v>
      </c>
      <c r="B48" s="15">
        <f>LARGE('BACEN-SGS'!A:A,grafico!A48)</f>
        <v>44287</v>
      </c>
      <c r="C48" s="16">
        <f>VLOOKUP($B48,'BACEN-SGS'!$A:$G,grafico!C$1,FALSE)/1000</f>
        <v>350.99599999999998</v>
      </c>
      <c r="D48" s="16">
        <f>VLOOKUP($B48,'BACEN-SGS'!$A:$G,grafico!D$1,FALSE)/1000</f>
        <v>132.56899999999999</v>
      </c>
      <c r="E48" s="16">
        <f>VLOOKUP($B48,'BACEN-SGS'!$A:$G,grafico!E$1,FALSE)/1000</f>
        <v>1476.963</v>
      </c>
      <c r="F48" s="21">
        <f t="shared" si="0"/>
        <v>2.6476476400968552</v>
      </c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spans="1:25" x14ac:dyDescent="0.25">
      <c r="A49" s="14">
        <f t="shared" si="1"/>
        <v>48</v>
      </c>
      <c r="B49" s="15">
        <f>LARGE('BACEN-SGS'!A:A,grafico!A49)</f>
        <v>44256</v>
      </c>
      <c r="C49" s="16">
        <f>VLOOKUP($B49,'BACEN-SGS'!$A:$G,grafico!C$1,FALSE)/1000</f>
        <v>347.41300000000001</v>
      </c>
      <c r="D49" s="16">
        <f>VLOOKUP($B49,'BACEN-SGS'!$A:$G,grafico!D$1,FALSE)/1000</f>
        <v>136.12899999999999</v>
      </c>
      <c r="E49" s="16">
        <f>VLOOKUP($B49,'BACEN-SGS'!$A:$G,grafico!E$1,FALSE)/1000</f>
        <v>1450.126</v>
      </c>
      <c r="F49" s="21">
        <f t="shared" si="0"/>
        <v>2.5520866237172095</v>
      </c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spans="1:25" x14ac:dyDescent="0.25">
      <c r="A50" s="14">
        <f t="shared" si="1"/>
        <v>49</v>
      </c>
      <c r="B50" s="15">
        <f>LARGE('BACEN-SGS'!A:A,grafico!A50)</f>
        <v>44228</v>
      </c>
      <c r="C50" s="16">
        <f>VLOOKUP($B50,'BACEN-SGS'!$A:$G,grafico!C$1,FALSE)/1000</f>
        <v>356.07</v>
      </c>
      <c r="D50" s="16">
        <f>VLOOKUP($B50,'BACEN-SGS'!$A:$G,grafico!D$1,FALSE)/1000</f>
        <v>130.12799999999999</v>
      </c>
      <c r="E50" s="16">
        <f>VLOOKUP($B50,'BACEN-SGS'!$A:$G,grafico!E$1,FALSE)/1000</f>
        <v>1443.163</v>
      </c>
      <c r="F50" s="21">
        <f t="shared" si="0"/>
        <v>2.7363057912209521</v>
      </c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spans="1:25" x14ac:dyDescent="0.25">
      <c r="A51" s="14">
        <f t="shared" si="1"/>
        <v>50</v>
      </c>
      <c r="B51" s="15">
        <f>LARGE('BACEN-SGS'!A:A,grafico!A51)</f>
        <v>44197</v>
      </c>
      <c r="C51" s="16">
        <f>VLOOKUP($B51,'BACEN-SGS'!$A:$G,grafico!C$1,FALSE)/1000</f>
        <v>355.416</v>
      </c>
      <c r="D51" s="16">
        <f>VLOOKUP($B51,'BACEN-SGS'!$A:$G,grafico!D$1,FALSE)/1000</f>
        <v>126.104</v>
      </c>
      <c r="E51" s="16">
        <f>VLOOKUP($B51,'BACEN-SGS'!$A:$G,grafico!E$1,FALSE)/1000</f>
        <v>1454.4870000000001</v>
      </c>
      <c r="F51" s="21">
        <f t="shared" si="0"/>
        <v>2.8184355769840765</v>
      </c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spans="1:25" x14ac:dyDescent="0.25">
      <c r="A52" s="14">
        <f t="shared" si="1"/>
        <v>51</v>
      </c>
      <c r="B52" s="15">
        <f>LARGE('BACEN-SGS'!A:A,grafico!A52)</f>
        <v>44166</v>
      </c>
      <c r="C52" s="16">
        <f>VLOOKUP($B52,'BACEN-SGS'!$A:$G,grafico!C$1,FALSE)/1000</f>
        <v>355.62</v>
      </c>
      <c r="D52" s="16">
        <f>VLOOKUP($B52,'BACEN-SGS'!$A:$G,grafico!D$1,FALSE)/1000</f>
        <v>136.32599999999999</v>
      </c>
      <c r="E52" s="16">
        <f>VLOOKUP($B52,'BACEN-SGS'!$A:$G,grafico!E$1,FALSE)/1000</f>
        <v>1475.529</v>
      </c>
      <c r="F52" s="21">
        <f t="shared" si="0"/>
        <v>2.6085999735927117</v>
      </c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spans="1:25" x14ac:dyDescent="0.25">
      <c r="A53" s="14">
        <f t="shared" si="1"/>
        <v>52</v>
      </c>
      <c r="B53" s="15">
        <f>LARGE('BACEN-SGS'!A:A,grafico!A53)</f>
        <v>44136</v>
      </c>
      <c r="C53" s="16">
        <f>VLOOKUP($B53,'BACEN-SGS'!$A:$G,grafico!C$1,FALSE)/1000</f>
        <v>356.00400000000002</v>
      </c>
      <c r="D53" s="16">
        <f>VLOOKUP($B53,'BACEN-SGS'!$A:$G,grafico!D$1,FALSE)/1000</f>
        <v>124.58199999999999</v>
      </c>
      <c r="E53" s="16">
        <f>VLOOKUP($B53,'BACEN-SGS'!$A:$G,grafico!E$1,FALSE)/1000</f>
        <v>1493.5229999999999</v>
      </c>
      <c r="F53" s="21">
        <f t="shared" si="0"/>
        <v>2.8575877735146333</v>
      </c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spans="1:25" x14ac:dyDescent="0.25">
      <c r="A54" s="14">
        <f t="shared" si="1"/>
        <v>53</v>
      </c>
      <c r="B54" s="15">
        <f>LARGE('BACEN-SGS'!A:A,grafico!A54)</f>
        <v>44105</v>
      </c>
      <c r="C54" s="16">
        <f>VLOOKUP($B54,'BACEN-SGS'!$A:$G,grafico!C$1,FALSE)/1000</f>
        <v>354.54599999999999</v>
      </c>
      <c r="D54" s="16">
        <f>VLOOKUP($B54,'BACEN-SGS'!$A:$G,grafico!D$1,FALSE)/1000</f>
        <v>118.69799999999999</v>
      </c>
      <c r="E54" s="16">
        <f>VLOOKUP($B54,'BACEN-SGS'!$A:$G,grafico!E$1,FALSE)/1000</f>
        <v>1522.1</v>
      </c>
      <c r="F54" s="21">
        <f t="shared" si="0"/>
        <v>2.9869584997219838</v>
      </c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spans="1:25" x14ac:dyDescent="0.25">
      <c r="A55" s="14">
        <f t="shared" si="1"/>
        <v>54</v>
      </c>
      <c r="B55" s="15">
        <f>LARGE('BACEN-SGS'!A:A,grafico!A55)</f>
        <v>44075</v>
      </c>
      <c r="C55" s="16">
        <f>VLOOKUP($B55,'BACEN-SGS'!$A:$G,grafico!C$1,FALSE)/1000</f>
        <v>356.60599999999999</v>
      </c>
      <c r="D55" s="16">
        <f>VLOOKUP($B55,'BACEN-SGS'!$A:$G,grafico!D$1,FALSE)/1000</f>
        <v>118.93</v>
      </c>
      <c r="E55" s="16">
        <f>VLOOKUP($B55,'BACEN-SGS'!$A:$G,grafico!E$1,FALSE)/1000</f>
        <v>1562.126</v>
      </c>
      <c r="F55" s="21">
        <f t="shared" si="0"/>
        <v>2.9984528714369794</v>
      </c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spans="1:25" x14ac:dyDescent="0.25">
      <c r="A56" s="14">
        <f t="shared" si="1"/>
        <v>55</v>
      </c>
      <c r="B56" s="15">
        <f>LARGE('BACEN-SGS'!A:A,grafico!A56)</f>
        <v>44044</v>
      </c>
      <c r="C56" s="16">
        <f>VLOOKUP($B56,'BACEN-SGS'!$A:$G,grafico!C$1,FALSE)/1000</f>
        <v>356.09199999999998</v>
      </c>
      <c r="D56" s="16">
        <f>VLOOKUP($B56,'BACEN-SGS'!$A:$G,grafico!D$1,FALSE)/1000</f>
        <v>115.608</v>
      </c>
      <c r="E56" s="16">
        <f>VLOOKUP($B56,'BACEN-SGS'!$A:$G,grafico!E$1,FALSE)/1000</f>
        <v>1593.3030000000001</v>
      </c>
      <c r="F56" s="21">
        <f t="shared" si="0"/>
        <v>3.0801674624593449</v>
      </c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spans="1:25" x14ac:dyDescent="0.25">
      <c r="A57" s="14">
        <f t="shared" si="1"/>
        <v>56</v>
      </c>
      <c r="B57" s="15">
        <f>LARGE('BACEN-SGS'!A:A,grafico!A57)</f>
        <v>44013</v>
      </c>
      <c r="C57" s="16">
        <f>VLOOKUP($B57,'BACEN-SGS'!$A:$G,grafico!C$1,FALSE)/1000</f>
        <v>354.66399999999999</v>
      </c>
      <c r="D57" s="16">
        <f>VLOOKUP($B57,'BACEN-SGS'!$A:$G,grafico!D$1,FALSE)/1000</f>
        <v>120.76900000000001</v>
      </c>
      <c r="E57" s="16">
        <f>VLOOKUP($B57,'BACEN-SGS'!$A:$G,grafico!E$1,FALSE)/1000</f>
        <v>1634.3489999999999</v>
      </c>
      <c r="F57" s="21">
        <f t="shared" si="0"/>
        <v>2.9367138918099842</v>
      </c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spans="1:25" x14ac:dyDescent="0.25">
      <c r="A58" s="14">
        <f t="shared" si="1"/>
        <v>57</v>
      </c>
      <c r="B58" s="15">
        <f>LARGE('BACEN-SGS'!A:A,grafico!A58)</f>
        <v>43983</v>
      </c>
      <c r="C58" s="16">
        <f>VLOOKUP($B58,'BACEN-SGS'!$A:$G,grafico!C$1,FALSE)/1000</f>
        <v>348.78100000000001</v>
      </c>
      <c r="D58" s="16">
        <f>VLOOKUP($B58,'BACEN-SGS'!$A:$G,grafico!D$1,FALSE)/1000</f>
        <v>115.71899999999999</v>
      </c>
      <c r="E58" s="16">
        <f>VLOOKUP($B58,'BACEN-SGS'!$A:$G,grafico!E$1,FALSE)/1000</f>
        <v>1680.9839999999999</v>
      </c>
      <c r="F58" s="21">
        <f t="shared" si="0"/>
        <v>3.0140339961458364</v>
      </c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spans="1:25" x14ac:dyDescent="0.25">
      <c r="A59" s="14">
        <f t="shared" si="1"/>
        <v>58</v>
      </c>
      <c r="B59" s="15">
        <f>LARGE('BACEN-SGS'!A:A,grafico!A59)</f>
        <v>43952</v>
      </c>
      <c r="C59" s="16">
        <f>VLOOKUP($B59,'BACEN-SGS'!$A:$G,grafico!C$1,FALSE)/1000</f>
        <v>345.70600000000002</v>
      </c>
      <c r="D59" s="16">
        <f>VLOOKUP($B59,'BACEN-SGS'!$A:$G,grafico!D$1,FALSE)/1000</f>
        <v>101.4</v>
      </c>
      <c r="E59" s="16">
        <f>VLOOKUP($B59,'BACEN-SGS'!$A:$G,grafico!E$1,FALSE)/1000</f>
        <v>1720.2460000000001</v>
      </c>
      <c r="F59" s="21">
        <f t="shared" si="0"/>
        <v>3.4093293885601579</v>
      </c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spans="1:25" x14ac:dyDescent="0.25">
      <c r="A60" s="14">
        <f t="shared" si="1"/>
        <v>59</v>
      </c>
      <c r="B60" s="15">
        <f>LARGE('BACEN-SGS'!A:A,grafico!A60)</f>
        <v>43922</v>
      </c>
      <c r="C60" s="16">
        <f>VLOOKUP($B60,'BACEN-SGS'!$A:$G,grafico!C$1,FALSE)/1000</f>
        <v>339.31700000000001</v>
      </c>
      <c r="D60" s="16">
        <f>VLOOKUP($B60,'BACEN-SGS'!$A:$G,grafico!D$1,FALSE)/1000</f>
        <v>105.732</v>
      </c>
      <c r="E60" s="16">
        <f>VLOOKUP($B60,'BACEN-SGS'!$A:$G,grafico!E$1,FALSE)/1000</f>
        <v>1772.9010000000001</v>
      </c>
      <c r="F60" s="21">
        <f t="shared" si="0"/>
        <v>3.2092176446109031</v>
      </c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spans="1:25" x14ac:dyDescent="0.25">
      <c r="A61" s="14">
        <f t="shared" si="1"/>
        <v>60</v>
      </c>
      <c r="B61" s="15">
        <f>LARGE('BACEN-SGS'!A:A,grafico!A61)</f>
        <v>43891</v>
      </c>
      <c r="C61" s="16">
        <f>VLOOKUP($B61,'BACEN-SGS'!$A:$G,grafico!C$1,FALSE)/1000</f>
        <v>343.16500000000002</v>
      </c>
      <c r="D61" s="16">
        <f>VLOOKUP($B61,'BACEN-SGS'!$A:$G,grafico!D$1,FALSE)/1000</f>
        <v>129.167</v>
      </c>
      <c r="E61" s="16">
        <f>VLOOKUP($B61,'BACEN-SGS'!$A:$G,grafico!E$1,FALSE)/1000</f>
        <v>1824.74</v>
      </c>
      <c r="F61" s="21">
        <f t="shared" si="0"/>
        <v>2.6567544341821057</v>
      </c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spans="1:25" x14ac:dyDescent="0.25">
      <c r="A62" s="14">
        <f t="shared" si="1"/>
        <v>61</v>
      </c>
      <c r="B62" s="15">
        <f>LARGE('BACEN-SGS'!A:A,grafico!A62)</f>
        <v>43862</v>
      </c>
      <c r="C62" s="16">
        <f>VLOOKUP($B62,'BACEN-SGS'!$A:$G,grafico!C$1,FALSE)/1000</f>
        <v>362.46</v>
      </c>
      <c r="D62" s="16">
        <f>VLOOKUP($B62,'BACEN-SGS'!$A:$G,grafico!D$1,FALSE)/1000</f>
        <v>141.452</v>
      </c>
      <c r="E62" s="16">
        <f>VLOOKUP($B62,'BACEN-SGS'!$A:$G,grafico!E$1,FALSE)/1000</f>
        <v>1852.1469999999999</v>
      </c>
      <c r="F62" s="21">
        <f t="shared" si="0"/>
        <v>2.5624240024884766</v>
      </c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spans="1:25" x14ac:dyDescent="0.25">
      <c r="A63" s="14">
        <f t="shared" si="1"/>
        <v>62</v>
      </c>
      <c r="B63" s="15">
        <f>LARGE('BACEN-SGS'!A:A,grafico!A63)</f>
        <v>43831</v>
      </c>
      <c r="C63" s="16">
        <f>VLOOKUP($B63,'BACEN-SGS'!$A:$G,grafico!C$1,FALSE)/1000</f>
        <v>359.39400000000001</v>
      </c>
      <c r="D63" s="16">
        <f>VLOOKUP($B63,'BACEN-SGS'!$A:$G,grafico!D$1,FALSE)/1000</f>
        <v>147.14699999999999</v>
      </c>
      <c r="E63" s="16">
        <f>VLOOKUP($B63,'BACEN-SGS'!$A:$G,grafico!E$1,FALSE)/1000</f>
        <v>1865.4829999999999</v>
      </c>
      <c r="F63" s="21">
        <f t="shared" si="0"/>
        <v>2.4424147281290138</v>
      </c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spans="1:25" x14ac:dyDescent="0.25">
      <c r="A64" s="14">
        <f t="shared" si="1"/>
        <v>63</v>
      </c>
      <c r="B64" s="15">
        <f>LARGE('BACEN-SGS'!A:A,grafico!A64)</f>
        <v>43800</v>
      </c>
      <c r="C64" s="16">
        <f>VLOOKUP($B64,'BACEN-SGS'!$A:$G,grafico!C$1,FALSE)/1000</f>
        <v>356.88400000000001</v>
      </c>
      <c r="D64" s="16">
        <f>VLOOKUP($B64,'BACEN-SGS'!$A:$G,grafico!D$1,FALSE)/1000</f>
        <v>154.32</v>
      </c>
      <c r="E64" s="16">
        <f>VLOOKUP($B64,'BACEN-SGS'!$A:$G,grafico!E$1,FALSE)/1000</f>
        <v>1872.8</v>
      </c>
      <c r="F64" s="21">
        <f t="shared" si="0"/>
        <v>2.3126231207879733</v>
      </c>
    </row>
    <row r="65" spans="1:6" x14ac:dyDescent="0.25">
      <c r="A65" s="14">
        <f t="shared" si="1"/>
        <v>64</v>
      </c>
      <c r="B65" s="15">
        <f>LARGE('BACEN-SGS'!A:A,grafico!A65)</f>
        <v>43770</v>
      </c>
      <c r="C65" s="16">
        <f>VLOOKUP($B65,'BACEN-SGS'!$A:$G,grafico!C$1,FALSE)/1000</f>
        <v>366.37599999999998</v>
      </c>
      <c r="D65" s="16">
        <f>VLOOKUP($B65,'BACEN-SGS'!$A:$G,grafico!D$1,FALSE)/1000</f>
        <v>153.15899999999999</v>
      </c>
      <c r="E65" s="16">
        <f>VLOOKUP($B65,'BACEN-SGS'!$A:$G,grafico!E$1,FALSE)/1000</f>
        <v>1872.595</v>
      </c>
      <c r="F65" s="21">
        <f t="shared" si="0"/>
        <v>2.3921284416847852</v>
      </c>
    </row>
    <row r="66" spans="1:6" x14ac:dyDescent="0.25">
      <c r="A66" s="14">
        <f t="shared" si="1"/>
        <v>65</v>
      </c>
      <c r="B66" s="15">
        <f>LARGE('BACEN-SGS'!A:A,grafico!A66)</f>
        <v>43739</v>
      </c>
      <c r="C66" s="16">
        <f>VLOOKUP($B66,'BACEN-SGS'!$A:$G,grafico!C$1,FALSE)/1000</f>
        <v>369.83600000000001</v>
      </c>
      <c r="D66" s="16">
        <f>VLOOKUP($B66,'BACEN-SGS'!$A:$G,grafico!D$1,FALSE)/1000</f>
        <v>158.72300000000001</v>
      </c>
      <c r="E66" s="16">
        <f>VLOOKUP($B66,'BACEN-SGS'!$A:$G,grafico!E$1,FALSE)/1000</f>
        <v>1879.3309999999999</v>
      </c>
      <c r="F66" s="21">
        <f t="shared" si="0"/>
        <v>2.3300718862420693</v>
      </c>
    </row>
    <row r="67" spans="1:6" x14ac:dyDescent="0.25">
      <c r="A67" s="14">
        <f t="shared" si="1"/>
        <v>66</v>
      </c>
      <c r="B67" s="15">
        <f>LARGE('BACEN-SGS'!A:A,grafico!A67)</f>
        <v>43709</v>
      </c>
      <c r="C67" s="16">
        <f>VLOOKUP($B67,'BACEN-SGS'!$A:$G,grafico!C$1,FALSE)/1000</f>
        <v>376.43400000000003</v>
      </c>
      <c r="D67" s="16">
        <f>VLOOKUP($B67,'BACEN-SGS'!$A:$G,grafico!D$1,FALSE)/1000</f>
        <v>150.108</v>
      </c>
      <c r="E67" s="16">
        <f>VLOOKUP($B67,'BACEN-SGS'!$A:$G,grafico!E$1,FALSE)/1000</f>
        <v>1882.7380000000001</v>
      </c>
      <c r="F67" s="21">
        <f t="shared" si="0"/>
        <v>2.50775441681989</v>
      </c>
    </row>
    <row r="68" spans="1:6" x14ac:dyDescent="0.25">
      <c r="A68" s="14">
        <f t="shared" si="1"/>
        <v>67</v>
      </c>
      <c r="B68" s="15">
        <f>LARGE('BACEN-SGS'!A:A,grafico!A68)</f>
        <v>43678</v>
      </c>
      <c r="C68" s="16">
        <f>VLOOKUP($B68,'BACEN-SGS'!$A:$G,grafico!C$1,FALSE)/1000</f>
        <v>386.47800000000001</v>
      </c>
      <c r="D68" s="16">
        <f>VLOOKUP($B68,'BACEN-SGS'!$A:$G,grafico!D$1,FALSE)/1000</f>
        <v>156.65299999999999</v>
      </c>
      <c r="E68" s="16">
        <f>VLOOKUP($B68,'BACEN-SGS'!$A:$G,grafico!E$1,FALSE)/1000</f>
        <v>1872.002</v>
      </c>
      <c r="F68" s="21">
        <f t="shared" si="0"/>
        <v>2.4670960658270191</v>
      </c>
    </row>
    <row r="69" spans="1:6" x14ac:dyDescent="0.25">
      <c r="A69" s="14">
        <f t="shared" si="1"/>
        <v>68</v>
      </c>
      <c r="B69" s="15">
        <f>LARGE('BACEN-SGS'!A:A,grafico!A69)</f>
        <v>43647</v>
      </c>
      <c r="C69" s="16">
        <f>VLOOKUP($B69,'BACEN-SGS'!$A:$G,grafico!C$1,FALSE)/1000</f>
        <v>385.73</v>
      </c>
      <c r="D69" s="16">
        <f>VLOOKUP($B69,'BACEN-SGS'!$A:$G,grafico!D$1,FALSE)/1000</f>
        <v>167.404</v>
      </c>
      <c r="E69" s="16">
        <f>VLOOKUP($B69,'BACEN-SGS'!$A:$G,grafico!E$1,FALSE)/1000</f>
        <v>1866.932</v>
      </c>
      <c r="F69" s="21">
        <f t="shared" ref="F69:F124" si="2">C69/D69</f>
        <v>2.3041862798977326</v>
      </c>
    </row>
    <row r="70" spans="1:6" x14ac:dyDescent="0.25">
      <c r="A70" s="14">
        <f t="shared" ref="A70:A124" si="3">A69+1</f>
        <v>69</v>
      </c>
      <c r="B70" s="15">
        <f>LARGE('BACEN-SGS'!A:A,grafico!A70)</f>
        <v>43617</v>
      </c>
      <c r="C70" s="16">
        <f>VLOOKUP($B70,'BACEN-SGS'!$A:$G,grafico!C$1,FALSE)/1000</f>
        <v>388.09199999999998</v>
      </c>
      <c r="D70" s="16">
        <f>VLOOKUP($B70,'BACEN-SGS'!$A:$G,grafico!D$1,FALSE)/1000</f>
        <v>154.98099999999999</v>
      </c>
      <c r="E70" s="16">
        <f>VLOOKUP($B70,'BACEN-SGS'!$A:$G,grafico!E$1,FALSE)/1000</f>
        <v>1853.2850000000001</v>
      </c>
      <c r="F70" s="21">
        <f t="shared" si="2"/>
        <v>2.5041263122576316</v>
      </c>
    </row>
    <row r="71" spans="1:6" x14ac:dyDescent="0.25">
      <c r="A71" s="14">
        <f t="shared" si="3"/>
        <v>70</v>
      </c>
      <c r="B71" s="15">
        <f>LARGE('BACEN-SGS'!A:A,grafico!A71)</f>
        <v>43586</v>
      </c>
      <c r="C71" s="16">
        <f>VLOOKUP($B71,'BACEN-SGS'!$A:$G,grafico!C$1,FALSE)/1000</f>
        <v>386.16199999999998</v>
      </c>
      <c r="D71" s="16">
        <f>VLOOKUP($B71,'BACEN-SGS'!$A:$G,grafico!D$1,FALSE)/1000</f>
        <v>154.05500000000001</v>
      </c>
      <c r="E71" s="16">
        <f>VLOOKUP($B71,'BACEN-SGS'!$A:$G,grafico!E$1,FALSE)/1000</f>
        <v>1852.2080000000001</v>
      </c>
      <c r="F71" s="21">
        <f t="shared" si="2"/>
        <v>2.5066502223231959</v>
      </c>
    </row>
    <row r="72" spans="1:6" x14ac:dyDescent="0.25">
      <c r="A72" s="14">
        <f t="shared" si="3"/>
        <v>71</v>
      </c>
      <c r="B72" s="15">
        <f>LARGE('BACEN-SGS'!A:A,grafico!A72)</f>
        <v>43556</v>
      </c>
      <c r="C72" s="16">
        <f>VLOOKUP($B72,'BACEN-SGS'!$A:$G,grafico!C$1,FALSE)/1000</f>
        <v>383.79899999999998</v>
      </c>
      <c r="D72" s="16">
        <f>VLOOKUP($B72,'BACEN-SGS'!$A:$G,grafico!D$1,FALSE)/1000</f>
        <v>157.57</v>
      </c>
      <c r="E72" s="16">
        <f>VLOOKUP($B72,'BACEN-SGS'!$A:$G,grafico!E$1,FALSE)/1000</f>
        <v>1851.8879999999999</v>
      </c>
      <c r="F72" s="21">
        <f t="shared" si="2"/>
        <v>2.4357364980643523</v>
      </c>
    </row>
    <row r="73" spans="1:6" x14ac:dyDescent="0.25">
      <c r="A73" s="14">
        <f t="shared" si="3"/>
        <v>72</v>
      </c>
      <c r="B73" s="15">
        <f>LARGE('BACEN-SGS'!A:A,grafico!A73)</f>
        <v>43525</v>
      </c>
      <c r="C73" s="16">
        <f>VLOOKUP($B73,'BACEN-SGS'!$A:$G,grafico!C$1,FALSE)/1000</f>
        <v>384.16500000000002</v>
      </c>
      <c r="D73" s="16">
        <f>VLOOKUP($B73,'BACEN-SGS'!$A:$G,grafico!D$1,FALSE)/1000</f>
        <v>156.57400000000001</v>
      </c>
      <c r="E73" s="16">
        <f>VLOOKUP($B73,'BACEN-SGS'!$A:$G,grafico!E$1,FALSE)/1000</f>
        <v>1865.8109999999999</v>
      </c>
      <c r="F73" s="21">
        <f t="shared" si="2"/>
        <v>2.4535682808129065</v>
      </c>
    </row>
    <row r="74" spans="1:6" x14ac:dyDescent="0.25">
      <c r="A74" s="14">
        <f t="shared" si="3"/>
        <v>73</v>
      </c>
      <c r="B74" s="15">
        <f>LARGE('BACEN-SGS'!A:A,grafico!A74)</f>
        <v>43497</v>
      </c>
      <c r="C74" s="16">
        <f>VLOOKUP($B74,'BACEN-SGS'!$A:$G,grafico!C$1,FALSE)/1000</f>
        <v>378.44799999999998</v>
      </c>
      <c r="D74" s="16">
        <f>VLOOKUP($B74,'BACEN-SGS'!$A:$G,grafico!D$1,FALSE)/1000</f>
        <v>154.78700000000001</v>
      </c>
      <c r="E74" s="16">
        <f>VLOOKUP($B74,'BACEN-SGS'!$A:$G,grafico!E$1,FALSE)/1000</f>
        <v>1888.009</v>
      </c>
      <c r="F74" s="21">
        <f t="shared" si="2"/>
        <v>2.4449598480492547</v>
      </c>
    </row>
    <row r="75" spans="1:6" x14ac:dyDescent="0.25">
      <c r="A75" s="14">
        <f t="shared" si="3"/>
        <v>74</v>
      </c>
      <c r="B75" s="15">
        <f>LARGE('BACEN-SGS'!A:A,grafico!A75)</f>
        <v>43466</v>
      </c>
      <c r="C75" s="16">
        <f>VLOOKUP($B75,'BACEN-SGS'!$A:$G,grafico!C$1,FALSE)/1000</f>
        <v>376.98399999999998</v>
      </c>
      <c r="D75" s="16">
        <f>VLOOKUP($B75,'BACEN-SGS'!$A:$G,grafico!D$1,FALSE)/1000</f>
        <v>154.464</v>
      </c>
      <c r="E75" s="16">
        <f>VLOOKUP($B75,'BACEN-SGS'!$A:$G,grafico!E$1,FALSE)/1000</f>
        <v>1899.116</v>
      </c>
      <c r="F75" s="21">
        <f t="shared" si="2"/>
        <v>2.4405945721980524</v>
      </c>
    </row>
    <row r="76" spans="1:6" x14ac:dyDescent="0.25">
      <c r="A76" s="14">
        <f t="shared" si="3"/>
        <v>75</v>
      </c>
      <c r="B76" s="15">
        <f>LARGE('BACEN-SGS'!A:A,grafico!A76)</f>
        <v>43435</v>
      </c>
      <c r="C76" s="16">
        <f>VLOOKUP($B76,'BACEN-SGS'!$A:$G,grafico!C$1,FALSE)/1000</f>
        <v>374.71499999999997</v>
      </c>
      <c r="D76" s="16">
        <f>VLOOKUP($B76,'BACEN-SGS'!$A:$G,grafico!D$1,FALSE)/1000</f>
        <v>154.11600000000001</v>
      </c>
      <c r="E76" s="16">
        <f>VLOOKUP($B76,'BACEN-SGS'!$A:$G,grafico!E$1,FALSE)/1000</f>
        <v>1916.213</v>
      </c>
      <c r="F76" s="21">
        <f t="shared" si="2"/>
        <v>2.4313828544732536</v>
      </c>
    </row>
    <row r="77" spans="1:6" x14ac:dyDescent="0.25">
      <c r="A77" s="14">
        <f t="shared" si="3"/>
        <v>76</v>
      </c>
      <c r="B77" s="15">
        <f>LARGE('BACEN-SGS'!A:A,grafico!A77)</f>
        <v>43405</v>
      </c>
      <c r="C77" s="16">
        <f>VLOOKUP($B77,'BACEN-SGS'!$A:$G,grafico!C$1,FALSE)/1000</f>
        <v>379.72199999999998</v>
      </c>
      <c r="D77" s="16">
        <f>VLOOKUP($B77,'BACEN-SGS'!$A:$G,grafico!D$1,FALSE)/1000</f>
        <v>159.89500000000001</v>
      </c>
      <c r="E77" s="16">
        <f>VLOOKUP($B77,'BACEN-SGS'!$A:$G,grafico!E$1,FALSE)/1000</f>
        <v>1937.2339999999999</v>
      </c>
      <c r="F77" s="21">
        <f t="shared" si="2"/>
        <v>2.3748209762656742</v>
      </c>
    </row>
    <row r="78" spans="1:6" x14ac:dyDescent="0.25">
      <c r="A78" s="14">
        <f t="shared" si="3"/>
        <v>77</v>
      </c>
      <c r="B78" s="15">
        <f>LARGE('BACEN-SGS'!A:A,grafico!A78)</f>
        <v>43374</v>
      </c>
      <c r="C78" s="16">
        <f>VLOOKUP($B78,'BACEN-SGS'!$A:$G,grafico!C$1,FALSE)/1000</f>
        <v>380.29</v>
      </c>
      <c r="D78" s="16">
        <f>VLOOKUP($B78,'BACEN-SGS'!$A:$G,grafico!D$1,FALSE)/1000</f>
        <v>162.131</v>
      </c>
      <c r="E78" s="16">
        <f>VLOOKUP($B78,'BACEN-SGS'!$A:$G,grafico!E$1,FALSE)/1000</f>
        <v>1953.1469999999999</v>
      </c>
      <c r="F78" s="21">
        <f t="shared" si="2"/>
        <v>2.3455724074976407</v>
      </c>
    </row>
    <row r="79" spans="1:6" x14ac:dyDescent="0.25">
      <c r="A79" s="14">
        <f t="shared" si="3"/>
        <v>78</v>
      </c>
      <c r="B79" s="15">
        <f>LARGE('BACEN-SGS'!A:A,grafico!A79)</f>
        <v>43344</v>
      </c>
      <c r="C79" s="16">
        <f>VLOOKUP($B79,'BACEN-SGS'!$A:$G,grafico!C$1,FALSE)/1000</f>
        <v>380.738</v>
      </c>
      <c r="D79" s="16">
        <f>VLOOKUP($B79,'BACEN-SGS'!$A:$G,grafico!D$1,FALSE)/1000</f>
        <v>139.37200000000001</v>
      </c>
      <c r="E79" s="16">
        <f>VLOOKUP($B79,'BACEN-SGS'!$A:$G,grafico!E$1,FALSE)/1000</f>
        <v>1969.095</v>
      </c>
      <c r="F79" s="21">
        <f t="shared" si="2"/>
        <v>2.7318112676864792</v>
      </c>
    </row>
    <row r="80" spans="1:6" x14ac:dyDescent="0.25">
      <c r="A80" s="14">
        <f t="shared" si="3"/>
        <v>79</v>
      </c>
      <c r="B80" s="15">
        <f>LARGE('BACEN-SGS'!A:A,grafico!A80)</f>
        <v>43313</v>
      </c>
      <c r="C80" s="16">
        <f>VLOOKUP($B80,'BACEN-SGS'!$A:$G,grafico!C$1,FALSE)/1000</f>
        <v>381.39299999999997</v>
      </c>
      <c r="D80" s="16">
        <f>VLOOKUP($B80,'BACEN-SGS'!$A:$G,grafico!D$1,FALSE)/1000</f>
        <v>151.583</v>
      </c>
      <c r="E80" s="16">
        <f>VLOOKUP($B80,'BACEN-SGS'!$A:$G,grafico!E$1,FALSE)/1000</f>
        <v>2003.3230000000001</v>
      </c>
      <c r="F80" s="21">
        <f t="shared" si="2"/>
        <v>2.5160671051503134</v>
      </c>
    </row>
    <row r="81" spans="1:6" x14ac:dyDescent="0.25">
      <c r="A81" s="14">
        <f t="shared" si="3"/>
        <v>80</v>
      </c>
      <c r="B81" s="15">
        <f>LARGE('BACEN-SGS'!A:A,grafico!A81)</f>
        <v>43282</v>
      </c>
      <c r="C81" s="16">
        <f>VLOOKUP($B81,'BACEN-SGS'!$A:$G,grafico!C$1,FALSE)/1000</f>
        <v>379.44400000000002</v>
      </c>
      <c r="D81" s="16">
        <f>VLOOKUP($B81,'BACEN-SGS'!$A:$G,grafico!D$1,FALSE)/1000</f>
        <v>153.75700000000001</v>
      </c>
      <c r="E81" s="16">
        <f>VLOOKUP($B81,'BACEN-SGS'!$A:$G,grafico!E$1,FALSE)/1000</f>
        <v>2028.2529999999999</v>
      </c>
      <c r="F81" s="21">
        <f t="shared" si="2"/>
        <v>2.4678160994296197</v>
      </c>
    </row>
    <row r="82" spans="1:6" x14ac:dyDescent="0.25">
      <c r="A82" s="14">
        <f t="shared" si="3"/>
        <v>81</v>
      </c>
      <c r="B82" s="15">
        <f>LARGE('BACEN-SGS'!A:A,grafico!A82)</f>
        <v>43252</v>
      </c>
      <c r="C82" s="16">
        <f>VLOOKUP($B82,'BACEN-SGS'!$A:$G,grafico!C$1,FALSE)/1000</f>
        <v>379.5</v>
      </c>
      <c r="D82" s="16">
        <f>VLOOKUP($B82,'BACEN-SGS'!$A:$G,grafico!D$1,FALSE)/1000</f>
        <v>153.904</v>
      </c>
      <c r="E82" s="16">
        <f>VLOOKUP($B82,'BACEN-SGS'!$A:$G,grafico!E$1,FALSE)/1000</f>
        <v>2045.7049999999999</v>
      </c>
      <c r="F82" s="21">
        <f t="shared" si="2"/>
        <v>2.4658228506081712</v>
      </c>
    </row>
    <row r="83" spans="1:6" x14ac:dyDescent="0.25">
      <c r="A83" s="14">
        <f t="shared" si="3"/>
        <v>82</v>
      </c>
      <c r="B83" s="15">
        <f>LARGE('BACEN-SGS'!A:A,grafico!A83)</f>
        <v>43221</v>
      </c>
      <c r="C83" s="16">
        <f>VLOOKUP($B83,'BACEN-SGS'!$A:$G,grafico!C$1,FALSE)/1000</f>
        <v>382.54899999999998</v>
      </c>
      <c r="D83" s="16">
        <f>VLOOKUP($B83,'BACEN-SGS'!$A:$G,grafico!D$1,FALSE)/1000</f>
        <v>153.73500000000001</v>
      </c>
      <c r="E83" s="16">
        <f>VLOOKUP($B83,'BACEN-SGS'!$A:$G,grafico!E$1,FALSE)/1000</f>
        <v>2056.4490000000001</v>
      </c>
      <c r="F83" s="21">
        <f t="shared" si="2"/>
        <v>2.4883663446840338</v>
      </c>
    </row>
    <row r="84" spans="1:6" x14ac:dyDescent="0.25">
      <c r="A84" s="14">
        <f t="shared" si="3"/>
        <v>83</v>
      </c>
      <c r="B84" s="15">
        <f>LARGE('BACEN-SGS'!A:A,grafico!A84)</f>
        <v>43191</v>
      </c>
      <c r="C84" s="16">
        <f>VLOOKUP($B84,'BACEN-SGS'!$A:$G,grafico!C$1,FALSE)/1000</f>
        <v>379.97899999999998</v>
      </c>
      <c r="D84" s="16">
        <f>VLOOKUP($B84,'BACEN-SGS'!$A:$G,grafico!D$1,FALSE)/1000</f>
        <v>171.49299999999999</v>
      </c>
      <c r="E84" s="16">
        <f>VLOOKUP($B84,'BACEN-SGS'!$A:$G,grafico!E$1,FALSE)/1000</f>
        <v>2074.5160000000001</v>
      </c>
      <c r="F84" s="21">
        <f t="shared" si="2"/>
        <v>2.2157114284548056</v>
      </c>
    </row>
    <row r="85" spans="1:6" x14ac:dyDescent="0.25">
      <c r="A85" s="14">
        <f t="shared" si="3"/>
        <v>84</v>
      </c>
      <c r="B85" s="15">
        <f>LARGE('BACEN-SGS'!A:A,grafico!A85)</f>
        <v>43160</v>
      </c>
      <c r="C85" s="16">
        <f>VLOOKUP($B85,'BACEN-SGS'!$A:$G,grafico!C$1,FALSE)/1000</f>
        <v>379.577</v>
      </c>
      <c r="D85" s="16">
        <f>VLOOKUP($B85,'BACEN-SGS'!$A:$G,grafico!D$1,FALSE)/1000</f>
        <v>178.773</v>
      </c>
      <c r="E85" s="16">
        <f>VLOOKUP($B85,'BACEN-SGS'!$A:$G,grafico!E$1,FALSE)/1000</f>
        <v>2074.6680000000001</v>
      </c>
      <c r="F85" s="21">
        <f t="shared" si="2"/>
        <v>2.1232344929044094</v>
      </c>
    </row>
    <row r="86" spans="1:6" x14ac:dyDescent="0.25">
      <c r="A86" s="14">
        <f t="shared" si="3"/>
        <v>85</v>
      </c>
      <c r="B86" s="15">
        <f>LARGE('BACEN-SGS'!A:A,grafico!A86)</f>
        <v>43132</v>
      </c>
      <c r="C86" s="16">
        <f>VLOOKUP($B86,'BACEN-SGS'!$A:$G,grafico!C$1,FALSE)/1000</f>
        <v>377.03500000000003</v>
      </c>
      <c r="D86" s="16">
        <f>VLOOKUP($B86,'BACEN-SGS'!$A:$G,grafico!D$1,FALSE)/1000</f>
        <v>165.89400000000001</v>
      </c>
      <c r="E86" s="16">
        <f>VLOOKUP($B86,'BACEN-SGS'!$A:$G,grafico!E$1,FALSE)/1000</f>
        <v>2075.2330000000002</v>
      </c>
      <c r="F86" s="21">
        <f t="shared" si="2"/>
        <v>2.2727464525540406</v>
      </c>
    </row>
    <row r="87" spans="1:6" x14ac:dyDescent="0.25">
      <c r="A87" s="14">
        <f t="shared" si="3"/>
        <v>86</v>
      </c>
      <c r="B87" s="15">
        <f>LARGE('BACEN-SGS'!A:A,grafico!A87)</f>
        <v>43101</v>
      </c>
      <c r="C87" s="16">
        <f>VLOOKUP($B87,'BACEN-SGS'!$A:$G,grafico!C$1,FALSE)/1000</f>
        <v>375.70100000000002</v>
      </c>
      <c r="D87" s="16">
        <f>VLOOKUP($B87,'BACEN-SGS'!$A:$G,grafico!D$1,FALSE)/1000</f>
        <v>171.56</v>
      </c>
      <c r="E87" s="16">
        <f>VLOOKUP($B87,'BACEN-SGS'!$A:$G,grafico!E$1,FALSE)/1000</f>
        <v>2073.9690000000001</v>
      </c>
      <c r="F87" s="21">
        <f t="shared" si="2"/>
        <v>2.1899102354861273</v>
      </c>
    </row>
    <row r="88" spans="1:6" x14ac:dyDescent="0.25">
      <c r="A88" s="14">
        <f t="shared" si="3"/>
        <v>87</v>
      </c>
      <c r="B88" s="15">
        <f>LARGE('BACEN-SGS'!A:A,grafico!A88)</f>
        <v>43070</v>
      </c>
      <c r="C88" s="16">
        <f>VLOOKUP($B88,'BACEN-SGS'!$A:$G,grafico!C$1,FALSE)/1000</f>
        <v>373.97199999999998</v>
      </c>
      <c r="D88" s="16">
        <f>VLOOKUP($B88,'BACEN-SGS'!$A:$G,grafico!D$1,FALSE)/1000</f>
        <v>175.136</v>
      </c>
      <c r="E88" s="16">
        <f>VLOOKUP($B88,'BACEN-SGS'!$A:$G,grafico!E$1,FALSE)/1000</f>
        <v>2063.1849999999999</v>
      </c>
      <c r="F88" s="21">
        <f t="shared" si="2"/>
        <v>2.1353234058103414</v>
      </c>
    </row>
    <row r="89" spans="1:6" x14ac:dyDescent="0.25">
      <c r="A89" s="14">
        <f t="shared" si="3"/>
        <v>88</v>
      </c>
      <c r="B89" s="15">
        <f>LARGE('BACEN-SGS'!A:A,grafico!A89)</f>
        <v>43040</v>
      </c>
      <c r="C89" s="16">
        <f>VLOOKUP($B89,'BACEN-SGS'!$A:$G,grafico!C$1,FALSE)/1000</f>
        <v>381.05599999999998</v>
      </c>
      <c r="D89" s="16">
        <f>VLOOKUP($B89,'BACEN-SGS'!$A:$G,grafico!D$1,FALSE)/1000</f>
        <v>175.80799999999999</v>
      </c>
      <c r="E89" s="16">
        <f>VLOOKUP($B89,'BACEN-SGS'!$A:$G,grafico!E$1,FALSE)/1000</f>
        <v>2051.1170000000002</v>
      </c>
      <c r="F89" s="21">
        <f t="shared" si="2"/>
        <v>2.1674554058973428</v>
      </c>
    </row>
    <row r="90" spans="1:6" x14ac:dyDescent="0.25">
      <c r="A90" s="14">
        <f t="shared" si="3"/>
        <v>89</v>
      </c>
      <c r="B90" s="15">
        <f>LARGE('BACEN-SGS'!A:A,grafico!A90)</f>
        <v>43009</v>
      </c>
      <c r="C90" s="16">
        <f>VLOOKUP($B90,'BACEN-SGS'!$A:$G,grafico!C$1,FALSE)/1000</f>
        <v>380.351</v>
      </c>
      <c r="D90" s="16">
        <f>VLOOKUP($B90,'BACEN-SGS'!$A:$G,grafico!D$1,FALSE)/1000</f>
        <v>178.07900000000001</v>
      </c>
      <c r="E90" s="16">
        <f>VLOOKUP($B90,'BACEN-SGS'!$A:$G,grafico!E$1,FALSE)/1000</f>
        <v>2038.3779999999999</v>
      </c>
      <c r="F90" s="21">
        <f t="shared" si="2"/>
        <v>2.1358554349474108</v>
      </c>
    </row>
    <row r="91" spans="1:6" x14ac:dyDescent="0.25">
      <c r="A91" s="14">
        <f t="shared" si="3"/>
        <v>90</v>
      </c>
      <c r="B91" s="15">
        <f>LARGE('BACEN-SGS'!A:A,grafico!A91)</f>
        <v>42979</v>
      </c>
      <c r="C91" s="16">
        <f>VLOOKUP($B91,'BACEN-SGS'!$A:$G,grafico!C$1,FALSE)/1000</f>
        <v>381.24400000000003</v>
      </c>
      <c r="D91" s="16">
        <f>VLOOKUP($B91,'BACEN-SGS'!$A:$G,grafico!D$1,FALSE)/1000</f>
        <v>173.6</v>
      </c>
      <c r="E91" s="16">
        <f>VLOOKUP($B91,'BACEN-SGS'!$A:$G,grafico!E$1,FALSE)/1000</f>
        <v>2029.221</v>
      </c>
      <c r="F91" s="21">
        <f t="shared" si="2"/>
        <v>2.1961059907834102</v>
      </c>
    </row>
    <row r="92" spans="1:6" x14ac:dyDescent="0.25">
      <c r="A92" s="14">
        <f t="shared" si="3"/>
        <v>91</v>
      </c>
      <c r="B92" s="15">
        <f>LARGE('BACEN-SGS'!A:A,grafico!A92)</f>
        <v>42948</v>
      </c>
      <c r="C92" s="16">
        <f>VLOOKUP($B92,'BACEN-SGS'!$A:$G,grafico!C$1,FALSE)/1000</f>
        <v>381.84300000000002</v>
      </c>
      <c r="D92" s="16">
        <f>VLOOKUP($B92,'BACEN-SGS'!$A:$G,grafico!D$1,FALSE)/1000</f>
        <v>176.512</v>
      </c>
      <c r="E92" s="16">
        <f>VLOOKUP($B92,'BACEN-SGS'!$A:$G,grafico!E$1,FALSE)/1000</f>
        <v>2016.068</v>
      </c>
      <c r="F92" s="21">
        <f t="shared" si="2"/>
        <v>2.1632693527918785</v>
      </c>
    </row>
    <row r="93" spans="1:6" x14ac:dyDescent="0.25">
      <c r="A93" s="14">
        <f t="shared" si="3"/>
        <v>92</v>
      </c>
      <c r="B93" s="15">
        <f>LARGE('BACEN-SGS'!A:A,grafico!A93)</f>
        <v>42917</v>
      </c>
      <c r="C93" s="16">
        <f>VLOOKUP($B93,'BACEN-SGS'!$A:$G,grafico!C$1,FALSE)/1000</f>
        <v>381.029</v>
      </c>
      <c r="D93" s="16">
        <f>VLOOKUP($B93,'BACEN-SGS'!$A:$G,grafico!D$1,FALSE)/1000</f>
        <v>171.209</v>
      </c>
      <c r="E93" s="16">
        <f>VLOOKUP($B93,'BACEN-SGS'!$A:$G,grafico!E$1,FALSE)/1000</f>
        <v>2004.1189999999999</v>
      </c>
      <c r="F93" s="21">
        <f t="shared" si="2"/>
        <v>2.2255196864650806</v>
      </c>
    </row>
    <row r="94" spans="1:6" x14ac:dyDescent="0.25">
      <c r="A94" s="14">
        <f t="shared" si="3"/>
        <v>93</v>
      </c>
      <c r="B94" s="15">
        <f>LARGE('BACEN-SGS'!A:A,grafico!A94)</f>
        <v>42887</v>
      </c>
      <c r="C94" s="16">
        <f>VLOOKUP($B94,'BACEN-SGS'!$A:$G,grafico!C$1,FALSE)/1000</f>
        <v>377.17500000000001</v>
      </c>
      <c r="D94" s="16">
        <f>VLOOKUP($B94,'BACEN-SGS'!$A:$G,grafico!D$1,FALSE)/1000</f>
        <v>164.648</v>
      </c>
      <c r="E94" s="16">
        <f>VLOOKUP($B94,'BACEN-SGS'!$A:$G,grafico!E$1,FALSE)/1000</f>
        <v>1991.4780000000001</v>
      </c>
      <c r="F94" s="21">
        <f t="shared" si="2"/>
        <v>2.2907961226373841</v>
      </c>
    </row>
    <row r="95" spans="1:6" x14ac:dyDescent="0.25">
      <c r="A95" s="14">
        <f t="shared" si="3"/>
        <v>94</v>
      </c>
      <c r="B95" s="15">
        <f>LARGE('BACEN-SGS'!A:A,grafico!A95)</f>
        <v>42856</v>
      </c>
      <c r="C95" s="16">
        <f>VLOOKUP($B95,'BACEN-SGS'!$A:$G,grafico!C$1,FALSE)/1000</f>
        <v>376.49099999999999</v>
      </c>
      <c r="D95" s="16">
        <f>VLOOKUP($B95,'BACEN-SGS'!$A:$G,grafico!D$1,FALSE)/1000</f>
        <v>171.80199999999999</v>
      </c>
      <c r="E95" s="16">
        <f>VLOOKUP($B95,'BACEN-SGS'!$A:$G,grafico!E$1,FALSE)/1000</f>
        <v>1978.229</v>
      </c>
      <c r="F95" s="21">
        <f t="shared" si="2"/>
        <v>2.1914238483836046</v>
      </c>
    </row>
    <row r="96" spans="1:6" x14ac:dyDescent="0.25">
      <c r="A96" s="14">
        <f t="shared" si="3"/>
        <v>95</v>
      </c>
      <c r="B96" s="15">
        <f>LARGE('BACEN-SGS'!A:A,grafico!A96)</f>
        <v>42826</v>
      </c>
      <c r="C96" s="16">
        <f>VLOOKUP($B96,'BACEN-SGS'!$A:$G,grafico!C$1,FALSE)/1000</f>
        <v>374.94499999999999</v>
      </c>
      <c r="D96" s="16">
        <f>VLOOKUP($B96,'BACEN-SGS'!$A:$G,grafico!D$1,FALSE)/1000</f>
        <v>171.64500000000001</v>
      </c>
      <c r="E96" s="16">
        <f>VLOOKUP($B96,'BACEN-SGS'!$A:$G,grafico!E$1,FALSE)/1000</f>
        <v>1951.2139999999999</v>
      </c>
      <c r="F96" s="21">
        <f t="shared" si="2"/>
        <v>2.1844213347315677</v>
      </c>
    </row>
    <row r="97" spans="1:6" x14ac:dyDescent="0.25">
      <c r="A97" s="14">
        <f t="shared" si="3"/>
        <v>96</v>
      </c>
      <c r="B97" s="15">
        <f>LARGE('BACEN-SGS'!A:A,grafico!A97)</f>
        <v>42795</v>
      </c>
      <c r="C97" s="16">
        <f>VLOOKUP($B97,'BACEN-SGS'!$A:$G,grafico!C$1,FALSE)/1000</f>
        <v>370.11099999999999</v>
      </c>
      <c r="D97" s="16">
        <f>VLOOKUP($B97,'BACEN-SGS'!$A:$G,grafico!D$1,FALSE)/1000</f>
        <v>179.33799999999999</v>
      </c>
      <c r="E97" s="16">
        <f>VLOOKUP($B97,'BACEN-SGS'!$A:$G,grafico!E$1,FALSE)/1000</f>
        <v>1924.329</v>
      </c>
      <c r="F97" s="21">
        <f t="shared" si="2"/>
        <v>2.063762281278926</v>
      </c>
    </row>
    <row r="98" spans="1:6" x14ac:dyDescent="0.25">
      <c r="A98" s="14">
        <f t="shared" si="3"/>
        <v>97</v>
      </c>
      <c r="B98" s="15">
        <f>LARGE('BACEN-SGS'!A:A,grafico!A98)</f>
        <v>42767</v>
      </c>
      <c r="C98" s="16">
        <f>VLOOKUP($B98,'BACEN-SGS'!$A:$G,grafico!C$1,FALSE)/1000</f>
        <v>368.98099999999999</v>
      </c>
      <c r="D98" s="16">
        <f>VLOOKUP($B98,'BACEN-SGS'!$A:$G,grafico!D$1,FALSE)/1000</f>
        <v>164.63</v>
      </c>
      <c r="E98" s="16">
        <f>VLOOKUP($B98,'BACEN-SGS'!$A:$G,grafico!E$1,FALSE)/1000</f>
        <v>1886.0550000000001</v>
      </c>
      <c r="F98" s="21">
        <f t="shared" si="2"/>
        <v>2.2412743728360565</v>
      </c>
    </row>
    <row r="99" spans="1:6" x14ac:dyDescent="0.25">
      <c r="A99" s="14">
        <f t="shared" si="3"/>
        <v>98</v>
      </c>
      <c r="B99" s="15">
        <f>LARGE('BACEN-SGS'!A:A,grafico!A99)</f>
        <v>42736</v>
      </c>
      <c r="C99" s="16">
        <f>VLOOKUP($B99,'BACEN-SGS'!$A:$G,grafico!C$1,FALSE)/1000</f>
        <v>367.70800000000003</v>
      </c>
      <c r="D99" s="16">
        <f>VLOOKUP($B99,'BACEN-SGS'!$A:$G,grafico!D$1,FALSE)/1000</f>
        <v>160.77600000000001</v>
      </c>
      <c r="E99" s="16">
        <f>VLOOKUP($B99,'BACEN-SGS'!$A:$G,grafico!E$1,FALSE)/1000</f>
        <v>1843.4680000000001</v>
      </c>
      <c r="F99" s="21">
        <f t="shared" si="2"/>
        <v>2.2870826491516145</v>
      </c>
    </row>
    <row r="100" spans="1:6" x14ac:dyDescent="0.25">
      <c r="A100" s="14">
        <f t="shared" si="3"/>
        <v>99</v>
      </c>
      <c r="B100" s="15">
        <f>LARGE('BACEN-SGS'!A:A,grafico!A100)</f>
        <v>42705</v>
      </c>
      <c r="C100" s="16">
        <f>VLOOKUP($B100,'BACEN-SGS'!$A:$G,grafico!C$1,FALSE)/1000</f>
        <v>365.01600000000002</v>
      </c>
      <c r="D100" s="16">
        <f>VLOOKUP($B100,'BACEN-SGS'!$A:$G,grafico!D$1,FALSE)/1000</f>
        <v>163.06800000000001</v>
      </c>
      <c r="E100" s="16">
        <f>VLOOKUP($B100,'BACEN-SGS'!$A:$G,grafico!E$1,FALSE)/1000</f>
        <v>1800.134</v>
      </c>
      <c r="F100" s="21">
        <f t="shared" si="2"/>
        <v>2.2384281404076827</v>
      </c>
    </row>
    <row r="101" spans="1:6" x14ac:dyDescent="0.25">
      <c r="A101" s="14">
        <f t="shared" si="3"/>
        <v>100</v>
      </c>
      <c r="B101" s="15">
        <f>LARGE('BACEN-SGS'!A:A,grafico!A101)</f>
        <v>42675</v>
      </c>
      <c r="C101" s="16">
        <f>VLOOKUP($B101,'BACEN-SGS'!$A:$G,grafico!C$1,FALSE)/1000</f>
        <v>365.55599999999998</v>
      </c>
      <c r="D101" s="16">
        <f>VLOOKUP($B101,'BACEN-SGS'!$A:$G,grafico!D$1,FALSE)/1000</f>
        <v>163.07</v>
      </c>
      <c r="E101" s="16">
        <f>VLOOKUP($B101,'BACEN-SGS'!$A:$G,grafico!E$1,FALSE)/1000</f>
        <v>1768.623</v>
      </c>
      <c r="F101" s="21">
        <f t="shared" si="2"/>
        <v>2.2417121481572333</v>
      </c>
    </row>
    <row r="102" spans="1:6" x14ac:dyDescent="0.25">
      <c r="A102" s="14">
        <f t="shared" si="3"/>
        <v>101</v>
      </c>
      <c r="B102" s="15">
        <f>LARGE('BACEN-SGS'!A:A,grafico!A102)</f>
        <v>42644</v>
      </c>
      <c r="C102" s="16">
        <f>VLOOKUP($B102,'BACEN-SGS'!$A:$G,grafico!C$1,FALSE)/1000</f>
        <v>367.52800000000002</v>
      </c>
      <c r="D102" s="16">
        <f>VLOOKUP($B102,'BACEN-SGS'!$A:$G,grafico!D$1,FALSE)/1000</f>
        <v>168.922</v>
      </c>
      <c r="E102" s="16">
        <f>VLOOKUP($B102,'BACEN-SGS'!$A:$G,grafico!E$1,FALSE)/1000</f>
        <v>1739.4659999999999</v>
      </c>
      <c r="F102" s="21">
        <f t="shared" si="2"/>
        <v>2.1757260747563967</v>
      </c>
    </row>
    <row r="103" spans="1:6" x14ac:dyDescent="0.25">
      <c r="A103" s="14">
        <f t="shared" si="3"/>
        <v>102</v>
      </c>
      <c r="B103" s="15">
        <f>LARGE('BACEN-SGS'!A:A,grafico!A103)</f>
        <v>42614</v>
      </c>
      <c r="C103" s="16">
        <f>VLOOKUP($B103,'BACEN-SGS'!$A:$G,grafico!C$1,FALSE)/1000</f>
        <v>370.41699999999997</v>
      </c>
      <c r="D103" s="16">
        <f>VLOOKUP($B103,'BACEN-SGS'!$A:$G,grafico!D$1,FALSE)/1000</f>
        <v>160.44800000000001</v>
      </c>
      <c r="E103" s="16">
        <f>VLOOKUP($B103,'BACEN-SGS'!$A:$G,grafico!E$1,FALSE)/1000</f>
        <v>1702.68</v>
      </c>
      <c r="F103" s="21">
        <f t="shared" si="2"/>
        <v>2.3086420522536892</v>
      </c>
    </row>
    <row r="104" spans="1:6" x14ac:dyDescent="0.25">
      <c r="A104" s="14">
        <f t="shared" si="3"/>
        <v>103</v>
      </c>
      <c r="B104" s="15">
        <f>LARGE('BACEN-SGS'!A:A,grafico!A104)</f>
        <v>42583</v>
      </c>
      <c r="C104" s="16">
        <f>VLOOKUP($B104,'BACEN-SGS'!$A:$G,grafico!C$1,FALSE)/1000</f>
        <v>369.541</v>
      </c>
      <c r="D104" s="16">
        <f>VLOOKUP($B104,'BACEN-SGS'!$A:$G,grafico!D$1,FALSE)/1000</f>
        <v>164.56299999999999</v>
      </c>
      <c r="E104" s="16">
        <f>VLOOKUP($B104,'BACEN-SGS'!$A:$G,grafico!E$1,FALSE)/1000</f>
        <v>1668.0239999999999</v>
      </c>
      <c r="F104" s="21">
        <f t="shared" si="2"/>
        <v>2.2455898348960583</v>
      </c>
    </row>
    <row r="105" spans="1:6" x14ac:dyDescent="0.25">
      <c r="A105" s="14">
        <f t="shared" si="3"/>
        <v>104</v>
      </c>
      <c r="B105" s="15">
        <f>LARGE('BACEN-SGS'!A:A,grafico!A105)</f>
        <v>42552</v>
      </c>
      <c r="C105" s="16">
        <f>VLOOKUP($B105,'BACEN-SGS'!$A:$G,grafico!C$1,FALSE)/1000</f>
        <v>369.34</v>
      </c>
      <c r="D105" s="16">
        <f>VLOOKUP($B105,'BACEN-SGS'!$A:$G,grafico!D$1,FALSE)/1000</f>
        <v>158.56800000000001</v>
      </c>
      <c r="E105" s="16">
        <f>VLOOKUP($B105,'BACEN-SGS'!$A:$G,grafico!E$1,FALSE)/1000</f>
        <v>1643.74</v>
      </c>
      <c r="F105" s="21">
        <f t="shared" si="2"/>
        <v>2.3292215327178241</v>
      </c>
    </row>
    <row r="106" spans="1:6" x14ac:dyDescent="0.25">
      <c r="A106" s="14">
        <f t="shared" si="3"/>
        <v>105</v>
      </c>
      <c r="B106" s="15">
        <f>LARGE('BACEN-SGS'!A:A,grafico!A106)</f>
        <v>42522</v>
      </c>
      <c r="C106" s="16">
        <f>VLOOKUP($B106,'BACEN-SGS'!$A:$G,grafico!C$1,FALSE)/1000</f>
        <v>364.15199999999999</v>
      </c>
      <c r="D106" s="16">
        <f>VLOOKUP($B106,'BACEN-SGS'!$A:$G,grafico!D$1,FALSE)/1000</f>
        <v>151.399</v>
      </c>
      <c r="E106" s="16">
        <f>VLOOKUP($B106,'BACEN-SGS'!$A:$G,grafico!E$1,FALSE)/1000</f>
        <v>1639.873</v>
      </c>
      <c r="F106" s="21">
        <f t="shared" si="2"/>
        <v>2.4052470623980344</v>
      </c>
    </row>
    <row r="107" spans="1:6" x14ac:dyDescent="0.25">
      <c r="A107" s="14">
        <f t="shared" si="3"/>
        <v>106</v>
      </c>
      <c r="B107" s="15">
        <f>LARGE('BACEN-SGS'!A:A,grafico!A107)</f>
        <v>42491</v>
      </c>
      <c r="C107" s="16">
        <f>VLOOKUP($B107,'BACEN-SGS'!$A:$G,grafico!C$1,FALSE)/1000</f>
        <v>363.447</v>
      </c>
      <c r="D107" s="16">
        <f>VLOOKUP($B107,'BACEN-SGS'!$A:$G,grafico!D$1,FALSE)/1000</f>
        <v>144.78800000000001</v>
      </c>
      <c r="E107" s="16">
        <f>VLOOKUP($B107,'BACEN-SGS'!$A:$G,grafico!E$1,FALSE)/1000</f>
        <v>1643.4749999999999</v>
      </c>
      <c r="F107" s="21">
        <f t="shared" si="2"/>
        <v>2.5102011216399149</v>
      </c>
    </row>
    <row r="108" spans="1:6" x14ac:dyDescent="0.25">
      <c r="A108" s="14">
        <f t="shared" si="3"/>
        <v>107</v>
      </c>
      <c r="B108" s="15">
        <f>LARGE('BACEN-SGS'!A:A,grafico!A108)</f>
        <v>42461</v>
      </c>
      <c r="C108" s="16">
        <f>VLOOKUP($B108,'BACEN-SGS'!$A:$G,grafico!C$1,FALSE)/1000</f>
        <v>362.20100000000002</v>
      </c>
      <c r="D108" s="16">
        <f>VLOOKUP($B108,'BACEN-SGS'!$A:$G,grafico!D$1,FALSE)/1000</f>
        <v>144.75899999999999</v>
      </c>
      <c r="E108" s="16">
        <f>VLOOKUP($B108,'BACEN-SGS'!$A:$G,grafico!E$1,FALSE)/1000</f>
        <v>1656.8969999999999</v>
      </c>
      <c r="F108" s="21">
        <f t="shared" si="2"/>
        <v>2.502096588122328</v>
      </c>
    </row>
    <row r="109" spans="1:6" x14ac:dyDescent="0.25">
      <c r="A109" s="14">
        <f t="shared" si="3"/>
        <v>108</v>
      </c>
      <c r="B109" s="15">
        <f>LARGE('BACEN-SGS'!A:A,grafico!A109)</f>
        <v>42430</v>
      </c>
      <c r="C109" s="16">
        <f>VLOOKUP($B109,'BACEN-SGS'!$A:$G,grafico!C$1,FALSE)/1000</f>
        <v>357.69799999999998</v>
      </c>
      <c r="D109" s="16">
        <f>VLOOKUP($B109,'BACEN-SGS'!$A:$G,grafico!D$1,FALSE)/1000</f>
        <v>141.06399999999999</v>
      </c>
      <c r="E109" s="16">
        <f>VLOOKUP($B109,'BACEN-SGS'!$A:$G,grafico!E$1,FALSE)/1000</f>
        <v>1673.028</v>
      </c>
      <c r="F109" s="21">
        <f t="shared" si="2"/>
        <v>2.5357142857142856</v>
      </c>
    </row>
    <row r="110" spans="1:6" x14ac:dyDescent="0.25">
      <c r="A110" s="14">
        <f t="shared" si="3"/>
        <v>109</v>
      </c>
      <c r="B110" s="15">
        <f>LARGE('BACEN-SGS'!A:A,grafico!A110)</f>
        <v>42401</v>
      </c>
      <c r="C110" s="16">
        <f>VLOOKUP($B110,'BACEN-SGS'!$A:$G,grafico!C$1,FALSE)/1000</f>
        <v>359.36799999999999</v>
      </c>
      <c r="D110" s="16">
        <f>VLOOKUP($B110,'BACEN-SGS'!$A:$G,grafico!D$1,FALSE)/1000</f>
        <v>122.04300000000001</v>
      </c>
      <c r="E110" s="16">
        <f>VLOOKUP($B110,'BACEN-SGS'!$A:$G,grafico!E$1,FALSE)/1000</f>
        <v>1693.798</v>
      </c>
      <c r="F110" s="21">
        <f t="shared" si="2"/>
        <v>2.9446014929164308</v>
      </c>
    </row>
    <row r="111" spans="1:6" x14ac:dyDescent="0.25">
      <c r="A111" s="14">
        <f t="shared" si="3"/>
        <v>110</v>
      </c>
      <c r="B111" s="15">
        <f>LARGE('BACEN-SGS'!A:A,grafico!A111)</f>
        <v>42370</v>
      </c>
      <c r="C111" s="16">
        <f>VLOOKUP($B111,'BACEN-SGS'!$A:$G,grafico!C$1,FALSE)/1000</f>
        <v>357.50700000000001</v>
      </c>
      <c r="D111" s="16">
        <f>VLOOKUP($B111,'BACEN-SGS'!$A:$G,grafico!D$1,FALSE)/1000</f>
        <v>117.44199999999999</v>
      </c>
      <c r="E111" s="16">
        <f>VLOOKUP($B111,'BACEN-SGS'!$A:$G,grafico!E$1,FALSE)/1000</f>
        <v>1735.4559999999999</v>
      </c>
      <c r="F111" s="21">
        <f t="shared" si="2"/>
        <v>3.0441153931302263</v>
      </c>
    </row>
    <row r="112" spans="1:6" x14ac:dyDescent="0.25">
      <c r="A112" s="14">
        <f t="shared" si="3"/>
        <v>111</v>
      </c>
      <c r="B112" s="15">
        <f>LARGE('BACEN-SGS'!A:A,grafico!A112)</f>
        <v>42339</v>
      </c>
      <c r="C112" s="16">
        <f>VLOOKUP($B112,'BACEN-SGS'!$A:$G,grafico!C$1,FALSE)/1000</f>
        <v>356.464</v>
      </c>
      <c r="D112" s="16">
        <f>VLOOKUP($B112,'BACEN-SGS'!$A:$G,grafico!D$1,FALSE)/1000</f>
        <v>131.55699999999999</v>
      </c>
      <c r="E112" s="16">
        <f>VLOOKUP($B112,'BACEN-SGS'!$A:$G,grafico!E$1,FALSE)/1000</f>
        <v>1796.1679999999999</v>
      </c>
      <c r="F112" s="21">
        <f t="shared" si="2"/>
        <v>2.7095783576700594</v>
      </c>
    </row>
    <row r="113" spans="1:6" x14ac:dyDescent="0.25">
      <c r="A113" s="14">
        <f t="shared" si="3"/>
        <v>112</v>
      </c>
      <c r="B113" s="15">
        <f>LARGE('BACEN-SGS'!A:A,grafico!A113)</f>
        <v>42309</v>
      </c>
      <c r="C113" s="16">
        <f>VLOOKUP($B113,'BACEN-SGS'!$A:$G,grafico!C$1,FALSE)/1000</f>
        <v>357.01600000000002</v>
      </c>
      <c r="D113" s="16">
        <f>VLOOKUP($B113,'BACEN-SGS'!$A:$G,grafico!D$1,FALSE)/1000</f>
        <v>133.91300000000001</v>
      </c>
      <c r="E113" s="16">
        <f>VLOOKUP($B113,'BACEN-SGS'!$A:$G,grafico!E$1,FALSE)/1000</f>
        <v>1852.8309999999999</v>
      </c>
      <c r="F113" s="21">
        <f t="shared" si="2"/>
        <v>2.6660294370225444</v>
      </c>
    </row>
    <row r="114" spans="1:6" x14ac:dyDescent="0.25">
      <c r="A114" s="14">
        <f t="shared" si="3"/>
        <v>113</v>
      </c>
      <c r="B114" s="15">
        <f>LARGE('BACEN-SGS'!A:A,grafico!A114)</f>
        <v>42278</v>
      </c>
      <c r="C114" s="16">
        <f>VLOOKUP($B114,'BACEN-SGS'!$A:$G,grafico!C$1,FALSE)/1000</f>
        <v>361.23</v>
      </c>
      <c r="D114" s="16">
        <f>VLOOKUP($B114,'BACEN-SGS'!$A:$G,grafico!D$1,FALSE)/1000</f>
        <v>132.13499999999999</v>
      </c>
      <c r="E114" s="16">
        <f>VLOOKUP($B114,'BACEN-SGS'!$A:$G,grafico!E$1,FALSE)/1000</f>
        <v>1913.223</v>
      </c>
      <c r="F114" s="21">
        <f t="shared" si="2"/>
        <v>2.7337949824043597</v>
      </c>
    </row>
    <row r="115" spans="1:6" x14ac:dyDescent="0.25">
      <c r="A115" s="14">
        <f t="shared" si="3"/>
        <v>114</v>
      </c>
      <c r="B115" s="15">
        <f>LARGE('BACEN-SGS'!A:A,grafico!A115)</f>
        <v>42248</v>
      </c>
      <c r="C115" s="16">
        <f>VLOOKUP($B115,'BACEN-SGS'!$A:$G,grafico!C$1,FALSE)/1000</f>
        <v>361.37</v>
      </c>
      <c r="D115" s="16">
        <f>VLOOKUP($B115,'BACEN-SGS'!$A:$G,grafico!D$1,FALSE)/1000</f>
        <v>125.792</v>
      </c>
      <c r="E115" s="16">
        <f>VLOOKUP($B115,'BACEN-SGS'!$A:$G,grafico!E$1,FALSE)/1000</f>
        <v>1987.9290000000001</v>
      </c>
      <c r="F115" s="21">
        <f t="shared" si="2"/>
        <v>2.8727582040193336</v>
      </c>
    </row>
    <row r="116" spans="1:6" x14ac:dyDescent="0.25">
      <c r="A116" s="14">
        <f t="shared" si="3"/>
        <v>115</v>
      </c>
      <c r="B116" s="15">
        <f>LARGE('BACEN-SGS'!A:A,grafico!A116)</f>
        <v>42217</v>
      </c>
      <c r="C116" s="16">
        <f>VLOOKUP($B116,'BACEN-SGS'!$A:$G,grafico!C$1,FALSE)/1000</f>
        <v>368.15899999999999</v>
      </c>
      <c r="D116" s="16">
        <f>VLOOKUP($B116,'BACEN-SGS'!$A:$G,grafico!D$1,FALSE)/1000</f>
        <v>140.28</v>
      </c>
      <c r="E116" s="16">
        <f>VLOOKUP($B116,'BACEN-SGS'!$A:$G,grafico!E$1,FALSE)/1000</f>
        <v>2072.0450000000001</v>
      </c>
      <c r="F116" s="21">
        <f t="shared" si="2"/>
        <v>2.6244582264043341</v>
      </c>
    </row>
    <row r="117" spans="1:6" x14ac:dyDescent="0.25">
      <c r="A117" s="14">
        <f t="shared" si="3"/>
        <v>116</v>
      </c>
      <c r="B117" s="15">
        <f>LARGE('BACEN-SGS'!A:A,grafico!A117)</f>
        <v>42186</v>
      </c>
      <c r="C117" s="16">
        <f>VLOOKUP($B117,'BACEN-SGS'!$A:$G,grafico!C$1,FALSE)/1000</f>
        <v>368.25200000000001</v>
      </c>
      <c r="D117" s="16">
        <f>VLOOKUP($B117,'BACEN-SGS'!$A:$G,grafico!D$1,FALSE)/1000</f>
        <v>154.702</v>
      </c>
      <c r="E117" s="16">
        <f>VLOOKUP($B117,'BACEN-SGS'!$A:$G,grafico!E$1,FALSE)/1000</f>
        <v>2144.58</v>
      </c>
      <c r="F117" s="21">
        <f t="shared" si="2"/>
        <v>2.3803958578428204</v>
      </c>
    </row>
    <row r="118" spans="1:6" x14ac:dyDescent="0.25">
      <c r="A118" s="14">
        <f t="shared" si="3"/>
        <v>117</v>
      </c>
      <c r="B118" s="15">
        <f>LARGE('BACEN-SGS'!A:A,grafico!A118)</f>
        <v>42156</v>
      </c>
      <c r="C118" s="16">
        <f>VLOOKUP($B118,'BACEN-SGS'!$A:$G,grafico!C$1,FALSE)/1000</f>
        <v>368.66800000000001</v>
      </c>
      <c r="D118" s="16">
        <f>VLOOKUP($B118,'BACEN-SGS'!$A:$G,grafico!D$1,FALSE)/1000</f>
        <v>155.001</v>
      </c>
      <c r="E118" s="16">
        <f>VLOOKUP($B118,'BACEN-SGS'!$A:$G,grafico!E$1,FALSE)/1000</f>
        <v>2208.4630000000002</v>
      </c>
      <c r="F118" s="21">
        <f t="shared" si="2"/>
        <v>2.37848788072335</v>
      </c>
    </row>
    <row r="119" spans="1:6" x14ac:dyDescent="0.25">
      <c r="A119" s="14">
        <f t="shared" si="3"/>
        <v>118</v>
      </c>
      <c r="B119" s="15">
        <f>LARGE('BACEN-SGS'!A:A,grafico!A119)</f>
        <v>42125</v>
      </c>
      <c r="C119" s="16">
        <f>VLOOKUP($B119,'BACEN-SGS'!$A:$G,grafico!C$1,FALSE)/1000</f>
        <v>366.64699999999999</v>
      </c>
      <c r="D119" s="16">
        <f>VLOOKUP($B119,'BACEN-SGS'!$A:$G,grafico!D$1,FALSE)/1000</f>
        <v>158.209</v>
      </c>
      <c r="E119" s="16">
        <f>VLOOKUP($B119,'BACEN-SGS'!$A:$G,grafico!E$1,FALSE)/1000</f>
        <v>2259.701</v>
      </c>
      <c r="F119" s="21">
        <f t="shared" si="2"/>
        <v>2.3174850988249718</v>
      </c>
    </row>
    <row r="120" spans="1:6" x14ac:dyDescent="0.25">
      <c r="A120" s="14">
        <f t="shared" si="3"/>
        <v>119</v>
      </c>
      <c r="B120" s="15">
        <f>LARGE('BACEN-SGS'!A:A,grafico!A120)</f>
        <v>42095</v>
      </c>
      <c r="C120" s="16">
        <f>VLOOKUP($B120,'BACEN-SGS'!$A:$G,grafico!C$1,FALSE)/1000</f>
        <v>364.47300000000001</v>
      </c>
      <c r="D120" s="16">
        <f>VLOOKUP($B120,'BACEN-SGS'!$A:$G,grafico!D$1,FALSE)/1000</f>
        <v>160.89099999999999</v>
      </c>
      <c r="E120" s="16">
        <f>VLOOKUP($B120,'BACEN-SGS'!$A:$G,grafico!E$1,FALSE)/1000</f>
        <v>2318.1660000000002</v>
      </c>
      <c r="F120" s="21">
        <f t="shared" si="2"/>
        <v>2.2653411315735501</v>
      </c>
    </row>
    <row r="121" spans="1:6" x14ac:dyDescent="0.25">
      <c r="A121" s="14">
        <f t="shared" si="3"/>
        <v>120</v>
      </c>
      <c r="B121" s="15">
        <f>LARGE('BACEN-SGS'!A:A,grafico!A121)</f>
        <v>42064</v>
      </c>
      <c r="C121" s="16">
        <f>VLOOKUP($B121,'BACEN-SGS'!$A:$G,grafico!C$1,FALSE)/1000</f>
        <v>362.74400000000003</v>
      </c>
      <c r="D121" s="16">
        <f>VLOOKUP($B121,'BACEN-SGS'!$A:$G,grafico!D$1,FALSE)/1000</f>
        <v>161.834</v>
      </c>
      <c r="E121" s="16">
        <f>VLOOKUP($B121,'BACEN-SGS'!$A:$G,grafico!E$1,FALSE)/1000</f>
        <v>2372.1489999999999</v>
      </c>
      <c r="F121" s="21">
        <f t="shared" si="2"/>
        <v>2.2414572957474945</v>
      </c>
    </row>
    <row r="122" spans="1:6" x14ac:dyDescent="0.25">
      <c r="A122" s="14">
        <f t="shared" si="3"/>
        <v>121</v>
      </c>
      <c r="B122" s="15">
        <f>LARGE('BACEN-SGS'!A:A,grafico!A122)</f>
        <v>42036</v>
      </c>
      <c r="C122" s="16">
        <f>VLOOKUP($B122,'BACEN-SGS'!$A:$G,grafico!C$1,FALSE)/1000</f>
        <v>362.54700000000003</v>
      </c>
      <c r="D122" s="16">
        <f>VLOOKUP($B122,'BACEN-SGS'!$A:$G,grafico!D$1,FALSE)/1000</f>
        <v>163.70099999999999</v>
      </c>
      <c r="E122" s="16">
        <f>VLOOKUP($B122,'BACEN-SGS'!$A:$G,grafico!E$1,FALSE)/1000</f>
        <v>2415.4830000000002</v>
      </c>
      <c r="F122" s="21">
        <f t="shared" si="2"/>
        <v>2.2146901973720383</v>
      </c>
    </row>
    <row r="123" spans="1:6" x14ac:dyDescent="0.25">
      <c r="A123" s="14">
        <f t="shared" si="3"/>
        <v>122</v>
      </c>
      <c r="B123" s="15">
        <f>LARGE('BACEN-SGS'!A:A,grafico!A123)</f>
        <v>42005</v>
      </c>
      <c r="C123" s="16">
        <f>VLOOKUP($B123,'BACEN-SGS'!$A:$G,grafico!C$1,FALSE)/1000</f>
        <v>361.767</v>
      </c>
      <c r="D123" s="16">
        <f>VLOOKUP($B123,'BACEN-SGS'!$A:$G,grafico!D$1,FALSE)/1000</f>
        <v>178.154</v>
      </c>
      <c r="E123" s="16">
        <f>VLOOKUP($B123,'BACEN-SGS'!$A:$G,grafico!E$1,FALSE)/1000</f>
        <v>2442.8420000000001</v>
      </c>
      <c r="F123" s="21">
        <f t="shared" si="2"/>
        <v>2.0306420288065383</v>
      </c>
    </row>
    <row r="124" spans="1:6" x14ac:dyDescent="0.25">
      <c r="A124" s="14">
        <f t="shared" si="3"/>
        <v>123</v>
      </c>
      <c r="B124" s="15">
        <f>LARGE('BACEN-SGS'!A:A,grafico!A124)</f>
        <v>41974</v>
      </c>
      <c r="C124" s="16">
        <f>VLOOKUP($B124,'BACEN-SGS'!$A:$G,grafico!C$1,FALSE)/1000</f>
        <v>363.55099999999999</v>
      </c>
      <c r="D124" s="16">
        <f>VLOOKUP($B124,'BACEN-SGS'!$A:$G,grafico!D$1,FALSE)/1000</f>
        <v>188.22</v>
      </c>
      <c r="E124" s="16">
        <f>VLOOKUP($B124,'BACEN-SGS'!$A:$G,grafico!E$1,FALSE)/1000</f>
        <v>2454.846</v>
      </c>
      <c r="F124" s="21">
        <f t="shared" si="2"/>
        <v>1.9315216236319201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52529-273E-453A-8463-EA711D02CC40}">
  <dimension ref="A1:Y124"/>
  <sheetViews>
    <sheetView workbookViewId="0">
      <pane ySplit="3" topLeftCell="A4" activePane="bottomLeft" state="frozen"/>
      <selection pane="bottomLeft" activeCell="F13" sqref="F13"/>
    </sheetView>
  </sheetViews>
  <sheetFormatPr defaultRowHeight="15" x14ac:dyDescent="0.25"/>
  <cols>
    <col min="1" max="1" width="9.140625" style="17"/>
    <col min="2" max="2" width="9.140625" style="18"/>
    <col min="3" max="3" width="24.7109375" style="19" customWidth="1"/>
    <col min="4" max="5" width="24.7109375" style="1" customWidth="1"/>
    <col min="6" max="6" width="24.7109375" style="22" customWidth="1"/>
  </cols>
  <sheetData>
    <row r="1" spans="1:25" s="29" customFormat="1" x14ac:dyDescent="0.25">
      <c r="A1" s="14"/>
      <c r="B1" s="15"/>
      <c r="C1" s="16">
        <f>MATCH(C2,'BACEN-SGS'!1:1,0)</f>
        <v>8</v>
      </c>
      <c r="D1" s="16"/>
      <c r="E1" s="16"/>
      <c r="F1" s="21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</row>
    <row r="2" spans="1:25" s="29" customFormat="1" ht="51" x14ac:dyDescent="0.25">
      <c r="A2" s="14"/>
      <c r="B2" s="15"/>
      <c r="C2" s="16" t="s">
        <v>19</v>
      </c>
      <c r="D2" s="20"/>
      <c r="E2" s="20"/>
      <c r="F2" s="21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</row>
    <row r="3" spans="1:25" s="29" customFormat="1" ht="38.25" x14ac:dyDescent="0.25">
      <c r="A3" s="14" t="s">
        <v>6</v>
      </c>
      <c r="B3" s="15" t="s">
        <v>7</v>
      </c>
      <c r="C3" s="16" t="s">
        <v>22</v>
      </c>
      <c r="D3" s="20"/>
      <c r="E3" s="20"/>
      <c r="F3" s="21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</row>
    <row r="4" spans="1:25" x14ac:dyDescent="0.25">
      <c r="A4" s="14">
        <v>3</v>
      </c>
      <c r="B4" s="15">
        <f>LARGE('BACEN-SGS'!A:A,'grafico (2)'!A4)</f>
        <v>45627</v>
      </c>
      <c r="C4" s="21">
        <f>VLOOKUP($B4,'BACEN-SGS'!$A:$Z,'grafico (2)'!C$1,FALSE)</f>
        <v>54.55</v>
      </c>
      <c r="D4" s="16"/>
      <c r="E4" s="16"/>
      <c r="F4" s="21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x14ac:dyDescent="0.25">
      <c r="A5" s="14">
        <f>A4+1</f>
        <v>4</v>
      </c>
      <c r="B5" s="15">
        <f>LARGE('BACEN-SGS'!A:A,'grafico (2)'!A5)</f>
        <v>45597</v>
      </c>
      <c r="C5" s="21">
        <f>VLOOKUP($B5,'BACEN-SGS'!$A:$Z,'grafico (2)'!C$1,FALSE)</f>
        <v>54.66</v>
      </c>
      <c r="D5" s="16"/>
      <c r="E5" s="16"/>
      <c r="F5" s="21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spans="1:25" x14ac:dyDescent="0.25">
      <c r="A6" s="14">
        <f t="shared" ref="A6:A69" si="0">A5+1</f>
        <v>5</v>
      </c>
      <c r="B6" s="15">
        <f>LARGE('BACEN-SGS'!A:A,'grafico (2)'!A6)</f>
        <v>45566</v>
      </c>
      <c r="C6" s="21">
        <f>VLOOKUP($B6,'BACEN-SGS'!$A:$Z,'grafico (2)'!C$1,FALSE)</f>
        <v>54.39</v>
      </c>
      <c r="D6" s="16"/>
      <c r="E6" s="16"/>
      <c r="F6" s="21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spans="1:25" x14ac:dyDescent="0.25">
      <c r="A7" s="14">
        <f t="shared" si="0"/>
        <v>6</v>
      </c>
      <c r="B7" s="15">
        <f>LARGE('BACEN-SGS'!A:A,'grafico (2)'!A7)</f>
        <v>45536</v>
      </c>
      <c r="C7" s="21">
        <f>VLOOKUP($B7,'BACEN-SGS'!$A:$Z,'grafico (2)'!C$1,FALSE)</f>
        <v>54.5</v>
      </c>
      <c r="D7" s="16"/>
      <c r="E7" s="16"/>
      <c r="F7" s="21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5" x14ac:dyDescent="0.25">
      <c r="A8" s="14">
        <f t="shared" si="0"/>
        <v>7</v>
      </c>
      <c r="B8" s="15">
        <f>LARGE('BACEN-SGS'!A:A,'grafico (2)'!A8)</f>
        <v>45505</v>
      </c>
      <c r="C8" s="21">
        <f>VLOOKUP($B8,'BACEN-SGS'!$A:$Z,'grafico (2)'!C$1,FALSE)</f>
        <v>54.47</v>
      </c>
      <c r="D8" s="16"/>
      <c r="E8" s="16"/>
      <c r="F8" s="21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 x14ac:dyDescent="0.25">
      <c r="A9" s="14">
        <f t="shared" si="0"/>
        <v>8</v>
      </c>
      <c r="B9" s="15">
        <f>LARGE('BACEN-SGS'!A:A,'grafico (2)'!A9)</f>
        <v>45474</v>
      </c>
      <c r="C9" s="21">
        <f>VLOOKUP($B9,'BACEN-SGS'!$A:$Z,'grafico (2)'!C$1,FALSE)</f>
        <v>54.08</v>
      </c>
      <c r="D9" s="16"/>
      <c r="E9" s="16"/>
      <c r="F9" s="21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 x14ac:dyDescent="0.25">
      <c r="A10" s="14">
        <f t="shared" si="0"/>
        <v>9</v>
      </c>
      <c r="B10" s="15">
        <f>LARGE('BACEN-SGS'!A:A,'grafico (2)'!A10)</f>
        <v>45444</v>
      </c>
      <c r="C10" s="21">
        <f>VLOOKUP($B10,'BACEN-SGS'!$A:$Z,'grafico (2)'!C$1,FALSE)</f>
        <v>53.86</v>
      </c>
      <c r="D10" s="16"/>
      <c r="E10" s="16"/>
      <c r="F10" s="21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 x14ac:dyDescent="0.25">
      <c r="A11" s="14">
        <f t="shared" si="0"/>
        <v>10</v>
      </c>
      <c r="B11" s="15">
        <f>LARGE('BACEN-SGS'!A:A,'grafico (2)'!A11)</f>
        <v>45413</v>
      </c>
      <c r="C11" s="21">
        <f>VLOOKUP($B11,'BACEN-SGS'!$A:$Z,'grafico (2)'!C$1,FALSE)</f>
        <v>53.19</v>
      </c>
      <c r="D11" s="16"/>
      <c r="E11" s="16"/>
      <c r="F11" s="21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 x14ac:dyDescent="0.25">
      <c r="A12" s="14">
        <f t="shared" si="0"/>
        <v>11</v>
      </c>
      <c r="B12" s="15">
        <f>LARGE('BACEN-SGS'!A:A,'grafico (2)'!A12)</f>
        <v>45383</v>
      </c>
      <c r="C12" s="21">
        <f>VLOOKUP($B12,'BACEN-SGS'!$A:$Z,'grafico (2)'!C$1,FALSE)</f>
        <v>52.31</v>
      </c>
      <c r="D12" s="16"/>
      <c r="E12" s="16"/>
      <c r="F12" s="21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 x14ac:dyDescent="0.25">
      <c r="A13" s="14">
        <f t="shared" si="0"/>
        <v>12</v>
      </c>
      <c r="B13" s="15">
        <f>LARGE('BACEN-SGS'!A:A,'grafico (2)'!A13)</f>
        <v>45352</v>
      </c>
      <c r="C13" s="21">
        <f>VLOOKUP($B13,'BACEN-SGS'!$A:$Z,'grafico (2)'!C$1,FALSE)</f>
        <v>52.2</v>
      </c>
      <c r="D13" s="16"/>
      <c r="E13" s="16"/>
      <c r="F13" s="21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5" x14ac:dyDescent="0.25">
      <c r="A14" s="14">
        <f t="shared" si="0"/>
        <v>13</v>
      </c>
      <c r="B14" s="15">
        <f>LARGE('BACEN-SGS'!A:A,'grafico (2)'!A14)</f>
        <v>45323</v>
      </c>
      <c r="C14" s="21">
        <f>VLOOKUP($B14,'BACEN-SGS'!$A:$Z,'grafico (2)'!C$1,FALSE)</f>
        <v>51.86</v>
      </c>
      <c r="D14" s="16"/>
      <c r="E14" s="16"/>
      <c r="F14" s="21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5" x14ac:dyDescent="0.25">
      <c r="A15" s="14">
        <f t="shared" si="0"/>
        <v>14</v>
      </c>
      <c r="B15" s="15">
        <f>LARGE('BACEN-SGS'!A:A,'grafico (2)'!A15)</f>
        <v>45292</v>
      </c>
      <c r="C15" s="21">
        <f>VLOOKUP($B15,'BACEN-SGS'!$A:$Z,'grafico (2)'!C$1,FALSE)</f>
        <v>51.11</v>
      </c>
      <c r="D15" s="16"/>
      <c r="E15" s="16"/>
      <c r="F15" s="2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 x14ac:dyDescent="0.25">
      <c r="A16" s="14">
        <f t="shared" si="0"/>
        <v>15</v>
      </c>
      <c r="B16" s="15">
        <f>LARGE('BACEN-SGS'!A:A,'grafico (2)'!A16)</f>
        <v>45261</v>
      </c>
      <c r="C16" s="21">
        <f>VLOOKUP($B16,'BACEN-SGS'!$A:$Z,'grafico (2)'!C$1,FALSE)</f>
        <v>51.29</v>
      </c>
      <c r="D16" s="16"/>
      <c r="E16" s="16"/>
      <c r="F16" s="2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5" x14ac:dyDescent="0.25">
      <c r="A17" s="14">
        <f t="shared" si="0"/>
        <v>16</v>
      </c>
      <c r="B17" s="15">
        <f>LARGE('BACEN-SGS'!A:A,'grafico (2)'!A17)</f>
        <v>45231</v>
      </c>
      <c r="C17" s="21">
        <f>VLOOKUP($B17,'BACEN-SGS'!$A:$Z,'grafico (2)'!C$1,FALSE)</f>
        <v>49.95</v>
      </c>
      <c r="D17" s="16"/>
      <c r="E17" s="16"/>
      <c r="F17" s="2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 x14ac:dyDescent="0.25">
      <c r="A18" s="14">
        <f t="shared" si="0"/>
        <v>17</v>
      </c>
      <c r="B18" s="15">
        <f>LARGE('BACEN-SGS'!A:A,'grafico (2)'!A18)</f>
        <v>45200</v>
      </c>
      <c r="C18" s="21">
        <f>VLOOKUP($B18,'BACEN-SGS'!$A:$Z,'grafico (2)'!C$1,FALSE)</f>
        <v>49.58</v>
      </c>
      <c r="D18" s="16"/>
      <c r="E18" s="16"/>
      <c r="F18" s="2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 x14ac:dyDescent="0.25">
      <c r="A19" s="14">
        <f t="shared" si="0"/>
        <v>18</v>
      </c>
      <c r="B19" s="15">
        <f>LARGE('BACEN-SGS'!A:A,'grafico (2)'!A19)</f>
        <v>45170</v>
      </c>
      <c r="C19" s="21">
        <f>VLOOKUP($B19,'BACEN-SGS'!$A:$Z,'grafico (2)'!C$1,FALSE)</f>
        <v>49.66</v>
      </c>
      <c r="D19" s="16"/>
      <c r="E19" s="16"/>
      <c r="F19" s="21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1:25" x14ac:dyDescent="0.25">
      <c r="A20" s="14">
        <f t="shared" si="0"/>
        <v>19</v>
      </c>
      <c r="B20" s="15">
        <f>LARGE('BACEN-SGS'!A:A,'grafico (2)'!A20)</f>
        <v>45139</v>
      </c>
      <c r="C20" s="21">
        <f>VLOOKUP($B20,'BACEN-SGS'!$A:$Z,'grafico (2)'!C$1,FALSE)</f>
        <v>49.56</v>
      </c>
      <c r="D20" s="16"/>
      <c r="E20" s="16"/>
      <c r="F20" s="21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 x14ac:dyDescent="0.25">
      <c r="A21" s="14">
        <f t="shared" si="0"/>
        <v>20</v>
      </c>
      <c r="B21" s="15">
        <f>LARGE('BACEN-SGS'!A:A,'grafico (2)'!A21)</f>
        <v>45108</v>
      </c>
      <c r="C21" s="21">
        <f>VLOOKUP($B21,'BACEN-SGS'!$A:$Z,'grafico (2)'!C$1,FALSE)</f>
        <v>49.03</v>
      </c>
      <c r="D21" s="16"/>
      <c r="E21" s="16"/>
      <c r="F21" s="21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1:25" x14ac:dyDescent="0.25">
      <c r="A22" s="14">
        <f t="shared" si="0"/>
        <v>21</v>
      </c>
      <c r="B22" s="15">
        <f>LARGE('BACEN-SGS'!A:A,'grafico (2)'!A22)</f>
        <v>45078</v>
      </c>
      <c r="C22" s="21">
        <f>VLOOKUP($B22,'BACEN-SGS'!$A:$Z,'grafico (2)'!C$1,FALSE)</f>
        <v>48.61</v>
      </c>
      <c r="D22" s="16"/>
      <c r="E22" s="16"/>
      <c r="F22" s="21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25" x14ac:dyDescent="0.25">
      <c r="A23" s="14">
        <f t="shared" si="0"/>
        <v>22</v>
      </c>
      <c r="B23" s="15">
        <f>LARGE('BACEN-SGS'!A:A,'grafico (2)'!A23)</f>
        <v>45047</v>
      </c>
      <c r="C23" s="21">
        <f>VLOOKUP($B23,'BACEN-SGS'!$A:$Z,'grafico (2)'!C$1,FALSE)</f>
        <v>48.19</v>
      </c>
      <c r="D23" s="16"/>
      <c r="E23" s="16"/>
      <c r="F23" s="21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5" x14ac:dyDescent="0.25">
      <c r="A24" s="14">
        <f t="shared" si="0"/>
        <v>23</v>
      </c>
      <c r="B24" s="15">
        <f>LARGE('BACEN-SGS'!A:A,'grafico (2)'!A24)</f>
        <v>45017</v>
      </c>
      <c r="C24" s="21">
        <f>VLOOKUP($B24,'BACEN-SGS'!$A:$Z,'grafico (2)'!C$1,FALSE)</f>
        <v>47.67</v>
      </c>
      <c r="D24" s="16"/>
      <c r="E24" s="16"/>
      <c r="F24" s="21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5" x14ac:dyDescent="0.25">
      <c r="A25" s="14">
        <f t="shared" si="0"/>
        <v>24</v>
      </c>
      <c r="B25" s="15">
        <f>LARGE('BACEN-SGS'!A:A,'grafico (2)'!A25)</f>
        <v>44986</v>
      </c>
      <c r="C25" s="21">
        <f>VLOOKUP($B25,'BACEN-SGS'!$A:$Z,'grafico (2)'!C$1,FALSE)</f>
        <v>47.8</v>
      </c>
      <c r="D25" s="16"/>
      <c r="E25" s="16"/>
      <c r="F25" s="21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spans="1:25" x14ac:dyDescent="0.25">
      <c r="A26" s="14">
        <f t="shared" si="0"/>
        <v>25</v>
      </c>
      <c r="B26" s="15">
        <f>LARGE('BACEN-SGS'!A:A,'grafico (2)'!A26)</f>
        <v>44958</v>
      </c>
      <c r="C26" s="21">
        <f>VLOOKUP($B26,'BACEN-SGS'!$A:$Z,'grafico (2)'!C$1,FALSE)</f>
        <v>47.6</v>
      </c>
      <c r="D26" s="16"/>
      <c r="E26" s="16"/>
      <c r="F26" s="21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5" x14ac:dyDescent="0.25">
      <c r="A27" s="14">
        <f t="shared" si="0"/>
        <v>26</v>
      </c>
      <c r="B27" s="15">
        <f>LARGE('BACEN-SGS'!A:A,'grafico (2)'!A27)</f>
        <v>44927</v>
      </c>
      <c r="C27" s="21">
        <f>VLOOKUP($B27,'BACEN-SGS'!$A:$Z,'grafico (2)'!C$1,FALSE)</f>
        <v>47.14</v>
      </c>
      <c r="D27" s="16"/>
      <c r="E27" s="16"/>
      <c r="F27" s="21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5" x14ac:dyDescent="0.25">
      <c r="A28" s="14">
        <f t="shared" si="0"/>
        <v>27</v>
      </c>
      <c r="B28" s="15">
        <f>LARGE('BACEN-SGS'!A:A,'grafico (2)'!A28)</f>
        <v>44896</v>
      </c>
      <c r="C28" s="21">
        <f>VLOOKUP($B28,'BACEN-SGS'!$A:$Z,'grafico (2)'!C$1,FALSE)</f>
        <v>47.89</v>
      </c>
      <c r="D28" s="16"/>
      <c r="E28" s="16"/>
      <c r="F28" s="21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5" x14ac:dyDescent="0.25">
      <c r="A29" s="14">
        <f t="shared" si="0"/>
        <v>28</v>
      </c>
      <c r="B29" s="15">
        <f>LARGE('BACEN-SGS'!A:A,'grafico (2)'!A29)</f>
        <v>44866</v>
      </c>
      <c r="C29" s="21">
        <f>VLOOKUP($B29,'BACEN-SGS'!$A:$Z,'grafico (2)'!C$1,FALSE)</f>
        <v>47.86</v>
      </c>
      <c r="D29" s="16"/>
      <c r="E29" s="16"/>
      <c r="F29" s="21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5" x14ac:dyDescent="0.25">
      <c r="A30" s="14">
        <f t="shared" si="0"/>
        <v>29</v>
      </c>
      <c r="B30" s="15">
        <f>LARGE('BACEN-SGS'!A:A,'grafico (2)'!A30)</f>
        <v>44835</v>
      </c>
      <c r="C30" s="21">
        <f>VLOOKUP($B30,'BACEN-SGS'!$A:$Z,'grafico (2)'!C$1,FALSE)</f>
        <v>47.7</v>
      </c>
      <c r="D30" s="16"/>
      <c r="E30" s="16"/>
      <c r="F30" s="21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5" x14ac:dyDescent="0.25">
      <c r="A31" s="14">
        <f t="shared" si="0"/>
        <v>30</v>
      </c>
      <c r="B31" s="15">
        <f>LARGE('BACEN-SGS'!A:A,'grafico (2)'!A31)</f>
        <v>44805</v>
      </c>
      <c r="C31" s="21">
        <f>VLOOKUP($B31,'BACEN-SGS'!$A:$Z,'grafico (2)'!C$1,FALSE)</f>
        <v>48.23</v>
      </c>
      <c r="D31" s="16"/>
      <c r="E31" s="16"/>
      <c r="F31" s="21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5" x14ac:dyDescent="0.25">
      <c r="A32" s="14">
        <f t="shared" si="0"/>
        <v>31</v>
      </c>
      <c r="B32" s="15">
        <f>LARGE('BACEN-SGS'!A:A,'grafico (2)'!A32)</f>
        <v>44774</v>
      </c>
      <c r="C32" s="21">
        <f>VLOOKUP($B32,'BACEN-SGS'!$A:$Z,'grafico (2)'!C$1,FALSE)</f>
        <v>48.45</v>
      </c>
      <c r="D32" s="16"/>
      <c r="E32" s="16"/>
      <c r="F32" s="21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1:25" x14ac:dyDescent="0.25">
      <c r="A33" s="14">
        <f t="shared" si="0"/>
        <v>32</v>
      </c>
      <c r="B33" s="15">
        <f>LARGE('BACEN-SGS'!A:A,'grafico (2)'!A33)</f>
        <v>44743</v>
      </c>
      <c r="C33" s="21">
        <f>VLOOKUP($B33,'BACEN-SGS'!$A:$Z,'grafico (2)'!C$1,FALSE)</f>
        <v>48.16</v>
      </c>
      <c r="D33" s="16"/>
      <c r="E33" s="16"/>
      <c r="F33" s="21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1:25" x14ac:dyDescent="0.25">
      <c r="A34" s="14">
        <f t="shared" si="0"/>
        <v>33</v>
      </c>
      <c r="B34" s="15">
        <f>LARGE('BACEN-SGS'!A:A,'grafico (2)'!A34)</f>
        <v>44713</v>
      </c>
      <c r="C34" s="21">
        <f>VLOOKUP($B34,'BACEN-SGS'!$A:$Z,'grafico (2)'!C$1,FALSE)</f>
        <v>48.57</v>
      </c>
      <c r="D34" s="16"/>
      <c r="E34" s="16"/>
      <c r="F34" s="21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1:25" x14ac:dyDescent="0.25">
      <c r="A35" s="14">
        <f t="shared" si="0"/>
        <v>34</v>
      </c>
      <c r="B35" s="15">
        <f>LARGE('BACEN-SGS'!A:A,'grafico (2)'!A35)</f>
        <v>44682</v>
      </c>
      <c r="C35" s="21">
        <f>VLOOKUP($B35,'BACEN-SGS'!$A:$Z,'grafico (2)'!C$1,FALSE)</f>
        <v>48.64</v>
      </c>
      <c r="D35" s="16"/>
      <c r="E35" s="16"/>
      <c r="F35" s="21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1:25" x14ac:dyDescent="0.25">
      <c r="A36" s="14">
        <f t="shared" si="0"/>
        <v>35</v>
      </c>
      <c r="B36" s="15">
        <f>LARGE('BACEN-SGS'!A:A,'grafico (2)'!A36)</f>
        <v>44652</v>
      </c>
      <c r="C36" s="21">
        <f>VLOOKUP($B36,'BACEN-SGS'!$A:$Z,'grafico (2)'!C$1,FALSE)</f>
        <v>48.4</v>
      </c>
      <c r="D36" s="16"/>
      <c r="E36" s="16"/>
      <c r="F36" s="21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1:25" x14ac:dyDescent="0.25">
      <c r="A37" s="14">
        <f t="shared" si="0"/>
        <v>36</v>
      </c>
      <c r="B37" s="15">
        <f>LARGE('BACEN-SGS'!A:A,'grafico (2)'!A37)</f>
        <v>44621</v>
      </c>
      <c r="C37" s="21">
        <f>VLOOKUP($B37,'BACEN-SGS'!$A:$Z,'grafico (2)'!C$1,FALSE)</f>
        <v>48.62</v>
      </c>
      <c r="D37" s="16"/>
      <c r="E37" s="16"/>
      <c r="F37" s="21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1:25" x14ac:dyDescent="0.25">
      <c r="A38" s="14">
        <f t="shared" si="0"/>
        <v>37</v>
      </c>
      <c r="B38" s="15">
        <f>LARGE('BACEN-SGS'!A:A,'grafico (2)'!A38)</f>
        <v>44593</v>
      </c>
      <c r="C38" s="21">
        <f>VLOOKUP($B38,'BACEN-SGS'!$A:$Z,'grafico (2)'!C$1,FALSE)</f>
        <v>48.47</v>
      </c>
      <c r="D38" s="16"/>
      <c r="E38" s="16"/>
      <c r="F38" s="21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1:25" x14ac:dyDescent="0.25">
      <c r="A39" s="14">
        <f t="shared" si="0"/>
        <v>38</v>
      </c>
      <c r="B39" s="15">
        <f>LARGE('BACEN-SGS'!A:A,'grafico (2)'!A39)</f>
        <v>44562</v>
      </c>
      <c r="C39" s="21">
        <f>VLOOKUP($B39,'BACEN-SGS'!$A:$Z,'grafico (2)'!C$1,FALSE)</f>
        <v>48.95</v>
      </c>
      <c r="D39" s="16"/>
      <c r="E39" s="16"/>
      <c r="F39" s="21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1:25" x14ac:dyDescent="0.25">
      <c r="A40" s="14">
        <f t="shared" si="0"/>
        <v>39</v>
      </c>
      <c r="B40" s="15">
        <f>LARGE('BACEN-SGS'!A:A,'grafico (2)'!A40)</f>
        <v>44531</v>
      </c>
      <c r="C40" s="21">
        <f>VLOOKUP($B40,'BACEN-SGS'!$A:$Z,'grafico (2)'!C$1,FALSE)</f>
        <v>49.7</v>
      </c>
      <c r="D40" s="16"/>
      <c r="E40" s="16"/>
      <c r="F40" s="21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1:25" x14ac:dyDescent="0.25">
      <c r="A41" s="14">
        <f t="shared" si="0"/>
        <v>40</v>
      </c>
      <c r="B41" s="15">
        <f>LARGE('BACEN-SGS'!A:A,'grafico (2)'!A41)</f>
        <v>44501</v>
      </c>
      <c r="C41" s="21">
        <f>VLOOKUP($B41,'BACEN-SGS'!$A:$Z,'grafico (2)'!C$1,FALSE)</f>
        <v>49.9</v>
      </c>
      <c r="D41" s="16"/>
      <c r="E41" s="16"/>
      <c r="F41" s="21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1:25" x14ac:dyDescent="0.25">
      <c r="A42" s="14">
        <f t="shared" si="0"/>
        <v>41</v>
      </c>
      <c r="B42" s="15">
        <f>LARGE('BACEN-SGS'!A:A,'grafico (2)'!A42)</f>
        <v>44470</v>
      </c>
      <c r="C42" s="21">
        <f>VLOOKUP($B42,'BACEN-SGS'!$A:$Z,'grafico (2)'!C$1,FALSE)</f>
        <v>50.11</v>
      </c>
      <c r="D42" s="16"/>
      <c r="E42" s="16"/>
      <c r="F42" s="21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1:25" x14ac:dyDescent="0.25">
      <c r="A43" s="14">
        <f t="shared" si="0"/>
        <v>42</v>
      </c>
      <c r="B43" s="15">
        <f>LARGE('BACEN-SGS'!A:A,'grafico (2)'!A43)</f>
        <v>44440</v>
      </c>
      <c r="C43" s="21">
        <f>VLOOKUP($B43,'BACEN-SGS'!$A:$Z,'grafico (2)'!C$1,FALSE)</f>
        <v>50.41</v>
      </c>
      <c r="D43" s="16"/>
      <c r="E43" s="16"/>
      <c r="F43" s="21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1:25" x14ac:dyDescent="0.25">
      <c r="A44" s="14">
        <f t="shared" si="0"/>
        <v>43</v>
      </c>
      <c r="B44" s="15">
        <f>LARGE('BACEN-SGS'!A:A,'grafico (2)'!A44)</f>
        <v>44409</v>
      </c>
      <c r="C44" s="21">
        <f>VLOOKUP($B44,'BACEN-SGS'!$A:$Z,'grafico (2)'!C$1,FALSE)</f>
        <v>50.54</v>
      </c>
      <c r="D44" s="16"/>
      <c r="E44" s="16"/>
      <c r="F44" s="21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1:25" x14ac:dyDescent="0.25">
      <c r="A45" s="14">
        <f t="shared" si="0"/>
        <v>44</v>
      </c>
      <c r="B45" s="15">
        <f>LARGE('BACEN-SGS'!A:A,'grafico (2)'!A45)</f>
        <v>44378</v>
      </c>
      <c r="C45" s="21">
        <f>VLOOKUP($B45,'BACEN-SGS'!$A:$Z,'grafico (2)'!C$1,FALSE)</f>
        <v>50.77</v>
      </c>
      <c r="D45" s="16"/>
      <c r="E45" s="16"/>
      <c r="F45" s="21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1:25" x14ac:dyDescent="0.25">
      <c r="A46" s="14">
        <f t="shared" si="0"/>
        <v>45</v>
      </c>
      <c r="B46" s="15">
        <f>LARGE('BACEN-SGS'!A:A,'grafico (2)'!A46)</f>
        <v>44348</v>
      </c>
      <c r="C46" s="21">
        <f>VLOOKUP($B46,'BACEN-SGS'!$A:$Z,'grafico (2)'!C$1,FALSE)</f>
        <v>50.8</v>
      </c>
      <c r="D46" s="16"/>
      <c r="E46" s="16"/>
      <c r="F46" s="21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1:25" x14ac:dyDescent="0.25">
      <c r="A47" s="14">
        <f t="shared" si="0"/>
        <v>46</v>
      </c>
      <c r="B47" s="15">
        <f>LARGE('BACEN-SGS'!A:A,'grafico (2)'!A47)</f>
        <v>44317</v>
      </c>
      <c r="C47" s="21">
        <f>VLOOKUP($B47,'BACEN-SGS'!$A:$Z,'grafico (2)'!C$1,FALSE)</f>
        <v>50.44</v>
      </c>
      <c r="D47" s="16"/>
      <c r="E47" s="16"/>
      <c r="F47" s="21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1:25" x14ac:dyDescent="0.25">
      <c r="A48" s="14">
        <f t="shared" si="0"/>
        <v>47</v>
      </c>
      <c r="B48" s="15">
        <f>LARGE('BACEN-SGS'!A:A,'grafico (2)'!A48)</f>
        <v>44287</v>
      </c>
      <c r="C48" s="21">
        <f>VLOOKUP($B48,'BACEN-SGS'!$A:$Z,'grafico (2)'!C$1,FALSE)</f>
        <v>50.86</v>
      </c>
      <c r="D48" s="16"/>
      <c r="E48" s="16"/>
      <c r="F48" s="21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spans="1:25" x14ac:dyDescent="0.25">
      <c r="A49" s="14">
        <f t="shared" si="0"/>
        <v>48</v>
      </c>
      <c r="B49" s="15">
        <f>LARGE('BACEN-SGS'!A:A,'grafico (2)'!A49)</f>
        <v>44256</v>
      </c>
      <c r="C49" s="21">
        <f>VLOOKUP($B49,'BACEN-SGS'!$A:$Z,'grafico (2)'!C$1,FALSE)</f>
        <v>52.08</v>
      </c>
      <c r="D49" s="16"/>
      <c r="E49" s="16"/>
      <c r="F49" s="21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spans="1:25" x14ac:dyDescent="0.25">
      <c r="A50" s="14">
        <f t="shared" si="0"/>
        <v>49</v>
      </c>
      <c r="B50" s="15">
        <f>LARGE('BACEN-SGS'!A:A,'grafico (2)'!A50)</f>
        <v>44228</v>
      </c>
      <c r="C50" s="21">
        <f>VLOOKUP($B50,'BACEN-SGS'!$A:$Z,'grafico (2)'!C$1,FALSE)</f>
        <v>52.54</v>
      </c>
      <c r="D50" s="16"/>
      <c r="E50" s="16"/>
      <c r="F50" s="21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spans="1:25" x14ac:dyDescent="0.25">
      <c r="A51" s="14">
        <f t="shared" si="0"/>
        <v>50</v>
      </c>
      <c r="B51" s="15">
        <f>LARGE('BACEN-SGS'!A:A,'grafico (2)'!A51)</f>
        <v>44197</v>
      </c>
      <c r="C51" s="21">
        <f>VLOOKUP($B51,'BACEN-SGS'!$A:$Z,'grafico (2)'!C$1,FALSE)</f>
        <v>52.52</v>
      </c>
      <c r="D51" s="16"/>
      <c r="E51" s="16"/>
      <c r="F51" s="21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spans="1:25" x14ac:dyDescent="0.25">
      <c r="A52" s="14">
        <f t="shared" si="0"/>
        <v>51</v>
      </c>
      <c r="B52" s="15">
        <f>LARGE('BACEN-SGS'!A:A,'grafico (2)'!A52)</f>
        <v>44166</v>
      </c>
      <c r="C52" s="21">
        <f>VLOOKUP($B52,'BACEN-SGS'!$A:$Z,'grafico (2)'!C$1,FALSE)</f>
        <v>52.81</v>
      </c>
      <c r="D52" s="16"/>
      <c r="E52" s="16"/>
      <c r="F52" s="21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spans="1:25" x14ac:dyDescent="0.25">
      <c r="A53" s="14">
        <f t="shared" si="0"/>
        <v>52</v>
      </c>
      <c r="B53" s="15">
        <f>LARGE('BACEN-SGS'!A:A,'grafico (2)'!A53)</f>
        <v>44136</v>
      </c>
      <c r="C53" s="21">
        <f>VLOOKUP($B53,'BACEN-SGS'!$A:$Z,'grafico (2)'!C$1,FALSE)</f>
        <v>52.32</v>
      </c>
      <c r="D53" s="16"/>
      <c r="E53" s="16"/>
      <c r="F53" s="21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spans="1:25" x14ac:dyDescent="0.25">
      <c r="A54" s="14">
        <f t="shared" si="0"/>
        <v>53</v>
      </c>
      <c r="B54" s="15">
        <f>LARGE('BACEN-SGS'!A:A,'grafico (2)'!A54)</f>
        <v>44105</v>
      </c>
      <c r="C54" s="21">
        <f>VLOOKUP($B54,'BACEN-SGS'!$A:$Z,'grafico (2)'!C$1,FALSE)</f>
        <v>52.18</v>
      </c>
      <c r="D54" s="16"/>
      <c r="E54" s="16"/>
      <c r="F54" s="21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spans="1:25" x14ac:dyDescent="0.25">
      <c r="A55" s="14">
        <f t="shared" si="0"/>
        <v>54</v>
      </c>
      <c r="B55" s="15">
        <f>LARGE('BACEN-SGS'!A:A,'grafico (2)'!A55)</f>
        <v>44075</v>
      </c>
      <c r="C55" s="21">
        <f>VLOOKUP($B55,'BACEN-SGS'!$A:$Z,'grafico (2)'!C$1,FALSE)</f>
        <v>51.81</v>
      </c>
      <c r="D55" s="16"/>
      <c r="E55" s="16"/>
      <c r="F55" s="21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spans="1:25" x14ac:dyDescent="0.25">
      <c r="A56" s="14">
        <f t="shared" si="0"/>
        <v>55</v>
      </c>
      <c r="B56" s="15">
        <f>LARGE('BACEN-SGS'!A:A,'grafico (2)'!A56)</f>
        <v>44044</v>
      </c>
      <c r="C56" s="21">
        <f>VLOOKUP($B56,'BACEN-SGS'!$A:$Z,'grafico (2)'!C$1,FALSE)</f>
        <v>50.59</v>
      </c>
      <c r="D56" s="16"/>
      <c r="E56" s="16"/>
      <c r="F56" s="21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spans="1:25" x14ac:dyDescent="0.25">
      <c r="A57" s="14">
        <f t="shared" si="0"/>
        <v>56</v>
      </c>
      <c r="B57" s="15">
        <f>LARGE('BACEN-SGS'!A:A,'grafico (2)'!A57)</f>
        <v>44013</v>
      </c>
      <c r="C57" s="21">
        <f>VLOOKUP($B57,'BACEN-SGS'!$A:$Z,'grafico (2)'!C$1,FALSE)</f>
        <v>53.62</v>
      </c>
      <c r="D57" s="16"/>
      <c r="E57" s="16"/>
      <c r="F57" s="21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spans="1:25" x14ac:dyDescent="0.25">
      <c r="A58" s="14">
        <f t="shared" si="0"/>
        <v>57</v>
      </c>
      <c r="B58" s="15">
        <f>LARGE('BACEN-SGS'!A:A,'grafico (2)'!A58)</f>
        <v>43983</v>
      </c>
      <c r="C58" s="21">
        <f>VLOOKUP($B58,'BACEN-SGS'!$A:$Z,'grafico (2)'!C$1,FALSE)</f>
        <v>52.25</v>
      </c>
      <c r="D58" s="16"/>
      <c r="E58" s="16"/>
      <c r="F58" s="21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spans="1:25" x14ac:dyDescent="0.25">
      <c r="A59" s="14">
        <f t="shared" si="0"/>
        <v>58</v>
      </c>
      <c r="B59" s="15">
        <f>LARGE('BACEN-SGS'!A:A,'grafico (2)'!A59)</f>
        <v>43952</v>
      </c>
      <c r="C59" s="21">
        <f>VLOOKUP($B59,'BACEN-SGS'!$A:$Z,'grafico (2)'!C$1,FALSE)</f>
        <v>49.4</v>
      </c>
      <c r="D59" s="16"/>
      <c r="E59" s="16"/>
      <c r="F59" s="21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spans="1:25" x14ac:dyDescent="0.25">
      <c r="A60" s="14">
        <f t="shared" si="0"/>
        <v>59</v>
      </c>
      <c r="B60" s="15">
        <f>LARGE('BACEN-SGS'!A:A,'grafico (2)'!A60)</f>
        <v>43922</v>
      </c>
      <c r="C60" s="21">
        <f>VLOOKUP($B60,'BACEN-SGS'!$A:$Z,'grafico (2)'!C$1,FALSE)</f>
        <v>47.24</v>
      </c>
      <c r="D60" s="16"/>
      <c r="E60" s="16"/>
      <c r="F60" s="21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spans="1:25" x14ac:dyDescent="0.25">
      <c r="A61" s="14">
        <f t="shared" si="0"/>
        <v>60</v>
      </c>
      <c r="B61" s="15">
        <f>LARGE('BACEN-SGS'!A:A,'grafico (2)'!A61)</f>
        <v>43891</v>
      </c>
      <c r="C61" s="21">
        <f>VLOOKUP($B61,'BACEN-SGS'!$A:$Z,'grafico (2)'!C$1,FALSE)</f>
        <v>45.41</v>
      </c>
      <c r="D61" s="16"/>
      <c r="E61" s="16"/>
      <c r="F61" s="21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spans="1:25" x14ac:dyDescent="0.25">
      <c r="A62" s="14">
        <f t="shared" si="0"/>
        <v>61</v>
      </c>
      <c r="B62" s="15">
        <f>LARGE('BACEN-SGS'!A:A,'grafico (2)'!A62)</f>
        <v>43862</v>
      </c>
      <c r="C62" s="21">
        <f>VLOOKUP($B62,'BACEN-SGS'!$A:$Z,'grafico (2)'!C$1,FALSE)</f>
        <v>45.03</v>
      </c>
      <c r="D62" s="16"/>
      <c r="E62" s="16"/>
      <c r="F62" s="21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spans="1:25" x14ac:dyDescent="0.25">
      <c r="A63" s="14">
        <f t="shared" si="0"/>
        <v>62</v>
      </c>
      <c r="B63" s="15">
        <f>LARGE('BACEN-SGS'!A:A,'grafico (2)'!A63)</f>
        <v>43831</v>
      </c>
      <c r="C63" s="21">
        <f>VLOOKUP($B63,'BACEN-SGS'!$A:$Z,'grafico (2)'!C$1,FALSE)</f>
        <v>44.59</v>
      </c>
      <c r="D63" s="16"/>
      <c r="E63" s="16"/>
      <c r="F63" s="21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spans="1:25" x14ac:dyDescent="0.25">
      <c r="A64" s="14">
        <f t="shared" si="0"/>
        <v>63</v>
      </c>
      <c r="B64" s="15">
        <f>LARGE('BACEN-SGS'!A:A,'grafico (2)'!A64)</f>
        <v>43800</v>
      </c>
      <c r="C64" s="21">
        <f>VLOOKUP($B64,'BACEN-SGS'!$A:$Z,'grafico (2)'!C$1,FALSE)</f>
        <v>44.98</v>
      </c>
      <c r="D64" s="16"/>
      <c r="E64" s="16"/>
      <c r="F64" s="21"/>
    </row>
    <row r="65" spans="1:6" x14ac:dyDescent="0.25">
      <c r="A65" s="14">
        <f t="shared" si="0"/>
        <v>64</v>
      </c>
      <c r="B65" s="15">
        <f>LARGE('BACEN-SGS'!A:A,'grafico (2)'!A65)</f>
        <v>43770</v>
      </c>
      <c r="C65" s="21">
        <f>VLOOKUP($B65,'BACEN-SGS'!$A:$Z,'grafico (2)'!C$1,FALSE)</f>
        <v>44.68</v>
      </c>
      <c r="D65" s="16"/>
      <c r="E65" s="16"/>
      <c r="F65" s="21"/>
    </row>
    <row r="66" spans="1:6" x14ac:dyDescent="0.25">
      <c r="A66" s="14">
        <f t="shared" si="0"/>
        <v>65</v>
      </c>
      <c r="B66" s="15">
        <f>LARGE('BACEN-SGS'!A:A,'grafico (2)'!A66)</f>
        <v>43739</v>
      </c>
      <c r="C66" s="21">
        <f>VLOOKUP($B66,'BACEN-SGS'!$A:$Z,'grafico (2)'!C$1,FALSE)</f>
        <v>44.21</v>
      </c>
      <c r="D66" s="16"/>
      <c r="E66" s="16"/>
      <c r="F66" s="21"/>
    </row>
    <row r="67" spans="1:6" x14ac:dyDescent="0.25">
      <c r="A67" s="14">
        <f t="shared" si="0"/>
        <v>66</v>
      </c>
      <c r="B67" s="15">
        <f>LARGE('BACEN-SGS'!A:A,'grafico (2)'!A67)</f>
        <v>43709</v>
      </c>
      <c r="C67" s="21">
        <f>VLOOKUP($B67,'BACEN-SGS'!$A:$Z,'grafico (2)'!C$1,FALSE)</f>
        <v>44.22</v>
      </c>
      <c r="D67" s="16"/>
      <c r="E67" s="16"/>
      <c r="F67" s="21"/>
    </row>
    <row r="68" spans="1:6" x14ac:dyDescent="0.25">
      <c r="A68" s="14">
        <f t="shared" si="0"/>
        <v>67</v>
      </c>
      <c r="B68" s="15">
        <f>LARGE('BACEN-SGS'!A:A,'grafico (2)'!A68)</f>
        <v>43678</v>
      </c>
      <c r="C68" s="21">
        <f>VLOOKUP($B68,'BACEN-SGS'!$A:$Z,'grafico (2)'!C$1,FALSE)</f>
        <v>44.21</v>
      </c>
      <c r="D68" s="16"/>
      <c r="E68" s="16"/>
      <c r="F68" s="21"/>
    </row>
    <row r="69" spans="1:6" x14ac:dyDescent="0.25">
      <c r="A69" s="14">
        <f t="shared" si="0"/>
        <v>68</v>
      </c>
      <c r="B69" s="15">
        <f>LARGE('BACEN-SGS'!A:A,'grafico (2)'!A69)</f>
        <v>43647</v>
      </c>
      <c r="C69" s="21">
        <f>VLOOKUP($B69,'BACEN-SGS'!$A:$Z,'grafico (2)'!C$1,FALSE)</f>
        <v>43.65</v>
      </c>
      <c r="D69" s="16"/>
      <c r="E69" s="16"/>
      <c r="F69" s="21"/>
    </row>
    <row r="70" spans="1:6" x14ac:dyDescent="0.25">
      <c r="A70" s="14">
        <f t="shared" ref="A70:A124" si="1">A69+1</f>
        <v>69</v>
      </c>
      <c r="B70" s="15">
        <f>LARGE('BACEN-SGS'!A:A,'grafico (2)'!A70)</f>
        <v>43617</v>
      </c>
      <c r="C70" s="21">
        <f>VLOOKUP($B70,'BACEN-SGS'!$A:$Z,'grafico (2)'!C$1,FALSE)</f>
        <v>43.52</v>
      </c>
      <c r="D70" s="16"/>
      <c r="E70" s="16"/>
      <c r="F70" s="21"/>
    </row>
    <row r="71" spans="1:6" x14ac:dyDescent="0.25">
      <c r="A71" s="14">
        <f t="shared" si="1"/>
        <v>70</v>
      </c>
      <c r="B71" s="15">
        <f>LARGE('BACEN-SGS'!A:A,'grafico (2)'!A71)</f>
        <v>43586</v>
      </c>
      <c r="C71" s="21">
        <f>VLOOKUP($B71,'BACEN-SGS'!$A:$Z,'grafico (2)'!C$1,FALSE)</f>
        <v>42.83</v>
      </c>
      <c r="D71" s="16"/>
      <c r="E71" s="16"/>
      <c r="F71" s="21"/>
    </row>
    <row r="72" spans="1:6" x14ac:dyDescent="0.25">
      <c r="A72" s="14">
        <f t="shared" si="1"/>
        <v>71</v>
      </c>
      <c r="B72" s="15">
        <f>LARGE('BACEN-SGS'!A:A,'grafico (2)'!A72)</f>
        <v>43556</v>
      </c>
      <c r="C72" s="21">
        <f>VLOOKUP($B72,'BACEN-SGS'!$A:$Z,'grafico (2)'!C$1,FALSE)</f>
        <v>42.6</v>
      </c>
      <c r="D72" s="16"/>
      <c r="E72" s="16"/>
      <c r="F72" s="21"/>
    </row>
    <row r="73" spans="1:6" x14ac:dyDescent="0.25">
      <c r="A73" s="14">
        <f t="shared" si="1"/>
        <v>72</v>
      </c>
      <c r="B73" s="15">
        <f>LARGE('BACEN-SGS'!A:A,'grafico (2)'!A73)</f>
        <v>43525</v>
      </c>
      <c r="C73" s="21">
        <f>VLOOKUP($B73,'BACEN-SGS'!$A:$Z,'grafico (2)'!C$1,FALSE)</f>
        <v>42.6</v>
      </c>
      <c r="D73" s="16"/>
      <c r="E73" s="16"/>
      <c r="F73" s="21"/>
    </row>
    <row r="74" spans="1:6" x14ac:dyDescent="0.25">
      <c r="A74" s="14">
        <f t="shared" si="1"/>
        <v>73</v>
      </c>
      <c r="B74" s="15">
        <f>LARGE('BACEN-SGS'!A:A,'grafico (2)'!A74)</f>
        <v>43497</v>
      </c>
      <c r="C74" s="21">
        <f>VLOOKUP($B74,'BACEN-SGS'!$A:$Z,'grafico (2)'!C$1,FALSE)</f>
        <v>43.06</v>
      </c>
      <c r="D74" s="16"/>
      <c r="E74" s="16"/>
      <c r="F74" s="21"/>
    </row>
    <row r="75" spans="1:6" x14ac:dyDescent="0.25">
      <c r="A75" s="14">
        <f t="shared" si="1"/>
        <v>74</v>
      </c>
      <c r="B75" s="15">
        <f>LARGE('BACEN-SGS'!A:A,'grafico (2)'!A75)</f>
        <v>43466</v>
      </c>
      <c r="C75" s="21">
        <f>VLOOKUP($B75,'BACEN-SGS'!$A:$Z,'grafico (2)'!C$1,FALSE)</f>
        <v>42.89</v>
      </c>
      <c r="D75" s="16"/>
      <c r="E75" s="16"/>
      <c r="F75" s="21"/>
    </row>
    <row r="76" spans="1:6" x14ac:dyDescent="0.25">
      <c r="A76" s="14">
        <f t="shared" si="1"/>
        <v>75</v>
      </c>
      <c r="B76" s="15">
        <f>LARGE('BACEN-SGS'!A:A,'grafico (2)'!A76)</f>
        <v>43435</v>
      </c>
      <c r="C76" s="21">
        <f>VLOOKUP($B76,'BACEN-SGS'!$A:$Z,'grafico (2)'!C$1,FALSE)</f>
        <v>42.29</v>
      </c>
      <c r="D76" s="16"/>
      <c r="E76" s="16"/>
      <c r="F76" s="21"/>
    </row>
    <row r="77" spans="1:6" x14ac:dyDescent="0.25">
      <c r="A77" s="14">
        <f t="shared" si="1"/>
        <v>76</v>
      </c>
      <c r="B77" s="15">
        <f>LARGE('BACEN-SGS'!A:A,'grafico (2)'!A77)</f>
        <v>43405</v>
      </c>
      <c r="C77" s="21">
        <f>VLOOKUP($B77,'BACEN-SGS'!$A:$Z,'grafico (2)'!C$1,FALSE)</f>
        <v>41.84</v>
      </c>
      <c r="D77" s="16"/>
      <c r="E77" s="16"/>
      <c r="F77" s="21"/>
    </row>
    <row r="78" spans="1:6" x14ac:dyDescent="0.25">
      <c r="A78" s="14">
        <f t="shared" si="1"/>
        <v>77</v>
      </c>
      <c r="B78" s="15">
        <f>LARGE('BACEN-SGS'!A:A,'grafico (2)'!A78)</f>
        <v>43374</v>
      </c>
      <c r="C78" s="21">
        <f>VLOOKUP($B78,'BACEN-SGS'!$A:$Z,'grafico (2)'!C$1,FALSE)</f>
        <v>42.18</v>
      </c>
      <c r="D78" s="16"/>
      <c r="E78" s="16"/>
      <c r="F78" s="21"/>
    </row>
    <row r="79" spans="1:6" x14ac:dyDescent="0.25">
      <c r="A79" s="14">
        <f t="shared" si="1"/>
        <v>78</v>
      </c>
      <c r="B79" s="15">
        <f>LARGE('BACEN-SGS'!A:A,'grafico (2)'!A79)</f>
        <v>43344</v>
      </c>
      <c r="C79" s="21">
        <f>VLOOKUP($B79,'BACEN-SGS'!$A:$Z,'grafico (2)'!C$1,FALSE)</f>
        <v>40.94</v>
      </c>
      <c r="D79" s="16"/>
      <c r="E79" s="16"/>
      <c r="F79" s="21"/>
    </row>
    <row r="80" spans="1:6" x14ac:dyDescent="0.25">
      <c r="A80" s="14">
        <f t="shared" si="1"/>
        <v>79</v>
      </c>
      <c r="B80" s="15">
        <f>LARGE('BACEN-SGS'!A:A,'grafico (2)'!A80)</f>
        <v>43313</v>
      </c>
      <c r="C80" s="21">
        <f>VLOOKUP($B80,'BACEN-SGS'!$A:$Z,'grafico (2)'!C$1,FALSE)</f>
        <v>39.99</v>
      </c>
      <c r="D80" s="16"/>
      <c r="E80" s="16"/>
      <c r="F80" s="21"/>
    </row>
    <row r="81" spans="1:6" x14ac:dyDescent="0.25">
      <c r="A81" s="14">
        <f t="shared" si="1"/>
        <v>80</v>
      </c>
      <c r="B81" s="15">
        <f>LARGE('BACEN-SGS'!A:A,'grafico (2)'!A81)</f>
        <v>43282</v>
      </c>
      <c r="C81" s="21">
        <f>VLOOKUP($B81,'BACEN-SGS'!$A:$Z,'grafico (2)'!C$1,FALSE)</f>
        <v>41.22</v>
      </c>
      <c r="D81" s="16"/>
      <c r="E81" s="16"/>
      <c r="F81" s="21"/>
    </row>
    <row r="82" spans="1:6" x14ac:dyDescent="0.25">
      <c r="A82" s="14">
        <f t="shared" si="1"/>
        <v>81</v>
      </c>
      <c r="B82" s="15">
        <f>LARGE('BACEN-SGS'!A:A,'grafico (2)'!A82)</f>
        <v>43252</v>
      </c>
      <c r="C82" s="21">
        <f>VLOOKUP($B82,'BACEN-SGS'!$A:$Z,'grafico (2)'!C$1,FALSE)</f>
        <v>40.479999999999997</v>
      </c>
      <c r="D82" s="16"/>
      <c r="E82" s="16"/>
      <c r="F82" s="21"/>
    </row>
    <row r="83" spans="1:6" x14ac:dyDescent="0.25">
      <c r="A83" s="14">
        <f t="shared" si="1"/>
        <v>82</v>
      </c>
      <c r="B83" s="15">
        <f>LARGE('BACEN-SGS'!A:A,'grafico (2)'!A83)</f>
        <v>43221</v>
      </c>
      <c r="C83" s="21">
        <f>VLOOKUP($B83,'BACEN-SGS'!$A:$Z,'grafico (2)'!C$1,FALSE)</f>
        <v>40.39</v>
      </c>
      <c r="D83" s="16"/>
      <c r="E83" s="16"/>
      <c r="F83" s="21"/>
    </row>
    <row r="84" spans="1:6" x14ac:dyDescent="0.25">
      <c r="A84" s="14">
        <f t="shared" si="1"/>
        <v>83</v>
      </c>
      <c r="B84" s="15">
        <f>LARGE('BACEN-SGS'!A:A,'grafico (2)'!A84)</f>
        <v>43191</v>
      </c>
      <c r="C84" s="21">
        <f>VLOOKUP($B84,'BACEN-SGS'!$A:$Z,'grafico (2)'!C$1,FALSE)</f>
        <v>41.02</v>
      </c>
      <c r="D84" s="16"/>
      <c r="E84" s="16"/>
      <c r="F84" s="21"/>
    </row>
    <row r="85" spans="1:6" x14ac:dyDescent="0.25">
      <c r="A85" s="14">
        <f t="shared" si="1"/>
        <v>84</v>
      </c>
      <c r="B85" s="15">
        <f>LARGE('BACEN-SGS'!A:A,'grafico (2)'!A85)</f>
        <v>43160</v>
      </c>
      <c r="C85" s="21">
        <f>VLOOKUP($B85,'BACEN-SGS'!$A:$Z,'grafico (2)'!C$1,FALSE)</f>
        <v>41.73</v>
      </c>
      <c r="D85" s="16"/>
      <c r="E85" s="16"/>
      <c r="F85" s="21"/>
    </row>
    <row r="86" spans="1:6" x14ac:dyDescent="0.25">
      <c r="A86" s="14">
        <f t="shared" si="1"/>
        <v>85</v>
      </c>
      <c r="B86" s="15">
        <f>LARGE('BACEN-SGS'!A:A,'grafico (2)'!A86)</f>
        <v>43132</v>
      </c>
      <c r="C86" s="21">
        <f>VLOOKUP($B86,'BACEN-SGS'!$A:$Z,'grafico (2)'!C$1,FALSE)</f>
        <v>41.73</v>
      </c>
      <c r="D86" s="16"/>
      <c r="E86" s="16"/>
      <c r="F86" s="21"/>
    </row>
    <row r="87" spans="1:6" x14ac:dyDescent="0.25">
      <c r="A87" s="14">
        <f t="shared" si="1"/>
        <v>86</v>
      </c>
      <c r="B87" s="15">
        <f>LARGE('BACEN-SGS'!A:A,'grafico (2)'!A87)</f>
        <v>43101</v>
      </c>
      <c r="C87" s="21">
        <f>VLOOKUP($B87,'BACEN-SGS'!$A:$Z,'grafico (2)'!C$1,FALSE)</f>
        <v>41.6</v>
      </c>
      <c r="D87" s="16"/>
      <c r="E87" s="16"/>
      <c r="F87" s="21"/>
    </row>
    <row r="88" spans="1:6" x14ac:dyDescent="0.25">
      <c r="A88" s="14">
        <f t="shared" si="1"/>
        <v>87</v>
      </c>
      <c r="B88" s="15">
        <f>LARGE('BACEN-SGS'!A:A,'grafico (2)'!A88)</f>
        <v>43070</v>
      </c>
      <c r="C88" s="21">
        <f>VLOOKUP($B88,'BACEN-SGS'!$A:$Z,'grafico (2)'!C$1,FALSE)</f>
        <v>41.24</v>
      </c>
      <c r="D88" s="16"/>
      <c r="E88" s="16"/>
      <c r="F88" s="21"/>
    </row>
    <row r="89" spans="1:6" x14ac:dyDescent="0.25">
      <c r="A89" s="14">
        <f t="shared" si="1"/>
        <v>88</v>
      </c>
      <c r="B89" s="15">
        <f>LARGE('BACEN-SGS'!A:A,'grafico (2)'!A89)</f>
        <v>43040</v>
      </c>
      <c r="C89" s="21">
        <f>VLOOKUP($B89,'BACEN-SGS'!$A:$Z,'grafico (2)'!C$1,FALSE)</f>
        <v>41.05</v>
      </c>
      <c r="D89" s="16"/>
      <c r="E89" s="16"/>
      <c r="F89" s="21"/>
    </row>
    <row r="90" spans="1:6" x14ac:dyDescent="0.25">
      <c r="A90" s="14">
        <f t="shared" si="1"/>
        <v>89</v>
      </c>
      <c r="B90" s="15">
        <f>LARGE('BACEN-SGS'!A:A,'grafico (2)'!A90)</f>
        <v>43009</v>
      </c>
      <c r="C90" s="21">
        <f>VLOOKUP($B90,'BACEN-SGS'!$A:$Z,'grafico (2)'!C$1,FALSE)</f>
        <v>40.68</v>
      </c>
      <c r="D90" s="16"/>
      <c r="E90" s="16"/>
      <c r="F90" s="21"/>
    </row>
    <row r="91" spans="1:6" x14ac:dyDescent="0.25">
      <c r="A91" s="14">
        <f t="shared" si="1"/>
        <v>90</v>
      </c>
      <c r="B91" s="15">
        <f>LARGE('BACEN-SGS'!A:A,'grafico (2)'!A91)</f>
        <v>42979</v>
      </c>
      <c r="C91" s="21">
        <f>VLOOKUP($B91,'BACEN-SGS'!$A:$Z,'grafico (2)'!C$1,FALSE)</f>
        <v>40.94</v>
      </c>
      <c r="D91" s="16"/>
      <c r="E91" s="16"/>
      <c r="F91" s="21"/>
    </row>
    <row r="92" spans="1:6" x14ac:dyDescent="0.25">
      <c r="A92" s="14">
        <f t="shared" si="1"/>
        <v>91</v>
      </c>
      <c r="B92" s="15">
        <f>LARGE('BACEN-SGS'!A:A,'grafico (2)'!A92)</f>
        <v>42948</v>
      </c>
      <c r="C92" s="21">
        <f>VLOOKUP($B92,'BACEN-SGS'!$A:$Z,'grafico (2)'!C$1,FALSE)</f>
        <v>40.46</v>
      </c>
      <c r="D92" s="16"/>
      <c r="E92" s="16"/>
      <c r="F92" s="21"/>
    </row>
    <row r="93" spans="1:6" x14ac:dyDescent="0.25">
      <c r="A93" s="14">
        <f t="shared" si="1"/>
        <v>92</v>
      </c>
      <c r="B93" s="15">
        <f>LARGE('BACEN-SGS'!A:A,'grafico (2)'!A93)</f>
        <v>42917</v>
      </c>
      <c r="C93" s="21">
        <f>VLOOKUP($B93,'BACEN-SGS'!$A:$Z,'grafico (2)'!C$1,FALSE)</f>
        <v>39.96</v>
      </c>
      <c r="D93" s="16"/>
      <c r="E93" s="16"/>
      <c r="F93" s="21"/>
    </row>
    <row r="94" spans="1:6" x14ac:dyDescent="0.25">
      <c r="A94" s="14">
        <f t="shared" si="1"/>
        <v>93</v>
      </c>
      <c r="B94" s="15">
        <f>LARGE('BACEN-SGS'!A:A,'grafico (2)'!A94)</f>
        <v>42887</v>
      </c>
      <c r="C94" s="21">
        <f>VLOOKUP($B94,'BACEN-SGS'!$A:$Z,'grafico (2)'!C$1,FALSE)</f>
        <v>38.64</v>
      </c>
      <c r="D94" s="16"/>
      <c r="E94" s="16"/>
      <c r="F94" s="21"/>
    </row>
    <row r="95" spans="1:6" x14ac:dyDescent="0.25">
      <c r="A95" s="14">
        <f t="shared" si="1"/>
        <v>94</v>
      </c>
      <c r="B95" s="15">
        <f>LARGE('BACEN-SGS'!A:A,'grafico (2)'!A95)</f>
        <v>42856</v>
      </c>
      <c r="C95" s="21">
        <f>VLOOKUP($B95,'BACEN-SGS'!$A:$Z,'grafico (2)'!C$1,FALSE)</f>
        <v>38.340000000000003</v>
      </c>
      <c r="D95" s="16"/>
      <c r="E95" s="16"/>
      <c r="F95" s="21"/>
    </row>
    <row r="96" spans="1:6" x14ac:dyDescent="0.25">
      <c r="A96" s="14">
        <f t="shared" si="1"/>
        <v>95</v>
      </c>
      <c r="B96" s="15">
        <f>LARGE('BACEN-SGS'!A:A,'grafico (2)'!A96)</f>
        <v>42826</v>
      </c>
      <c r="C96" s="21">
        <f>VLOOKUP($B96,'BACEN-SGS'!$A:$Z,'grafico (2)'!C$1,FALSE)</f>
        <v>37.79</v>
      </c>
      <c r="D96" s="16"/>
      <c r="E96" s="16"/>
      <c r="F96" s="21"/>
    </row>
    <row r="97" spans="1:6" x14ac:dyDescent="0.25">
      <c r="A97" s="14">
        <f t="shared" si="1"/>
        <v>96</v>
      </c>
      <c r="B97" s="15">
        <f>LARGE('BACEN-SGS'!A:A,'grafico (2)'!A97)</f>
        <v>42795</v>
      </c>
      <c r="C97" s="21">
        <f>VLOOKUP($B97,'BACEN-SGS'!$A:$Z,'grafico (2)'!C$1,FALSE)</f>
        <v>37.82</v>
      </c>
      <c r="D97" s="16"/>
      <c r="E97" s="16"/>
      <c r="F97" s="21"/>
    </row>
    <row r="98" spans="1:6" x14ac:dyDescent="0.25">
      <c r="A98" s="14">
        <f t="shared" si="1"/>
        <v>97</v>
      </c>
      <c r="B98" s="15">
        <f>LARGE('BACEN-SGS'!A:A,'grafico (2)'!A98)</f>
        <v>42767</v>
      </c>
      <c r="C98" s="21">
        <f>VLOOKUP($B98,'BACEN-SGS'!$A:$Z,'grafico (2)'!C$1,FALSE)</f>
        <v>37.51</v>
      </c>
      <c r="D98" s="16"/>
      <c r="E98" s="16"/>
      <c r="F98" s="21"/>
    </row>
    <row r="99" spans="1:6" x14ac:dyDescent="0.25">
      <c r="A99" s="14">
        <f t="shared" si="1"/>
        <v>98</v>
      </c>
      <c r="B99" s="15">
        <f>LARGE('BACEN-SGS'!A:A,'grafico (2)'!A99)</f>
        <v>42736</v>
      </c>
      <c r="C99" s="21">
        <f>VLOOKUP($B99,'BACEN-SGS'!$A:$Z,'grafico (2)'!C$1,FALSE)</f>
        <v>36.630000000000003</v>
      </c>
      <c r="D99" s="16"/>
      <c r="E99" s="16"/>
      <c r="F99" s="21"/>
    </row>
    <row r="100" spans="1:6" x14ac:dyDescent="0.25">
      <c r="A100" s="14">
        <f t="shared" si="1"/>
        <v>99</v>
      </c>
      <c r="B100" s="15">
        <f>LARGE('BACEN-SGS'!A:A,'grafico (2)'!A100)</f>
        <v>42705</v>
      </c>
      <c r="C100" s="21">
        <f>VLOOKUP($B100,'BACEN-SGS'!$A:$Z,'grafico (2)'!C$1,FALSE)</f>
        <v>35.85</v>
      </c>
      <c r="D100" s="16"/>
      <c r="E100" s="16"/>
      <c r="F100" s="21"/>
    </row>
    <row r="101" spans="1:6" x14ac:dyDescent="0.25">
      <c r="A101" s="14">
        <f t="shared" si="1"/>
        <v>100</v>
      </c>
      <c r="B101" s="15">
        <f>LARGE('BACEN-SGS'!A:A,'grafico (2)'!A101)</f>
        <v>42675</v>
      </c>
      <c r="C101" s="21">
        <f>VLOOKUP($B101,'BACEN-SGS'!$A:$Z,'grafico (2)'!C$1,FALSE)</f>
        <v>33.200000000000003</v>
      </c>
      <c r="D101" s="16"/>
      <c r="E101" s="16"/>
      <c r="F101" s="21"/>
    </row>
    <row r="102" spans="1:6" x14ac:dyDescent="0.25">
      <c r="A102" s="14">
        <f t="shared" si="1"/>
        <v>101</v>
      </c>
      <c r="B102" s="15">
        <f>LARGE('BACEN-SGS'!A:A,'grafico (2)'!A102)</f>
        <v>42644</v>
      </c>
      <c r="C102" s="21">
        <f>VLOOKUP($B102,'BACEN-SGS'!$A:$Z,'grafico (2)'!C$1,FALSE)</f>
        <v>33.43</v>
      </c>
      <c r="D102" s="16"/>
      <c r="E102" s="16"/>
      <c r="F102" s="21"/>
    </row>
    <row r="103" spans="1:6" x14ac:dyDescent="0.25">
      <c r="A103" s="14">
        <f t="shared" si="1"/>
        <v>102</v>
      </c>
      <c r="B103" s="15">
        <f>LARGE('BACEN-SGS'!A:A,'grafico (2)'!A103)</f>
        <v>42614</v>
      </c>
      <c r="C103" s="21">
        <f>VLOOKUP($B103,'BACEN-SGS'!$A:$Z,'grafico (2)'!C$1,FALSE)</f>
        <v>33.26</v>
      </c>
      <c r="D103" s="16"/>
      <c r="E103" s="16"/>
      <c r="F103" s="21"/>
    </row>
    <row r="104" spans="1:6" x14ac:dyDescent="0.25">
      <c r="A104" s="14">
        <f t="shared" si="1"/>
        <v>103</v>
      </c>
      <c r="B104" s="15">
        <f>LARGE('BACEN-SGS'!A:A,'grafico (2)'!A104)</f>
        <v>42583</v>
      </c>
      <c r="C104" s="21">
        <f>VLOOKUP($B104,'BACEN-SGS'!$A:$Z,'grafico (2)'!C$1,FALSE)</f>
        <v>32.35</v>
      </c>
      <c r="D104" s="16"/>
      <c r="E104" s="16"/>
      <c r="F104" s="21"/>
    </row>
    <row r="105" spans="1:6" x14ac:dyDescent="0.25">
      <c r="A105" s="14">
        <f t="shared" si="1"/>
        <v>104</v>
      </c>
      <c r="B105" s="15">
        <f>LARGE('BACEN-SGS'!A:A,'grafico (2)'!A105)</f>
        <v>42552</v>
      </c>
      <c r="C105" s="21">
        <f>VLOOKUP($B105,'BACEN-SGS'!$A:$Z,'grafico (2)'!C$1,FALSE)</f>
        <v>32.229999999999997</v>
      </c>
      <c r="D105" s="16"/>
      <c r="E105" s="16"/>
      <c r="F105" s="21"/>
    </row>
    <row r="106" spans="1:6" x14ac:dyDescent="0.25">
      <c r="A106" s="14">
        <f t="shared" si="1"/>
        <v>105</v>
      </c>
      <c r="B106" s="15">
        <f>LARGE('BACEN-SGS'!A:A,'grafico (2)'!A106)</f>
        <v>42522</v>
      </c>
      <c r="C106" s="21">
        <f>VLOOKUP($B106,'BACEN-SGS'!$A:$Z,'grafico (2)'!C$1,FALSE)</f>
        <v>31.03</v>
      </c>
      <c r="D106" s="16"/>
      <c r="E106" s="16"/>
      <c r="F106" s="21"/>
    </row>
    <row r="107" spans="1:6" x14ac:dyDescent="0.25">
      <c r="A107" s="14">
        <f t="shared" si="1"/>
        <v>106</v>
      </c>
      <c r="B107" s="15">
        <f>LARGE('BACEN-SGS'!A:A,'grafico (2)'!A107)</f>
        <v>42491</v>
      </c>
      <c r="C107" s="21">
        <f>VLOOKUP($B107,'BACEN-SGS'!$A:$Z,'grafico (2)'!C$1,FALSE)</f>
        <v>28.89</v>
      </c>
      <c r="D107" s="16"/>
      <c r="E107" s="16"/>
      <c r="F107" s="21"/>
    </row>
    <row r="108" spans="1:6" x14ac:dyDescent="0.25">
      <c r="A108" s="14">
        <f t="shared" si="1"/>
        <v>107</v>
      </c>
      <c r="B108" s="15">
        <f>LARGE('BACEN-SGS'!A:A,'grafico (2)'!A108)</f>
        <v>42461</v>
      </c>
      <c r="C108" s="21">
        <f>VLOOKUP($B108,'BACEN-SGS'!$A:$Z,'grafico (2)'!C$1,FALSE)</f>
        <v>28.57</v>
      </c>
      <c r="D108" s="16"/>
      <c r="E108" s="16"/>
      <c r="F108" s="21"/>
    </row>
    <row r="109" spans="1:6" x14ac:dyDescent="0.25">
      <c r="A109" s="14">
        <f t="shared" si="1"/>
        <v>108</v>
      </c>
      <c r="B109" s="15">
        <f>LARGE('BACEN-SGS'!A:A,'grafico (2)'!A109)</f>
        <v>42430</v>
      </c>
      <c r="C109" s="21">
        <f>VLOOKUP($B109,'BACEN-SGS'!$A:$Z,'grafico (2)'!C$1,FALSE)</f>
        <v>28.09</v>
      </c>
      <c r="D109" s="16"/>
      <c r="E109" s="16"/>
      <c r="F109" s="21"/>
    </row>
    <row r="110" spans="1:6" x14ac:dyDescent="0.25">
      <c r="A110" s="14">
        <f t="shared" si="1"/>
        <v>109</v>
      </c>
      <c r="B110" s="15">
        <f>LARGE('BACEN-SGS'!A:A,'grafico (2)'!A110)</f>
        <v>42401</v>
      </c>
      <c r="C110" s="21">
        <f>VLOOKUP($B110,'BACEN-SGS'!$A:$Z,'grafico (2)'!C$1,FALSE)</f>
        <v>27</v>
      </c>
      <c r="D110" s="16"/>
      <c r="E110" s="16"/>
      <c r="F110" s="21"/>
    </row>
    <row r="111" spans="1:6" x14ac:dyDescent="0.25">
      <c r="A111" s="14">
        <f t="shared" si="1"/>
        <v>110</v>
      </c>
      <c r="B111" s="15">
        <f>LARGE('BACEN-SGS'!A:A,'grafico (2)'!A111)</f>
        <v>42370</v>
      </c>
      <c r="C111" s="21">
        <f>VLOOKUP($B111,'BACEN-SGS'!$A:$Z,'grafico (2)'!C$1,FALSE)</f>
        <v>25.18</v>
      </c>
      <c r="D111" s="16"/>
      <c r="E111" s="16"/>
      <c r="F111" s="21"/>
    </row>
    <row r="112" spans="1:6" x14ac:dyDescent="0.25">
      <c r="A112" s="14">
        <f t="shared" si="1"/>
        <v>111</v>
      </c>
      <c r="B112" s="15">
        <f>LARGE('BACEN-SGS'!A:A,'grafico (2)'!A112)</f>
        <v>42339</v>
      </c>
      <c r="C112" s="21">
        <f>VLOOKUP($B112,'BACEN-SGS'!$A:$Z,'grafico (2)'!C$1,FALSE)</f>
        <v>25.03</v>
      </c>
      <c r="D112" s="16"/>
      <c r="E112" s="16"/>
      <c r="F112" s="21"/>
    </row>
    <row r="113" spans="1:6" x14ac:dyDescent="0.25">
      <c r="A113" s="14">
        <f t="shared" si="1"/>
        <v>112</v>
      </c>
      <c r="B113" s="15">
        <f>LARGE('BACEN-SGS'!A:A,'grafico (2)'!A113)</f>
        <v>42309</v>
      </c>
      <c r="C113" s="21">
        <f>VLOOKUP($B113,'BACEN-SGS'!$A:$Z,'grafico (2)'!C$1,FALSE)</f>
        <v>23.6</v>
      </c>
      <c r="D113" s="16"/>
      <c r="E113" s="16"/>
      <c r="F113" s="21"/>
    </row>
    <row r="114" spans="1:6" x14ac:dyDescent="0.25">
      <c r="A114" s="14">
        <f t="shared" si="1"/>
        <v>113</v>
      </c>
      <c r="B114" s="15">
        <f>LARGE('BACEN-SGS'!A:A,'grafico (2)'!A114)</f>
        <v>42278</v>
      </c>
      <c r="C114" s="21">
        <f>VLOOKUP($B114,'BACEN-SGS'!$A:$Z,'grafico (2)'!C$1,FALSE)</f>
        <v>22.73</v>
      </c>
      <c r="D114" s="16"/>
      <c r="E114" s="16"/>
      <c r="F114" s="21"/>
    </row>
    <row r="115" spans="1:6" x14ac:dyDescent="0.25">
      <c r="A115" s="14">
        <f t="shared" si="1"/>
        <v>114</v>
      </c>
      <c r="B115" s="15">
        <f>LARGE('BACEN-SGS'!A:A,'grafico (2)'!A115)</f>
        <v>42248</v>
      </c>
      <c r="C115" s="21">
        <f>VLOOKUP($B115,'BACEN-SGS'!$A:$Z,'grafico (2)'!C$1,FALSE)</f>
        <v>21.8</v>
      </c>
      <c r="D115" s="16"/>
      <c r="E115" s="16"/>
      <c r="F115" s="21"/>
    </row>
    <row r="116" spans="1:6" x14ac:dyDescent="0.25">
      <c r="A116" s="14">
        <f t="shared" si="1"/>
        <v>115</v>
      </c>
      <c r="B116" s="15">
        <f>LARGE('BACEN-SGS'!A:A,'grafico (2)'!A116)</f>
        <v>42217</v>
      </c>
      <c r="C116" s="21">
        <f>VLOOKUP($B116,'BACEN-SGS'!$A:$Z,'grafico (2)'!C$1,FALSE)</f>
        <v>22.18</v>
      </c>
      <c r="D116" s="16"/>
      <c r="E116" s="16"/>
      <c r="F116" s="21"/>
    </row>
    <row r="117" spans="1:6" x14ac:dyDescent="0.25">
      <c r="A117" s="14">
        <f t="shared" si="1"/>
        <v>116</v>
      </c>
      <c r="B117" s="15">
        <f>LARGE('BACEN-SGS'!A:A,'grafico (2)'!A117)</f>
        <v>42186</v>
      </c>
      <c r="C117" s="21">
        <f>VLOOKUP($B117,'BACEN-SGS'!$A:$Z,'grafico (2)'!C$1,FALSE)</f>
        <v>22.66</v>
      </c>
      <c r="D117" s="16"/>
      <c r="E117" s="16"/>
      <c r="F117" s="21"/>
    </row>
    <row r="118" spans="1:6" x14ac:dyDescent="0.25">
      <c r="A118" s="14">
        <f t="shared" si="1"/>
        <v>117</v>
      </c>
      <c r="B118" s="15">
        <f>LARGE('BACEN-SGS'!A:A,'grafico (2)'!A118)</f>
        <v>42156</v>
      </c>
      <c r="C118" s="21">
        <f>VLOOKUP($B118,'BACEN-SGS'!$A:$Z,'grafico (2)'!C$1,FALSE)</f>
        <v>22.91</v>
      </c>
      <c r="D118" s="16"/>
      <c r="E118" s="16"/>
      <c r="F118" s="21"/>
    </row>
    <row r="119" spans="1:6" x14ac:dyDescent="0.25">
      <c r="A119" s="14">
        <f t="shared" si="1"/>
        <v>118</v>
      </c>
      <c r="B119" s="15">
        <f>LARGE('BACEN-SGS'!A:A,'grafico (2)'!A119)</f>
        <v>42125</v>
      </c>
      <c r="C119" s="21">
        <f>VLOOKUP($B119,'BACEN-SGS'!$A:$Z,'grafico (2)'!C$1,FALSE)</f>
        <v>22.24</v>
      </c>
      <c r="D119" s="16"/>
      <c r="E119" s="16"/>
      <c r="F119" s="21"/>
    </row>
    <row r="120" spans="1:6" x14ac:dyDescent="0.25">
      <c r="A120" s="14">
        <f t="shared" si="1"/>
        <v>119</v>
      </c>
      <c r="B120" s="15">
        <f>LARGE('BACEN-SGS'!A:A,'grafico (2)'!A120)</f>
        <v>42095</v>
      </c>
      <c r="C120" s="21">
        <f>VLOOKUP($B120,'BACEN-SGS'!$A:$Z,'grafico (2)'!C$1,FALSE)</f>
        <v>22.28</v>
      </c>
      <c r="D120" s="16"/>
      <c r="E120" s="16"/>
      <c r="F120" s="21"/>
    </row>
    <row r="121" spans="1:6" x14ac:dyDescent="0.25">
      <c r="A121" s="14">
        <f t="shared" si="1"/>
        <v>120</v>
      </c>
      <c r="B121" s="15">
        <f>LARGE('BACEN-SGS'!A:A,'grafico (2)'!A121)</f>
        <v>42064</v>
      </c>
      <c r="C121" s="21">
        <f>VLOOKUP($B121,'BACEN-SGS'!$A:$Z,'grafico (2)'!C$1,FALSE)</f>
        <v>21.46</v>
      </c>
      <c r="D121" s="16"/>
      <c r="E121" s="16"/>
      <c r="F121" s="21"/>
    </row>
    <row r="122" spans="1:6" x14ac:dyDescent="0.25">
      <c r="A122" s="14">
        <f t="shared" si="1"/>
        <v>121</v>
      </c>
      <c r="B122" s="15">
        <f>LARGE('BACEN-SGS'!A:A,'grafico (2)'!A122)</f>
        <v>42036</v>
      </c>
      <c r="C122" s="21">
        <f>VLOOKUP($B122,'BACEN-SGS'!$A:$Z,'grafico (2)'!C$1,FALSE)</f>
        <v>22.04</v>
      </c>
      <c r="D122" s="16"/>
      <c r="E122" s="16"/>
      <c r="F122" s="21"/>
    </row>
    <row r="123" spans="1:6" x14ac:dyDescent="0.25">
      <c r="A123" s="14">
        <f t="shared" si="1"/>
        <v>122</v>
      </c>
      <c r="B123" s="15">
        <f>LARGE('BACEN-SGS'!A:A,'grafico (2)'!A123)</f>
        <v>42005</v>
      </c>
      <c r="C123" s="21">
        <f>VLOOKUP($B123,'BACEN-SGS'!$A:$Z,'grafico (2)'!C$1,FALSE)</f>
        <v>22.35</v>
      </c>
      <c r="D123" s="16"/>
      <c r="E123" s="16"/>
      <c r="F123" s="21"/>
    </row>
    <row r="124" spans="1:6" x14ac:dyDescent="0.25">
      <c r="A124" s="14">
        <f t="shared" si="1"/>
        <v>123</v>
      </c>
      <c r="B124" s="15">
        <f>LARGE('BACEN-SGS'!A:A,'grafico (2)'!A124)</f>
        <v>41974</v>
      </c>
      <c r="C124" s="21">
        <f>VLOOKUP($B124,'BACEN-SGS'!$A:$Z,'grafico (2)'!C$1,FALSE)</f>
        <v>22.02</v>
      </c>
      <c r="D124" s="16"/>
      <c r="E124" s="16"/>
      <c r="F124" s="21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C50AF-658F-4789-8AE3-FD46615B6961}">
  <dimension ref="A1:AB138"/>
  <sheetViews>
    <sheetView tabSelected="1" workbookViewId="0">
      <pane ySplit="3" topLeftCell="A4" activePane="bottomLeft" state="frozen"/>
      <selection pane="bottomLeft" activeCell="L39" sqref="L39"/>
    </sheetView>
  </sheetViews>
  <sheetFormatPr defaultRowHeight="15" x14ac:dyDescent="0.25"/>
  <cols>
    <col min="1" max="1" width="9.140625" style="17"/>
    <col min="2" max="2" width="9.140625" style="18"/>
    <col min="3" max="3" width="24.7109375" style="19" customWidth="1"/>
    <col min="4" max="9" width="24.7109375" style="22" customWidth="1"/>
  </cols>
  <sheetData>
    <row r="1" spans="1:28" s="29" customFormat="1" x14ac:dyDescent="0.25">
      <c r="A1" s="14"/>
      <c r="B1" s="15"/>
      <c r="C1" s="16">
        <f>MATCH(C2,'BACEN-SGS'!1:1,0)</f>
        <v>11</v>
      </c>
      <c r="D1" s="21"/>
      <c r="E1" s="21"/>
      <c r="F1" s="16">
        <f>MATCH(F2,'BACEN-SGS'!1:1,0)</f>
        <v>12</v>
      </c>
      <c r="G1" s="16"/>
      <c r="H1" s="16"/>
      <c r="I1" s="16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</row>
    <row r="2" spans="1:28" s="29" customFormat="1" ht="51" x14ac:dyDescent="0.25">
      <c r="A2" s="14"/>
      <c r="B2" s="15"/>
      <c r="C2" s="16" t="s">
        <v>23</v>
      </c>
      <c r="D2" s="21"/>
      <c r="E2" s="21"/>
      <c r="F2" s="21" t="s">
        <v>26</v>
      </c>
      <c r="G2" s="21"/>
      <c r="H2" s="21"/>
      <c r="I2" s="21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</row>
    <row r="3" spans="1:28" s="29" customFormat="1" ht="38.25" x14ac:dyDescent="0.25">
      <c r="A3" s="14" t="s">
        <v>6</v>
      </c>
      <c r="B3" s="15" t="s">
        <v>7</v>
      </c>
      <c r="C3" s="16" t="s">
        <v>24</v>
      </c>
      <c r="D3" s="21" t="s">
        <v>25</v>
      </c>
      <c r="E3" s="21" t="s">
        <v>31</v>
      </c>
      <c r="F3" s="21" t="s">
        <v>29</v>
      </c>
      <c r="G3" s="21" t="s">
        <v>30</v>
      </c>
      <c r="H3" s="21"/>
      <c r="I3" s="21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</row>
    <row r="4" spans="1:28" x14ac:dyDescent="0.25">
      <c r="A4" s="14">
        <v>3</v>
      </c>
      <c r="B4" s="15">
        <f>LARGE('BACEN-SGS'!A:A,'grafico (3)'!A4)</f>
        <v>45627</v>
      </c>
      <c r="C4" s="21">
        <f>VLOOKUP($B4,'BACEN-SGS'!$A:$Z,'grafico (3)'!C$1,FALSE)/1000</f>
        <v>-9.611600000000001</v>
      </c>
      <c r="D4" s="21">
        <f>AVERAGE(C4:C15)</f>
        <v>-5.0994916666666672</v>
      </c>
      <c r="E4" s="21">
        <f>D4*-1</f>
        <v>5.0994916666666672</v>
      </c>
      <c r="F4" s="21">
        <f>VLOOKUP($B4,'BACEN-SGS'!$A:$Z,'grafico (3)'!F$1,FALSE)/1000</f>
        <v>2.7648000000000001</v>
      </c>
      <c r="G4" s="21">
        <f>AVERAGE(F4:F15)</f>
        <v>5.9224833333333331</v>
      </c>
      <c r="H4" s="21"/>
      <c r="I4" s="21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spans="1:28" x14ac:dyDescent="0.25">
      <c r="A5" s="14">
        <f>A4+1</f>
        <v>4</v>
      </c>
      <c r="B5" s="15">
        <f>LARGE('BACEN-SGS'!A:A,'grafico (3)'!A5)</f>
        <v>45597</v>
      </c>
      <c r="C5" s="21">
        <f>VLOOKUP($B5,'BACEN-SGS'!$A:$Z,'grafico (3)'!C$1,FALSE)/1000</f>
        <v>-3.7859000000000003</v>
      </c>
      <c r="D5" s="21">
        <f t="shared" ref="D5:D68" si="0">AVERAGE(C5:C16)</f>
        <v>-4.7904250000000008</v>
      </c>
      <c r="E5" s="21">
        <f t="shared" ref="E5:E68" si="1">D5*-1</f>
        <v>4.7904250000000008</v>
      </c>
      <c r="F5" s="21">
        <f>VLOOKUP($B5,'BACEN-SGS'!$A:$Z,'grafico (3)'!F$1,FALSE)/1000</f>
        <v>6.9561999999999999</v>
      </c>
      <c r="G5" s="21">
        <f t="shared" ref="G5:G68" si="2">AVERAGE(F5:F16)</f>
        <v>5.5261250000000004</v>
      </c>
      <c r="H5" s="21"/>
      <c r="I5" s="21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spans="1:28" x14ac:dyDescent="0.25">
      <c r="A6" s="14">
        <f t="shared" ref="A6:A69" si="3">A5+1</f>
        <v>5</v>
      </c>
      <c r="B6" s="15">
        <f>LARGE('BACEN-SGS'!A:A,'grafico (3)'!A6)</f>
        <v>45566</v>
      </c>
      <c r="C6" s="21">
        <f>VLOOKUP($B6,'BACEN-SGS'!$A:$Z,'grafico (3)'!C$1,FALSE)/1000</f>
        <v>-6.5676000000000005</v>
      </c>
      <c r="D6" s="21">
        <f t="shared" si="0"/>
        <v>-4.5028083333333342</v>
      </c>
      <c r="E6" s="21">
        <f t="shared" si="1"/>
        <v>4.5028083333333342</v>
      </c>
      <c r="F6" s="21">
        <f>VLOOKUP($B6,'BACEN-SGS'!$A:$Z,'grafico (3)'!F$1,FALSE)/1000</f>
        <v>5.7171000000000003</v>
      </c>
      <c r="G6" s="21">
        <f t="shared" si="2"/>
        <v>5.5021250000000004</v>
      </c>
      <c r="H6" s="21"/>
      <c r="I6" s="21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spans="1:28" x14ac:dyDescent="0.25">
      <c r="A7" s="14">
        <f t="shared" si="3"/>
        <v>6</v>
      </c>
      <c r="B7" s="15">
        <f>LARGE('BACEN-SGS'!A:A,'grafico (3)'!A7)</f>
        <v>45536</v>
      </c>
      <c r="C7" s="21">
        <f>VLOOKUP($B7,'BACEN-SGS'!$A:$Z,'grafico (3)'!C$1,FALSE)/1000</f>
        <v>-7.3066000000000004</v>
      </c>
      <c r="D7" s="21">
        <f t="shared" si="0"/>
        <v>-3.9451166666666668</v>
      </c>
      <c r="E7" s="21">
        <f t="shared" si="1"/>
        <v>3.9451166666666668</v>
      </c>
      <c r="F7" s="21">
        <f>VLOOKUP($B7,'BACEN-SGS'!$A:$Z,'grafico (3)'!F$1,FALSE)/1000</f>
        <v>5.2294</v>
      </c>
      <c r="G7" s="21">
        <f t="shared" si="2"/>
        <v>5.2815666666666665</v>
      </c>
      <c r="H7" s="21"/>
      <c r="I7" s="21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spans="1:28" x14ac:dyDescent="0.25">
      <c r="A8" s="14">
        <f t="shared" si="3"/>
        <v>7</v>
      </c>
      <c r="B8" s="15">
        <f>LARGE('BACEN-SGS'!A:A,'grafico (3)'!A8)</f>
        <v>45505</v>
      </c>
      <c r="C8" s="21">
        <f>VLOOKUP($B8,'BACEN-SGS'!$A:$Z,'grafico (3)'!C$1,FALSE)/1000</f>
        <v>-7.3357999999999999</v>
      </c>
      <c r="D8" s="21">
        <f t="shared" si="0"/>
        <v>-3.4402916666666665</v>
      </c>
      <c r="E8" s="21">
        <f t="shared" si="1"/>
        <v>3.4402916666666665</v>
      </c>
      <c r="F8" s="21">
        <f>VLOOKUP($B8,'BACEN-SGS'!$A:$Z,'grafico (3)'!F$1,FALSE)/1000</f>
        <v>5.4041999999999994</v>
      </c>
      <c r="G8" s="21">
        <f t="shared" si="2"/>
        <v>5.3251166666666672</v>
      </c>
      <c r="H8" s="21"/>
      <c r="I8" s="21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spans="1:28" x14ac:dyDescent="0.25">
      <c r="A9" s="14">
        <f t="shared" si="3"/>
        <v>8</v>
      </c>
      <c r="B9" s="15">
        <f>LARGE('BACEN-SGS'!A:A,'grafico (3)'!A9)</f>
        <v>45474</v>
      </c>
      <c r="C9" s="21">
        <f>VLOOKUP($B9,'BACEN-SGS'!$A:$Z,'grafico (3)'!C$1,FALSE)/1000</f>
        <v>-5.4618000000000002</v>
      </c>
      <c r="D9" s="21">
        <f t="shared" si="0"/>
        <v>-2.8834166666666667</v>
      </c>
      <c r="E9" s="21">
        <f t="shared" si="1"/>
        <v>2.8834166666666667</v>
      </c>
      <c r="F9" s="21">
        <f>VLOOKUP($B9,'BACEN-SGS'!$A:$Z,'grafico (3)'!F$1,FALSE)/1000</f>
        <v>7.1911000000000005</v>
      </c>
      <c r="G9" s="21">
        <f t="shared" si="2"/>
        <v>5.435716666666667</v>
      </c>
      <c r="H9" s="21"/>
      <c r="I9" s="21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spans="1:28" x14ac:dyDescent="0.25">
      <c r="A10" s="14">
        <f t="shared" si="3"/>
        <v>9</v>
      </c>
      <c r="B10" s="15">
        <f>LARGE('BACEN-SGS'!A:A,'grafico (3)'!A10)</f>
        <v>45444</v>
      </c>
      <c r="C10" s="21">
        <f>VLOOKUP($B10,'BACEN-SGS'!$A:$Z,'grafico (3)'!C$1,FALSE)/1000</f>
        <v>-4.4858000000000002</v>
      </c>
      <c r="D10" s="21">
        <f t="shared" si="0"/>
        <v>-2.7045249999999998</v>
      </c>
      <c r="E10" s="21">
        <f t="shared" si="1"/>
        <v>2.7045249999999998</v>
      </c>
      <c r="F10" s="21">
        <f>VLOOKUP($B10,'BACEN-SGS'!$A:$Z,'grafico (3)'!F$1,FALSE)/1000</f>
        <v>6.2694999999999999</v>
      </c>
      <c r="G10" s="21">
        <f t="shared" si="2"/>
        <v>5.4098250000000005</v>
      </c>
      <c r="H10" s="21"/>
      <c r="I10" s="21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 spans="1:28" x14ac:dyDescent="0.25">
      <c r="A11" s="14">
        <f t="shared" si="3"/>
        <v>10</v>
      </c>
      <c r="B11" s="15">
        <f>LARGE('BACEN-SGS'!A:A,'grafico (3)'!A11)</f>
        <v>45413</v>
      </c>
      <c r="C11" s="21">
        <f>VLOOKUP($B11,'BACEN-SGS'!$A:$Z,'grafico (3)'!C$1,FALSE)/1000</f>
        <v>-2.5188999999999999</v>
      </c>
      <c r="D11" s="21">
        <f t="shared" si="0"/>
        <v>-2.4537249999999999</v>
      </c>
      <c r="E11" s="21">
        <f t="shared" si="1"/>
        <v>2.4537249999999999</v>
      </c>
      <c r="F11" s="21">
        <f>VLOOKUP($B11,'BACEN-SGS'!$A:$Z,'grafico (3)'!F$1,FALSE)/1000</f>
        <v>3.0230000000000001</v>
      </c>
      <c r="G11" s="21">
        <f t="shared" si="2"/>
        <v>5.0843833333333341</v>
      </c>
      <c r="H11" s="21"/>
      <c r="I11" s="21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 spans="1:28" x14ac:dyDescent="0.25">
      <c r="A12" s="14">
        <f t="shared" si="3"/>
        <v>11</v>
      </c>
      <c r="B12" s="15">
        <f>LARGE('BACEN-SGS'!A:A,'grafico (3)'!A12)</f>
        <v>45383</v>
      </c>
      <c r="C12" s="21">
        <f>VLOOKUP($B12,'BACEN-SGS'!$A:$Z,'grafico (3)'!C$1,FALSE)/1000</f>
        <v>-1.7227000000000001</v>
      </c>
      <c r="D12" s="21">
        <f t="shared" si="0"/>
        <v>-2.228275</v>
      </c>
      <c r="E12" s="21">
        <f t="shared" si="1"/>
        <v>2.228275</v>
      </c>
      <c r="F12" s="21">
        <f>VLOOKUP($B12,'BACEN-SGS'!$A:$Z,'grafico (3)'!F$1,FALSE)/1000</f>
        <v>3.8664000000000001</v>
      </c>
      <c r="G12" s="21">
        <f t="shared" si="2"/>
        <v>5.2705166666666665</v>
      </c>
      <c r="H12" s="21"/>
      <c r="I12" s="21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 spans="1:28" x14ac:dyDescent="0.25">
      <c r="A13" s="14">
        <f t="shared" si="3"/>
        <v>12</v>
      </c>
      <c r="B13" s="15">
        <f>LARGE('BACEN-SGS'!A:A,'grafico (3)'!A13)</f>
        <v>45352</v>
      </c>
      <c r="C13" s="21">
        <f>VLOOKUP($B13,'BACEN-SGS'!$A:$Z,'grafico (3)'!C$1,FALSE)/1000</f>
        <v>-4.0869</v>
      </c>
      <c r="D13" s="21">
        <f t="shared" si="0"/>
        <v>-2.1922250000000001</v>
      </c>
      <c r="E13" s="21">
        <f t="shared" si="1"/>
        <v>2.1922250000000001</v>
      </c>
      <c r="F13" s="21">
        <f>VLOOKUP($B13,'BACEN-SGS'!$A:$Z,'grafico (3)'!F$1,FALSE)/1000</f>
        <v>10.236000000000001</v>
      </c>
      <c r="G13" s="21">
        <f t="shared" si="2"/>
        <v>5.3412499999999996</v>
      </c>
      <c r="H13" s="21"/>
      <c r="I13" s="21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 spans="1:28" x14ac:dyDescent="0.25">
      <c r="A14" s="14">
        <f t="shared" si="3"/>
        <v>13</v>
      </c>
      <c r="B14" s="15">
        <f>LARGE('BACEN-SGS'!A:A,'grafico (3)'!A14)</f>
        <v>45323</v>
      </c>
      <c r="C14" s="21">
        <f>VLOOKUP($B14,'BACEN-SGS'!$A:$Z,'grafico (3)'!C$1,FALSE)/1000</f>
        <v>-3.9029000000000003</v>
      </c>
      <c r="D14" s="21">
        <f t="shared" si="0"/>
        <v>-1.9947916666666667</v>
      </c>
      <c r="E14" s="21">
        <f t="shared" si="1"/>
        <v>1.9947916666666667</v>
      </c>
      <c r="F14" s="21">
        <f>VLOOKUP($B14,'BACEN-SGS'!$A:$Z,'grafico (3)'!F$1,FALSE)/1000</f>
        <v>5.3318000000000003</v>
      </c>
      <c r="G14" s="21">
        <f t="shared" si="2"/>
        <v>5.3798833333333329</v>
      </c>
      <c r="H14" s="21"/>
      <c r="I14" s="21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 spans="1:28" x14ac:dyDescent="0.25">
      <c r="A15" s="14">
        <f t="shared" si="3"/>
        <v>14</v>
      </c>
      <c r="B15" s="15">
        <f>LARGE('BACEN-SGS'!A:A,'grafico (3)'!A15)</f>
        <v>45292</v>
      </c>
      <c r="C15" s="21">
        <f>VLOOKUP($B15,'BACEN-SGS'!$A:$Z,'grafico (3)'!C$1,FALSE)/1000</f>
        <v>-4.4074</v>
      </c>
      <c r="D15" s="21">
        <f t="shared" si="0"/>
        <v>-2.0408416666666667</v>
      </c>
      <c r="E15" s="21">
        <f t="shared" si="1"/>
        <v>2.0408416666666667</v>
      </c>
      <c r="F15" s="21">
        <f>VLOOKUP($B15,'BACEN-SGS'!$A:$Z,'grafico (3)'!F$1,FALSE)/1000</f>
        <v>9.0802999999999994</v>
      </c>
      <c r="G15" s="21">
        <f t="shared" si="2"/>
        <v>5.5484416666666663</v>
      </c>
      <c r="H15" s="21"/>
      <c r="I15" s="21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 spans="1:28" x14ac:dyDescent="0.25">
      <c r="A16" s="14">
        <f t="shared" si="3"/>
        <v>15</v>
      </c>
      <c r="B16" s="15">
        <f>LARGE('BACEN-SGS'!A:A,'grafico (3)'!A16)</f>
        <v>45261</v>
      </c>
      <c r="C16" s="21">
        <f>VLOOKUP($B16,'BACEN-SGS'!$A:$Z,'grafico (3)'!C$1,FALSE)/1000</f>
        <v>-5.9028</v>
      </c>
      <c r="D16" s="21">
        <f t="shared" si="0"/>
        <v>-2.3277083333333337</v>
      </c>
      <c r="E16" s="21">
        <f t="shared" si="1"/>
        <v>2.3277083333333337</v>
      </c>
      <c r="F16" s="21">
        <f>VLOOKUP($B16,'BACEN-SGS'!$A:$Z,'grafico (3)'!F$1,FALSE)/1000</f>
        <v>-1.9915</v>
      </c>
      <c r="G16" s="21">
        <f t="shared" si="2"/>
        <v>5.2034833333333337</v>
      </c>
      <c r="H16" s="21"/>
      <c r="I16" s="21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 spans="1:28" x14ac:dyDescent="0.25">
      <c r="A17" s="14">
        <f t="shared" si="3"/>
        <v>16</v>
      </c>
      <c r="B17" s="15">
        <f>LARGE('BACEN-SGS'!A:A,'grafico (3)'!A17)</f>
        <v>45231</v>
      </c>
      <c r="C17" s="21">
        <f>VLOOKUP($B17,'BACEN-SGS'!$A:$Z,'grafico (3)'!C$1,FALSE)/1000</f>
        <v>-0.33450000000000002</v>
      </c>
      <c r="D17" s="21">
        <f t="shared" si="0"/>
        <v>-2.4249583333333331</v>
      </c>
      <c r="E17" s="21">
        <f t="shared" si="1"/>
        <v>2.4249583333333331</v>
      </c>
      <c r="F17" s="21">
        <f>VLOOKUP($B17,'BACEN-SGS'!$A:$Z,'grafico (3)'!F$1,FALSE)/1000</f>
        <v>6.6681999999999997</v>
      </c>
      <c r="G17" s="21">
        <f t="shared" si="2"/>
        <v>5.3295583333333338</v>
      </c>
      <c r="H17" s="21"/>
      <c r="I17" s="21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spans="1:28" x14ac:dyDescent="0.25">
      <c r="A18" s="14">
        <f t="shared" si="3"/>
        <v>17</v>
      </c>
      <c r="B18" s="15">
        <f>LARGE('BACEN-SGS'!A:A,'grafico (3)'!A18)</f>
        <v>45200</v>
      </c>
      <c r="C18" s="21">
        <f>VLOOKUP($B18,'BACEN-SGS'!$A:$Z,'grafico (3)'!C$1,FALSE)/1000</f>
        <v>0.12470000000000001</v>
      </c>
      <c r="D18" s="21">
        <f t="shared" si="0"/>
        <v>-2.4484750000000002</v>
      </c>
      <c r="E18" s="21">
        <f t="shared" si="1"/>
        <v>2.4484750000000002</v>
      </c>
      <c r="F18" s="21">
        <f>VLOOKUP($B18,'BACEN-SGS'!$A:$Z,'grafico (3)'!F$1,FALSE)/1000</f>
        <v>3.0704000000000002</v>
      </c>
      <c r="G18" s="21">
        <f t="shared" si="2"/>
        <v>5.3191916666666677</v>
      </c>
      <c r="H18" s="21"/>
      <c r="I18" s="21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 spans="1:28" x14ac:dyDescent="0.25">
      <c r="A19" s="14">
        <f t="shared" si="3"/>
        <v>18</v>
      </c>
      <c r="B19" s="15">
        <f>LARGE('BACEN-SGS'!A:A,'grafico (3)'!A19)</f>
        <v>45170</v>
      </c>
      <c r="C19" s="21">
        <f>VLOOKUP($B19,'BACEN-SGS'!$A:$Z,'grafico (3)'!C$1,FALSE)/1000</f>
        <v>-1.2487000000000001</v>
      </c>
      <c r="D19" s="21">
        <f t="shared" si="0"/>
        <v>-2.8582000000000005</v>
      </c>
      <c r="E19" s="21">
        <f t="shared" si="1"/>
        <v>2.8582000000000005</v>
      </c>
      <c r="F19" s="21">
        <f>VLOOKUP($B19,'BACEN-SGS'!$A:$Z,'grafico (3)'!F$1,FALSE)/1000</f>
        <v>5.7519999999999998</v>
      </c>
      <c r="G19" s="21">
        <f t="shared" si="2"/>
        <v>5.4345749999999997</v>
      </c>
      <c r="H19" s="21"/>
      <c r="I19" s="21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spans="1:28" x14ac:dyDescent="0.25">
      <c r="A20" s="14">
        <f t="shared" si="3"/>
        <v>19</v>
      </c>
      <c r="B20" s="15">
        <f>LARGE('BACEN-SGS'!A:A,'grafico (3)'!A20)</f>
        <v>45139</v>
      </c>
      <c r="C20" s="21">
        <f>VLOOKUP($B20,'BACEN-SGS'!$A:$Z,'grafico (3)'!C$1,FALSE)/1000</f>
        <v>-0.65329999999999999</v>
      </c>
      <c r="D20" s="21">
        <f t="shared" si="0"/>
        <v>-3.3172583333333332</v>
      </c>
      <c r="E20" s="21">
        <f t="shared" si="1"/>
        <v>3.3172583333333332</v>
      </c>
      <c r="F20" s="21">
        <f>VLOOKUP($B20,'BACEN-SGS'!$A:$Z,'grafico (3)'!F$1,FALSE)/1000</f>
        <v>6.7313999999999998</v>
      </c>
      <c r="G20" s="21">
        <f t="shared" si="2"/>
        <v>5.7182500000000003</v>
      </c>
      <c r="H20" s="21"/>
      <c r="I20" s="21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spans="1:28" x14ac:dyDescent="0.25">
      <c r="A21" s="14">
        <f t="shared" si="3"/>
        <v>20</v>
      </c>
      <c r="B21" s="15">
        <f>LARGE('BACEN-SGS'!A:A,'grafico (3)'!A21)</f>
        <v>45108</v>
      </c>
      <c r="C21" s="21">
        <f>VLOOKUP($B21,'BACEN-SGS'!$A:$Z,'grafico (3)'!C$1,FALSE)/1000</f>
        <v>-3.3150999999999997</v>
      </c>
      <c r="D21" s="21">
        <f t="shared" si="0"/>
        <v>-3.8144333333333331</v>
      </c>
      <c r="E21" s="21">
        <f t="shared" si="1"/>
        <v>3.8144333333333331</v>
      </c>
      <c r="F21" s="21">
        <f>VLOOKUP($B21,'BACEN-SGS'!$A:$Z,'grafico (3)'!F$1,FALSE)/1000</f>
        <v>6.8803999999999998</v>
      </c>
      <c r="G21" s="21">
        <f t="shared" si="2"/>
        <v>5.9682333333333331</v>
      </c>
      <c r="H21" s="21"/>
      <c r="I21" s="21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spans="1:28" x14ac:dyDescent="0.25">
      <c r="A22" s="14">
        <f t="shared" si="3"/>
        <v>21</v>
      </c>
      <c r="B22" s="15">
        <f>LARGE('BACEN-SGS'!A:A,'grafico (3)'!A22)</f>
        <v>45078</v>
      </c>
      <c r="C22" s="21">
        <f>VLOOKUP($B22,'BACEN-SGS'!$A:$Z,'grafico (3)'!C$1,FALSE)/1000</f>
        <v>-1.4762</v>
      </c>
      <c r="D22" s="21">
        <f t="shared" si="0"/>
        <v>-3.9780666666666669</v>
      </c>
      <c r="E22" s="21">
        <f t="shared" si="1"/>
        <v>3.9780666666666669</v>
      </c>
      <c r="F22" s="21">
        <f>VLOOKUP($B22,'BACEN-SGS'!$A:$Z,'grafico (3)'!F$1,FALSE)/1000</f>
        <v>2.3641999999999999</v>
      </c>
      <c r="G22" s="21">
        <f t="shared" si="2"/>
        <v>5.9928916666666678</v>
      </c>
      <c r="H22" s="21"/>
      <c r="I22" s="21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 spans="1:28" x14ac:dyDescent="0.25">
      <c r="A23" s="14">
        <f t="shared" si="3"/>
        <v>22</v>
      </c>
      <c r="B23" s="15">
        <f>LARGE('BACEN-SGS'!A:A,'grafico (3)'!A23)</f>
        <v>45047</v>
      </c>
      <c r="C23" s="21">
        <f>VLOOKUP($B23,'BACEN-SGS'!$A:$Z,'grafico (3)'!C$1,FALSE)/1000</f>
        <v>0.1865</v>
      </c>
      <c r="D23" s="21">
        <f t="shared" si="0"/>
        <v>-3.7823999999999995</v>
      </c>
      <c r="E23" s="21">
        <f t="shared" si="1"/>
        <v>3.7823999999999995</v>
      </c>
      <c r="F23" s="21">
        <f>VLOOKUP($B23,'BACEN-SGS'!$A:$Z,'grafico (3)'!F$1,FALSE)/1000</f>
        <v>5.2566000000000006</v>
      </c>
      <c r="G23" s="21">
        <f t="shared" si="2"/>
        <v>6.0688083333333331</v>
      </c>
      <c r="H23" s="21"/>
      <c r="I23" s="21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spans="1:28" x14ac:dyDescent="0.25">
      <c r="A24" s="14">
        <f t="shared" si="3"/>
        <v>23</v>
      </c>
      <c r="B24" s="15">
        <f>LARGE('BACEN-SGS'!A:A,'grafico (3)'!A24)</f>
        <v>45017</v>
      </c>
      <c r="C24" s="21">
        <f>VLOOKUP($B24,'BACEN-SGS'!$A:$Z,'grafico (3)'!C$1,FALSE)/1000</f>
        <v>-1.2900999999999998</v>
      </c>
      <c r="D24" s="21">
        <f t="shared" si="0"/>
        <v>-4.087158333333333</v>
      </c>
      <c r="E24" s="21">
        <f t="shared" si="1"/>
        <v>4.087158333333333</v>
      </c>
      <c r="F24" s="21">
        <f>VLOOKUP($B24,'BACEN-SGS'!$A:$Z,'grafico (3)'!F$1,FALSE)/1000</f>
        <v>4.7151999999999994</v>
      </c>
      <c r="G24" s="21">
        <f t="shared" si="2"/>
        <v>5.9171333333333331</v>
      </c>
      <c r="H24" s="21"/>
      <c r="I24" s="21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 spans="1:28" x14ac:dyDescent="0.25">
      <c r="A25" s="14">
        <f t="shared" si="3"/>
        <v>24</v>
      </c>
      <c r="B25" s="15">
        <f>LARGE('BACEN-SGS'!A:A,'grafico (3)'!A25)</f>
        <v>44986</v>
      </c>
      <c r="C25" s="21">
        <f>VLOOKUP($B25,'BACEN-SGS'!$A:$Z,'grafico (3)'!C$1,FALSE)/1000</f>
        <v>-1.7177</v>
      </c>
      <c r="D25" s="21">
        <f t="shared" si="0"/>
        <v>-3.8390499999999999</v>
      </c>
      <c r="E25" s="21">
        <f t="shared" si="1"/>
        <v>3.8390499999999999</v>
      </c>
      <c r="F25" s="21">
        <f>VLOOKUP($B25,'BACEN-SGS'!$A:$Z,'grafico (3)'!F$1,FALSE)/1000</f>
        <v>10.6996</v>
      </c>
      <c r="G25" s="21">
        <f t="shared" si="2"/>
        <v>6.4340416666666655</v>
      </c>
      <c r="H25" s="21"/>
      <c r="I25" s="21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 spans="1:28" x14ac:dyDescent="0.25">
      <c r="A26" s="14">
        <f t="shared" si="3"/>
        <v>25</v>
      </c>
      <c r="B26" s="15">
        <f>LARGE('BACEN-SGS'!A:A,'grafico (3)'!A26)</f>
        <v>44958</v>
      </c>
      <c r="C26" s="21">
        <f>VLOOKUP($B26,'BACEN-SGS'!$A:$Z,'grafico (3)'!C$1,FALSE)/1000</f>
        <v>-4.4554999999999998</v>
      </c>
      <c r="D26" s="21">
        <f t="shared" si="0"/>
        <v>-3.8458833333333335</v>
      </c>
      <c r="E26" s="21">
        <f t="shared" si="1"/>
        <v>3.8458833333333335</v>
      </c>
      <c r="F26" s="21">
        <f>VLOOKUP($B26,'BACEN-SGS'!$A:$Z,'grafico (3)'!F$1,FALSE)/1000</f>
        <v>7.3544999999999998</v>
      </c>
      <c r="G26" s="21">
        <f t="shared" si="2"/>
        <v>6.119066666666666</v>
      </c>
      <c r="H26" s="21"/>
      <c r="I26" s="21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 spans="1:28" x14ac:dyDescent="0.25">
      <c r="A27" s="14">
        <f t="shared" si="3"/>
        <v>26</v>
      </c>
      <c r="B27" s="15">
        <f>LARGE('BACEN-SGS'!A:A,'grafico (3)'!A27)</f>
        <v>44927</v>
      </c>
      <c r="C27" s="21">
        <f>VLOOKUP($B27,'BACEN-SGS'!$A:$Z,'grafico (3)'!C$1,FALSE)/1000</f>
        <v>-7.8498000000000001</v>
      </c>
      <c r="D27" s="21">
        <f t="shared" si="0"/>
        <v>-3.5947416666666672</v>
      </c>
      <c r="E27" s="21">
        <f t="shared" si="1"/>
        <v>3.5947416666666672</v>
      </c>
      <c r="F27" s="21">
        <f>VLOOKUP($B27,'BACEN-SGS'!$A:$Z,'grafico (3)'!F$1,FALSE)/1000</f>
        <v>4.9408000000000003</v>
      </c>
      <c r="G27" s="21">
        <f t="shared" si="2"/>
        <v>6.2923750000000007</v>
      </c>
      <c r="H27" s="21"/>
      <c r="I27" s="21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 spans="1:28" x14ac:dyDescent="0.25">
      <c r="A28" s="14">
        <f t="shared" si="3"/>
        <v>27</v>
      </c>
      <c r="B28" s="15">
        <f>LARGE('BACEN-SGS'!A:A,'grafico (3)'!A28)</f>
        <v>44896</v>
      </c>
      <c r="C28" s="21">
        <f>VLOOKUP($B28,'BACEN-SGS'!$A:$Z,'grafico (3)'!C$1,FALSE)/1000</f>
        <v>-7.0697999999999999</v>
      </c>
      <c r="D28" s="21">
        <f t="shared" si="0"/>
        <v>-3.513066666666667</v>
      </c>
      <c r="E28" s="21">
        <f t="shared" si="1"/>
        <v>3.513066666666667</v>
      </c>
      <c r="F28" s="21">
        <f>VLOOKUP($B28,'BACEN-SGS'!$A:$Z,'grafico (3)'!F$1,FALSE)/1000</f>
        <v>-0.47860000000000003</v>
      </c>
      <c r="G28" s="21">
        <f t="shared" si="2"/>
        <v>6.2171750000000001</v>
      </c>
      <c r="H28" s="21"/>
      <c r="I28" s="21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 spans="1:28" x14ac:dyDescent="0.25">
      <c r="A29" s="14">
        <f t="shared" si="3"/>
        <v>28</v>
      </c>
      <c r="B29" s="15">
        <f>LARGE('BACEN-SGS'!A:A,'grafico (3)'!A29)</f>
        <v>44866</v>
      </c>
      <c r="C29" s="21">
        <f>VLOOKUP($B29,'BACEN-SGS'!$A:$Z,'grafico (3)'!C$1,FALSE)/1000</f>
        <v>-0.61670000000000003</v>
      </c>
      <c r="D29" s="21">
        <f t="shared" si="0"/>
        <v>-3.529641666666667</v>
      </c>
      <c r="E29" s="21">
        <f t="shared" si="1"/>
        <v>3.529641666666667</v>
      </c>
      <c r="F29" s="21">
        <f>VLOOKUP($B29,'BACEN-SGS'!$A:$Z,'grafico (3)'!F$1,FALSE)/1000</f>
        <v>6.5438000000000001</v>
      </c>
      <c r="G29" s="21">
        <f t="shared" si="2"/>
        <v>5.8255499999999998</v>
      </c>
      <c r="H29" s="21"/>
      <c r="I29" s="21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 spans="1:28" x14ac:dyDescent="0.25">
      <c r="A30" s="14">
        <f t="shared" si="3"/>
        <v>29</v>
      </c>
      <c r="B30" s="15">
        <f>LARGE('BACEN-SGS'!A:A,'grafico (3)'!A30)</f>
        <v>44835</v>
      </c>
      <c r="C30" s="21">
        <f>VLOOKUP($B30,'BACEN-SGS'!$A:$Z,'grafico (3)'!C$1,FALSE)/1000</f>
        <v>-4.7919999999999998</v>
      </c>
      <c r="D30" s="21">
        <f t="shared" si="0"/>
        <v>-4.1395583333333335</v>
      </c>
      <c r="E30" s="21">
        <f t="shared" si="1"/>
        <v>4.1395583333333335</v>
      </c>
      <c r="F30" s="21">
        <f>VLOOKUP($B30,'BACEN-SGS'!$A:$Z,'grafico (3)'!F$1,FALSE)/1000</f>
        <v>4.4550000000000001</v>
      </c>
      <c r="G30" s="21">
        <f t="shared" si="2"/>
        <v>5.6994416666666678</v>
      </c>
      <c r="H30" s="21"/>
      <c r="I30" s="21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 spans="1:28" x14ac:dyDescent="0.25">
      <c r="A31" s="14">
        <f t="shared" si="3"/>
        <v>30</v>
      </c>
      <c r="B31" s="15">
        <f>LARGE('BACEN-SGS'!A:A,'grafico (3)'!A31)</f>
        <v>44805</v>
      </c>
      <c r="C31" s="21">
        <f>VLOOKUP($B31,'BACEN-SGS'!$A:$Z,'grafico (3)'!C$1,FALSE)/1000</f>
        <v>-6.7573999999999996</v>
      </c>
      <c r="D31" s="21">
        <f t="shared" si="0"/>
        <v>-4.2204000000000006</v>
      </c>
      <c r="E31" s="21">
        <f t="shared" si="1"/>
        <v>4.2204000000000006</v>
      </c>
      <c r="F31" s="21">
        <f>VLOOKUP($B31,'BACEN-SGS'!$A:$Z,'grafico (3)'!F$1,FALSE)/1000</f>
        <v>9.1561000000000003</v>
      </c>
      <c r="G31" s="21">
        <f t="shared" si="2"/>
        <v>5.6094583333333352</v>
      </c>
      <c r="H31" s="21"/>
      <c r="I31" s="21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 spans="1:28" x14ac:dyDescent="0.25">
      <c r="A32" s="14">
        <f t="shared" si="3"/>
        <v>31</v>
      </c>
      <c r="B32" s="15">
        <f>LARGE('BACEN-SGS'!A:A,'grafico (3)'!A32)</f>
        <v>44774</v>
      </c>
      <c r="C32" s="21">
        <f>VLOOKUP($B32,'BACEN-SGS'!$A:$Z,'grafico (3)'!C$1,FALSE)/1000</f>
        <v>-6.6193999999999997</v>
      </c>
      <c r="D32" s="21">
        <f t="shared" si="0"/>
        <v>-3.9267833333333333</v>
      </c>
      <c r="E32" s="21">
        <f t="shared" si="1"/>
        <v>3.9267833333333333</v>
      </c>
      <c r="F32" s="21">
        <f>VLOOKUP($B32,'BACEN-SGS'!$A:$Z,'grafico (3)'!F$1,FALSE)/1000</f>
        <v>9.7312000000000012</v>
      </c>
      <c r="G32" s="21">
        <f t="shared" si="2"/>
        <v>5.0480499999999999</v>
      </c>
      <c r="H32" s="21"/>
      <c r="I32" s="21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 spans="1:28" x14ac:dyDescent="0.25">
      <c r="A33" s="14">
        <f t="shared" si="3"/>
        <v>32</v>
      </c>
      <c r="B33" s="15">
        <f>LARGE('BACEN-SGS'!A:A,'grafico (3)'!A33)</f>
        <v>44743</v>
      </c>
      <c r="C33" s="21">
        <f>VLOOKUP($B33,'BACEN-SGS'!$A:$Z,'grafico (3)'!C$1,FALSE)/1000</f>
        <v>-5.2786999999999997</v>
      </c>
      <c r="D33" s="21">
        <f t="shared" si="0"/>
        <v>-3.5196166666666673</v>
      </c>
      <c r="E33" s="21">
        <f t="shared" si="1"/>
        <v>3.5196166666666673</v>
      </c>
      <c r="F33" s="21">
        <f>VLOOKUP($B33,'BACEN-SGS'!$A:$Z,'grafico (3)'!F$1,FALSE)/1000</f>
        <v>7.1763000000000003</v>
      </c>
      <c r="G33" s="21">
        <f t="shared" si="2"/>
        <v>4.7528499999999996</v>
      </c>
      <c r="H33" s="21"/>
      <c r="I33" s="21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 spans="1:28" x14ac:dyDescent="0.25">
      <c r="A34" s="14">
        <f t="shared" si="3"/>
        <v>33</v>
      </c>
      <c r="B34" s="15">
        <f>LARGE('BACEN-SGS'!A:A,'grafico (3)'!A34)</f>
        <v>44713</v>
      </c>
      <c r="C34" s="21">
        <f>VLOOKUP($B34,'BACEN-SGS'!$A:$Z,'grafico (3)'!C$1,FALSE)/1000</f>
        <v>0.87179999999999991</v>
      </c>
      <c r="D34" s="21">
        <f t="shared" si="0"/>
        <v>-3.3375833333333333</v>
      </c>
      <c r="E34" s="21">
        <f t="shared" si="1"/>
        <v>3.3375833333333333</v>
      </c>
      <c r="F34" s="21">
        <f>VLOOKUP($B34,'BACEN-SGS'!$A:$Z,'grafico (3)'!F$1,FALSE)/1000</f>
        <v>3.2751999999999999</v>
      </c>
      <c r="G34" s="21">
        <f t="shared" si="2"/>
        <v>4.8084833333333332</v>
      </c>
      <c r="H34" s="21"/>
      <c r="I34" s="21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 spans="1:28" x14ac:dyDescent="0.25">
      <c r="A35" s="14">
        <f t="shared" si="3"/>
        <v>34</v>
      </c>
      <c r="B35" s="15">
        <f>LARGE('BACEN-SGS'!A:A,'grafico (3)'!A35)</f>
        <v>44682</v>
      </c>
      <c r="C35" s="21">
        <f>VLOOKUP($B35,'BACEN-SGS'!$A:$Z,'grafico (3)'!C$1,FALSE)/1000</f>
        <v>-3.4706000000000001</v>
      </c>
      <c r="D35" s="21">
        <f t="shared" si="0"/>
        <v>-3.2132500000000004</v>
      </c>
      <c r="E35" s="21">
        <f t="shared" si="1"/>
        <v>3.2132500000000004</v>
      </c>
      <c r="F35" s="21">
        <f>VLOOKUP($B35,'BACEN-SGS'!$A:$Z,'grafico (3)'!F$1,FALSE)/1000</f>
        <v>3.4365000000000001</v>
      </c>
      <c r="G35" s="21">
        <f t="shared" si="2"/>
        <v>4.4917666666666669</v>
      </c>
      <c r="H35" s="21"/>
      <c r="I35" s="21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 spans="1:28" x14ac:dyDescent="0.25">
      <c r="A36" s="14">
        <f t="shared" si="3"/>
        <v>35</v>
      </c>
      <c r="B36" s="15">
        <f>LARGE('BACEN-SGS'!A:A,'grafico (3)'!A36)</f>
        <v>44652</v>
      </c>
      <c r="C36" s="21">
        <f>VLOOKUP($B36,'BACEN-SGS'!$A:$Z,'grafico (3)'!C$1,FALSE)/1000</f>
        <v>1.6872</v>
      </c>
      <c r="D36" s="21">
        <f t="shared" si="0"/>
        <v>-2.6946916666666669</v>
      </c>
      <c r="E36" s="21">
        <f t="shared" si="1"/>
        <v>2.6946916666666669</v>
      </c>
      <c r="F36" s="21">
        <f>VLOOKUP($B36,'BACEN-SGS'!$A:$Z,'grafico (3)'!F$1,FALSE)/1000</f>
        <v>10.918100000000001</v>
      </c>
      <c r="G36" s="21">
        <f t="shared" si="2"/>
        <v>4.3140500000000008</v>
      </c>
      <c r="H36" s="21"/>
      <c r="I36" s="21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 spans="1:28" x14ac:dyDescent="0.25">
      <c r="A37" s="14">
        <f t="shared" si="3"/>
        <v>36</v>
      </c>
      <c r="B37" s="15">
        <f>LARGE('BACEN-SGS'!A:A,'grafico (3)'!A37)</f>
        <v>44621</v>
      </c>
      <c r="C37" s="21">
        <f>VLOOKUP($B37,'BACEN-SGS'!$A:$Z,'grafico (3)'!C$1,FALSE)/1000</f>
        <v>-1.7997000000000001</v>
      </c>
      <c r="D37" s="21">
        <f t="shared" si="0"/>
        <v>-2.5035250000000002</v>
      </c>
      <c r="E37" s="21">
        <f t="shared" si="1"/>
        <v>2.5035250000000002</v>
      </c>
      <c r="F37" s="21">
        <f>VLOOKUP($B37,'BACEN-SGS'!$A:$Z,'grafico (3)'!F$1,FALSE)/1000</f>
        <v>6.9198999999999993</v>
      </c>
      <c r="G37" s="21">
        <f t="shared" si="2"/>
        <v>3.7776833333333335</v>
      </c>
      <c r="H37" s="21"/>
      <c r="I37" s="21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 spans="1:28" x14ac:dyDescent="0.25">
      <c r="A38" s="14">
        <f t="shared" si="3"/>
        <v>37</v>
      </c>
      <c r="B38" s="15">
        <f>LARGE('BACEN-SGS'!A:A,'grafico (3)'!A38)</f>
        <v>44593</v>
      </c>
      <c r="C38" s="21">
        <f>VLOOKUP($B38,'BACEN-SGS'!$A:$Z,'grafico (3)'!C$1,FALSE)/1000</f>
        <v>-1.4418</v>
      </c>
      <c r="D38" s="21">
        <f t="shared" si="0"/>
        <v>-3.0368499999999998</v>
      </c>
      <c r="E38" s="21">
        <f t="shared" si="1"/>
        <v>3.0368499999999998</v>
      </c>
      <c r="F38" s="21">
        <f>VLOOKUP($B38,'BACEN-SGS'!$A:$Z,'grafico (3)'!F$1,FALSE)/1000</f>
        <v>9.4342000000000006</v>
      </c>
      <c r="G38" s="21">
        <f t="shared" si="2"/>
        <v>3.981441666666667</v>
      </c>
      <c r="H38" s="21"/>
      <c r="I38" s="21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 spans="1:28" x14ac:dyDescent="0.25">
      <c r="A39" s="14">
        <f t="shared" si="3"/>
        <v>38</v>
      </c>
      <c r="B39" s="15">
        <f>LARGE('BACEN-SGS'!A:A,'grafico (3)'!A39)</f>
        <v>44562</v>
      </c>
      <c r="C39" s="21">
        <f>VLOOKUP($B39,'BACEN-SGS'!$A:$Z,'grafico (3)'!C$1,FALSE)/1000</f>
        <v>-6.8696999999999999</v>
      </c>
      <c r="D39" s="21">
        <f t="shared" si="0"/>
        <v>-3.2526166666666665</v>
      </c>
      <c r="E39" s="21">
        <f t="shared" si="1"/>
        <v>3.2526166666666665</v>
      </c>
      <c r="F39" s="21">
        <f>VLOOKUP($B39,'BACEN-SGS'!$A:$Z,'grafico (3)'!F$1,FALSE)/1000</f>
        <v>4.0384000000000002</v>
      </c>
      <c r="G39" s="21">
        <f t="shared" si="2"/>
        <v>3.9234083333333332</v>
      </c>
      <c r="H39" s="21"/>
      <c r="I39" s="21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 spans="1:28" x14ac:dyDescent="0.25">
      <c r="A40" s="14">
        <f t="shared" si="3"/>
        <v>39</v>
      </c>
      <c r="B40" s="15">
        <f>LARGE('BACEN-SGS'!A:A,'grafico (3)'!A40)</f>
        <v>44531</v>
      </c>
      <c r="C40" s="21">
        <f>VLOOKUP($B40,'BACEN-SGS'!$A:$Z,'grafico (3)'!C$1,FALSE)/1000</f>
        <v>-7.2686999999999999</v>
      </c>
      <c r="D40" s="21">
        <f t="shared" si="0"/>
        <v>-3.3674249999999994</v>
      </c>
      <c r="E40" s="21">
        <f t="shared" si="1"/>
        <v>3.3674249999999994</v>
      </c>
      <c r="F40" s="21">
        <f>VLOOKUP($B40,'BACEN-SGS'!$A:$Z,'grafico (3)'!F$1,FALSE)/1000</f>
        <v>-5.1781000000000006</v>
      </c>
      <c r="G40" s="21">
        <f t="shared" si="2"/>
        <v>3.8700416666666668</v>
      </c>
      <c r="H40" s="21"/>
      <c r="I40" s="21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 spans="1:28" x14ac:dyDescent="0.25">
      <c r="A41" s="14">
        <f t="shared" si="3"/>
        <v>40</v>
      </c>
      <c r="B41" s="15">
        <f>LARGE('BACEN-SGS'!A:A,'grafico (3)'!A41)</f>
        <v>44501</v>
      </c>
      <c r="C41" s="21">
        <f>VLOOKUP($B41,'BACEN-SGS'!$A:$Z,'grafico (3)'!C$1,FALSE)/1000</f>
        <v>-7.9356999999999998</v>
      </c>
      <c r="D41" s="21">
        <f t="shared" si="0"/>
        <v>-3.4633249999999998</v>
      </c>
      <c r="E41" s="21">
        <f t="shared" si="1"/>
        <v>3.4633249999999998</v>
      </c>
      <c r="F41" s="21">
        <f>VLOOKUP($B41,'BACEN-SGS'!$A:$Z,'grafico (3)'!F$1,FALSE)/1000</f>
        <v>5.0305</v>
      </c>
      <c r="G41" s="21">
        <f t="shared" si="2"/>
        <v>4.3934000000000006</v>
      </c>
      <c r="H41" s="21"/>
      <c r="I41" s="21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 spans="1:28" x14ac:dyDescent="0.25">
      <c r="A42" s="14">
        <f t="shared" si="3"/>
        <v>41</v>
      </c>
      <c r="B42" s="15">
        <f>LARGE('BACEN-SGS'!A:A,'grafico (3)'!A42)</f>
        <v>44470</v>
      </c>
      <c r="C42" s="21">
        <f>VLOOKUP($B42,'BACEN-SGS'!$A:$Z,'grafico (3)'!C$1,FALSE)/1000</f>
        <v>-5.7621000000000002</v>
      </c>
      <c r="D42" s="21">
        <f t="shared" si="0"/>
        <v>-3.0090000000000003</v>
      </c>
      <c r="E42" s="21">
        <f t="shared" si="1"/>
        <v>3.0090000000000003</v>
      </c>
      <c r="F42" s="21">
        <f>VLOOKUP($B42,'BACEN-SGS'!$A:$Z,'grafico (3)'!F$1,FALSE)/1000</f>
        <v>3.3752</v>
      </c>
      <c r="G42" s="21">
        <f t="shared" si="2"/>
        <v>4.1685583333333343</v>
      </c>
      <c r="H42" s="21"/>
      <c r="I42" s="21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 spans="1:28" x14ac:dyDescent="0.25">
      <c r="A43" s="14">
        <f t="shared" si="3"/>
        <v>42</v>
      </c>
      <c r="B43" s="15">
        <f>LARGE('BACEN-SGS'!A:A,'grafico (3)'!A43)</f>
        <v>44440</v>
      </c>
      <c r="C43" s="21">
        <f>VLOOKUP($B43,'BACEN-SGS'!$A:$Z,'grafico (3)'!C$1,FALSE)/1000</f>
        <v>-3.234</v>
      </c>
      <c r="D43" s="21">
        <f t="shared" si="0"/>
        <v>-2.628508333333333</v>
      </c>
      <c r="E43" s="21">
        <f t="shared" si="1"/>
        <v>2.628508333333333</v>
      </c>
      <c r="F43" s="21">
        <f>VLOOKUP($B43,'BACEN-SGS'!$A:$Z,'grafico (3)'!F$1,FALSE)/1000</f>
        <v>2.4192</v>
      </c>
      <c r="G43" s="21">
        <f t="shared" si="2"/>
        <v>4.1886500000000009</v>
      </c>
      <c r="H43" s="21"/>
      <c r="I43" s="21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</row>
    <row r="44" spans="1:28" x14ac:dyDescent="0.25">
      <c r="A44" s="14">
        <f t="shared" si="3"/>
        <v>43</v>
      </c>
      <c r="B44" s="15">
        <f>LARGE('BACEN-SGS'!A:A,'grafico (3)'!A44)</f>
        <v>44409</v>
      </c>
      <c r="C44" s="21">
        <f>VLOOKUP($B44,'BACEN-SGS'!$A:$Z,'grafico (3)'!C$1,FALSE)/1000</f>
        <v>-1.7334000000000001</v>
      </c>
      <c r="D44" s="21">
        <f t="shared" si="0"/>
        <v>-2.3604749999999997</v>
      </c>
      <c r="E44" s="21">
        <f t="shared" si="1"/>
        <v>2.3604749999999997</v>
      </c>
      <c r="F44" s="21">
        <f>VLOOKUP($B44,'BACEN-SGS'!$A:$Z,'grafico (3)'!F$1,FALSE)/1000</f>
        <v>6.1888000000000005</v>
      </c>
      <c r="G44" s="21">
        <f t="shared" si="2"/>
        <v>4.2243250000000012</v>
      </c>
      <c r="H44" s="21"/>
      <c r="I44" s="21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</row>
    <row r="45" spans="1:28" x14ac:dyDescent="0.25">
      <c r="A45" s="14">
        <f t="shared" si="3"/>
        <v>44</v>
      </c>
      <c r="B45" s="15">
        <f>LARGE('BACEN-SGS'!A:A,'grafico (3)'!A45)</f>
        <v>44378</v>
      </c>
      <c r="C45" s="21">
        <f>VLOOKUP($B45,'BACEN-SGS'!$A:$Z,'grafico (3)'!C$1,FALSE)/1000</f>
        <v>-3.0943000000000001</v>
      </c>
      <c r="D45" s="21">
        <f t="shared" si="0"/>
        <v>-2.1197999999999997</v>
      </c>
      <c r="E45" s="21">
        <f t="shared" si="1"/>
        <v>2.1197999999999997</v>
      </c>
      <c r="F45" s="21">
        <f>VLOOKUP($B45,'BACEN-SGS'!$A:$Z,'grafico (3)'!F$1,FALSE)/1000</f>
        <v>7.8438999999999997</v>
      </c>
      <c r="G45" s="21">
        <f t="shared" si="2"/>
        <v>3.8791000000000007</v>
      </c>
      <c r="H45" s="21"/>
      <c r="I45" s="21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  <row r="46" spans="1:28" x14ac:dyDescent="0.25">
      <c r="A46" s="14">
        <f t="shared" si="3"/>
        <v>45</v>
      </c>
      <c r="B46" s="15">
        <f>LARGE('BACEN-SGS'!A:A,'grafico (3)'!A46)</f>
        <v>44348</v>
      </c>
      <c r="C46" s="21">
        <f>VLOOKUP($B46,'BACEN-SGS'!$A:$Z,'grafico (3)'!C$1,FALSE)/1000</f>
        <v>2.3638000000000003</v>
      </c>
      <c r="D46" s="21">
        <f t="shared" si="0"/>
        <v>-1.8963333333333334</v>
      </c>
      <c r="E46" s="21">
        <f t="shared" si="1"/>
        <v>1.8963333333333334</v>
      </c>
      <c r="F46" s="21">
        <f>VLOOKUP($B46,'BACEN-SGS'!$A:$Z,'grafico (3)'!F$1,FALSE)/1000</f>
        <v>-0.52539999999999998</v>
      </c>
      <c r="G46" s="21">
        <f t="shared" si="2"/>
        <v>3.6277583333333339</v>
      </c>
      <c r="H46" s="21"/>
      <c r="I46" s="21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</row>
    <row r="47" spans="1:28" x14ac:dyDescent="0.25">
      <c r="A47" s="14">
        <f t="shared" si="3"/>
        <v>46</v>
      </c>
      <c r="B47" s="15">
        <f>LARGE('BACEN-SGS'!A:A,'grafico (3)'!A47)</f>
        <v>44317</v>
      </c>
      <c r="C47" s="21">
        <f>VLOOKUP($B47,'BACEN-SGS'!$A:$Z,'grafico (3)'!C$1,FALSE)/1000</f>
        <v>2.7521</v>
      </c>
      <c r="D47" s="21">
        <f t="shared" si="0"/>
        <v>-1.8397749999999997</v>
      </c>
      <c r="E47" s="21">
        <f t="shared" si="1"/>
        <v>1.8397749999999997</v>
      </c>
      <c r="F47" s="21">
        <f>VLOOKUP($B47,'BACEN-SGS'!$A:$Z,'grafico (3)'!F$1,FALSE)/1000</f>
        <v>1.3039000000000001</v>
      </c>
      <c r="G47" s="21">
        <f t="shared" si="2"/>
        <v>4.0791499999999994</v>
      </c>
      <c r="H47" s="21"/>
      <c r="I47" s="21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r="48" spans="1:28" x14ac:dyDescent="0.25">
      <c r="A48" s="14">
        <f t="shared" si="3"/>
        <v>47</v>
      </c>
      <c r="B48" s="15">
        <f>LARGE('BACEN-SGS'!A:A,'grafico (3)'!A48)</f>
        <v>44287</v>
      </c>
      <c r="C48" s="21">
        <f>VLOOKUP($B48,'BACEN-SGS'!$A:$Z,'grafico (3)'!C$1,FALSE)/1000</f>
        <v>3.9811999999999999</v>
      </c>
      <c r="D48" s="21">
        <f t="shared" si="0"/>
        <v>-2.0337000000000001</v>
      </c>
      <c r="E48" s="21">
        <f t="shared" si="1"/>
        <v>2.0337000000000001</v>
      </c>
      <c r="F48" s="21">
        <f>VLOOKUP($B48,'BACEN-SGS'!$A:$Z,'grafico (3)'!F$1,FALSE)/1000</f>
        <v>4.4817</v>
      </c>
      <c r="G48" s="21">
        <f t="shared" si="2"/>
        <v>4.1811249999999998</v>
      </c>
      <c r="H48" s="21"/>
      <c r="I48" s="21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</row>
    <row r="49" spans="1:28" x14ac:dyDescent="0.25">
      <c r="A49" s="14">
        <f t="shared" si="3"/>
        <v>48</v>
      </c>
      <c r="B49" s="15">
        <f>LARGE('BACEN-SGS'!A:A,'grafico (3)'!A49)</f>
        <v>44256</v>
      </c>
      <c r="C49" s="21">
        <f>VLOOKUP($B49,'BACEN-SGS'!$A:$Z,'grafico (3)'!C$1,FALSE)/1000</f>
        <v>-8.1996000000000002</v>
      </c>
      <c r="D49" s="21">
        <f t="shared" si="0"/>
        <v>-2.1861666666666664</v>
      </c>
      <c r="E49" s="21">
        <f t="shared" si="1"/>
        <v>2.1861666666666664</v>
      </c>
      <c r="F49" s="21">
        <f>VLOOKUP($B49,'BACEN-SGS'!$A:$Z,'grafico (3)'!F$1,FALSE)/1000</f>
        <v>9.3650000000000002</v>
      </c>
      <c r="G49" s="21">
        <f t="shared" si="2"/>
        <v>3.8888833333333341</v>
      </c>
      <c r="H49" s="21"/>
      <c r="I49" s="21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 spans="1:28" x14ac:dyDescent="0.25">
      <c r="A50" s="14">
        <f t="shared" si="3"/>
        <v>49</v>
      </c>
      <c r="B50" s="15">
        <f>LARGE('BACEN-SGS'!A:A,'grafico (3)'!A50)</f>
        <v>44228</v>
      </c>
      <c r="C50" s="21">
        <f>VLOOKUP($B50,'BACEN-SGS'!$A:$Z,'grafico (3)'!C$1,FALSE)/1000</f>
        <v>-4.0309999999999997</v>
      </c>
      <c r="D50" s="21">
        <f t="shared" si="0"/>
        <v>-1.7877416666666666</v>
      </c>
      <c r="E50" s="21">
        <f t="shared" si="1"/>
        <v>1.7877416666666666</v>
      </c>
      <c r="F50" s="21">
        <f>VLOOKUP($B50,'BACEN-SGS'!$A:$Z,'grafico (3)'!F$1,FALSE)/1000</f>
        <v>8.7378</v>
      </c>
      <c r="G50" s="21">
        <f t="shared" si="2"/>
        <v>3.7593333333333336</v>
      </c>
      <c r="H50" s="21"/>
      <c r="I50" s="21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 spans="1:28" x14ac:dyDescent="0.25">
      <c r="A51" s="14">
        <f t="shared" si="3"/>
        <v>50</v>
      </c>
      <c r="B51" s="15">
        <f>LARGE('BACEN-SGS'!A:A,'grafico (3)'!A51)</f>
        <v>44197</v>
      </c>
      <c r="C51" s="21">
        <f>VLOOKUP($B51,'BACEN-SGS'!$A:$Z,'grafico (3)'!C$1,FALSE)/1000</f>
        <v>-8.247399999999999</v>
      </c>
      <c r="D51" s="21">
        <f t="shared" si="0"/>
        <v>-1.8653500000000001</v>
      </c>
      <c r="E51" s="21">
        <f t="shared" si="1"/>
        <v>1.8653500000000001</v>
      </c>
      <c r="F51" s="21">
        <f>VLOOKUP($B51,'BACEN-SGS'!$A:$Z,'grafico (3)'!F$1,FALSE)/1000</f>
        <v>3.3980000000000001</v>
      </c>
      <c r="G51" s="21">
        <f t="shared" si="2"/>
        <v>3.2358500000000006</v>
      </c>
      <c r="H51" s="21"/>
      <c r="I51" s="21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 spans="1:28" x14ac:dyDescent="0.25">
      <c r="A52" s="14">
        <f t="shared" si="3"/>
        <v>51</v>
      </c>
      <c r="B52" s="15">
        <f>LARGE('BACEN-SGS'!A:A,'grafico (3)'!A52)</f>
        <v>44166</v>
      </c>
      <c r="C52" s="21">
        <f>VLOOKUP($B52,'BACEN-SGS'!$A:$Z,'grafico (3)'!C$1,FALSE)/1000</f>
        <v>-8.4194999999999993</v>
      </c>
      <c r="D52" s="21">
        <f t="shared" si="0"/>
        <v>-2.0761416666666666</v>
      </c>
      <c r="E52" s="21">
        <f t="shared" si="1"/>
        <v>2.0761416666666666</v>
      </c>
      <c r="F52" s="21">
        <f>VLOOKUP($B52,'BACEN-SGS'!$A:$Z,'grafico (3)'!F$1,FALSE)/1000</f>
        <v>1.1022000000000001</v>
      </c>
      <c r="G52" s="21">
        <f t="shared" si="2"/>
        <v>3.1891916666666664</v>
      </c>
      <c r="H52" s="21"/>
      <c r="I52" s="21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</row>
    <row r="53" spans="1:28" x14ac:dyDescent="0.25">
      <c r="A53" s="14">
        <f t="shared" si="3"/>
        <v>52</v>
      </c>
      <c r="B53" s="15">
        <f>LARGE('BACEN-SGS'!A:A,'grafico (3)'!A53)</f>
        <v>44136</v>
      </c>
      <c r="C53" s="21">
        <f>VLOOKUP($B53,'BACEN-SGS'!$A:$Z,'grafico (3)'!C$1,FALSE)/1000</f>
        <v>-2.4838</v>
      </c>
      <c r="D53" s="21">
        <f t="shared" si="0"/>
        <v>-1.8170916666666665</v>
      </c>
      <c r="E53" s="21">
        <f t="shared" si="1"/>
        <v>1.8170916666666665</v>
      </c>
      <c r="F53" s="21">
        <f>VLOOKUP($B53,'BACEN-SGS'!$A:$Z,'grafico (3)'!F$1,FALSE)/1000</f>
        <v>2.3324000000000003</v>
      </c>
      <c r="G53" s="21">
        <f t="shared" si="2"/>
        <v>3.3327249999999999</v>
      </c>
      <c r="H53" s="21"/>
      <c r="I53" s="21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r="54" spans="1:28" x14ac:dyDescent="0.25">
      <c r="A54" s="14">
        <f t="shared" si="3"/>
        <v>53</v>
      </c>
      <c r="B54" s="15">
        <f>LARGE('BACEN-SGS'!A:A,'grafico (3)'!A54)</f>
        <v>44105</v>
      </c>
      <c r="C54" s="21">
        <f>VLOOKUP($B54,'BACEN-SGS'!$A:$Z,'grafico (3)'!C$1,FALSE)/1000</f>
        <v>-1.1962000000000002</v>
      </c>
      <c r="D54" s="21">
        <f t="shared" si="0"/>
        <v>-1.9587833333333335</v>
      </c>
      <c r="E54" s="21">
        <f t="shared" si="1"/>
        <v>1.9587833333333335</v>
      </c>
      <c r="F54" s="21">
        <f>VLOOKUP($B54,'BACEN-SGS'!$A:$Z,'grafico (3)'!F$1,FALSE)/1000</f>
        <v>3.6163000000000003</v>
      </c>
      <c r="G54" s="21">
        <f t="shared" si="2"/>
        <v>3.8662416666666659</v>
      </c>
      <c r="H54" s="21"/>
      <c r="I54" s="21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</row>
    <row r="55" spans="1:28" x14ac:dyDescent="0.25">
      <c r="A55" s="14">
        <f t="shared" si="3"/>
        <v>54</v>
      </c>
      <c r="B55" s="15">
        <f>LARGE('BACEN-SGS'!A:A,'grafico (3)'!A55)</f>
        <v>44075</v>
      </c>
      <c r="C55" s="21">
        <f>VLOOKUP($B55,'BACEN-SGS'!$A:$Z,'grafico (3)'!C$1,FALSE)/1000</f>
        <v>-1.7600000000000001E-2</v>
      </c>
      <c r="D55" s="21">
        <f t="shared" si="0"/>
        <v>-2.6240250000000001</v>
      </c>
      <c r="E55" s="21">
        <f t="shared" si="1"/>
        <v>2.6240250000000001</v>
      </c>
      <c r="F55" s="21">
        <f>VLOOKUP($B55,'BACEN-SGS'!$A:$Z,'grafico (3)'!F$1,FALSE)/1000</f>
        <v>2.8473000000000002</v>
      </c>
      <c r="G55" s="21">
        <f t="shared" si="2"/>
        <v>4.2499416666666665</v>
      </c>
      <c r="H55" s="21"/>
      <c r="I55" s="21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 spans="1:28" x14ac:dyDescent="0.25">
      <c r="A56" s="14">
        <f t="shared" si="3"/>
        <v>55</v>
      </c>
      <c r="B56" s="15">
        <f>LARGE('BACEN-SGS'!A:A,'grafico (3)'!A56)</f>
        <v>44044</v>
      </c>
      <c r="C56" s="21">
        <f>VLOOKUP($B56,'BACEN-SGS'!$A:$Z,'grafico (3)'!C$1,FALSE)/1000</f>
        <v>1.1547000000000001</v>
      </c>
      <c r="D56" s="21">
        <f t="shared" si="0"/>
        <v>-2.9384999999999999</v>
      </c>
      <c r="E56" s="21">
        <f t="shared" si="1"/>
        <v>2.9384999999999999</v>
      </c>
      <c r="F56" s="21">
        <f>VLOOKUP($B56,'BACEN-SGS'!$A:$Z,'grafico (3)'!F$1,FALSE)/1000</f>
        <v>2.0461</v>
      </c>
      <c r="G56" s="21">
        <f t="shared" si="2"/>
        <v>4.4721083333333338</v>
      </c>
      <c r="H56" s="21"/>
      <c r="I56" s="21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 spans="1:28" x14ac:dyDescent="0.25">
      <c r="A57" s="14">
        <f t="shared" si="3"/>
        <v>56</v>
      </c>
      <c r="B57" s="15">
        <f>LARGE('BACEN-SGS'!A:A,'grafico (3)'!A57)</f>
        <v>44013</v>
      </c>
      <c r="C57" s="21">
        <f>VLOOKUP($B57,'BACEN-SGS'!$A:$Z,'grafico (3)'!C$1,FALSE)/1000</f>
        <v>-0.41270000000000001</v>
      </c>
      <c r="D57" s="21">
        <f t="shared" si="0"/>
        <v>-3.5557916666666665</v>
      </c>
      <c r="E57" s="21">
        <f t="shared" si="1"/>
        <v>3.5557916666666665</v>
      </c>
      <c r="F57" s="21">
        <f>VLOOKUP($B57,'BACEN-SGS'!$A:$Z,'grafico (3)'!F$1,FALSE)/1000</f>
        <v>4.8277999999999999</v>
      </c>
      <c r="G57" s="21">
        <f t="shared" si="2"/>
        <v>5.2363083333333336</v>
      </c>
      <c r="H57" s="21"/>
      <c r="I57" s="21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 spans="1:28" x14ac:dyDescent="0.25">
      <c r="A58" s="14">
        <f t="shared" si="3"/>
        <v>57</v>
      </c>
      <c r="B58" s="15">
        <f>LARGE('BACEN-SGS'!A:A,'grafico (3)'!A58)</f>
        <v>43983</v>
      </c>
      <c r="C58" s="21">
        <f>VLOOKUP($B58,'BACEN-SGS'!$A:$Z,'grafico (3)'!C$1,FALSE)/1000</f>
        <v>3.0425</v>
      </c>
      <c r="D58" s="21">
        <f t="shared" si="0"/>
        <v>-4.4808666666666666</v>
      </c>
      <c r="E58" s="21">
        <f t="shared" si="1"/>
        <v>4.4808666666666666</v>
      </c>
      <c r="F58" s="21">
        <f>VLOOKUP($B58,'BACEN-SGS'!$A:$Z,'grafico (3)'!F$1,FALSE)/1000</f>
        <v>4.8913000000000002</v>
      </c>
      <c r="G58" s="21">
        <f t="shared" si="2"/>
        <v>5.3000500000000006</v>
      </c>
      <c r="H58" s="21"/>
      <c r="I58" s="21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 spans="1:28" x14ac:dyDescent="0.25">
      <c r="A59" s="14">
        <f t="shared" si="3"/>
        <v>58</v>
      </c>
      <c r="B59" s="15">
        <f>LARGE('BACEN-SGS'!A:A,'grafico (3)'!A59)</f>
        <v>43952</v>
      </c>
      <c r="C59" s="21">
        <f>VLOOKUP($B59,'BACEN-SGS'!$A:$Z,'grafico (3)'!C$1,FALSE)/1000</f>
        <v>0.42499999999999999</v>
      </c>
      <c r="D59" s="21">
        <f t="shared" si="0"/>
        <v>-4.9534333333333338</v>
      </c>
      <c r="E59" s="21">
        <f t="shared" si="1"/>
        <v>4.9534333333333338</v>
      </c>
      <c r="F59" s="21">
        <f>VLOOKUP($B59,'BACEN-SGS'!$A:$Z,'grafico (3)'!F$1,FALSE)/1000</f>
        <v>2.5276000000000001</v>
      </c>
      <c r="G59" s="21">
        <f t="shared" si="2"/>
        <v>4.9749000000000008</v>
      </c>
      <c r="H59" s="21"/>
      <c r="I59" s="21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 spans="1:28" x14ac:dyDescent="0.25">
      <c r="A60" s="14">
        <f t="shared" si="3"/>
        <v>59</v>
      </c>
      <c r="B60" s="15">
        <f>LARGE('BACEN-SGS'!A:A,'grafico (3)'!A60)</f>
        <v>43922</v>
      </c>
      <c r="C60" s="21">
        <f>VLOOKUP($B60,'BACEN-SGS'!$A:$Z,'grafico (3)'!C$1,FALSE)/1000</f>
        <v>2.1515999999999997</v>
      </c>
      <c r="D60" s="21">
        <f t="shared" si="0"/>
        <v>-5.2654583333333331</v>
      </c>
      <c r="E60" s="21">
        <f t="shared" si="1"/>
        <v>5.2654583333333331</v>
      </c>
      <c r="F60" s="21">
        <f>VLOOKUP($B60,'BACEN-SGS'!$A:$Z,'grafico (3)'!F$1,FALSE)/1000</f>
        <v>0.9748</v>
      </c>
      <c r="G60" s="21">
        <f t="shared" si="2"/>
        <v>5.4578416666666669</v>
      </c>
      <c r="H60" s="21"/>
      <c r="I60" s="21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 spans="1:28" x14ac:dyDescent="0.25">
      <c r="A61" s="14">
        <f t="shared" si="3"/>
        <v>60</v>
      </c>
      <c r="B61" s="15">
        <f>LARGE('BACEN-SGS'!A:A,'grafico (3)'!A61)</f>
        <v>43891</v>
      </c>
      <c r="C61" s="21">
        <f>VLOOKUP($B61,'BACEN-SGS'!$A:$Z,'grafico (3)'!C$1,FALSE)/1000</f>
        <v>-3.4184999999999999</v>
      </c>
      <c r="D61" s="21">
        <f t="shared" si="0"/>
        <v>-5.6906333333333343</v>
      </c>
      <c r="E61" s="21">
        <f t="shared" si="1"/>
        <v>5.6906333333333343</v>
      </c>
      <c r="F61" s="21">
        <f>VLOOKUP($B61,'BACEN-SGS'!$A:$Z,'grafico (3)'!F$1,FALSE)/1000</f>
        <v>7.8103999999999996</v>
      </c>
      <c r="G61" s="21">
        <f t="shared" si="2"/>
        <v>5.7693000000000003</v>
      </c>
      <c r="H61" s="21"/>
      <c r="I61" s="21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</row>
    <row r="62" spans="1:28" x14ac:dyDescent="0.25">
      <c r="A62" s="14">
        <f t="shared" si="3"/>
        <v>61</v>
      </c>
      <c r="B62" s="15">
        <f>LARGE('BACEN-SGS'!A:A,'grafico (3)'!A62)</f>
        <v>43862</v>
      </c>
      <c r="C62" s="21">
        <f>VLOOKUP($B62,'BACEN-SGS'!$A:$Z,'grafico (3)'!C$1,FALSE)/1000</f>
        <v>-4.9622999999999999</v>
      </c>
      <c r="D62" s="21">
        <f t="shared" si="0"/>
        <v>-5.7107750000000008</v>
      </c>
      <c r="E62" s="21">
        <f t="shared" si="1"/>
        <v>5.7107750000000008</v>
      </c>
      <c r="F62" s="21">
        <f>VLOOKUP($B62,'BACEN-SGS'!$A:$Z,'grafico (3)'!F$1,FALSE)/1000</f>
        <v>2.456</v>
      </c>
      <c r="G62" s="21">
        <f t="shared" si="2"/>
        <v>5.4214999999999991</v>
      </c>
      <c r="H62" s="21"/>
      <c r="I62" s="21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</row>
    <row r="63" spans="1:28" x14ac:dyDescent="0.25">
      <c r="A63" s="14">
        <f t="shared" si="3"/>
        <v>62</v>
      </c>
      <c r="B63" s="15">
        <f>LARGE('BACEN-SGS'!A:A,'grafico (3)'!A63)</f>
        <v>43831</v>
      </c>
      <c r="C63" s="21">
        <f>VLOOKUP($B63,'BACEN-SGS'!$A:$Z,'grafico (3)'!C$1,FALSE)/1000</f>
        <v>-10.776899999999999</v>
      </c>
      <c r="D63" s="21">
        <f t="shared" si="0"/>
        <v>-5.5341833333333339</v>
      </c>
      <c r="E63" s="21">
        <f t="shared" si="1"/>
        <v>5.5341833333333339</v>
      </c>
      <c r="F63" s="21">
        <f>VLOOKUP($B63,'BACEN-SGS'!$A:$Z,'grafico (3)'!F$1,FALSE)/1000</f>
        <v>2.8380999999999998</v>
      </c>
      <c r="G63" s="21">
        <f t="shared" si="2"/>
        <v>5.7693083333333339</v>
      </c>
      <c r="H63" s="21"/>
      <c r="I63" s="21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 spans="1:28" x14ac:dyDescent="0.25">
      <c r="A64" s="14">
        <f t="shared" si="3"/>
        <v>63</v>
      </c>
      <c r="B64" s="15">
        <f>LARGE('BACEN-SGS'!A:A,'grafico (3)'!A64)</f>
        <v>43800</v>
      </c>
      <c r="C64" s="21">
        <f>VLOOKUP($B64,'BACEN-SGS'!$A:$Z,'grafico (3)'!C$1,FALSE)/1000</f>
        <v>-5.3108999999999993</v>
      </c>
      <c r="D64" s="21">
        <f t="shared" si="0"/>
        <v>-5.4167750000000003</v>
      </c>
      <c r="E64" s="21">
        <f t="shared" si="1"/>
        <v>5.4167750000000003</v>
      </c>
      <c r="F64" s="21">
        <f>VLOOKUP($B64,'BACEN-SGS'!$A:$Z,'grafico (3)'!F$1,FALSE)/1000</f>
        <v>2.8245999999999998</v>
      </c>
      <c r="G64" s="21">
        <f t="shared" si="2"/>
        <v>5.7645333333333326</v>
      </c>
      <c r="H64" s="21"/>
      <c r="I64" s="21"/>
    </row>
    <row r="65" spans="1:9" x14ac:dyDescent="0.25">
      <c r="A65" s="14">
        <f t="shared" si="3"/>
        <v>64</v>
      </c>
      <c r="B65" s="15">
        <f>LARGE('BACEN-SGS'!A:A,'grafico (3)'!A65)</f>
        <v>43770</v>
      </c>
      <c r="C65" s="21">
        <f>VLOOKUP($B65,'BACEN-SGS'!$A:$Z,'grafico (3)'!C$1,FALSE)/1000</f>
        <v>-4.1840999999999999</v>
      </c>
      <c r="D65" s="21">
        <f t="shared" si="0"/>
        <v>-5.557783333333334</v>
      </c>
      <c r="E65" s="21">
        <f t="shared" si="1"/>
        <v>5.557783333333334</v>
      </c>
      <c r="F65" s="21">
        <f>VLOOKUP($B65,'BACEN-SGS'!$A:$Z,'grafico (3)'!F$1,FALSE)/1000</f>
        <v>8.7346000000000004</v>
      </c>
      <c r="G65" s="21">
        <f t="shared" si="2"/>
        <v>6.220275</v>
      </c>
      <c r="H65" s="21"/>
      <c r="I65" s="21"/>
    </row>
    <row r="66" spans="1:9" x14ac:dyDescent="0.25">
      <c r="A66" s="14">
        <f t="shared" si="3"/>
        <v>65</v>
      </c>
      <c r="B66" s="15">
        <f>LARGE('BACEN-SGS'!A:A,'grafico (3)'!A66)</f>
        <v>43739</v>
      </c>
      <c r="C66" s="21">
        <f>VLOOKUP($B66,'BACEN-SGS'!$A:$Z,'grafico (3)'!C$1,FALSE)/1000</f>
        <v>-9.1791</v>
      </c>
      <c r="D66" s="21">
        <f t="shared" si="0"/>
        <v>-5.5461666666666671</v>
      </c>
      <c r="E66" s="21">
        <f t="shared" si="1"/>
        <v>5.5461666666666671</v>
      </c>
      <c r="F66" s="21">
        <f>VLOOKUP($B66,'BACEN-SGS'!$A:$Z,'grafico (3)'!F$1,FALSE)/1000</f>
        <v>8.2207000000000008</v>
      </c>
      <c r="G66" s="21">
        <f t="shared" si="2"/>
        <v>6.2490249999999996</v>
      </c>
      <c r="H66" s="21"/>
      <c r="I66" s="21"/>
    </row>
    <row r="67" spans="1:9" x14ac:dyDescent="0.25">
      <c r="A67" s="14">
        <f t="shared" si="3"/>
        <v>66</v>
      </c>
      <c r="B67" s="15">
        <f>LARGE('BACEN-SGS'!A:A,'grafico (3)'!A67)</f>
        <v>43709</v>
      </c>
      <c r="C67" s="21">
        <f>VLOOKUP($B67,'BACEN-SGS'!$A:$Z,'grafico (3)'!C$1,FALSE)/1000</f>
        <v>-3.7913000000000001</v>
      </c>
      <c r="D67" s="21">
        <f t="shared" si="0"/>
        <v>-5.0400583333333335</v>
      </c>
      <c r="E67" s="21">
        <f t="shared" si="1"/>
        <v>5.0400583333333335</v>
      </c>
      <c r="F67" s="21">
        <f>VLOOKUP($B67,'BACEN-SGS'!$A:$Z,'grafico (3)'!F$1,FALSE)/1000</f>
        <v>5.5133000000000001</v>
      </c>
      <c r="G67" s="21">
        <f t="shared" si="2"/>
        <v>6.2654833333333331</v>
      </c>
      <c r="H67" s="21"/>
      <c r="I67" s="21"/>
    </row>
    <row r="68" spans="1:9" x14ac:dyDescent="0.25">
      <c r="A68" s="14">
        <f t="shared" si="3"/>
        <v>67</v>
      </c>
      <c r="B68" s="15">
        <f>LARGE('BACEN-SGS'!A:A,'grafico (3)'!A68)</f>
        <v>43678</v>
      </c>
      <c r="C68" s="21">
        <f>VLOOKUP($B68,'BACEN-SGS'!$A:$Z,'grafico (3)'!C$1,FALSE)/1000</f>
        <v>-6.2528000000000006</v>
      </c>
      <c r="D68" s="21">
        <f t="shared" si="0"/>
        <v>-4.9223916666666669</v>
      </c>
      <c r="E68" s="21">
        <f t="shared" si="1"/>
        <v>4.9223916666666669</v>
      </c>
      <c r="F68" s="21">
        <f>VLOOKUP($B68,'BACEN-SGS'!$A:$Z,'grafico (3)'!F$1,FALSE)/1000</f>
        <v>11.2165</v>
      </c>
      <c r="G68" s="21">
        <f t="shared" si="2"/>
        <v>6.4179833333333329</v>
      </c>
      <c r="H68" s="21"/>
      <c r="I68" s="21"/>
    </row>
    <row r="69" spans="1:9" x14ac:dyDescent="0.25">
      <c r="A69" s="14">
        <f t="shared" si="3"/>
        <v>68</v>
      </c>
      <c r="B69" s="15">
        <f>LARGE('BACEN-SGS'!A:A,'grafico (3)'!A69)</f>
        <v>43647</v>
      </c>
      <c r="C69" s="21">
        <f>VLOOKUP($B69,'BACEN-SGS'!$A:$Z,'grafico (3)'!C$1,FALSE)/1000</f>
        <v>-11.5136</v>
      </c>
      <c r="D69" s="21">
        <f t="shared" ref="D69:D132" si="4">AVERAGE(C69:C80)</f>
        <v>-4.8031083333333333</v>
      </c>
      <c r="E69" s="21">
        <f t="shared" ref="E69:E132" si="5">D69*-1</f>
        <v>4.8031083333333333</v>
      </c>
      <c r="F69" s="21">
        <f>VLOOKUP($B69,'BACEN-SGS'!$A:$Z,'grafico (3)'!F$1,FALSE)/1000</f>
        <v>5.5926999999999998</v>
      </c>
      <c r="G69" s="21">
        <f t="shared" ref="G69:G132" si="6">AVERAGE(F69:F80)</f>
        <v>6.3134750000000004</v>
      </c>
      <c r="H69" s="21"/>
      <c r="I69" s="21"/>
    </row>
    <row r="70" spans="1:9" x14ac:dyDescent="0.25">
      <c r="A70" s="14">
        <f t="shared" ref="A70:A124" si="7">A69+1</f>
        <v>69</v>
      </c>
      <c r="B70" s="15">
        <f>LARGE('BACEN-SGS'!A:A,'grafico (3)'!A70)</f>
        <v>43617</v>
      </c>
      <c r="C70" s="21">
        <f>VLOOKUP($B70,'BACEN-SGS'!$A:$Z,'grafico (3)'!C$1,FALSE)/1000</f>
        <v>-2.6283000000000003</v>
      </c>
      <c r="D70" s="21">
        <f t="shared" si="4"/>
        <v>-4.5505583333333339</v>
      </c>
      <c r="E70" s="21">
        <f t="shared" si="5"/>
        <v>4.5505583333333339</v>
      </c>
      <c r="F70" s="21">
        <f>VLOOKUP($B70,'BACEN-SGS'!$A:$Z,'grafico (3)'!F$1,FALSE)/1000</f>
        <v>0.98950000000000005</v>
      </c>
      <c r="G70" s="21">
        <f t="shared" si="6"/>
        <v>6.1406083333333328</v>
      </c>
      <c r="H70" s="21"/>
      <c r="I70" s="21"/>
    </row>
    <row r="71" spans="1:9" x14ac:dyDescent="0.25">
      <c r="A71" s="14">
        <f t="shared" si="7"/>
        <v>70</v>
      </c>
      <c r="B71" s="15">
        <f>LARGE('BACEN-SGS'!A:A,'grafico (3)'!A71)</f>
        <v>43586</v>
      </c>
      <c r="C71" s="21">
        <f>VLOOKUP($B71,'BACEN-SGS'!$A:$Z,'grafico (3)'!C$1,FALSE)/1000</f>
        <v>-3.3193000000000001</v>
      </c>
      <c r="D71" s="21">
        <f t="shared" si="4"/>
        <v>-4.5381083333333327</v>
      </c>
      <c r="E71" s="21">
        <f t="shared" si="5"/>
        <v>4.5381083333333327</v>
      </c>
      <c r="F71" s="21">
        <f>VLOOKUP($B71,'BACEN-SGS'!$A:$Z,'grafico (3)'!F$1,FALSE)/1000</f>
        <v>8.3228999999999989</v>
      </c>
      <c r="G71" s="21">
        <f t="shared" si="6"/>
        <v>6.5780249999999993</v>
      </c>
      <c r="H71" s="21"/>
      <c r="I71" s="21"/>
    </row>
    <row r="72" spans="1:9" x14ac:dyDescent="0.25">
      <c r="A72" s="14">
        <f t="shared" si="7"/>
        <v>71</v>
      </c>
      <c r="B72" s="15">
        <f>LARGE('BACEN-SGS'!A:A,'grafico (3)'!A72)</f>
        <v>43556</v>
      </c>
      <c r="C72" s="21">
        <f>VLOOKUP($B72,'BACEN-SGS'!$A:$Z,'grafico (3)'!C$1,FALSE)/1000</f>
        <v>-2.9504999999999999</v>
      </c>
      <c r="D72" s="21">
        <f t="shared" si="4"/>
        <v>-4.4096166666666665</v>
      </c>
      <c r="E72" s="21">
        <f t="shared" si="5"/>
        <v>4.4096166666666665</v>
      </c>
      <c r="F72" s="21">
        <f>VLOOKUP($B72,'BACEN-SGS'!$A:$Z,'grafico (3)'!F$1,FALSE)/1000</f>
        <v>4.7122999999999999</v>
      </c>
      <c r="G72" s="21">
        <f t="shared" si="6"/>
        <v>6.0514583333333327</v>
      </c>
      <c r="H72" s="21"/>
      <c r="I72" s="21"/>
    </row>
    <row r="73" spans="1:9" x14ac:dyDescent="0.25">
      <c r="A73" s="14">
        <f t="shared" si="7"/>
        <v>72</v>
      </c>
      <c r="B73" s="15">
        <f>LARGE('BACEN-SGS'!A:A,'grafico (3)'!A73)</f>
        <v>43525</v>
      </c>
      <c r="C73" s="21">
        <f>VLOOKUP($B73,'BACEN-SGS'!$A:$Z,'grafico (3)'!C$1,FALSE)/1000</f>
        <v>-3.6601999999999997</v>
      </c>
      <c r="D73" s="21">
        <f t="shared" si="4"/>
        <v>-4.3873333333333342</v>
      </c>
      <c r="E73" s="21">
        <f t="shared" si="5"/>
        <v>4.3873333333333342</v>
      </c>
      <c r="F73" s="21">
        <f>VLOOKUP($B73,'BACEN-SGS'!$A:$Z,'grafico (3)'!F$1,FALSE)/1000</f>
        <v>3.6368</v>
      </c>
      <c r="G73" s="21">
        <f t="shared" si="6"/>
        <v>5.8394499999999994</v>
      </c>
      <c r="H73" s="21"/>
      <c r="I73" s="21"/>
    </row>
    <row r="74" spans="1:9" x14ac:dyDescent="0.25">
      <c r="A74" s="14">
        <f t="shared" si="7"/>
        <v>73</v>
      </c>
      <c r="B74" s="15">
        <f>LARGE('BACEN-SGS'!A:A,'grafico (3)'!A74)</f>
        <v>43497</v>
      </c>
      <c r="C74" s="21">
        <f>VLOOKUP($B74,'BACEN-SGS'!$A:$Z,'grafico (3)'!C$1,FALSE)/1000</f>
        <v>-2.8431999999999999</v>
      </c>
      <c r="D74" s="21">
        <f t="shared" si="4"/>
        <v>-4.3548166666666672</v>
      </c>
      <c r="E74" s="21">
        <f t="shared" si="5"/>
        <v>4.3548166666666672</v>
      </c>
      <c r="F74" s="21">
        <f>VLOOKUP($B74,'BACEN-SGS'!$A:$Z,'grafico (3)'!F$1,FALSE)/1000</f>
        <v>6.6296999999999997</v>
      </c>
      <c r="G74" s="21">
        <f t="shared" si="6"/>
        <v>6.1244999999999985</v>
      </c>
      <c r="H74" s="21"/>
      <c r="I74" s="21"/>
    </row>
    <row r="75" spans="1:9" x14ac:dyDescent="0.25">
      <c r="A75" s="14">
        <f t="shared" si="7"/>
        <v>74</v>
      </c>
      <c r="B75" s="15">
        <f>LARGE('BACEN-SGS'!A:A,'grafico (3)'!A75)</f>
        <v>43466</v>
      </c>
      <c r="C75" s="21">
        <f>VLOOKUP($B75,'BACEN-SGS'!$A:$Z,'grafico (3)'!C$1,FALSE)/1000</f>
        <v>-9.3680000000000003</v>
      </c>
      <c r="D75" s="21">
        <f t="shared" si="4"/>
        <v>-4.6145250000000013</v>
      </c>
      <c r="E75" s="21">
        <f t="shared" si="5"/>
        <v>4.6145250000000013</v>
      </c>
      <c r="F75" s="21">
        <f>VLOOKUP($B75,'BACEN-SGS'!$A:$Z,'grafico (3)'!F$1,FALSE)/1000</f>
        <v>2.7808000000000002</v>
      </c>
      <c r="G75" s="21">
        <f t="shared" si="6"/>
        <v>6.0547916666666657</v>
      </c>
      <c r="H75" s="21"/>
      <c r="I75" s="21"/>
    </row>
    <row r="76" spans="1:9" x14ac:dyDescent="0.25">
      <c r="A76" s="14">
        <f t="shared" si="7"/>
        <v>75</v>
      </c>
      <c r="B76" s="15">
        <f>LARGE('BACEN-SGS'!A:A,'grafico (3)'!A76)</f>
        <v>43435</v>
      </c>
      <c r="C76" s="21">
        <f>VLOOKUP($B76,'BACEN-SGS'!$A:$Z,'grafico (3)'!C$1,FALSE)/1000</f>
        <v>-7.0030000000000001</v>
      </c>
      <c r="D76" s="21">
        <f t="shared" si="4"/>
        <v>-4.4848583333333334</v>
      </c>
      <c r="E76" s="21">
        <f t="shared" si="5"/>
        <v>4.4848583333333334</v>
      </c>
      <c r="F76" s="21">
        <f>VLOOKUP($B76,'BACEN-SGS'!$A:$Z,'grafico (3)'!F$1,FALSE)/1000</f>
        <v>8.2934999999999999</v>
      </c>
      <c r="G76" s="21">
        <f t="shared" si="6"/>
        <v>6.5152916666666654</v>
      </c>
      <c r="H76" s="21"/>
      <c r="I76" s="21"/>
    </row>
    <row r="77" spans="1:9" x14ac:dyDescent="0.25">
      <c r="A77" s="14">
        <f t="shared" si="7"/>
        <v>76</v>
      </c>
      <c r="B77" s="15">
        <f>LARGE('BACEN-SGS'!A:A,'grafico (3)'!A77)</f>
        <v>43405</v>
      </c>
      <c r="C77" s="21">
        <f>VLOOKUP($B77,'BACEN-SGS'!$A:$Z,'grafico (3)'!C$1,FALSE)/1000</f>
        <v>-4.0446999999999997</v>
      </c>
      <c r="D77" s="21">
        <f t="shared" si="4"/>
        <v>-4.1976499999999994</v>
      </c>
      <c r="E77" s="21">
        <f t="shared" si="5"/>
        <v>4.1976499999999994</v>
      </c>
      <c r="F77" s="21">
        <f>VLOOKUP($B77,'BACEN-SGS'!$A:$Z,'grafico (3)'!F$1,FALSE)/1000</f>
        <v>9.079600000000001</v>
      </c>
      <c r="G77" s="21">
        <f t="shared" si="6"/>
        <v>5.9929249999999996</v>
      </c>
      <c r="H77" s="21"/>
      <c r="I77" s="21"/>
    </row>
    <row r="78" spans="1:9" x14ac:dyDescent="0.25">
      <c r="A78" s="14">
        <f t="shared" si="7"/>
        <v>77</v>
      </c>
      <c r="B78" s="15">
        <f>LARGE('BACEN-SGS'!A:A,'grafico (3)'!A78)</f>
        <v>43374</v>
      </c>
      <c r="C78" s="21">
        <f>VLOOKUP($B78,'BACEN-SGS'!$A:$Z,'grafico (3)'!C$1,FALSE)/1000</f>
        <v>-3.1058000000000003</v>
      </c>
      <c r="D78" s="21">
        <f t="shared" si="4"/>
        <v>-4.1875833333333334</v>
      </c>
      <c r="E78" s="21">
        <f t="shared" si="5"/>
        <v>4.1875833333333334</v>
      </c>
      <c r="F78" s="21">
        <f>VLOOKUP($B78,'BACEN-SGS'!$A:$Z,'grafico (3)'!F$1,FALSE)/1000</f>
        <v>8.4182000000000006</v>
      </c>
      <c r="G78" s="21">
        <f t="shared" si="6"/>
        <v>5.6243833333333342</v>
      </c>
      <c r="H78" s="21"/>
      <c r="I78" s="21"/>
    </row>
    <row r="79" spans="1:9" x14ac:dyDescent="0.25">
      <c r="A79" s="14">
        <f t="shared" si="7"/>
        <v>78</v>
      </c>
      <c r="B79" s="15">
        <f>LARGE('BACEN-SGS'!A:A,'grafico (3)'!A79)</f>
        <v>43344</v>
      </c>
      <c r="C79" s="21">
        <f>VLOOKUP($B79,'BACEN-SGS'!$A:$Z,'grafico (3)'!C$1,FALSE)/1000</f>
        <v>-2.3793000000000002</v>
      </c>
      <c r="D79" s="21">
        <f t="shared" si="4"/>
        <v>-4.1462416666666666</v>
      </c>
      <c r="E79" s="21">
        <f t="shared" si="5"/>
        <v>4.1462416666666666</v>
      </c>
      <c r="F79" s="21">
        <f>VLOOKUP($B79,'BACEN-SGS'!$A:$Z,'grafico (3)'!F$1,FALSE)/1000</f>
        <v>7.3433000000000002</v>
      </c>
      <c r="G79" s="21">
        <f t="shared" si="6"/>
        <v>5.6617333333333342</v>
      </c>
      <c r="H79" s="21"/>
      <c r="I79" s="21"/>
    </row>
    <row r="80" spans="1:9" x14ac:dyDescent="0.25">
      <c r="A80" s="14">
        <f t="shared" si="7"/>
        <v>79</v>
      </c>
      <c r="B80" s="15">
        <f>LARGE('BACEN-SGS'!A:A,'grafico (3)'!A80)</f>
        <v>43313</v>
      </c>
      <c r="C80" s="21">
        <f>VLOOKUP($B80,'BACEN-SGS'!$A:$Z,'grafico (3)'!C$1,FALSE)/1000</f>
        <v>-4.8213999999999997</v>
      </c>
      <c r="D80" s="21">
        <f t="shared" si="4"/>
        <v>-4.0873749999999998</v>
      </c>
      <c r="E80" s="21">
        <f t="shared" si="5"/>
        <v>4.0873749999999998</v>
      </c>
      <c r="F80" s="21">
        <f>VLOOKUP($B80,'BACEN-SGS'!$A:$Z,'grafico (3)'!F$1,FALSE)/1000</f>
        <v>9.9623999999999988</v>
      </c>
      <c r="G80" s="21">
        <f t="shared" si="6"/>
        <v>5.8242250000000011</v>
      </c>
      <c r="H80" s="21"/>
      <c r="I80" s="21"/>
    </row>
    <row r="81" spans="1:9" x14ac:dyDescent="0.25">
      <c r="A81" s="14">
        <f t="shared" si="7"/>
        <v>80</v>
      </c>
      <c r="B81" s="15">
        <f>LARGE('BACEN-SGS'!A:A,'grafico (3)'!A81)</f>
        <v>43282</v>
      </c>
      <c r="C81" s="21">
        <f>VLOOKUP($B81,'BACEN-SGS'!$A:$Z,'grafico (3)'!C$1,FALSE)/1000</f>
        <v>-8.4830000000000005</v>
      </c>
      <c r="D81" s="21">
        <f t="shared" si="4"/>
        <v>-3.7943583333333328</v>
      </c>
      <c r="E81" s="21">
        <f t="shared" si="5"/>
        <v>3.7943583333333328</v>
      </c>
      <c r="F81" s="21">
        <f>VLOOKUP($B81,'BACEN-SGS'!$A:$Z,'grafico (3)'!F$1,FALSE)/1000</f>
        <v>3.5183</v>
      </c>
      <c r="G81" s="21">
        <f t="shared" si="6"/>
        <v>5.4168250000000002</v>
      </c>
      <c r="H81" s="21"/>
      <c r="I81" s="21"/>
    </row>
    <row r="82" spans="1:9" x14ac:dyDescent="0.25">
      <c r="A82" s="14">
        <f t="shared" si="7"/>
        <v>81</v>
      </c>
      <c r="B82" s="15">
        <f>LARGE('BACEN-SGS'!A:A,'grafico (3)'!A82)</f>
        <v>43252</v>
      </c>
      <c r="C82" s="21">
        <f>VLOOKUP($B82,'BACEN-SGS'!$A:$Z,'grafico (3)'!C$1,FALSE)/1000</f>
        <v>-2.4788999999999999</v>
      </c>
      <c r="D82" s="21">
        <f t="shared" si="4"/>
        <v>-3.4543749999999993</v>
      </c>
      <c r="E82" s="21">
        <f t="shared" si="5"/>
        <v>3.4543749999999993</v>
      </c>
      <c r="F82" s="21">
        <f>VLOOKUP($B82,'BACEN-SGS'!$A:$Z,'grafico (3)'!F$1,FALSE)/1000</f>
        <v>6.2385000000000002</v>
      </c>
      <c r="G82" s="21">
        <f t="shared" si="6"/>
        <v>5.4227499999999997</v>
      </c>
      <c r="H82" s="21"/>
      <c r="I82" s="21"/>
    </row>
    <row r="83" spans="1:9" x14ac:dyDescent="0.25">
      <c r="A83" s="14">
        <f t="shared" si="7"/>
        <v>82</v>
      </c>
      <c r="B83" s="15">
        <f>LARGE('BACEN-SGS'!A:A,'grafico (3)'!A83)</f>
        <v>43221</v>
      </c>
      <c r="C83" s="21">
        <f>VLOOKUP($B83,'BACEN-SGS'!$A:$Z,'grafico (3)'!C$1,FALSE)/1000</f>
        <v>-1.7774000000000001</v>
      </c>
      <c r="D83" s="21">
        <f t="shared" si="4"/>
        <v>-3.2943916666666664</v>
      </c>
      <c r="E83" s="21">
        <f t="shared" si="5"/>
        <v>3.2943916666666664</v>
      </c>
      <c r="F83" s="21">
        <f>VLOOKUP($B83,'BACEN-SGS'!$A:$Z,'grafico (3)'!F$1,FALSE)/1000</f>
        <v>2.0040999999999998</v>
      </c>
      <c r="G83" s="21">
        <f t="shared" si="6"/>
        <v>5.186516666666666</v>
      </c>
      <c r="H83" s="21"/>
      <c r="I83" s="21"/>
    </row>
    <row r="84" spans="1:9" x14ac:dyDescent="0.25">
      <c r="A84" s="14">
        <f t="shared" si="7"/>
        <v>83</v>
      </c>
      <c r="B84" s="15">
        <f>LARGE('BACEN-SGS'!A:A,'grafico (3)'!A84)</f>
        <v>43191</v>
      </c>
      <c r="C84" s="21">
        <f>VLOOKUP($B84,'BACEN-SGS'!$A:$Z,'grafico (3)'!C$1,FALSE)/1000</f>
        <v>-2.6831</v>
      </c>
      <c r="D84" s="21">
        <f t="shared" si="4"/>
        <v>-3.0230083333333333</v>
      </c>
      <c r="E84" s="21">
        <f t="shared" si="5"/>
        <v>3.0230083333333333</v>
      </c>
      <c r="F84" s="21">
        <f>VLOOKUP($B84,'BACEN-SGS'!$A:$Z,'grafico (3)'!F$1,FALSE)/1000</f>
        <v>2.1681999999999997</v>
      </c>
      <c r="G84" s="21">
        <f t="shared" si="6"/>
        <v>5.2345916666666659</v>
      </c>
      <c r="H84" s="21"/>
      <c r="I84" s="21"/>
    </row>
    <row r="85" spans="1:9" x14ac:dyDescent="0.25">
      <c r="A85" s="14">
        <f t="shared" si="7"/>
        <v>84</v>
      </c>
      <c r="B85" s="15">
        <f>LARGE('BACEN-SGS'!A:A,'grafico (3)'!A85)</f>
        <v>43160</v>
      </c>
      <c r="C85" s="21">
        <f>VLOOKUP($B85,'BACEN-SGS'!$A:$Z,'grafico (3)'!C$1,FALSE)/1000</f>
        <v>-3.27</v>
      </c>
      <c r="D85" s="21">
        <f t="shared" si="4"/>
        <v>-2.8873666666666664</v>
      </c>
      <c r="E85" s="21">
        <f t="shared" si="5"/>
        <v>2.8873666666666664</v>
      </c>
      <c r="F85" s="21">
        <f>VLOOKUP($B85,'BACEN-SGS'!$A:$Z,'grafico (3)'!F$1,FALSE)/1000</f>
        <v>7.0573999999999995</v>
      </c>
      <c r="G85" s="21">
        <f t="shared" si="6"/>
        <v>5.4986333333333333</v>
      </c>
      <c r="H85" s="21"/>
      <c r="I85" s="21"/>
    </row>
    <row r="86" spans="1:9" x14ac:dyDescent="0.25">
      <c r="A86" s="14">
        <f t="shared" si="7"/>
        <v>85</v>
      </c>
      <c r="B86" s="15">
        <f>LARGE('BACEN-SGS'!A:A,'grafico (3)'!A86)</f>
        <v>43132</v>
      </c>
      <c r="C86" s="21">
        <f>VLOOKUP($B86,'BACEN-SGS'!$A:$Z,'grafico (3)'!C$1,FALSE)/1000</f>
        <v>-5.9596999999999998</v>
      </c>
      <c r="D86" s="21">
        <f t="shared" si="4"/>
        <v>-2.6252249999999999</v>
      </c>
      <c r="E86" s="21">
        <f t="shared" si="5"/>
        <v>2.6252249999999999</v>
      </c>
      <c r="F86" s="21">
        <f>VLOOKUP($B86,'BACEN-SGS'!$A:$Z,'grafico (3)'!F$1,FALSE)/1000</f>
        <v>5.7931999999999997</v>
      </c>
      <c r="G86" s="21">
        <f t="shared" si="6"/>
        <v>5.6213583333333332</v>
      </c>
      <c r="H86" s="21"/>
      <c r="I86" s="21"/>
    </row>
    <row r="87" spans="1:9" x14ac:dyDescent="0.25">
      <c r="A87" s="14">
        <f t="shared" si="7"/>
        <v>86</v>
      </c>
      <c r="B87" s="15">
        <f>LARGE('BACEN-SGS'!A:A,'grafico (3)'!A87)</f>
        <v>43101</v>
      </c>
      <c r="C87" s="21">
        <f>VLOOKUP($B87,'BACEN-SGS'!$A:$Z,'grafico (3)'!C$1,FALSE)/1000</f>
        <v>-7.8120000000000003</v>
      </c>
      <c r="D87" s="21">
        <f t="shared" si="4"/>
        <v>-2.1735083333333338</v>
      </c>
      <c r="E87" s="21">
        <f t="shared" si="5"/>
        <v>2.1735083333333338</v>
      </c>
      <c r="F87" s="21">
        <f>VLOOKUP($B87,'BACEN-SGS'!$A:$Z,'grafico (3)'!F$1,FALSE)/1000</f>
        <v>8.3067999999999991</v>
      </c>
      <c r="G87" s="21">
        <f t="shared" si="6"/>
        <v>5.4029249999999998</v>
      </c>
      <c r="H87" s="21"/>
      <c r="I87" s="21"/>
    </row>
    <row r="88" spans="1:9" x14ac:dyDescent="0.25">
      <c r="A88" s="14">
        <f t="shared" si="7"/>
        <v>87</v>
      </c>
      <c r="B88" s="15">
        <f>LARGE('BACEN-SGS'!A:A,'grafico (3)'!A88)</f>
        <v>43070</v>
      </c>
      <c r="C88" s="21">
        <f>VLOOKUP($B88,'BACEN-SGS'!$A:$Z,'grafico (3)'!C$1,FALSE)/1000</f>
        <v>-3.5565000000000002</v>
      </c>
      <c r="D88" s="21">
        <f t="shared" si="4"/>
        <v>-2.1052916666666674</v>
      </c>
      <c r="E88" s="21">
        <f t="shared" si="5"/>
        <v>2.1052916666666674</v>
      </c>
      <c r="F88" s="21">
        <f>VLOOKUP($B88,'BACEN-SGS'!$A:$Z,'grafico (3)'!F$1,FALSE)/1000</f>
        <v>2.0251000000000001</v>
      </c>
      <c r="G88" s="21">
        <f t="shared" si="6"/>
        <v>5.7404666666666664</v>
      </c>
      <c r="H88" s="21"/>
      <c r="I88" s="21"/>
    </row>
    <row r="89" spans="1:9" x14ac:dyDescent="0.25">
      <c r="A89" s="14">
        <f t="shared" si="7"/>
        <v>88</v>
      </c>
      <c r="B89" s="15">
        <f>LARGE('BACEN-SGS'!A:A,'grafico (3)'!A89)</f>
        <v>43040</v>
      </c>
      <c r="C89" s="21">
        <f>VLOOKUP($B89,'BACEN-SGS'!$A:$Z,'grafico (3)'!C$1,FALSE)/1000</f>
        <v>-3.9239000000000002</v>
      </c>
      <c r="D89" s="21">
        <f t="shared" si="4"/>
        <v>-2.2252166666666668</v>
      </c>
      <c r="E89" s="21">
        <f t="shared" si="5"/>
        <v>2.2252166666666668</v>
      </c>
      <c r="F89" s="21">
        <f>VLOOKUP($B89,'BACEN-SGS'!$A:$Z,'grafico (3)'!F$1,FALSE)/1000</f>
        <v>4.6571000000000007</v>
      </c>
      <c r="G89" s="21">
        <f t="shared" si="6"/>
        <v>6.5435750000000006</v>
      </c>
      <c r="H89" s="21"/>
      <c r="I89" s="21"/>
    </row>
    <row r="90" spans="1:9" x14ac:dyDescent="0.25">
      <c r="A90" s="14">
        <f t="shared" si="7"/>
        <v>89</v>
      </c>
      <c r="B90" s="15">
        <f>LARGE('BACEN-SGS'!A:A,'grafico (3)'!A90)</f>
        <v>43009</v>
      </c>
      <c r="C90" s="21">
        <f>VLOOKUP($B90,'BACEN-SGS'!$A:$Z,'grafico (3)'!C$1,FALSE)/1000</f>
        <v>-2.6096999999999997</v>
      </c>
      <c r="D90" s="21">
        <f t="shared" si="4"/>
        <v>-1.9714333333333329</v>
      </c>
      <c r="E90" s="21">
        <f t="shared" si="5"/>
        <v>1.9714333333333329</v>
      </c>
      <c r="F90" s="21">
        <f>VLOOKUP($B90,'BACEN-SGS'!$A:$Z,'grafico (3)'!F$1,FALSE)/1000</f>
        <v>8.8664000000000005</v>
      </c>
      <c r="G90" s="21">
        <f t="shared" si="6"/>
        <v>6.7392583333333347</v>
      </c>
      <c r="H90" s="21"/>
      <c r="I90" s="21"/>
    </row>
    <row r="91" spans="1:9" x14ac:dyDescent="0.25">
      <c r="A91" s="14">
        <f t="shared" si="7"/>
        <v>90</v>
      </c>
      <c r="B91" s="15">
        <f>LARGE('BACEN-SGS'!A:A,'grafico (3)'!A91)</f>
        <v>42979</v>
      </c>
      <c r="C91" s="21">
        <f>VLOOKUP($B91,'BACEN-SGS'!$A:$Z,'grafico (3)'!C$1,FALSE)/1000</f>
        <v>-1.6729000000000001</v>
      </c>
      <c r="D91" s="21">
        <f t="shared" si="4"/>
        <v>-2.0587833333333334</v>
      </c>
      <c r="E91" s="21">
        <f t="shared" si="5"/>
        <v>2.0587833333333334</v>
      </c>
      <c r="F91" s="21">
        <f>VLOOKUP($B91,'BACEN-SGS'!$A:$Z,'grafico (3)'!F$1,FALSE)/1000</f>
        <v>9.2932000000000006</v>
      </c>
      <c r="G91" s="21">
        <f t="shared" si="6"/>
        <v>6.6742000000000017</v>
      </c>
      <c r="H91" s="21"/>
      <c r="I91" s="21"/>
    </row>
    <row r="92" spans="1:9" x14ac:dyDescent="0.25">
      <c r="A92" s="14">
        <f t="shared" si="7"/>
        <v>91</v>
      </c>
      <c r="B92" s="15">
        <f>LARGE('BACEN-SGS'!A:A,'grafico (3)'!A92)</f>
        <v>42948</v>
      </c>
      <c r="C92" s="21">
        <f>VLOOKUP($B92,'BACEN-SGS'!$A:$Z,'grafico (3)'!C$1,FALSE)/1000</f>
        <v>-1.3052000000000001</v>
      </c>
      <c r="D92" s="21">
        <f t="shared" si="4"/>
        <v>-2.0707083333333332</v>
      </c>
      <c r="E92" s="21">
        <f t="shared" si="5"/>
        <v>2.0707083333333332</v>
      </c>
      <c r="F92" s="21">
        <f>VLOOKUP($B92,'BACEN-SGS'!$A:$Z,'grafico (3)'!F$1,FALSE)/1000</f>
        <v>5.0736000000000008</v>
      </c>
      <c r="G92" s="21">
        <f t="shared" si="6"/>
        <v>6.3520833333333337</v>
      </c>
      <c r="H92" s="21"/>
      <c r="I92" s="21"/>
    </row>
    <row r="93" spans="1:9" x14ac:dyDescent="0.25">
      <c r="A93" s="14">
        <f t="shared" si="7"/>
        <v>92</v>
      </c>
      <c r="B93" s="15">
        <f>LARGE('BACEN-SGS'!A:A,'grafico (3)'!A93)</f>
        <v>42917</v>
      </c>
      <c r="C93" s="21">
        <f>VLOOKUP($B93,'BACEN-SGS'!$A:$Z,'grafico (3)'!C$1,FALSE)/1000</f>
        <v>-4.4032</v>
      </c>
      <c r="D93" s="21">
        <f t="shared" si="4"/>
        <v>-2.0851666666666664</v>
      </c>
      <c r="E93" s="21">
        <f t="shared" si="5"/>
        <v>2.0851666666666664</v>
      </c>
      <c r="F93" s="21">
        <f>VLOOKUP($B93,'BACEN-SGS'!$A:$Z,'grafico (3)'!F$1,FALSE)/1000</f>
        <v>3.5893999999999999</v>
      </c>
      <c r="G93" s="21">
        <f t="shared" si="6"/>
        <v>6.512883333333332</v>
      </c>
      <c r="H93" s="21"/>
      <c r="I93" s="21"/>
    </row>
    <row r="94" spans="1:9" x14ac:dyDescent="0.25">
      <c r="A94" s="14">
        <f t="shared" si="7"/>
        <v>93</v>
      </c>
      <c r="B94" s="15">
        <f>LARGE('BACEN-SGS'!A:A,'grafico (3)'!A94)</f>
        <v>42887</v>
      </c>
      <c r="C94" s="21">
        <f>VLOOKUP($B94,'BACEN-SGS'!$A:$Z,'grafico (3)'!C$1,FALSE)/1000</f>
        <v>-0.55910000000000004</v>
      </c>
      <c r="D94" s="21">
        <f t="shared" si="4"/>
        <v>-2.0857083333333333</v>
      </c>
      <c r="E94" s="21">
        <f t="shared" si="5"/>
        <v>2.0857083333333333</v>
      </c>
      <c r="F94" s="21">
        <f>VLOOKUP($B94,'BACEN-SGS'!$A:$Z,'grafico (3)'!F$1,FALSE)/1000</f>
        <v>3.4036999999999997</v>
      </c>
      <c r="G94" s="21">
        <f t="shared" si="6"/>
        <v>6.2051583333333333</v>
      </c>
      <c r="H94" s="21"/>
      <c r="I94" s="21"/>
    </row>
    <row r="95" spans="1:9" x14ac:dyDescent="0.25">
      <c r="A95" s="14">
        <f t="shared" si="7"/>
        <v>94</v>
      </c>
      <c r="B95" s="15">
        <f>LARGE('BACEN-SGS'!A:A,'grafico (3)'!A95)</f>
        <v>42856</v>
      </c>
      <c r="C95" s="21">
        <f>VLOOKUP($B95,'BACEN-SGS'!$A:$Z,'grafico (3)'!C$1,FALSE)/1000</f>
        <v>1.4792000000000001</v>
      </c>
      <c r="D95" s="21">
        <f t="shared" si="4"/>
        <v>-2.3041666666666667</v>
      </c>
      <c r="E95" s="21">
        <f t="shared" si="5"/>
        <v>2.3041666666666667</v>
      </c>
      <c r="F95" s="21">
        <f>VLOOKUP($B95,'BACEN-SGS'!$A:$Z,'grafico (3)'!F$1,FALSE)/1000</f>
        <v>2.581</v>
      </c>
      <c r="G95" s="21">
        <f t="shared" si="6"/>
        <v>6.2268999999999979</v>
      </c>
      <c r="H95" s="21"/>
      <c r="I95" s="21"/>
    </row>
    <row r="96" spans="1:9" x14ac:dyDescent="0.25">
      <c r="A96" s="14">
        <f t="shared" si="7"/>
        <v>95</v>
      </c>
      <c r="B96" s="15">
        <f>LARGE('BACEN-SGS'!A:A,'grafico (3)'!A96)</f>
        <v>42826</v>
      </c>
      <c r="C96" s="21">
        <f>VLOOKUP($B96,'BACEN-SGS'!$A:$Z,'grafico (3)'!C$1,FALSE)/1000</f>
        <v>-1.0554000000000001</v>
      </c>
      <c r="D96" s="21">
        <f t="shared" si="4"/>
        <v>-2.3574749999999995</v>
      </c>
      <c r="E96" s="21">
        <f t="shared" si="5"/>
        <v>2.3574749999999995</v>
      </c>
      <c r="F96" s="21">
        <f>VLOOKUP($B96,'BACEN-SGS'!$A:$Z,'grafico (3)'!F$1,FALSE)/1000</f>
        <v>5.3366999999999996</v>
      </c>
      <c r="G96" s="21">
        <f t="shared" si="6"/>
        <v>6.4930666666666665</v>
      </c>
      <c r="H96" s="21"/>
      <c r="I96" s="21"/>
    </row>
    <row r="97" spans="1:9" x14ac:dyDescent="0.25">
      <c r="A97" s="14">
        <f t="shared" si="7"/>
        <v>96</v>
      </c>
      <c r="B97" s="15">
        <f>LARGE('BACEN-SGS'!A:A,'grafico (3)'!A97)</f>
        <v>42795</v>
      </c>
      <c r="C97" s="21">
        <f>VLOOKUP($B97,'BACEN-SGS'!$A:$Z,'grafico (3)'!C$1,FALSE)/1000</f>
        <v>-0.12429999999999999</v>
      </c>
      <c r="D97" s="21">
        <f t="shared" si="4"/>
        <v>-2.3633333333333333</v>
      </c>
      <c r="E97" s="21">
        <f t="shared" si="5"/>
        <v>2.3633333333333333</v>
      </c>
      <c r="F97" s="21">
        <f>VLOOKUP($B97,'BACEN-SGS'!$A:$Z,'grafico (3)'!F$1,FALSE)/1000</f>
        <v>8.5301000000000009</v>
      </c>
      <c r="G97" s="21">
        <f t="shared" si="6"/>
        <v>6.6572666666666676</v>
      </c>
      <c r="H97" s="21"/>
      <c r="I97" s="21"/>
    </row>
    <row r="98" spans="1:9" x14ac:dyDescent="0.25">
      <c r="A98" s="14">
        <f t="shared" si="7"/>
        <v>97</v>
      </c>
      <c r="B98" s="15">
        <f>LARGE('BACEN-SGS'!A:A,'grafico (3)'!A98)</f>
        <v>42767</v>
      </c>
      <c r="C98" s="21">
        <f>VLOOKUP($B98,'BACEN-SGS'!$A:$Z,'grafico (3)'!C$1,FALSE)/1000</f>
        <v>-0.53910000000000002</v>
      </c>
      <c r="D98" s="21">
        <f t="shared" si="4"/>
        <v>-2.5192166666666669</v>
      </c>
      <c r="E98" s="21">
        <f t="shared" si="5"/>
        <v>2.5192166666666669</v>
      </c>
      <c r="F98" s="21">
        <f>VLOOKUP($B98,'BACEN-SGS'!$A:$Z,'grafico (3)'!F$1,FALSE)/1000</f>
        <v>3.1720000000000002</v>
      </c>
      <c r="G98" s="21">
        <f t="shared" si="6"/>
        <v>6.5109250000000003</v>
      </c>
      <c r="H98" s="21"/>
      <c r="I98" s="21"/>
    </row>
    <row r="99" spans="1:9" x14ac:dyDescent="0.25">
      <c r="A99" s="14">
        <f t="shared" si="7"/>
        <v>98</v>
      </c>
      <c r="B99" s="15">
        <f>LARGE('BACEN-SGS'!A:A,'grafico (3)'!A99)</f>
        <v>42736</v>
      </c>
      <c r="C99" s="21">
        <f>VLOOKUP($B99,'BACEN-SGS'!$A:$Z,'grafico (3)'!C$1,FALSE)/1000</f>
        <v>-6.9933999999999994</v>
      </c>
      <c r="D99" s="21">
        <f t="shared" si="4"/>
        <v>-2.623216666666667</v>
      </c>
      <c r="E99" s="21">
        <f t="shared" si="5"/>
        <v>2.623216666666667</v>
      </c>
      <c r="F99" s="21">
        <f>VLOOKUP($B99,'BACEN-SGS'!$A:$Z,'grafico (3)'!F$1,FALSE)/1000</f>
        <v>12.357299999999999</v>
      </c>
      <c r="G99" s="21">
        <f t="shared" si="6"/>
        <v>6.6722833333333327</v>
      </c>
      <c r="H99" s="21"/>
      <c r="I99" s="21"/>
    </row>
    <row r="100" spans="1:9" x14ac:dyDescent="0.25">
      <c r="A100" s="14">
        <f t="shared" si="7"/>
        <v>99</v>
      </c>
      <c r="B100" s="15">
        <f>LARGE('BACEN-SGS'!A:A,'grafico (3)'!A100)</f>
        <v>42705</v>
      </c>
      <c r="C100" s="21">
        <f>VLOOKUP($B100,'BACEN-SGS'!$A:$Z,'grafico (3)'!C$1,FALSE)/1000</f>
        <v>-4.9956000000000005</v>
      </c>
      <c r="D100" s="21">
        <f t="shared" si="4"/>
        <v>-2.5440666666666671</v>
      </c>
      <c r="E100" s="21">
        <f t="shared" si="5"/>
        <v>2.5440666666666671</v>
      </c>
      <c r="F100" s="21">
        <f>VLOOKUP($B100,'BACEN-SGS'!$A:$Z,'grafico (3)'!F$1,FALSE)/1000</f>
        <v>11.6624</v>
      </c>
      <c r="G100" s="21">
        <f t="shared" si="6"/>
        <v>6.1912166666666666</v>
      </c>
      <c r="H100" s="21"/>
      <c r="I100" s="21"/>
    </row>
    <row r="101" spans="1:9" x14ac:dyDescent="0.25">
      <c r="A101" s="14">
        <f t="shared" si="7"/>
        <v>100</v>
      </c>
      <c r="B101" s="15">
        <f>LARGE('BACEN-SGS'!A:A,'grafico (3)'!A101)</f>
        <v>42675</v>
      </c>
      <c r="C101" s="21">
        <f>VLOOKUP($B101,'BACEN-SGS'!$A:$Z,'grafico (3)'!C$1,FALSE)/1000</f>
        <v>-0.87849999999999995</v>
      </c>
      <c r="D101" s="21">
        <f t="shared" si="4"/>
        <v>-2.1210333333333335</v>
      </c>
      <c r="E101" s="21">
        <f t="shared" si="5"/>
        <v>2.1210333333333335</v>
      </c>
      <c r="F101" s="21">
        <f>VLOOKUP($B101,'BACEN-SGS'!$A:$Z,'grafico (3)'!F$1,FALSE)/1000</f>
        <v>7.0053000000000001</v>
      </c>
      <c r="G101" s="21">
        <f t="shared" si="6"/>
        <v>6.0817499999999995</v>
      </c>
      <c r="H101" s="21"/>
      <c r="I101" s="21"/>
    </row>
    <row r="102" spans="1:9" x14ac:dyDescent="0.25">
      <c r="A102" s="14">
        <f t="shared" si="7"/>
        <v>101</v>
      </c>
      <c r="B102" s="15">
        <f>LARGE('BACEN-SGS'!A:A,'grafico (3)'!A102)</f>
        <v>42644</v>
      </c>
      <c r="C102" s="21">
        <f>VLOOKUP($B102,'BACEN-SGS'!$A:$Z,'grafico (3)'!C$1,FALSE)/1000</f>
        <v>-3.6579000000000002</v>
      </c>
      <c r="D102" s="21">
        <f t="shared" si="4"/>
        <v>-2.3698166666666669</v>
      </c>
      <c r="E102" s="21">
        <f t="shared" si="5"/>
        <v>2.3698166666666669</v>
      </c>
      <c r="F102" s="21">
        <f>VLOOKUP($B102,'BACEN-SGS'!$A:$Z,'grafico (3)'!F$1,FALSE)/1000</f>
        <v>8.0856999999999992</v>
      </c>
      <c r="G102" s="21">
        <f t="shared" si="6"/>
        <v>6.0476083333333337</v>
      </c>
      <c r="H102" s="21"/>
      <c r="I102" s="21"/>
    </row>
    <row r="103" spans="1:9" x14ac:dyDescent="0.25">
      <c r="A103" s="14">
        <f t="shared" si="7"/>
        <v>102</v>
      </c>
      <c r="B103" s="15">
        <f>LARGE('BACEN-SGS'!A:A,'grafico (3)'!A103)</f>
        <v>42614</v>
      </c>
      <c r="C103" s="21">
        <f>VLOOKUP($B103,'BACEN-SGS'!$A:$Z,'grafico (3)'!C$1,FALSE)/1000</f>
        <v>-1.8160000000000001</v>
      </c>
      <c r="D103" s="21">
        <f t="shared" si="4"/>
        <v>-2.4840750000000003</v>
      </c>
      <c r="E103" s="21">
        <f t="shared" si="5"/>
        <v>2.4840750000000003</v>
      </c>
      <c r="F103" s="21">
        <f>VLOOKUP($B103,'BACEN-SGS'!$A:$Z,'grafico (3)'!F$1,FALSE)/1000</f>
        <v>5.4278000000000004</v>
      </c>
      <c r="G103" s="21">
        <f t="shared" si="6"/>
        <v>5.870308333333333</v>
      </c>
      <c r="H103" s="21"/>
      <c r="I103" s="21"/>
    </row>
    <row r="104" spans="1:9" x14ac:dyDescent="0.25">
      <c r="A104" s="14">
        <f t="shared" si="7"/>
        <v>103</v>
      </c>
      <c r="B104" s="15">
        <f>LARGE('BACEN-SGS'!A:A,'grafico (3)'!A104)</f>
        <v>42583</v>
      </c>
      <c r="C104" s="21">
        <f>VLOOKUP($B104,'BACEN-SGS'!$A:$Z,'grafico (3)'!C$1,FALSE)/1000</f>
        <v>-1.4787000000000001</v>
      </c>
      <c r="D104" s="21">
        <f t="shared" si="4"/>
        <v>-2.5829083333333336</v>
      </c>
      <c r="E104" s="21">
        <f t="shared" si="5"/>
        <v>2.5829083333333336</v>
      </c>
      <c r="F104" s="21">
        <f>VLOOKUP($B104,'BACEN-SGS'!$A:$Z,'grafico (3)'!F$1,FALSE)/1000</f>
        <v>7.0031999999999996</v>
      </c>
      <c r="G104" s="21">
        <f t="shared" si="6"/>
        <v>5.9667999999999992</v>
      </c>
      <c r="H104" s="21"/>
      <c r="I104" s="21"/>
    </row>
    <row r="105" spans="1:9" x14ac:dyDescent="0.25">
      <c r="A105" s="14">
        <f t="shared" si="7"/>
        <v>104</v>
      </c>
      <c r="B105" s="15">
        <f>LARGE('BACEN-SGS'!A:A,'grafico (3)'!A105)</f>
        <v>42552</v>
      </c>
      <c r="C105" s="21">
        <f>VLOOKUP($B105,'BACEN-SGS'!$A:$Z,'grafico (3)'!C$1,FALSE)/1000</f>
        <v>-4.4097</v>
      </c>
      <c r="D105" s="21">
        <f t="shared" si="4"/>
        <v>-2.7088083333333337</v>
      </c>
      <c r="E105" s="21">
        <f t="shared" si="5"/>
        <v>2.7088083333333337</v>
      </c>
      <c r="F105" s="21">
        <f>VLOOKUP($B105,'BACEN-SGS'!$A:$Z,'grafico (3)'!F$1,FALSE)/1000</f>
        <v>-0.1033</v>
      </c>
      <c r="G105" s="21">
        <f t="shared" si="6"/>
        <v>5.7398916666666659</v>
      </c>
      <c r="H105" s="21"/>
      <c r="I105" s="21"/>
    </row>
    <row r="106" spans="1:9" x14ac:dyDescent="0.25">
      <c r="A106" s="14">
        <f t="shared" si="7"/>
        <v>105</v>
      </c>
      <c r="B106" s="15">
        <f>LARGE('BACEN-SGS'!A:A,'grafico (3)'!A106)</f>
        <v>42522</v>
      </c>
      <c r="C106" s="21">
        <f>VLOOKUP($B106,'BACEN-SGS'!$A:$Z,'grafico (3)'!C$1,FALSE)/1000</f>
        <v>-3.1806000000000001</v>
      </c>
      <c r="D106" s="21">
        <f t="shared" si="4"/>
        <v>-2.8899749999999997</v>
      </c>
      <c r="E106" s="21">
        <f t="shared" si="5"/>
        <v>2.8899749999999997</v>
      </c>
      <c r="F106" s="21">
        <f>VLOOKUP($B106,'BACEN-SGS'!$A:$Z,'grafico (3)'!F$1,FALSE)/1000</f>
        <v>3.6646000000000001</v>
      </c>
      <c r="G106" s="21">
        <f t="shared" si="6"/>
        <v>6.2199083333333327</v>
      </c>
      <c r="H106" s="21"/>
      <c r="I106" s="21"/>
    </row>
    <row r="107" spans="1:9" x14ac:dyDescent="0.25">
      <c r="A107" s="14">
        <f t="shared" si="7"/>
        <v>106</v>
      </c>
      <c r="B107" s="15">
        <f>LARGE('BACEN-SGS'!A:A,'grafico (3)'!A107)</f>
        <v>42491</v>
      </c>
      <c r="C107" s="21">
        <f>VLOOKUP($B107,'BACEN-SGS'!$A:$Z,'grafico (3)'!C$1,FALSE)/1000</f>
        <v>0.83950000000000002</v>
      </c>
      <c r="D107" s="21">
        <f t="shared" si="4"/>
        <v>-2.9512916666666666</v>
      </c>
      <c r="E107" s="21">
        <f t="shared" si="5"/>
        <v>2.9512916666666666</v>
      </c>
      <c r="F107" s="21">
        <f>VLOOKUP($B107,'BACEN-SGS'!$A:$Z,'grafico (3)'!F$1,FALSE)/1000</f>
        <v>5.7750000000000004</v>
      </c>
      <c r="G107" s="21">
        <f t="shared" si="6"/>
        <v>6.3597666666666663</v>
      </c>
      <c r="H107" s="21"/>
      <c r="I107" s="21"/>
    </row>
    <row r="108" spans="1:9" x14ac:dyDescent="0.25">
      <c r="A108" s="14">
        <f t="shared" si="7"/>
        <v>107</v>
      </c>
      <c r="B108" s="15">
        <f>LARGE('BACEN-SGS'!A:A,'grafico (3)'!A108)</f>
        <v>42461</v>
      </c>
      <c r="C108" s="21">
        <f>VLOOKUP($B108,'BACEN-SGS'!$A:$Z,'grafico (3)'!C$1,FALSE)/1000</f>
        <v>-1.1257000000000001</v>
      </c>
      <c r="D108" s="21">
        <f t="shared" si="4"/>
        <v>-3.3729250000000004</v>
      </c>
      <c r="E108" s="21">
        <f t="shared" si="5"/>
        <v>3.3729250000000004</v>
      </c>
      <c r="F108" s="21">
        <f>VLOOKUP($B108,'BACEN-SGS'!$A:$Z,'grafico (3)'!F$1,FALSE)/1000</f>
        <v>7.3071000000000002</v>
      </c>
      <c r="G108" s="21">
        <f t="shared" si="6"/>
        <v>6.3425249999999993</v>
      </c>
      <c r="H108" s="21"/>
      <c r="I108" s="21"/>
    </row>
    <row r="109" spans="1:9" x14ac:dyDescent="0.25">
      <c r="A109" s="14">
        <f t="shared" si="7"/>
        <v>108</v>
      </c>
      <c r="B109" s="15">
        <f>LARGE('BACEN-SGS'!A:A,'grafico (3)'!A109)</f>
        <v>42430</v>
      </c>
      <c r="C109" s="21">
        <f>VLOOKUP($B109,'BACEN-SGS'!$A:$Z,'grafico (3)'!C$1,FALSE)/1000</f>
        <v>-1.9949000000000001</v>
      </c>
      <c r="D109" s="21">
        <f t="shared" si="4"/>
        <v>-3.80965</v>
      </c>
      <c r="E109" s="21">
        <f t="shared" si="5"/>
        <v>3.80965</v>
      </c>
      <c r="F109" s="21">
        <f>VLOOKUP($B109,'BACEN-SGS'!$A:$Z,'grafico (3)'!F$1,FALSE)/1000</f>
        <v>6.774</v>
      </c>
      <c r="G109" s="21">
        <f t="shared" si="6"/>
        <v>6.0634999999999986</v>
      </c>
      <c r="H109" s="21"/>
      <c r="I109" s="21"/>
    </row>
    <row r="110" spans="1:9" x14ac:dyDescent="0.25">
      <c r="A110" s="14">
        <f t="shared" si="7"/>
        <v>109</v>
      </c>
      <c r="B110" s="15">
        <f>LARGE('BACEN-SGS'!A:A,'grafico (3)'!A110)</f>
        <v>42401</v>
      </c>
      <c r="C110" s="21">
        <f>VLOOKUP($B110,'BACEN-SGS'!$A:$Z,'grafico (3)'!C$1,FALSE)/1000</f>
        <v>-1.7870999999999999</v>
      </c>
      <c r="D110" s="21">
        <f t="shared" si="4"/>
        <v>-4.1901333333333328</v>
      </c>
      <c r="E110" s="21">
        <f t="shared" si="5"/>
        <v>4.1901333333333328</v>
      </c>
      <c r="F110" s="21">
        <f>VLOOKUP($B110,'BACEN-SGS'!$A:$Z,'grafico (3)'!F$1,FALSE)/1000</f>
        <v>5.1082999999999998</v>
      </c>
      <c r="G110" s="21">
        <f t="shared" si="6"/>
        <v>5.7447833333333342</v>
      </c>
      <c r="H110" s="21"/>
      <c r="I110" s="21"/>
    </row>
    <row r="111" spans="1:9" x14ac:dyDescent="0.25">
      <c r="A111" s="14">
        <f t="shared" si="7"/>
        <v>110</v>
      </c>
      <c r="B111" s="15">
        <f>LARGE('BACEN-SGS'!A:A,'grafico (3)'!A111)</f>
        <v>42370</v>
      </c>
      <c r="C111" s="21">
        <f>VLOOKUP($B111,'BACEN-SGS'!$A:$Z,'grafico (3)'!C$1,FALSE)/1000</f>
        <v>-6.0436000000000005</v>
      </c>
      <c r="D111" s="21">
        <f t="shared" si="4"/>
        <v>-4.7212749999999994</v>
      </c>
      <c r="E111" s="21">
        <f t="shared" si="5"/>
        <v>4.7212749999999994</v>
      </c>
      <c r="F111" s="21">
        <f>VLOOKUP($B111,'BACEN-SGS'!$A:$Z,'grafico (3)'!F$1,FALSE)/1000</f>
        <v>6.5845000000000002</v>
      </c>
      <c r="G111" s="21">
        <f t="shared" si="6"/>
        <v>5.5352916666666685</v>
      </c>
      <c r="H111" s="21"/>
      <c r="I111" s="21"/>
    </row>
    <row r="112" spans="1:9" x14ac:dyDescent="0.25">
      <c r="A112" s="14">
        <f t="shared" si="7"/>
        <v>111</v>
      </c>
      <c r="B112" s="15">
        <f>LARGE('BACEN-SGS'!A:A,'grafico (3)'!A112)</f>
        <v>42339</v>
      </c>
      <c r="C112" s="21">
        <f>VLOOKUP($B112,'BACEN-SGS'!$A:$Z,'grafico (3)'!C$1,FALSE)/1000</f>
        <v>8.0799999999999997E-2</v>
      </c>
      <c r="D112" s="21">
        <f t="shared" si="4"/>
        <v>-5.2840666666666669</v>
      </c>
      <c r="E112" s="21">
        <f t="shared" si="5"/>
        <v>5.2840666666666669</v>
      </c>
      <c r="F112" s="21">
        <f>VLOOKUP($B112,'BACEN-SGS'!$A:$Z,'grafico (3)'!F$1,FALSE)/1000</f>
        <v>10.348799999999999</v>
      </c>
      <c r="G112" s="21">
        <f t="shared" si="6"/>
        <v>5.394849999999999</v>
      </c>
      <c r="H112" s="21"/>
      <c r="I112" s="21"/>
    </row>
    <row r="113" spans="1:9" x14ac:dyDescent="0.25">
      <c r="A113" s="14">
        <f t="shared" si="7"/>
        <v>112</v>
      </c>
      <c r="B113" s="15">
        <f>LARGE('BACEN-SGS'!A:A,'grafico (3)'!A113)</f>
        <v>42309</v>
      </c>
      <c r="C113" s="21">
        <f>VLOOKUP($B113,'BACEN-SGS'!$A:$Z,'grafico (3)'!C$1,FALSE)/1000</f>
        <v>-3.8639000000000001</v>
      </c>
      <c r="D113" s="21">
        <f t="shared" si="4"/>
        <v>-6.1389666666666658</v>
      </c>
      <c r="E113" s="21">
        <f t="shared" si="5"/>
        <v>6.1389666666666658</v>
      </c>
      <c r="F113" s="21">
        <f>VLOOKUP($B113,'BACEN-SGS'!$A:$Z,'grafico (3)'!F$1,FALSE)/1000</f>
        <v>6.5956000000000001</v>
      </c>
      <c r="G113" s="21">
        <f t="shared" si="6"/>
        <v>5.1201249999999998</v>
      </c>
      <c r="H113" s="21"/>
      <c r="I113" s="21"/>
    </row>
    <row r="114" spans="1:9" x14ac:dyDescent="0.25">
      <c r="A114" s="14">
        <f t="shared" si="7"/>
        <v>113</v>
      </c>
      <c r="B114" s="15">
        <f>LARGE('BACEN-SGS'!A:A,'grafico (3)'!A114)</f>
        <v>42278</v>
      </c>
      <c r="C114" s="21">
        <f>VLOOKUP($B114,'BACEN-SGS'!$A:$Z,'grafico (3)'!C$1,FALSE)/1000</f>
        <v>-5.0289999999999999</v>
      </c>
      <c r="D114" s="21">
        <f t="shared" si="4"/>
        <v>-6.6941499999999996</v>
      </c>
      <c r="E114" s="21">
        <f t="shared" si="5"/>
        <v>6.6941499999999996</v>
      </c>
      <c r="F114" s="21">
        <f>VLOOKUP($B114,'BACEN-SGS'!$A:$Z,'grafico (3)'!F$1,FALSE)/1000</f>
        <v>5.9581</v>
      </c>
      <c r="G114" s="21">
        <f t="shared" si="6"/>
        <v>5.0619250000000005</v>
      </c>
      <c r="H114" s="21"/>
      <c r="I114" s="21"/>
    </row>
    <row r="115" spans="1:9" x14ac:dyDescent="0.25">
      <c r="A115" s="14">
        <f t="shared" si="7"/>
        <v>114</v>
      </c>
      <c r="B115" s="15">
        <f>LARGE('BACEN-SGS'!A:A,'grafico (3)'!A115)</f>
        <v>42248</v>
      </c>
      <c r="C115" s="21">
        <f>VLOOKUP($B115,'BACEN-SGS'!$A:$Z,'grafico (3)'!C$1,FALSE)/1000</f>
        <v>-3.0019999999999998</v>
      </c>
      <c r="D115" s="21">
        <f t="shared" si="4"/>
        <v>-7.1126416666666659</v>
      </c>
      <c r="E115" s="21">
        <f t="shared" si="5"/>
        <v>7.1126416666666659</v>
      </c>
      <c r="F115" s="21">
        <f>VLOOKUP($B115,'BACEN-SGS'!$A:$Z,'grafico (3)'!F$1,FALSE)/1000</f>
        <v>6.5857000000000001</v>
      </c>
      <c r="G115" s="21">
        <f t="shared" si="6"/>
        <v>5.1846416666666668</v>
      </c>
      <c r="H115" s="21"/>
      <c r="I115" s="21"/>
    </row>
    <row r="116" spans="1:9" x14ac:dyDescent="0.25">
      <c r="A116" s="14">
        <f t="shared" si="7"/>
        <v>115</v>
      </c>
      <c r="B116" s="15">
        <f>LARGE('BACEN-SGS'!A:A,'grafico (3)'!A116)</f>
        <v>42217</v>
      </c>
      <c r="C116" s="21">
        <f>VLOOKUP($B116,'BACEN-SGS'!$A:$Z,'grafico (3)'!C$1,FALSE)/1000</f>
        <v>-2.9895</v>
      </c>
      <c r="D116" s="21">
        <f t="shared" si="4"/>
        <v>-7.5913749999999993</v>
      </c>
      <c r="E116" s="21">
        <f t="shared" si="5"/>
        <v>7.5913749999999993</v>
      </c>
      <c r="F116" s="21">
        <f>VLOOKUP($B116,'BACEN-SGS'!$A:$Z,'grafico (3)'!F$1,FALSE)/1000</f>
        <v>4.2803000000000004</v>
      </c>
      <c r="G116" s="21">
        <f t="shared" si="6"/>
        <v>5.2240250000000001</v>
      </c>
      <c r="H116" s="21"/>
      <c r="I116" s="21"/>
    </row>
    <row r="117" spans="1:9" x14ac:dyDescent="0.25">
      <c r="A117" s="14">
        <f t="shared" si="7"/>
        <v>116</v>
      </c>
      <c r="B117" s="15">
        <f>LARGE('BACEN-SGS'!A:A,'grafico (3)'!A117)</f>
        <v>42186</v>
      </c>
      <c r="C117" s="21">
        <f>VLOOKUP($B117,'BACEN-SGS'!$A:$Z,'grafico (3)'!C$1,FALSE)/1000</f>
        <v>-6.5836999999999994</v>
      </c>
      <c r="D117" s="21">
        <f t="shared" si="4"/>
        <v>-7.9020166666666674</v>
      </c>
      <c r="E117" s="21">
        <f t="shared" si="5"/>
        <v>7.9020166666666674</v>
      </c>
      <c r="F117" s="21">
        <f>VLOOKUP($B117,'BACEN-SGS'!$A:$Z,'grafico (3)'!F$1,FALSE)/1000</f>
        <v>5.6568999999999994</v>
      </c>
      <c r="G117" s="21">
        <f t="shared" si="6"/>
        <v>5.583333333333333</v>
      </c>
      <c r="H117" s="21"/>
      <c r="I117" s="21"/>
    </row>
    <row r="118" spans="1:9" x14ac:dyDescent="0.25">
      <c r="A118" s="14">
        <f t="shared" si="7"/>
        <v>117</v>
      </c>
      <c r="B118" s="15">
        <f>LARGE('BACEN-SGS'!A:A,'grafico (3)'!A118)</f>
        <v>42156</v>
      </c>
      <c r="C118" s="21">
        <f>VLOOKUP($B118,'BACEN-SGS'!$A:$Z,'grafico (3)'!C$1,FALSE)/1000</f>
        <v>-3.9163999999999999</v>
      </c>
      <c r="D118" s="21">
        <f t="shared" si="4"/>
        <v>-8.2784083333333331</v>
      </c>
      <c r="E118" s="21">
        <f t="shared" si="5"/>
        <v>8.2784083333333331</v>
      </c>
      <c r="F118" s="21">
        <f>VLOOKUP($B118,'BACEN-SGS'!$A:$Z,'grafico (3)'!F$1,FALSE)/1000</f>
        <v>5.3428999999999993</v>
      </c>
      <c r="G118" s="21">
        <f t="shared" si="6"/>
        <v>5.934991666666666</v>
      </c>
      <c r="H118" s="21"/>
      <c r="I118" s="21"/>
    </row>
    <row r="119" spans="1:9" x14ac:dyDescent="0.25">
      <c r="A119" s="14">
        <f t="shared" si="7"/>
        <v>118</v>
      </c>
      <c r="B119" s="15">
        <f>LARGE('BACEN-SGS'!A:A,'grafico (3)'!A119)</f>
        <v>42125</v>
      </c>
      <c r="C119" s="21">
        <f>VLOOKUP($B119,'BACEN-SGS'!$A:$Z,'grafico (3)'!C$1,FALSE)/1000</f>
        <v>-4.2201000000000004</v>
      </c>
      <c r="D119" s="21">
        <f t="shared" si="4"/>
        <v>-8.4038249999999994</v>
      </c>
      <c r="E119" s="21">
        <f t="shared" si="5"/>
        <v>8.4038249999999994</v>
      </c>
      <c r="F119" s="21">
        <f>VLOOKUP($B119,'BACEN-SGS'!$A:$Z,'grafico (3)'!F$1,FALSE)/1000</f>
        <v>5.5681000000000003</v>
      </c>
      <c r="G119" s="21">
        <f t="shared" si="6"/>
        <v>5.9679666666666682</v>
      </c>
      <c r="H119" s="21"/>
      <c r="I119" s="21"/>
    </row>
    <row r="120" spans="1:9" x14ac:dyDescent="0.25">
      <c r="A120" s="14">
        <f t="shared" si="7"/>
        <v>119</v>
      </c>
      <c r="B120" s="15">
        <f>LARGE('BACEN-SGS'!A:A,'grafico (3)'!A120)</f>
        <v>42095</v>
      </c>
      <c r="C120" s="21">
        <f>VLOOKUP($B120,'BACEN-SGS'!$A:$Z,'grafico (3)'!C$1,FALSE)/1000</f>
        <v>-6.3663999999999996</v>
      </c>
      <c r="D120" s="21">
        <f t="shared" si="4"/>
        <v>-8.6745916666666663</v>
      </c>
      <c r="E120" s="21">
        <f t="shared" si="5"/>
        <v>8.6745916666666663</v>
      </c>
      <c r="F120" s="21">
        <f>VLOOKUP($B120,'BACEN-SGS'!$A:$Z,'grafico (3)'!F$1,FALSE)/1000</f>
        <v>3.9588000000000001</v>
      </c>
      <c r="G120" s="21">
        <f t="shared" si="6"/>
        <v>6.1638416666666673</v>
      </c>
      <c r="H120" s="21"/>
      <c r="I120" s="21"/>
    </row>
    <row r="121" spans="1:9" x14ac:dyDescent="0.25">
      <c r="A121" s="14">
        <f t="shared" si="7"/>
        <v>120</v>
      </c>
      <c r="B121" s="15">
        <f>LARGE('BACEN-SGS'!A:A,'grafico (3)'!A121)</f>
        <v>42064</v>
      </c>
      <c r="C121" s="21">
        <f>VLOOKUP($B121,'BACEN-SGS'!$A:$Z,'grafico (3)'!C$1,FALSE)/1000</f>
        <v>-6.5606999999999998</v>
      </c>
      <c r="D121" s="21">
        <f t="shared" si="4"/>
        <v>-8.890175000000001</v>
      </c>
      <c r="E121" s="21">
        <f t="shared" si="5"/>
        <v>8.890175000000001</v>
      </c>
      <c r="F121" s="21">
        <f>VLOOKUP($B121,'BACEN-SGS'!$A:$Z,'grafico (3)'!F$1,FALSE)/1000</f>
        <v>2.9494000000000002</v>
      </c>
      <c r="G121" s="21">
        <f t="shared" si="6"/>
        <v>6.4163500000000004</v>
      </c>
      <c r="H121" s="21"/>
      <c r="I121" s="21"/>
    </row>
    <row r="122" spans="1:9" x14ac:dyDescent="0.25">
      <c r="A122" s="14">
        <f t="shared" si="7"/>
        <v>121</v>
      </c>
      <c r="B122" s="15">
        <f>LARGE('BACEN-SGS'!A:A,'grafico (3)'!A122)</f>
        <v>42036</v>
      </c>
      <c r="C122" s="21">
        <f>VLOOKUP($B122,'BACEN-SGS'!$A:$Z,'grafico (3)'!C$1,FALSE)/1000</f>
        <v>-8.1608000000000001</v>
      </c>
      <c r="D122" s="21">
        <f t="shared" si="4"/>
        <v>-9.0350333333333328</v>
      </c>
      <c r="E122" s="21">
        <f t="shared" si="5"/>
        <v>9.0350333333333328</v>
      </c>
      <c r="F122" s="21">
        <f>VLOOKUP($B122,'BACEN-SGS'!$A:$Z,'grafico (3)'!F$1,FALSE)/1000</f>
        <v>2.5944000000000003</v>
      </c>
      <c r="G122" s="21">
        <f t="shared" si="6"/>
        <v>6.7606500000000009</v>
      </c>
      <c r="H122" s="21"/>
      <c r="I122" s="21"/>
    </row>
    <row r="123" spans="1:9" x14ac:dyDescent="0.25">
      <c r="A123" s="14">
        <f t="shared" si="7"/>
        <v>122</v>
      </c>
      <c r="B123" s="15">
        <f>LARGE('BACEN-SGS'!A:A,'grafico (3)'!A123)</f>
        <v>42005</v>
      </c>
      <c r="C123" s="21">
        <f>VLOOKUP($B123,'BACEN-SGS'!$A:$Z,'grafico (3)'!C$1,FALSE)/1000</f>
        <v>-12.7971</v>
      </c>
      <c r="D123" s="21">
        <f t="shared" si="4"/>
        <v>-9.0970750000000002</v>
      </c>
      <c r="E123" s="21">
        <f t="shared" si="5"/>
        <v>9.0970750000000002</v>
      </c>
      <c r="F123" s="21">
        <f>VLOOKUP($B123,'BACEN-SGS'!$A:$Z,'grafico (3)'!F$1,FALSE)/1000</f>
        <v>4.8991999999999996</v>
      </c>
      <c r="G123" s="21">
        <f t="shared" si="6"/>
        <v>6.9970916666666687</v>
      </c>
      <c r="H123" s="21"/>
      <c r="I123" s="21"/>
    </row>
    <row r="124" spans="1:9" x14ac:dyDescent="0.25">
      <c r="A124" s="14">
        <f t="shared" si="7"/>
        <v>123</v>
      </c>
      <c r="B124" s="15">
        <f>LARGE('BACEN-SGS'!A:A,'grafico (3)'!A124)</f>
        <v>41974</v>
      </c>
      <c r="C124" s="21">
        <f>VLOOKUP($B124,'BACEN-SGS'!$A:$Z,'grafico (3)'!C$1,FALSE)/1000</f>
        <v>-10.178000000000001</v>
      </c>
      <c r="D124" s="21">
        <f t="shared" si="4"/>
        <v>-9.207791666666667</v>
      </c>
      <c r="E124" s="21">
        <f t="shared" si="5"/>
        <v>9.207791666666667</v>
      </c>
      <c r="F124" s="21">
        <f>VLOOKUP($B124,'BACEN-SGS'!$A:$Z,'grafico (3)'!F$1,FALSE)/1000</f>
        <v>7.0521000000000003</v>
      </c>
      <c r="G124" s="21">
        <f t="shared" si="6"/>
        <v>7.3094999999999999</v>
      </c>
      <c r="H124" s="21"/>
      <c r="I124" s="21"/>
    </row>
    <row r="125" spans="1:9" x14ac:dyDescent="0.25">
      <c r="A125" s="14">
        <f t="shared" ref="A125:A138" si="8">A124+1</f>
        <v>124</v>
      </c>
      <c r="B125" s="15">
        <f>LARGE('BACEN-SGS'!A:A,'grafico (3)'!A125)</f>
        <v>41944</v>
      </c>
      <c r="C125" s="21">
        <f>VLOOKUP($B125,'BACEN-SGS'!$A:$Z,'grafico (3)'!C$1,FALSE)/1000</f>
        <v>-10.5261</v>
      </c>
      <c r="D125" s="21">
        <f t="shared" si="4"/>
        <v>-8.7776583333333331</v>
      </c>
      <c r="E125" s="21">
        <f t="shared" si="5"/>
        <v>8.7776583333333331</v>
      </c>
      <c r="F125" s="21">
        <f>VLOOKUP($B125,'BACEN-SGS'!$A:$Z,'grafico (3)'!F$1,FALSE)/1000</f>
        <v>5.8971999999999998</v>
      </c>
      <c r="G125" s="21">
        <f t="shared" si="6"/>
        <v>6.8957333333333333</v>
      </c>
      <c r="H125" s="21"/>
      <c r="I125" s="21"/>
    </row>
    <row r="126" spans="1:9" x14ac:dyDescent="0.25">
      <c r="A126" s="14">
        <f t="shared" si="8"/>
        <v>125</v>
      </c>
      <c r="B126" s="15">
        <f>LARGE('BACEN-SGS'!A:A,'grafico (3)'!A126)</f>
        <v>41913</v>
      </c>
      <c r="C126" s="21">
        <f>VLOOKUP($B126,'BACEN-SGS'!$A:$Z,'grafico (3)'!C$1,FALSE)/1000</f>
        <v>-10.0509</v>
      </c>
      <c r="D126" s="21">
        <f t="shared" si="4"/>
        <v>-8.4093</v>
      </c>
      <c r="E126" s="21">
        <f t="shared" si="5"/>
        <v>8.4093</v>
      </c>
      <c r="F126" s="21">
        <f>VLOOKUP($B126,'BACEN-SGS'!$A:$Z,'grafico (3)'!F$1,FALSE)/1000</f>
        <v>7.4306999999999999</v>
      </c>
      <c r="G126" s="21">
        <f t="shared" si="6"/>
        <v>7.1876749999999996</v>
      </c>
      <c r="H126" s="21"/>
      <c r="I126" s="21"/>
    </row>
    <row r="127" spans="1:9" x14ac:dyDescent="0.25">
      <c r="A127" s="14">
        <f t="shared" si="8"/>
        <v>126</v>
      </c>
      <c r="B127" s="15">
        <f>LARGE('BACEN-SGS'!A:A,'grafico (3)'!A127)</f>
        <v>41883</v>
      </c>
      <c r="C127" s="21">
        <f>VLOOKUP($B127,'BACEN-SGS'!$A:$Z,'grafico (3)'!C$1,FALSE)/1000</f>
        <v>-8.7467999999999986</v>
      </c>
      <c r="D127" s="21">
        <f t="shared" si="4"/>
        <v>-8.2048416666666668</v>
      </c>
      <c r="E127" s="21">
        <f t="shared" si="5"/>
        <v>8.2048416666666668</v>
      </c>
      <c r="F127" s="21">
        <f>VLOOKUP($B127,'BACEN-SGS'!$A:$Z,'grafico (3)'!F$1,FALSE)/1000</f>
        <v>7.0583</v>
      </c>
      <c r="G127" s="21">
        <f t="shared" si="6"/>
        <v>7.1475499999999998</v>
      </c>
      <c r="H127" s="21"/>
      <c r="I127" s="21"/>
    </row>
    <row r="128" spans="1:9" x14ac:dyDescent="0.25">
      <c r="A128" s="14">
        <f t="shared" si="8"/>
        <v>127</v>
      </c>
      <c r="B128" s="15">
        <f>LARGE('BACEN-SGS'!A:A,'grafico (3)'!A128)</f>
        <v>41852</v>
      </c>
      <c r="C128" s="21">
        <f>VLOOKUP($B128,'BACEN-SGS'!$A:$Z,'grafico (3)'!C$1,FALSE)/1000</f>
        <v>-6.7172000000000001</v>
      </c>
      <c r="D128" s="21">
        <f t="shared" si="4"/>
        <v>-8.1555727272727268</v>
      </c>
      <c r="E128" s="21">
        <f t="shared" si="5"/>
        <v>8.1555727272727268</v>
      </c>
      <c r="F128" s="21">
        <f>VLOOKUP($B128,'BACEN-SGS'!$A:$Z,'grafico (3)'!F$1,FALSE)/1000</f>
        <v>8.5920000000000005</v>
      </c>
      <c r="G128" s="21">
        <f t="shared" si="6"/>
        <v>7.1556636363636361</v>
      </c>
      <c r="H128" s="21"/>
      <c r="I128" s="21"/>
    </row>
    <row r="129" spans="1:9" x14ac:dyDescent="0.25">
      <c r="A129" s="14">
        <f t="shared" si="8"/>
        <v>128</v>
      </c>
      <c r="B129" s="15">
        <f>LARGE('BACEN-SGS'!A:A,'grafico (3)'!A129)</f>
        <v>41821</v>
      </c>
      <c r="C129" s="21">
        <f>VLOOKUP($B129,'BACEN-SGS'!$A:$Z,'grafico (3)'!C$1,FALSE)/1000</f>
        <v>-11.1004</v>
      </c>
      <c r="D129" s="21">
        <f t="shared" si="4"/>
        <v>-8.2994099999999982</v>
      </c>
      <c r="E129" s="21">
        <f t="shared" si="5"/>
        <v>8.2994099999999982</v>
      </c>
      <c r="F129" s="21">
        <f>VLOOKUP($B129,'BACEN-SGS'!$A:$Z,'grafico (3)'!F$1,FALSE)/1000</f>
        <v>9.8767999999999994</v>
      </c>
      <c r="G129" s="21">
        <f t="shared" si="6"/>
        <v>7.0120300000000002</v>
      </c>
      <c r="H129" s="21"/>
      <c r="I129" s="21"/>
    </row>
    <row r="130" spans="1:9" x14ac:dyDescent="0.25">
      <c r="A130" s="14">
        <f t="shared" si="8"/>
        <v>129</v>
      </c>
      <c r="B130" s="15">
        <f>LARGE('BACEN-SGS'!A:A,'grafico (3)'!A130)</f>
        <v>41791</v>
      </c>
      <c r="C130" s="21">
        <f>VLOOKUP($B130,'BACEN-SGS'!$A:$Z,'grafico (3)'!C$1,FALSE)/1000</f>
        <v>-5.4213999999999993</v>
      </c>
      <c r="D130" s="21">
        <f t="shared" si="4"/>
        <v>-7.988188888888887</v>
      </c>
      <c r="E130" s="21">
        <f t="shared" si="5"/>
        <v>7.988188888888887</v>
      </c>
      <c r="F130" s="21">
        <f>VLOOKUP($B130,'BACEN-SGS'!$A:$Z,'grafico (3)'!F$1,FALSE)/1000</f>
        <v>5.7385999999999999</v>
      </c>
      <c r="G130" s="21">
        <f t="shared" si="6"/>
        <v>6.6937222222222221</v>
      </c>
      <c r="H130" s="21"/>
      <c r="I130" s="21"/>
    </row>
    <row r="131" spans="1:9" x14ac:dyDescent="0.25">
      <c r="A131" s="14">
        <f t="shared" si="8"/>
        <v>130</v>
      </c>
      <c r="B131" s="15">
        <f>LARGE('BACEN-SGS'!A:A,'grafico (3)'!A131)</f>
        <v>41760</v>
      </c>
      <c r="C131" s="21">
        <f>VLOOKUP($B131,'BACEN-SGS'!$A:$Z,'grafico (3)'!C$1,FALSE)/1000</f>
        <v>-7.4693000000000005</v>
      </c>
      <c r="D131" s="21">
        <f t="shared" si="4"/>
        <v>-8.3090374999999987</v>
      </c>
      <c r="E131" s="21">
        <f t="shared" si="5"/>
        <v>8.3090374999999987</v>
      </c>
      <c r="F131" s="21">
        <f>VLOOKUP($B131,'BACEN-SGS'!$A:$Z,'grafico (3)'!F$1,FALSE)/1000</f>
        <v>7.9186000000000005</v>
      </c>
      <c r="G131" s="21">
        <f t="shared" si="6"/>
        <v>6.8131124999999999</v>
      </c>
      <c r="H131" s="21"/>
      <c r="I131" s="21"/>
    </row>
    <row r="132" spans="1:9" x14ac:dyDescent="0.25">
      <c r="A132" s="14">
        <f t="shared" si="8"/>
        <v>131</v>
      </c>
      <c r="B132" s="15">
        <f>LARGE('BACEN-SGS'!A:A,'grafico (3)'!A132)</f>
        <v>41730</v>
      </c>
      <c r="C132" s="21">
        <f>VLOOKUP($B132,'BACEN-SGS'!$A:$Z,'grafico (3)'!C$1,FALSE)/1000</f>
        <v>-8.9534000000000002</v>
      </c>
      <c r="D132" s="21">
        <f t="shared" si="4"/>
        <v>-8.4290000000000003</v>
      </c>
      <c r="E132" s="21">
        <f t="shared" si="5"/>
        <v>8.4290000000000003</v>
      </c>
      <c r="F132" s="21">
        <f>VLOOKUP($B132,'BACEN-SGS'!$A:$Z,'grafico (3)'!F$1,FALSE)/1000</f>
        <v>6.9888999999999992</v>
      </c>
      <c r="G132" s="21">
        <f t="shared" si="6"/>
        <v>6.6551857142857145</v>
      </c>
      <c r="H132" s="21"/>
      <c r="I132" s="21"/>
    </row>
    <row r="133" spans="1:9" x14ac:dyDescent="0.25">
      <c r="A133" s="14">
        <f t="shared" si="8"/>
        <v>132</v>
      </c>
      <c r="B133" s="15">
        <f>LARGE('BACEN-SGS'!A:A,'grafico (3)'!A133)</f>
        <v>41699</v>
      </c>
      <c r="C133" s="21">
        <f>VLOOKUP($B133,'BACEN-SGS'!$A:$Z,'grafico (3)'!C$1,FALSE)/1000</f>
        <v>-8.2989999999999995</v>
      </c>
      <c r="D133" s="21">
        <f t="shared" ref="D133:D138" si="9">AVERAGE(C133:C144)</f>
        <v>-8.3415999999999997</v>
      </c>
      <c r="E133" s="21">
        <f t="shared" ref="E133:E138" si="10">D133*-1</f>
        <v>8.3415999999999997</v>
      </c>
      <c r="F133" s="21">
        <f>VLOOKUP($B133,'BACEN-SGS'!$A:$Z,'grafico (3)'!F$1,FALSE)/1000</f>
        <v>7.0810000000000004</v>
      </c>
      <c r="G133" s="21">
        <f t="shared" ref="G133:G138" si="11">AVERAGE(F133:F144)</f>
        <v>6.599566666666667</v>
      </c>
      <c r="H133" s="21"/>
      <c r="I133" s="21"/>
    </row>
    <row r="134" spans="1:9" x14ac:dyDescent="0.25">
      <c r="A134" s="14">
        <f t="shared" si="8"/>
        <v>133</v>
      </c>
      <c r="B134" s="15">
        <f>LARGE('BACEN-SGS'!A:A,'grafico (3)'!A134)</f>
        <v>41671</v>
      </c>
      <c r="C134" s="21">
        <f>VLOOKUP($B134,'BACEN-SGS'!$A:$Z,'grafico (3)'!C$1,FALSE)/1000</f>
        <v>-8.9052999999999987</v>
      </c>
      <c r="D134" s="21">
        <f t="shared" si="9"/>
        <v>-8.3501200000000004</v>
      </c>
      <c r="E134" s="21">
        <f t="shared" si="10"/>
        <v>8.3501200000000004</v>
      </c>
      <c r="F134" s="21">
        <f>VLOOKUP($B134,'BACEN-SGS'!$A:$Z,'grafico (3)'!F$1,FALSE)/1000</f>
        <v>5.4317000000000002</v>
      </c>
      <c r="G134" s="21">
        <f t="shared" si="11"/>
        <v>6.5032799999999993</v>
      </c>
      <c r="H134" s="21"/>
      <c r="I134" s="21"/>
    </row>
    <row r="135" spans="1:9" x14ac:dyDescent="0.25">
      <c r="A135" s="14">
        <f t="shared" si="8"/>
        <v>134</v>
      </c>
      <c r="B135" s="15">
        <f>LARGE('BACEN-SGS'!A:A,'grafico (3)'!A135)</f>
        <v>41640</v>
      </c>
      <c r="C135" s="21">
        <f>VLOOKUP($B135,'BACEN-SGS'!$A:$Z,'grafico (3)'!C$1,FALSE)/1000</f>
        <v>-14.1257</v>
      </c>
      <c r="D135" s="21">
        <f t="shared" si="9"/>
        <v>-8.2113250000000004</v>
      </c>
      <c r="E135" s="21">
        <f t="shared" si="10"/>
        <v>8.2113250000000004</v>
      </c>
      <c r="F135" s="21">
        <f>VLOOKUP($B135,'BACEN-SGS'!$A:$Z,'grafico (3)'!F$1,FALSE)/1000</f>
        <v>8.6481000000000012</v>
      </c>
      <c r="G135" s="21">
        <f t="shared" si="11"/>
        <v>6.7711749999999995</v>
      </c>
      <c r="H135" s="21"/>
      <c r="I135" s="21"/>
    </row>
    <row r="136" spans="1:9" x14ac:dyDescent="0.25">
      <c r="A136" s="14">
        <f t="shared" si="8"/>
        <v>135</v>
      </c>
      <c r="B136" s="15">
        <f>LARGE('BACEN-SGS'!A:A,'grafico (3)'!A136)</f>
        <v>41609</v>
      </c>
      <c r="C136" s="21">
        <f>VLOOKUP($B136,'BACEN-SGS'!$A:$Z,'grafico (3)'!C$1,FALSE)/1000</f>
        <v>-5.0164</v>
      </c>
      <c r="D136" s="21">
        <f t="shared" si="9"/>
        <v>-6.2398666666666669</v>
      </c>
      <c r="E136" s="21">
        <f t="shared" si="10"/>
        <v>6.2398666666666669</v>
      </c>
      <c r="F136" s="21">
        <f>VLOOKUP($B136,'BACEN-SGS'!$A:$Z,'grafico (3)'!F$1,FALSE)/1000</f>
        <v>2.0869</v>
      </c>
      <c r="G136" s="21">
        <f t="shared" si="11"/>
        <v>6.1455333333333328</v>
      </c>
      <c r="H136" s="21"/>
      <c r="I136" s="21"/>
    </row>
    <row r="137" spans="1:9" x14ac:dyDescent="0.25">
      <c r="A137" s="14">
        <f t="shared" si="8"/>
        <v>136</v>
      </c>
      <c r="B137" s="15">
        <f>LARGE('BACEN-SGS'!A:A,'grafico (3)'!A137)</f>
        <v>41579</v>
      </c>
      <c r="C137" s="21">
        <f>VLOOKUP($B137,'BACEN-SGS'!$A:$Z,'grafico (3)'!C$1,FALSE)/1000</f>
        <v>-6.1058000000000003</v>
      </c>
      <c r="D137" s="21">
        <f t="shared" si="9"/>
        <v>-6.8515999999999995</v>
      </c>
      <c r="E137" s="21">
        <f t="shared" si="10"/>
        <v>6.8515999999999995</v>
      </c>
      <c r="F137" s="21">
        <f>VLOOKUP($B137,'BACEN-SGS'!$A:$Z,'grafico (3)'!F$1,FALSE)/1000</f>
        <v>9.4004999999999992</v>
      </c>
      <c r="G137" s="21">
        <f t="shared" si="11"/>
        <v>8.1748499999999993</v>
      </c>
      <c r="H137" s="21"/>
      <c r="I137" s="21"/>
    </row>
    <row r="138" spans="1:9" x14ac:dyDescent="0.25">
      <c r="A138" s="14">
        <f t="shared" si="8"/>
        <v>137</v>
      </c>
      <c r="B138" s="15">
        <f>LARGE('BACEN-SGS'!A:A,'grafico (3)'!A138)</f>
        <v>41548</v>
      </c>
      <c r="C138" s="21">
        <f>VLOOKUP($B138,'BACEN-SGS'!$A:$Z,'grafico (3)'!C$1,FALSE)/1000</f>
        <v>-7.5973999999999995</v>
      </c>
      <c r="D138" s="21">
        <f t="shared" si="9"/>
        <v>-7.5973999999999995</v>
      </c>
      <c r="E138" s="21">
        <f t="shared" si="10"/>
        <v>7.5973999999999995</v>
      </c>
      <c r="F138" s="21">
        <f>VLOOKUP($B138,'BACEN-SGS'!$A:$Z,'grafico (3)'!F$1,FALSE)/1000</f>
        <v>6.9491999999999994</v>
      </c>
      <c r="G138" s="21">
        <f t="shared" si="11"/>
        <v>6.9491999999999994</v>
      </c>
      <c r="H138" s="21"/>
      <c r="I138" s="21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cores</vt:lpstr>
      <vt:lpstr>BACEN-SGS</vt:lpstr>
      <vt:lpstr>grafico</vt:lpstr>
      <vt:lpstr>grafico (2)</vt:lpstr>
      <vt:lpstr>grafico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Luiz Brito</dc:creator>
  <cp:lastModifiedBy>Andre Luiz Brito</cp:lastModifiedBy>
  <dcterms:created xsi:type="dcterms:W3CDTF">2025-03-12T19:13:59Z</dcterms:created>
  <dcterms:modified xsi:type="dcterms:W3CDTF">2025-03-12T19:27:55Z</dcterms:modified>
</cp:coreProperties>
</file>