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gdrive\projects\masterthesis\data\"/>
    </mc:Choice>
  </mc:AlternateContent>
  <xr:revisionPtr revIDLastSave="0" documentId="13_ncr:1_{FAAFF3F0-2203-4B20-8AB5-D278A785B5FA}" xr6:coauthVersionLast="47" xr6:coauthVersionMax="47" xr10:uidLastSave="{00000000-0000-0000-0000-000000000000}"/>
  <bookViews>
    <workbookView xWindow="-120" yWindow="-120" windowWidth="29040" windowHeight="15720" tabRatio="814" activeTab="4" xr2:uid="{E541E546-3513-455E-8D90-68968F86EB05}"/>
  </bookViews>
  <sheets>
    <sheet name="tabela_5938_GDP" sheetId="3" r:id="rId1"/>
    <sheet name="tabela_4092_workers" sheetId="4" r:id="rId2"/>
    <sheet name="tabela_6371_hours" sheetId="2" r:id="rId3"/>
    <sheet name="average" sheetId="6" r:id="rId4"/>
    <sheet name="productivity" sheetId="1" r:id="rId5"/>
  </sheets>
  <definedNames>
    <definedName name="_xlnm._FilterDatabase" localSheetId="0" hidden="1">tabela_5938_GDP!$A$1:$F$561</definedName>
    <definedName name="_xlnm._FilterDatabase" localSheetId="2" hidden="1">tabela_6371_hours!$A$1:$F$29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30" i="6"/>
  <c r="H30" i="6"/>
  <c r="G30" i="6"/>
  <c r="F30" i="6"/>
  <c r="I29" i="6"/>
  <c r="H29" i="6"/>
  <c r="G29" i="6"/>
  <c r="F29" i="6"/>
  <c r="I28" i="6"/>
  <c r="H28" i="6"/>
  <c r="G28" i="6"/>
  <c r="F28" i="6"/>
  <c r="I27" i="6"/>
  <c r="H27" i="6"/>
  <c r="G27" i="6"/>
  <c r="F27" i="6"/>
  <c r="I26" i="6"/>
  <c r="H26" i="6"/>
  <c r="G26" i="6"/>
  <c r="F26" i="6"/>
  <c r="I25" i="6"/>
  <c r="H25" i="6"/>
  <c r="G25" i="6"/>
  <c r="F25" i="6"/>
  <c r="I24" i="6"/>
  <c r="H24" i="6"/>
  <c r="G24" i="6"/>
  <c r="F24" i="6"/>
  <c r="I23" i="6"/>
  <c r="H23" i="6"/>
  <c r="G23" i="6"/>
  <c r="F23" i="6"/>
  <c r="I22" i="6"/>
  <c r="H22" i="6"/>
  <c r="G22" i="6"/>
  <c r="F22" i="6"/>
  <c r="I21" i="6"/>
  <c r="H21" i="6"/>
  <c r="G21" i="6"/>
  <c r="F21" i="6"/>
  <c r="I20" i="6"/>
  <c r="H20" i="6"/>
  <c r="G20" i="6"/>
  <c r="F20" i="6"/>
  <c r="I19" i="6"/>
  <c r="H19" i="6"/>
  <c r="G19" i="6"/>
  <c r="F19" i="6"/>
  <c r="I18" i="6"/>
  <c r="H18" i="6"/>
  <c r="G18" i="6"/>
  <c r="F18" i="6"/>
  <c r="I17" i="6"/>
  <c r="H17" i="6"/>
  <c r="G17" i="6"/>
  <c r="F17" i="6"/>
  <c r="I16" i="6"/>
  <c r="H16" i="6"/>
  <c r="G16" i="6"/>
  <c r="F16" i="6"/>
  <c r="I15" i="6"/>
  <c r="H15" i="6"/>
  <c r="G15" i="6"/>
  <c r="F15" i="6"/>
  <c r="I14" i="6"/>
  <c r="H14" i="6"/>
  <c r="G14" i="6"/>
  <c r="F14" i="6"/>
  <c r="I13" i="6"/>
  <c r="H13" i="6"/>
  <c r="G13" i="6"/>
  <c r="F13" i="6"/>
  <c r="I12" i="6"/>
  <c r="H12" i="6"/>
  <c r="G12" i="6"/>
  <c r="F12" i="6"/>
  <c r="I11" i="6"/>
  <c r="H11" i="6"/>
  <c r="G11" i="6"/>
  <c r="F11" i="6"/>
  <c r="I10" i="6"/>
  <c r="H10" i="6"/>
  <c r="G10" i="6"/>
  <c r="F10" i="6"/>
  <c r="I9" i="6"/>
  <c r="H9" i="6"/>
  <c r="G9" i="6"/>
  <c r="F9" i="6"/>
  <c r="I8" i="6"/>
  <c r="H8" i="6"/>
  <c r="G8" i="6"/>
  <c r="F8" i="6"/>
  <c r="I7" i="6"/>
  <c r="H7" i="6"/>
  <c r="G7" i="6"/>
  <c r="F7" i="6"/>
  <c r="I6" i="6"/>
  <c r="H6" i="6"/>
  <c r="G6" i="6"/>
  <c r="F6" i="6"/>
  <c r="I5" i="6"/>
  <c r="H5" i="6"/>
  <c r="G5" i="6"/>
  <c r="F5" i="6"/>
  <c r="I4" i="6"/>
  <c r="H4" i="6"/>
  <c r="G4" i="6"/>
  <c r="F4" i="6"/>
  <c r="I3" i="6"/>
  <c r="H3" i="6"/>
  <c r="G3" i="6"/>
  <c r="F3" i="6"/>
  <c r="I2" i="6"/>
  <c r="H2" i="6"/>
  <c r="G2" i="6"/>
  <c r="F2" i="6"/>
  <c r="E30" i="6"/>
  <c r="E31" i="6" s="1"/>
  <c r="D30" i="6"/>
  <c r="C30" i="6"/>
  <c r="B30" i="6"/>
  <c r="E29" i="6"/>
  <c r="D29" i="6"/>
  <c r="C29" i="6"/>
  <c r="B29" i="6"/>
  <c r="J29" i="6" s="1"/>
  <c r="D28" i="1" s="1"/>
  <c r="E28" i="6"/>
  <c r="D28" i="6"/>
  <c r="C28" i="6"/>
  <c r="B28" i="6"/>
  <c r="J28" i="6" s="1"/>
  <c r="D27" i="1" s="1"/>
  <c r="E27" i="6"/>
  <c r="D27" i="6"/>
  <c r="C27" i="6"/>
  <c r="B27" i="6"/>
  <c r="J27" i="6" s="1"/>
  <c r="D26" i="1" s="1"/>
  <c r="E26" i="6"/>
  <c r="D26" i="6"/>
  <c r="C26" i="6"/>
  <c r="B26" i="6"/>
  <c r="J26" i="6" s="1"/>
  <c r="D25" i="1" s="1"/>
  <c r="E25" i="6"/>
  <c r="D25" i="6"/>
  <c r="C25" i="6"/>
  <c r="B25" i="6"/>
  <c r="J25" i="6" s="1"/>
  <c r="D24" i="1" s="1"/>
  <c r="E24" i="6"/>
  <c r="D24" i="6"/>
  <c r="C24" i="6"/>
  <c r="B24" i="6"/>
  <c r="J24" i="6" s="1"/>
  <c r="D23" i="1" s="1"/>
  <c r="E23" i="6"/>
  <c r="D23" i="6"/>
  <c r="C23" i="6"/>
  <c r="B23" i="6"/>
  <c r="J23" i="6" s="1"/>
  <c r="D22" i="1" s="1"/>
  <c r="E22" i="6"/>
  <c r="J22" i="6" s="1"/>
  <c r="D21" i="1" s="1"/>
  <c r="D22" i="6"/>
  <c r="C22" i="6"/>
  <c r="B22" i="6"/>
  <c r="E21" i="6"/>
  <c r="D21" i="6"/>
  <c r="C21" i="6"/>
  <c r="B21" i="6"/>
  <c r="J21" i="6" s="1"/>
  <c r="D20" i="1" s="1"/>
  <c r="E20" i="6"/>
  <c r="D20" i="6"/>
  <c r="C20" i="6"/>
  <c r="B20" i="6"/>
  <c r="J20" i="6" s="1"/>
  <c r="D19" i="1" s="1"/>
  <c r="E19" i="6"/>
  <c r="D19" i="6"/>
  <c r="C19" i="6"/>
  <c r="B19" i="6"/>
  <c r="J19" i="6" s="1"/>
  <c r="D18" i="1" s="1"/>
  <c r="E18" i="6"/>
  <c r="D18" i="6"/>
  <c r="C18" i="6"/>
  <c r="B18" i="6"/>
  <c r="J18" i="6" s="1"/>
  <c r="D17" i="1" s="1"/>
  <c r="E17" i="6"/>
  <c r="D17" i="6"/>
  <c r="C17" i="6"/>
  <c r="B17" i="6"/>
  <c r="J17" i="6" s="1"/>
  <c r="D16" i="1" s="1"/>
  <c r="E16" i="6"/>
  <c r="D16" i="6"/>
  <c r="C16" i="6"/>
  <c r="B16" i="6"/>
  <c r="J16" i="6" s="1"/>
  <c r="D15" i="1" s="1"/>
  <c r="E15" i="6"/>
  <c r="D15" i="6"/>
  <c r="C15" i="6"/>
  <c r="B15" i="6"/>
  <c r="J15" i="6" s="1"/>
  <c r="D14" i="1" s="1"/>
  <c r="E14" i="6"/>
  <c r="J14" i="6" s="1"/>
  <c r="D13" i="1" s="1"/>
  <c r="D14" i="6"/>
  <c r="C14" i="6"/>
  <c r="B14" i="6"/>
  <c r="E13" i="6"/>
  <c r="D13" i="6"/>
  <c r="C13" i="6"/>
  <c r="B13" i="6"/>
  <c r="J13" i="6" s="1"/>
  <c r="D12" i="1" s="1"/>
  <c r="E12" i="6"/>
  <c r="D12" i="6"/>
  <c r="C12" i="6"/>
  <c r="B12" i="6"/>
  <c r="J12" i="6" s="1"/>
  <c r="D11" i="1" s="1"/>
  <c r="E11" i="6"/>
  <c r="D11" i="6"/>
  <c r="C11" i="6"/>
  <c r="B11" i="6"/>
  <c r="J11" i="6" s="1"/>
  <c r="D10" i="1" s="1"/>
  <c r="E10" i="6"/>
  <c r="D10" i="6"/>
  <c r="C10" i="6"/>
  <c r="B10" i="6"/>
  <c r="J10" i="6" s="1"/>
  <c r="D9" i="1" s="1"/>
  <c r="E9" i="6"/>
  <c r="D9" i="6"/>
  <c r="C9" i="6"/>
  <c r="B9" i="6"/>
  <c r="J9" i="6" s="1"/>
  <c r="D8" i="1" s="1"/>
  <c r="E8" i="6"/>
  <c r="D8" i="6"/>
  <c r="C8" i="6"/>
  <c r="B8" i="6"/>
  <c r="J8" i="6" s="1"/>
  <c r="D7" i="1" s="1"/>
  <c r="E7" i="6"/>
  <c r="D7" i="6"/>
  <c r="C7" i="6"/>
  <c r="B7" i="6"/>
  <c r="J7" i="6" s="1"/>
  <c r="D6" i="1" s="1"/>
  <c r="E6" i="6"/>
  <c r="J6" i="6" s="1"/>
  <c r="D5" i="1" s="1"/>
  <c r="D6" i="6"/>
  <c r="C6" i="6"/>
  <c r="B6" i="6"/>
  <c r="E5" i="6"/>
  <c r="D5" i="6"/>
  <c r="C5" i="6"/>
  <c r="B5" i="6"/>
  <c r="J5" i="6" s="1"/>
  <c r="D4" i="1" s="1"/>
  <c r="E4" i="6"/>
  <c r="D4" i="6"/>
  <c r="C4" i="6"/>
  <c r="B4" i="6"/>
  <c r="J4" i="6" s="1"/>
  <c r="D3" i="1" s="1"/>
  <c r="E3" i="6"/>
  <c r="D3" i="6"/>
  <c r="C3" i="6"/>
  <c r="B3" i="6"/>
  <c r="J3" i="6" s="1"/>
  <c r="D2" i="1" s="1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31" i="6" l="1"/>
  <c r="J30" i="6"/>
  <c r="B31" i="6"/>
  <c r="C31" i="6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29" i="1" l="1"/>
  <c r="J31" i="6"/>
  <c r="D30" i="1" s="1"/>
  <c r="E6" i="1"/>
  <c r="E23" i="1"/>
  <c r="E8" i="1"/>
  <c r="E15" i="1"/>
  <c r="E25" i="1"/>
  <c r="E22" i="1"/>
  <c r="E9" i="1"/>
  <c r="E26" i="1"/>
  <c r="E24" i="1"/>
  <c r="E2" i="1"/>
  <c r="E11" i="1"/>
  <c r="E19" i="1"/>
  <c r="E27" i="1"/>
  <c r="E14" i="1"/>
  <c r="E16" i="1"/>
  <c r="E10" i="1"/>
  <c r="E3" i="1"/>
  <c r="E12" i="1"/>
  <c r="E20" i="1"/>
  <c r="E28" i="1"/>
  <c r="E17" i="1"/>
  <c r="E18" i="1"/>
  <c r="E4" i="1"/>
  <c r="E5" i="1"/>
  <c r="E13" i="1"/>
  <c r="E21" i="1"/>
  <c r="E29" i="1"/>
  <c r="C7" i="1"/>
  <c r="E7" i="1"/>
  <c r="C4" i="1"/>
  <c r="C12" i="1"/>
  <c r="C20" i="1"/>
  <c r="C28" i="1"/>
  <c r="C6" i="1"/>
  <c r="C14" i="1"/>
  <c r="C22" i="1"/>
  <c r="C18" i="1"/>
  <c r="C15" i="1"/>
  <c r="C16" i="1"/>
  <c r="C23" i="1"/>
  <c r="C17" i="1"/>
  <c r="C25" i="1"/>
  <c r="C5" i="1"/>
  <c r="C13" i="1"/>
  <c r="C21" i="1"/>
  <c r="C29" i="1"/>
  <c r="C8" i="1"/>
  <c r="C24" i="1"/>
  <c r="C9" i="1"/>
  <c r="C2" i="1"/>
  <c r="C10" i="1"/>
  <c r="C26" i="1"/>
  <c r="C3" i="1"/>
  <c r="C11" i="1"/>
  <c r="C19" i="1"/>
  <c r="C27" i="1"/>
  <c r="B30" i="1"/>
  <c r="E30" i="1" l="1"/>
  <c r="F2" i="1" s="1"/>
  <c r="C30" i="1"/>
</calcChain>
</file>

<file path=xl/sharedStrings.xml><?xml version="1.0" encoding="utf-8"?>
<sst xmlns="http://schemas.openxmlformats.org/spreadsheetml/2006/main" count="734" uniqueCount="80">
  <si>
    <t>Distrito Federal</t>
  </si>
  <si>
    <t>Goiás</t>
  </si>
  <si>
    <t>Mato Grosso</t>
  </si>
  <si>
    <t>Mato Grosso do Sul</t>
  </si>
  <si>
    <t>Rio Grande do Sul</t>
  </si>
  <si>
    <t>Santa Catarina</t>
  </si>
  <si>
    <t>Paraná</t>
  </si>
  <si>
    <t>São Paulo</t>
  </si>
  <si>
    <t>Rio de Janeiro</t>
  </si>
  <si>
    <t>Espírito Santo</t>
  </si>
  <si>
    <t>Minas Gerais</t>
  </si>
  <si>
    <t>Bahia</t>
  </si>
  <si>
    <t>Sergipe</t>
  </si>
  <si>
    <t>Alagoas</t>
  </si>
  <si>
    <t>Pernambuco</t>
  </si>
  <si>
    <t>Paraíba</t>
  </si>
  <si>
    <t>Rio Grande do Norte</t>
  </si>
  <si>
    <t>Ceará</t>
  </si>
  <si>
    <t>Piauí</t>
  </si>
  <si>
    <t>Maranhão</t>
  </si>
  <si>
    <t>Tocantins</t>
  </si>
  <si>
    <t>Amapá</t>
  </si>
  <si>
    <t>Pará</t>
  </si>
  <si>
    <t>Roraima</t>
  </si>
  <si>
    <t>Amazonas</t>
  </si>
  <si>
    <t>Acre</t>
  </si>
  <si>
    <t>Rondônia</t>
  </si>
  <si>
    <t>Brasil</t>
  </si>
  <si>
    <t>mean</t>
  </si>
  <si>
    <t>2019-12-01</t>
  </si>
  <si>
    <t>2019-09-01</t>
  </si>
  <si>
    <t>2019-06-01</t>
  </si>
  <si>
    <t>2019-03-01</t>
  </si>
  <si>
    <t>UF</t>
  </si>
  <si>
    <t>ano</t>
  </si>
  <si>
    <t>PIB_reais</t>
  </si>
  <si>
    <t>Ratio</t>
  </si>
  <si>
    <t>PIB</t>
  </si>
  <si>
    <t>SP</t>
  </si>
  <si>
    <t>RJ</t>
  </si>
  <si>
    <t>MG</t>
  </si>
  <si>
    <t>RS</t>
  </si>
  <si>
    <t>PR</t>
  </si>
  <si>
    <t>SC</t>
  </si>
  <si>
    <t>BA</t>
  </si>
  <si>
    <t>DF</t>
  </si>
  <si>
    <t>GO</t>
  </si>
  <si>
    <t>PE</t>
  </si>
  <si>
    <t>PA</t>
  </si>
  <si>
    <t>CE</t>
  </si>
  <si>
    <t>MT</t>
  </si>
  <si>
    <t>ES</t>
  </si>
  <si>
    <t>AM</t>
  </si>
  <si>
    <t>MS</t>
  </si>
  <si>
    <t>MA</t>
  </si>
  <si>
    <t>RN</t>
  </si>
  <si>
    <t>PB</t>
  </si>
  <si>
    <t>AL</t>
  </si>
  <si>
    <t>PI</t>
  </si>
  <si>
    <t>RO</t>
  </si>
  <si>
    <t>SE</t>
  </si>
  <si>
    <t>TO</t>
  </si>
  <si>
    <t>AP</t>
  </si>
  <si>
    <t>AC</t>
  </si>
  <si>
    <t>RR</t>
  </si>
  <si>
    <t>workers</t>
  </si>
  <si>
    <t>4º trimestre 2019</t>
  </si>
  <si>
    <t>3º trimestre 2019</t>
  </si>
  <si>
    <t>2º trimestre 2019</t>
  </si>
  <si>
    <t>1º trimestre 2019</t>
  </si>
  <si>
    <t>State</t>
  </si>
  <si>
    <t>GDP</t>
  </si>
  <si>
    <t>Total Worked Hours</t>
  </si>
  <si>
    <t>Productivity</t>
  </si>
  <si>
    <t>Rest of Brasil</t>
  </si>
  <si>
    <t xml:space="preserve">GDP Participation </t>
  </si>
  <si>
    <t>LaTeX</t>
  </si>
  <si>
    <t>theta_Z = Z_2 / Z_1</t>
  </si>
  <si>
    <t>total worked hours</t>
  </si>
  <si>
    <t>average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</si>
</sst>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  <numFmt numFmtId="168" formatCode="_-* #,##0.0000_-;\-* #,##0.0000_-;_-* &quot;-&quot;??_-;_-@_-"/>
    <numFmt numFmtId="172" formatCode="_-* #,##0.00000000_-;\-* #,##0.000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1" applyFont="1"/>
    <xf numFmtId="0" fontId="0" fillId="0" borderId="0" xfId="0" applyAlignment="1">
      <alignment horizontal="left"/>
    </xf>
    <xf numFmtId="43" fontId="0" fillId="0" borderId="0" xfId="1" applyFont="1" applyAlignment="1">
      <alignment horizontal="left"/>
    </xf>
    <xf numFmtId="164" fontId="0" fillId="0" borderId="0" xfId="2" applyNumberFormat="1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2" applyNumberFormat="1" applyFont="1"/>
    <xf numFmtId="43" fontId="0" fillId="0" borderId="0" xfId="0" applyNumberFormat="1"/>
    <xf numFmtId="0" fontId="0" fillId="0" borderId="0" xfId="0" applyAlignment="1">
      <alignment horizontal="center" vertical="top" wrapText="1"/>
    </xf>
    <xf numFmtId="43" fontId="0" fillId="0" borderId="0" xfId="1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165" fontId="0" fillId="0" borderId="0" xfId="1" applyNumberFormat="1" applyFont="1"/>
    <xf numFmtId="166" fontId="0" fillId="0" borderId="0" xfId="1" applyNumberFormat="1" applyFont="1" applyAlignment="1">
      <alignment horizontal="center" vertical="top" wrapText="1"/>
    </xf>
    <xf numFmtId="166" fontId="0" fillId="0" borderId="0" xfId="1" applyNumberFormat="1" applyFont="1"/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/>
    </xf>
    <xf numFmtId="168" fontId="2" fillId="2" borderId="0" xfId="1" applyNumberFormat="1" applyFont="1" applyFill="1"/>
    <xf numFmtId="43" fontId="0" fillId="0" borderId="0" xfId="1" applyFont="1" applyBorder="1" applyAlignment="1">
      <alignment horizontal="center"/>
    </xf>
    <xf numFmtId="43" fontId="0" fillId="0" borderId="0" xfId="1" applyFont="1" applyBorder="1"/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43" fontId="0" fillId="0" borderId="2" xfId="1" applyFont="1" applyBorder="1"/>
    <xf numFmtId="43" fontId="0" fillId="0" borderId="3" xfId="1" applyFont="1" applyBorder="1"/>
    <xf numFmtId="43" fontId="0" fillId="0" borderId="1" xfId="1" applyFont="1" applyBorder="1"/>
    <xf numFmtId="43" fontId="0" fillId="0" borderId="1" xfId="1" applyFont="1" applyBorder="1" applyAlignment="1">
      <alignment horizontal="center" vertical="center" wrapText="1"/>
    </xf>
    <xf numFmtId="172" fontId="0" fillId="0" borderId="0" xfId="1" applyNumberFormat="1" applyFont="1"/>
    <xf numFmtId="166" fontId="0" fillId="0" borderId="0" xfId="1" applyNumberFormat="1" applyFont="1" applyAlignment="1">
      <alignment wrapText="1"/>
    </xf>
    <xf numFmtId="166" fontId="2" fillId="2" borderId="0" xfId="1" applyNumberFormat="1" applyFont="1" applyFill="1" applyAlignment="1">
      <alignment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639A-DE90-4667-A7EE-C3193E89123E}">
  <sheetPr filterMode="1"/>
  <dimension ref="A1:F561"/>
  <sheetViews>
    <sheetView workbookViewId="0">
      <pane ySplit="1" topLeftCell="A2" activePane="bottomLeft" state="frozen"/>
      <selection pane="bottomLeft" activeCell="B1" sqref="B1:B505"/>
    </sheetView>
  </sheetViews>
  <sheetFormatPr defaultRowHeight="15" x14ac:dyDescent="0.25"/>
  <cols>
    <col min="1" max="1" width="6.5703125" style="5" bestFit="1" customWidth="1"/>
    <col min="2" max="2" width="19.28515625" bestFit="1" customWidth="1"/>
    <col min="3" max="3" width="16.85546875" style="1" bestFit="1" customWidth="1"/>
    <col min="4" max="4" width="7.85546875" style="6" bestFit="1" customWidth="1"/>
    <col min="5" max="5" width="5.5703125" style="5" bestFit="1" customWidth="1"/>
    <col min="6" max="6" width="16.85546875" style="1" bestFit="1" customWidth="1"/>
  </cols>
  <sheetData>
    <row r="1" spans="1:6" s="2" customFormat="1" x14ac:dyDescent="0.25">
      <c r="A1" s="2" t="s">
        <v>34</v>
      </c>
      <c r="B1" s="2" t="s">
        <v>33</v>
      </c>
      <c r="C1" s="3" t="s">
        <v>35</v>
      </c>
      <c r="D1" s="4" t="s">
        <v>36</v>
      </c>
      <c r="E1" s="2" t="s">
        <v>33</v>
      </c>
      <c r="F1" s="3" t="s">
        <v>37</v>
      </c>
    </row>
    <row r="2" spans="1:6" hidden="1" x14ac:dyDescent="0.25">
      <c r="A2" s="5">
        <v>2002</v>
      </c>
      <c r="B2" t="s">
        <v>27</v>
      </c>
      <c r="C2" s="1">
        <v>1488787276</v>
      </c>
    </row>
    <row r="3" spans="1:6" hidden="1" x14ac:dyDescent="0.25">
      <c r="A3" s="5">
        <v>2002</v>
      </c>
      <c r="B3" t="s">
        <v>26</v>
      </c>
      <c r="C3" s="1">
        <v>7467630</v>
      </c>
    </row>
    <row r="4" spans="1:6" hidden="1" x14ac:dyDescent="0.25">
      <c r="A4" s="5">
        <v>2002</v>
      </c>
      <c r="B4" t="s">
        <v>25</v>
      </c>
      <c r="C4" s="1">
        <v>2971301</v>
      </c>
    </row>
    <row r="5" spans="1:6" hidden="1" x14ac:dyDescent="0.25">
      <c r="A5" s="5">
        <v>2002</v>
      </c>
      <c r="B5" t="s">
        <v>24</v>
      </c>
      <c r="C5" s="1">
        <v>22093338</v>
      </c>
    </row>
    <row r="6" spans="1:6" hidden="1" x14ac:dyDescent="0.25">
      <c r="A6" s="5">
        <v>2002</v>
      </c>
      <c r="B6" t="s">
        <v>23</v>
      </c>
      <c r="C6" s="1">
        <v>2392033</v>
      </c>
    </row>
    <row r="7" spans="1:6" hidden="1" x14ac:dyDescent="0.25">
      <c r="A7" s="5">
        <v>2002</v>
      </c>
      <c r="B7" t="s">
        <v>22</v>
      </c>
      <c r="C7" s="1">
        <v>26482159</v>
      </c>
    </row>
    <row r="8" spans="1:6" hidden="1" x14ac:dyDescent="0.25">
      <c r="A8" s="5">
        <v>2002</v>
      </c>
      <c r="B8" t="s">
        <v>21</v>
      </c>
      <c r="C8" s="1">
        <v>3173343</v>
      </c>
    </row>
    <row r="9" spans="1:6" hidden="1" x14ac:dyDescent="0.25">
      <c r="A9" s="5">
        <v>2002</v>
      </c>
      <c r="B9" t="s">
        <v>20</v>
      </c>
      <c r="C9" s="1">
        <v>5322563</v>
      </c>
    </row>
    <row r="10" spans="1:6" hidden="1" x14ac:dyDescent="0.25">
      <c r="A10" s="5">
        <v>2002</v>
      </c>
      <c r="B10" t="s">
        <v>19</v>
      </c>
      <c r="C10" s="1">
        <v>15924003</v>
      </c>
    </row>
    <row r="11" spans="1:6" hidden="1" x14ac:dyDescent="0.25">
      <c r="A11" s="5">
        <v>2002</v>
      </c>
      <c r="B11" t="s">
        <v>18</v>
      </c>
      <c r="C11" s="1">
        <v>7122635</v>
      </c>
    </row>
    <row r="12" spans="1:6" hidden="1" x14ac:dyDescent="0.25">
      <c r="A12" s="5">
        <v>2002</v>
      </c>
      <c r="B12" t="s">
        <v>17</v>
      </c>
      <c r="C12" s="1">
        <v>28718840</v>
      </c>
    </row>
    <row r="13" spans="1:6" hidden="1" x14ac:dyDescent="0.25">
      <c r="A13" s="5">
        <v>2002</v>
      </c>
      <c r="B13" t="s">
        <v>16</v>
      </c>
      <c r="C13" s="1">
        <v>13566803</v>
      </c>
    </row>
    <row r="14" spans="1:6" hidden="1" x14ac:dyDescent="0.25">
      <c r="A14" s="5">
        <v>2002</v>
      </c>
      <c r="B14" t="s">
        <v>15</v>
      </c>
      <c r="C14" s="1">
        <v>12747021</v>
      </c>
    </row>
    <row r="15" spans="1:6" hidden="1" x14ac:dyDescent="0.25">
      <c r="A15" s="5">
        <v>2002</v>
      </c>
      <c r="B15" t="s">
        <v>14</v>
      </c>
      <c r="C15" s="1">
        <v>36056032</v>
      </c>
    </row>
    <row r="16" spans="1:6" hidden="1" x14ac:dyDescent="0.25">
      <c r="A16" s="5">
        <v>2002</v>
      </c>
      <c r="B16" t="s">
        <v>13</v>
      </c>
      <c r="C16" s="1">
        <v>11536853</v>
      </c>
    </row>
    <row r="17" spans="1:3" hidden="1" x14ac:dyDescent="0.25">
      <c r="A17" s="5">
        <v>2002</v>
      </c>
      <c r="B17" t="s">
        <v>12</v>
      </c>
      <c r="C17" s="1">
        <v>10332494</v>
      </c>
    </row>
    <row r="18" spans="1:3" hidden="1" x14ac:dyDescent="0.25">
      <c r="A18" s="5">
        <v>2002</v>
      </c>
      <c r="B18" t="s">
        <v>11</v>
      </c>
      <c r="C18" s="1">
        <v>58842976</v>
      </c>
    </row>
    <row r="19" spans="1:3" hidden="1" x14ac:dyDescent="0.25">
      <c r="A19" s="5">
        <v>2002</v>
      </c>
      <c r="B19" t="s">
        <v>10</v>
      </c>
      <c r="C19" s="1">
        <v>124071066</v>
      </c>
    </row>
    <row r="20" spans="1:3" hidden="1" x14ac:dyDescent="0.25">
      <c r="A20" s="5">
        <v>2002</v>
      </c>
      <c r="B20" t="s">
        <v>9</v>
      </c>
      <c r="C20" s="1">
        <v>27048997</v>
      </c>
    </row>
    <row r="21" spans="1:3" hidden="1" x14ac:dyDescent="0.25">
      <c r="A21" s="5">
        <v>2002</v>
      </c>
      <c r="B21" t="s">
        <v>8</v>
      </c>
      <c r="C21" s="1">
        <v>184310915</v>
      </c>
    </row>
    <row r="22" spans="1:3" hidden="1" x14ac:dyDescent="0.25">
      <c r="A22" s="5">
        <v>2002</v>
      </c>
      <c r="B22" t="s">
        <v>7</v>
      </c>
      <c r="C22" s="1">
        <v>518878815</v>
      </c>
    </row>
    <row r="23" spans="1:3" hidden="1" x14ac:dyDescent="0.25">
      <c r="A23" s="5">
        <v>2002</v>
      </c>
      <c r="B23" t="s">
        <v>6</v>
      </c>
      <c r="C23" s="1">
        <v>88235715</v>
      </c>
    </row>
    <row r="24" spans="1:3" hidden="1" x14ac:dyDescent="0.25">
      <c r="A24" s="5">
        <v>2002</v>
      </c>
      <c r="B24" t="s">
        <v>5</v>
      </c>
      <c r="C24" s="1">
        <v>54481893</v>
      </c>
    </row>
    <row r="25" spans="1:3" hidden="1" x14ac:dyDescent="0.25">
      <c r="A25" s="5">
        <v>2002</v>
      </c>
      <c r="B25" t="s">
        <v>4</v>
      </c>
      <c r="C25" s="1">
        <v>98847211</v>
      </c>
    </row>
    <row r="26" spans="1:3" hidden="1" x14ac:dyDescent="0.25">
      <c r="A26" s="5">
        <v>2002</v>
      </c>
      <c r="B26" t="s">
        <v>3</v>
      </c>
      <c r="C26" s="1">
        <v>16440424</v>
      </c>
    </row>
    <row r="27" spans="1:3" hidden="1" x14ac:dyDescent="0.25">
      <c r="A27" s="5">
        <v>2002</v>
      </c>
      <c r="B27" t="s">
        <v>2</v>
      </c>
      <c r="C27" s="1">
        <v>19190653</v>
      </c>
    </row>
    <row r="28" spans="1:3" hidden="1" x14ac:dyDescent="0.25">
      <c r="A28" s="5">
        <v>2002</v>
      </c>
      <c r="B28" t="s">
        <v>1</v>
      </c>
      <c r="C28" s="1">
        <v>38629365</v>
      </c>
    </row>
    <row r="29" spans="1:3" hidden="1" x14ac:dyDescent="0.25">
      <c r="A29" s="5">
        <v>2002</v>
      </c>
      <c r="B29" t="s">
        <v>0</v>
      </c>
      <c r="C29" s="1">
        <v>53902200</v>
      </c>
    </row>
    <row r="30" spans="1:3" hidden="1" x14ac:dyDescent="0.25">
      <c r="A30" s="5">
        <v>2003</v>
      </c>
      <c r="B30" t="s">
        <v>27</v>
      </c>
      <c r="C30" s="1">
        <v>1717950386</v>
      </c>
    </row>
    <row r="31" spans="1:3" hidden="1" x14ac:dyDescent="0.25">
      <c r="A31" s="5">
        <v>2003</v>
      </c>
      <c r="B31" t="s">
        <v>26</v>
      </c>
      <c r="C31" s="1">
        <v>9425010</v>
      </c>
    </row>
    <row r="32" spans="1:3" hidden="1" x14ac:dyDescent="0.25">
      <c r="A32" s="5">
        <v>2003</v>
      </c>
      <c r="B32" t="s">
        <v>25</v>
      </c>
      <c r="C32" s="1">
        <v>3377234</v>
      </c>
    </row>
    <row r="33" spans="1:3" hidden="1" x14ac:dyDescent="0.25">
      <c r="A33" s="5">
        <v>2003</v>
      </c>
      <c r="B33" t="s">
        <v>24</v>
      </c>
      <c r="C33" s="1">
        <v>25862134</v>
      </c>
    </row>
    <row r="34" spans="1:3" hidden="1" x14ac:dyDescent="0.25">
      <c r="A34" s="5">
        <v>2003</v>
      </c>
      <c r="B34" t="s">
        <v>23</v>
      </c>
      <c r="C34" s="1">
        <v>2594081</v>
      </c>
    </row>
    <row r="35" spans="1:3" hidden="1" x14ac:dyDescent="0.25">
      <c r="A35" s="5">
        <v>2003</v>
      </c>
      <c r="B35" t="s">
        <v>22</v>
      </c>
      <c r="C35" s="1">
        <v>30270152</v>
      </c>
    </row>
    <row r="36" spans="1:3" hidden="1" x14ac:dyDescent="0.25">
      <c r="A36" s="5">
        <v>2003</v>
      </c>
      <c r="B36" t="s">
        <v>21</v>
      </c>
      <c r="C36" s="1">
        <v>3413195</v>
      </c>
    </row>
    <row r="37" spans="1:3" hidden="1" x14ac:dyDescent="0.25">
      <c r="A37" s="5">
        <v>2003</v>
      </c>
      <c r="B37" t="s">
        <v>20</v>
      </c>
      <c r="C37" s="1">
        <v>6612339</v>
      </c>
    </row>
    <row r="38" spans="1:3" hidden="1" x14ac:dyDescent="0.25">
      <c r="A38" s="5">
        <v>2003</v>
      </c>
      <c r="B38" t="s">
        <v>19</v>
      </c>
      <c r="C38" s="1">
        <v>19502900</v>
      </c>
    </row>
    <row r="39" spans="1:3" hidden="1" x14ac:dyDescent="0.25">
      <c r="A39" s="5">
        <v>2003</v>
      </c>
      <c r="B39" t="s">
        <v>18</v>
      </c>
      <c r="C39" s="1">
        <v>8414901</v>
      </c>
    </row>
    <row r="40" spans="1:3" hidden="1" x14ac:dyDescent="0.25">
      <c r="A40" s="5">
        <v>2003</v>
      </c>
      <c r="B40" t="s">
        <v>17</v>
      </c>
      <c r="C40" s="1">
        <v>32687418</v>
      </c>
    </row>
    <row r="41" spans="1:3" hidden="1" x14ac:dyDescent="0.25">
      <c r="A41" s="5">
        <v>2003</v>
      </c>
      <c r="B41" t="s">
        <v>16</v>
      </c>
      <c r="C41" s="1">
        <v>14865441</v>
      </c>
    </row>
    <row r="42" spans="1:3" hidden="1" x14ac:dyDescent="0.25">
      <c r="A42" s="5">
        <v>2003</v>
      </c>
      <c r="B42" t="s">
        <v>15</v>
      </c>
      <c r="C42" s="1">
        <v>14737920</v>
      </c>
    </row>
    <row r="43" spans="1:3" hidden="1" x14ac:dyDescent="0.25">
      <c r="A43" s="5">
        <v>2003</v>
      </c>
      <c r="B43" t="s">
        <v>14</v>
      </c>
      <c r="C43" s="1">
        <v>38815845</v>
      </c>
    </row>
    <row r="44" spans="1:3" hidden="1" x14ac:dyDescent="0.25">
      <c r="A44" s="5">
        <v>2003</v>
      </c>
      <c r="B44" t="s">
        <v>13</v>
      </c>
      <c r="C44" s="1">
        <v>12624030</v>
      </c>
    </row>
    <row r="45" spans="1:3" hidden="1" x14ac:dyDescent="0.25">
      <c r="A45" s="5">
        <v>2003</v>
      </c>
      <c r="B45" t="s">
        <v>12</v>
      </c>
      <c r="C45" s="1">
        <v>11749574</v>
      </c>
    </row>
    <row r="46" spans="1:3" hidden="1" x14ac:dyDescent="0.25">
      <c r="A46" s="5">
        <v>2003</v>
      </c>
      <c r="B46" t="s">
        <v>11</v>
      </c>
      <c r="C46" s="1">
        <v>67174227</v>
      </c>
    </row>
    <row r="47" spans="1:3" hidden="1" x14ac:dyDescent="0.25">
      <c r="A47" s="5">
        <v>2003</v>
      </c>
      <c r="B47" t="s">
        <v>10</v>
      </c>
      <c r="C47" s="1">
        <v>144189094</v>
      </c>
    </row>
    <row r="48" spans="1:3" hidden="1" x14ac:dyDescent="0.25">
      <c r="A48" s="5">
        <v>2003</v>
      </c>
      <c r="B48" t="s">
        <v>9</v>
      </c>
      <c r="C48" s="1">
        <v>31519106</v>
      </c>
    </row>
    <row r="49" spans="1:3" hidden="1" x14ac:dyDescent="0.25">
      <c r="A49" s="5">
        <v>2003</v>
      </c>
      <c r="B49" t="s">
        <v>8</v>
      </c>
      <c r="C49" s="1">
        <v>202640789</v>
      </c>
    </row>
    <row r="50" spans="1:3" hidden="1" x14ac:dyDescent="0.25">
      <c r="A50" s="5">
        <v>2003</v>
      </c>
      <c r="B50" t="s">
        <v>7</v>
      </c>
      <c r="C50" s="1">
        <v>591454032</v>
      </c>
    </row>
    <row r="51" spans="1:3" hidden="1" x14ac:dyDescent="0.25">
      <c r="A51" s="5">
        <v>2003</v>
      </c>
      <c r="B51" t="s">
        <v>6</v>
      </c>
      <c r="C51" s="1">
        <v>110039414</v>
      </c>
    </row>
    <row r="52" spans="1:3" hidden="1" x14ac:dyDescent="0.25">
      <c r="A52" s="5">
        <v>2003</v>
      </c>
      <c r="B52" t="s">
        <v>5</v>
      </c>
      <c r="C52" s="1">
        <v>64098475</v>
      </c>
    </row>
    <row r="53" spans="1:3" hidden="1" x14ac:dyDescent="0.25">
      <c r="A53" s="5">
        <v>2003</v>
      </c>
      <c r="B53" t="s">
        <v>4</v>
      </c>
      <c r="C53" s="1">
        <v>119325399</v>
      </c>
    </row>
    <row r="54" spans="1:3" hidden="1" x14ac:dyDescent="0.25">
      <c r="A54" s="5">
        <v>2003</v>
      </c>
      <c r="B54" t="s">
        <v>3</v>
      </c>
      <c r="C54" s="1">
        <v>21846566</v>
      </c>
    </row>
    <row r="55" spans="1:3" hidden="1" x14ac:dyDescent="0.25">
      <c r="A55" s="5">
        <v>2003</v>
      </c>
      <c r="B55" t="s">
        <v>2</v>
      </c>
      <c r="C55" s="1">
        <v>26697097</v>
      </c>
    </row>
    <row r="56" spans="1:3" hidden="1" x14ac:dyDescent="0.25">
      <c r="A56" s="5">
        <v>2003</v>
      </c>
      <c r="B56" t="s">
        <v>1</v>
      </c>
      <c r="C56" s="1">
        <v>45557889</v>
      </c>
    </row>
    <row r="57" spans="1:3" hidden="1" x14ac:dyDescent="0.25">
      <c r="A57" s="5">
        <v>2003</v>
      </c>
      <c r="B57" t="s">
        <v>0</v>
      </c>
      <c r="C57" s="1">
        <v>58456124</v>
      </c>
    </row>
    <row r="58" spans="1:3" hidden="1" x14ac:dyDescent="0.25">
      <c r="A58" s="5">
        <v>2004</v>
      </c>
      <c r="B58" t="s">
        <v>27</v>
      </c>
      <c r="C58" s="1">
        <v>1957751224</v>
      </c>
    </row>
    <row r="59" spans="1:3" hidden="1" x14ac:dyDescent="0.25">
      <c r="A59" s="5">
        <v>2004</v>
      </c>
      <c r="B59" t="s">
        <v>26</v>
      </c>
      <c r="C59" s="1">
        <v>11004641</v>
      </c>
    </row>
    <row r="60" spans="1:3" hidden="1" x14ac:dyDescent="0.25">
      <c r="A60" s="5">
        <v>2004</v>
      </c>
      <c r="B60" t="s">
        <v>25</v>
      </c>
      <c r="C60" s="1">
        <v>3784003</v>
      </c>
    </row>
    <row r="61" spans="1:3" hidden="1" x14ac:dyDescent="0.25">
      <c r="A61" s="5">
        <v>2004</v>
      </c>
      <c r="B61" t="s">
        <v>24</v>
      </c>
      <c r="C61" s="1">
        <v>31090696</v>
      </c>
    </row>
    <row r="62" spans="1:3" hidden="1" x14ac:dyDescent="0.25">
      <c r="A62" s="5">
        <v>2004</v>
      </c>
      <c r="B62" t="s">
        <v>23</v>
      </c>
      <c r="C62" s="1">
        <v>2822757</v>
      </c>
    </row>
    <row r="63" spans="1:3" hidden="1" x14ac:dyDescent="0.25">
      <c r="A63" s="5">
        <v>2004</v>
      </c>
      <c r="B63" t="s">
        <v>22</v>
      </c>
      <c r="C63" s="1">
        <v>37272726</v>
      </c>
    </row>
    <row r="64" spans="1:3" hidden="1" x14ac:dyDescent="0.25">
      <c r="A64" s="5">
        <v>2004</v>
      </c>
      <c r="B64" t="s">
        <v>21</v>
      </c>
      <c r="C64" s="1">
        <v>3824740</v>
      </c>
    </row>
    <row r="65" spans="1:3" hidden="1" x14ac:dyDescent="0.25">
      <c r="A65" s="5">
        <v>2004</v>
      </c>
      <c r="B65" t="s">
        <v>20</v>
      </c>
      <c r="C65" s="1">
        <v>7251580</v>
      </c>
    </row>
    <row r="66" spans="1:3" hidden="1" x14ac:dyDescent="0.25">
      <c r="A66" s="5">
        <v>2004</v>
      </c>
      <c r="B66" t="s">
        <v>19</v>
      </c>
      <c r="C66" s="1">
        <v>22127132</v>
      </c>
    </row>
    <row r="67" spans="1:3" hidden="1" x14ac:dyDescent="0.25">
      <c r="A67" s="5">
        <v>2004</v>
      </c>
      <c r="B67" t="s">
        <v>18</v>
      </c>
      <c r="C67" s="1">
        <v>9406461</v>
      </c>
    </row>
    <row r="68" spans="1:3" hidden="1" x14ac:dyDescent="0.25">
      <c r="A68" s="5">
        <v>2004</v>
      </c>
      <c r="B68" t="s">
        <v>17</v>
      </c>
      <c r="C68" s="1">
        <v>36890816</v>
      </c>
    </row>
    <row r="69" spans="1:3" hidden="1" x14ac:dyDescent="0.25">
      <c r="A69" s="5">
        <v>2004</v>
      </c>
      <c r="B69" t="s">
        <v>16</v>
      </c>
      <c r="C69" s="1">
        <v>17252398</v>
      </c>
    </row>
    <row r="70" spans="1:3" hidden="1" x14ac:dyDescent="0.25">
      <c r="A70" s="5">
        <v>2004</v>
      </c>
      <c r="B70" t="s">
        <v>15</v>
      </c>
      <c r="C70" s="1">
        <v>15757832</v>
      </c>
    </row>
    <row r="71" spans="1:3" hidden="1" x14ac:dyDescent="0.25">
      <c r="A71" s="5">
        <v>2004</v>
      </c>
      <c r="B71" t="s">
        <v>14</v>
      </c>
      <c r="C71" s="1">
        <v>44982684</v>
      </c>
    </row>
    <row r="72" spans="1:3" hidden="1" x14ac:dyDescent="0.25">
      <c r="A72" s="5">
        <v>2004</v>
      </c>
      <c r="B72" t="s">
        <v>13</v>
      </c>
      <c r="C72" s="1">
        <v>14044907</v>
      </c>
    </row>
    <row r="73" spans="1:3" hidden="1" x14ac:dyDescent="0.25">
      <c r="A73" s="5">
        <v>2004</v>
      </c>
      <c r="B73" t="s">
        <v>12</v>
      </c>
      <c r="C73" s="1">
        <v>13336258</v>
      </c>
    </row>
    <row r="74" spans="1:3" hidden="1" x14ac:dyDescent="0.25">
      <c r="A74" s="5">
        <v>2004</v>
      </c>
      <c r="B74" t="s">
        <v>11</v>
      </c>
      <c r="C74" s="1">
        <v>77931725</v>
      </c>
    </row>
    <row r="75" spans="1:3" hidden="1" x14ac:dyDescent="0.25">
      <c r="A75" s="5">
        <v>2004</v>
      </c>
      <c r="B75" t="s">
        <v>10</v>
      </c>
      <c r="C75" s="1">
        <v>171870934</v>
      </c>
    </row>
    <row r="76" spans="1:3" hidden="1" x14ac:dyDescent="0.25">
      <c r="A76" s="5">
        <v>2004</v>
      </c>
      <c r="B76" t="s">
        <v>9</v>
      </c>
      <c r="C76" s="1">
        <v>39732638</v>
      </c>
    </row>
    <row r="77" spans="1:3" hidden="1" x14ac:dyDescent="0.25">
      <c r="A77" s="5">
        <v>2004</v>
      </c>
      <c r="B77" t="s">
        <v>8</v>
      </c>
      <c r="C77" s="1">
        <v>241206738</v>
      </c>
    </row>
    <row r="78" spans="1:3" hidden="1" x14ac:dyDescent="0.25">
      <c r="A78" s="5">
        <v>2004</v>
      </c>
      <c r="B78" t="s">
        <v>7</v>
      </c>
      <c r="C78" s="1">
        <v>652955558</v>
      </c>
    </row>
    <row r="79" spans="1:3" hidden="1" x14ac:dyDescent="0.25">
      <c r="A79" s="5">
        <v>2004</v>
      </c>
      <c r="B79" t="s">
        <v>6</v>
      </c>
      <c r="C79" s="1">
        <v>123451530</v>
      </c>
    </row>
    <row r="80" spans="1:3" hidden="1" x14ac:dyDescent="0.25">
      <c r="A80" s="5">
        <v>2004</v>
      </c>
      <c r="B80" t="s">
        <v>5</v>
      </c>
      <c r="C80" s="1">
        <v>73618966</v>
      </c>
    </row>
    <row r="81" spans="1:3" hidden="1" x14ac:dyDescent="0.25">
      <c r="A81" s="5">
        <v>2004</v>
      </c>
      <c r="B81" t="s">
        <v>4</v>
      </c>
      <c r="C81" s="1">
        <v>131192206</v>
      </c>
    </row>
    <row r="82" spans="1:3" hidden="1" x14ac:dyDescent="0.25">
      <c r="A82" s="5">
        <v>2004</v>
      </c>
      <c r="B82" t="s">
        <v>3</v>
      </c>
      <c r="C82" s="1">
        <v>23372308</v>
      </c>
    </row>
    <row r="83" spans="1:3" hidden="1" x14ac:dyDescent="0.25">
      <c r="A83" s="5">
        <v>2004</v>
      </c>
      <c r="B83" t="s">
        <v>2</v>
      </c>
      <c r="C83" s="1">
        <v>33388670</v>
      </c>
    </row>
    <row r="84" spans="1:3" hidden="1" x14ac:dyDescent="0.25">
      <c r="A84" s="5">
        <v>2004</v>
      </c>
      <c r="B84" t="s">
        <v>1</v>
      </c>
      <c r="C84" s="1">
        <v>51103815</v>
      </c>
    </row>
    <row r="85" spans="1:3" hidden="1" x14ac:dyDescent="0.25">
      <c r="A85" s="5">
        <v>2004</v>
      </c>
      <c r="B85" t="s">
        <v>0</v>
      </c>
      <c r="C85" s="1">
        <v>67076505</v>
      </c>
    </row>
    <row r="86" spans="1:3" hidden="1" x14ac:dyDescent="0.25">
      <c r="A86" s="5">
        <v>2005</v>
      </c>
      <c r="B86" t="s">
        <v>27</v>
      </c>
      <c r="C86" s="1">
        <v>2170584503</v>
      </c>
    </row>
    <row r="87" spans="1:3" hidden="1" x14ac:dyDescent="0.25">
      <c r="A87" s="5">
        <v>2005</v>
      </c>
      <c r="B87" t="s">
        <v>26</v>
      </c>
      <c r="C87" s="1">
        <v>12511821</v>
      </c>
    </row>
    <row r="88" spans="1:3" hidden="1" x14ac:dyDescent="0.25">
      <c r="A88" s="5">
        <v>2005</v>
      </c>
      <c r="B88" t="s">
        <v>25</v>
      </c>
      <c r="C88" s="1">
        <v>4300581</v>
      </c>
    </row>
    <row r="89" spans="1:3" hidden="1" x14ac:dyDescent="0.25">
      <c r="A89" s="5">
        <v>2005</v>
      </c>
      <c r="B89" t="s">
        <v>24</v>
      </c>
      <c r="C89" s="1">
        <v>33980877</v>
      </c>
    </row>
    <row r="90" spans="1:3" hidden="1" x14ac:dyDescent="0.25">
      <c r="A90" s="5">
        <v>2005</v>
      </c>
      <c r="B90" t="s">
        <v>23</v>
      </c>
      <c r="C90" s="1">
        <v>3193430</v>
      </c>
    </row>
    <row r="91" spans="1:3" hidden="1" x14ac:dyDescent="0.25">
      <c r="A91" s="5">
        <v>2005</v>
      </c>
      <c r="B91" t="s">
        <v>22</v>
      </c>
      <c r="C91" s="1">
        <v>40522893</v>
      </c>
    </row>
    <row r="92" spans="1:3" hidden="1" x14ac:dyDescent="0.25">
      <c r="A92" s="5">
        <v>2005</v>
      </c>
      <c r="B92" t="s">
        <v>21</v>
      </c>
      <c r="C92" s="1">
        <v>4306410</v>
      </c>
    </row>
    <row r="93" spans="1:3" hidden="1" x14ac:dyDescent="0.25">
      <c r="A93" s="5">
        <v>2005</v>
      </c>
      <c r="B93" t="s">
        <v>20</v>
      </c>
      <c r="C93" s="1">
        <v>7707340</v>
      </c>
    </row>
    <row r="94" spans="1:3" hidden="1" x14ac:dyDescent="0.25">
      <c r="A94" s="5">
        <v>2005</v>
      </c>
      <c r="B94" t="s">
        <v>19</v>
      </c>
      <c r="C94" s="1">
        <v>25104209</v>
      </c>
    </row>
    <row r="95" spans="1:3" hidden="1" x14ac:dyDescent="0.25">
      <c r="A95" s="5">
        <v>2005</v>
      </c>
      <c r="B95" t="s">
        <v>18</v>
      </c>
      <c r="C95" s="1">
        <v>10711834</v>
      </c>
    </row>
    <row r="96" spans="1:3" hidden="1" x14ac:dyDescent="0.25">
      <c r="A96" s="5">
        <v>2005</v>
      </c>
      <c r="B96" t="s">
        <v>17</v>
      </c>
      <c r="C96" s="1">
        <v>41059459</v>
      </c>
    </row>
    <row r="97" spans="1:3" hidden="1" x14ac:dyDescent="0.25">
      <c r="A97" s="5">
        <v>2005</v>
      </c>
      <c r="B97" t="s">
        <v>16</v>
      </c>
      <c r="C97" s="1">
        <v>19966918</v>
      </c>
    </row>
    <row r="98" spans="1:3" hidden="1" x14ac:dyDescent="0.25">
      <c r="A98" s="5">
        <v>2005</v>
      </c>
      <c r="B98" t="s">
        <v>15</v>
      </c>
      <c r="C98" s="1">
        <v>17557226</v>
      </c>
    </row>
    <row r="99" spans="1:3" hidden="1" x14ac:dyDescent="0.25">
      <c r="A99" s="5">
        <v>2005</v>
      </c>
      <c r="B99" t="s">
        <v>14</v>
      </c>
      <c r="C99" s="1">
        <v>50240325</v>
      </c>
    </row>
    <row r="100" spans="1:3" hidden="1" x14ac:dyDescent="0.25">
      <c r="A100" s="5">
        <v>2005</v>
      </c>
      <c r="B100" t="s">
        <v>13</v>
      </c>
      <c r="C100" s="1">
        <v>15484521</v>
      </c>
    </row>
    <row r="101" spans="1:3" hidden="1" x14ac:dyDescent="0.25">
      <c r="A101" s="5">
        <v>2005</v>
      </c>
      <c r="B101" t="s">
        <v>12</v>
      </c>
      <c r="C101" s="1">
        <v>14430118</v>
      </c>
    </row>
    <row r="102" spans="1:3" hidden="1" x14ac:dyDescent="0.25">
      <c r="A102" s="5">
        <v>2005</v>
      </c>
      <c r="B102" t="s">
        <v>11</v>
      </c>
      <c r="C102" s="1">
        <v>88291883</v>
      </c>
    </row>
    <row r="103" spans="1:3" hidden="1" x14ac:dyDescent="0.25">
      <c r="A103" s="5">
        <v>2005</v>
      </c>
      <c r="B103" t="s">
        <v>10</v>
      </c>
      <c r="C103" s="1">
        <v>188364436</v>
      </c>
    </row>
    <row r="104" spans="1:3" hidden="1" x14ac:dyDescent="0.25">
      <c r="A104" s="5">
        <v>2005</v>
      </c>
      <c r="B104" t="s">
        <v>9</v>
      </c>
      <c r="C104" s="1">
        <v>47020588</v>
      </c>
    </row>
    <row r="105" spans="1:3" hidden="1" x14ac:dyDescent="0.25">
      <c r="A105" s="5">
        <v>2005</v>
      </c>
      <c r="B105" t="s">
        <v>8</v>
      </c>
      <c r="C105" s="1">
        <v>269830061</v>
      </c>
    </row>
    <row r="106" spans="1:3" hidden="1" x14ac:dyDescent="0.25">
      <c r="A106" s="5">
        <v>2005</v>
      </c>
      <c r="B106" t="s">
        <v>7</v>
      </c>
      <c r="C106" s="1">
        <v>743042944</v>
      </c>
    </row>
    <row r="107" spans="1:3" hidden="1" x14ac:dyDescent="0.25">
      <c r="A107" s="5">
        <v>2005</v>
      </c>
      <c r="B107" t="s">
        <v>6</v>
      </c>
      <c r="C107" s="1">
        <v>127464507</v>
      </c>
    </row>
    <row r="108" spans="1:3" hidden="1" x14ac:dyDescent="0.25">
      <c r="A108" s="5">
        <v>2005</v>
      </c>
      <c r="B108" t="s">
        <v>5</v>
      </c>
      <c r="C108" s="1">
        <v>81549244</v>
      </c>
    </row>
    <row r="109" spans="1:3" hidden="1" x14ac:dyDescent="0.25">
      <c r="A109" s="5">
        <v>2005</v>
      </c>
      <c r="B109" t="s">
        <v>4</v>
      </c>
      <c r="C109" s="1">
        <v>136362769</v>
      </c>
    </row>
    <row r="110" spans="1:3" hidden="1" x14ac:dyDescent="0.25">
      <c r="A110" s="5">
        <v>2005</v>
      </c>
      <c r="B110" t="s">
        <v>3</v>
      </c>
      <c r="C110" s="1">
        <v>23725258</v>
      </c>
    </row>
    <row r="111" spans="1:3" hidden="1" x14ac:dyDescent="0.25">
      <c r="A111" s="5">
        <v>2005</v>
      </c>
      <c r="B111" t="s">
        <v>2</v>
      </c>
      <c r="C111" s="1">
        <v>34257055</v>
      </c>
    </row>
    <row r="112" spans="1:3" hidden="1" x14ac:dyDescent="0.25">
      <c r="A112" s="5">
        <v>2005</v>
      </c>
      <c r="B112" t="s">
        <v>1</v>
      </c>
      <c r="C112" s="1">
        <v>53865113</v>
      </c>
    </row>
    <row r="113" spans="1:3" hidden="1" x14ac:dyDescent="0.25">
      <c r="A113" s="5">
        <v>2005</v>
      </c>
      <c r="B113" t="s">
        <v>0</v>
      </c>
      <c r="C113" s="1">
        <v>75732681</v>
      </c>
    </row>
    <row r="114" spans="1:3" hidden="1" x14ac:dyDescent="0.25">
      <c r="A114" s="5">
        <v>2006</v>
      </c>
      <c r="B114" t="s">
        <v>27</v>
      </c>
      <c r="C114" s="1">
        <v>2409449916</v>
      </c>
    </row>
    <row r="115" spans="1:3" hidden="1" x14ac:dyDescent="0.25">
      <c r="A115" s="5">
        <v>2006</v>
      </c>
      <c r="B115" t="s">
        <v>26</v>
      </c>
      <c r="C115" s="1">
        <v>13054713</v>
      </c>
    </row>
    <row r="116" spans="1:3" hidden="1" x14ac:dyDescent="0.25">
      <c r="A116" s="5">
        <v>2006</v>
      </c>
      <c r="B116" t="s">
        <v>25</v>
      </c>
      <c r="C116" s="1">
        <v>4661807</v>
      </c>
    </row>
    <row r="117" spans="1:3" hidden="1" x14ac:dyDescent="0.25">
      <c r="A117" s="5">
        <v>2006</v>
      </c>
      <c r="B117" t="s">
        <v>24</v>
      </c>
      <c r="C117" s="1">
        <v>39933213</v>
      </c>
    </row>
    <row r="118" spans="1:3" hidden="1" x14ac:dyDescent="0.25">
      <c r="A118" s="5">
        <v>2006</v>
      </c>
      <c r="B118" t="s">
        <v>23</v>
      </c>
      <c r="C118" s="1">
        <v>3802452</v>
      </c>
    </row>
    <row r="119" spans="1:3" hidden="1" x14ac:dyDescent="0.25">
      <c r="A119" s="5">
        <v>2006</v>
      </c>
      <c r="B119" t="s">
        <v>22</v>
      </c>
      <c r="C119" s="1">
        <v>45983027</v>
      </c>
    </row>
    <row r="120" spans="1:3" hidden="1" x14ac:dyDescent="0.25">
      <c r="A120" s="5">
        <v>2006</v>
      </c>
      <c r="B120" t="s">
        <v>21</v>
      </c>
      <c r="C120" s="1">
        <v>5280822</v>
      </c>
    </row>
    <row r="121" spans="1:3" hidden="1" x14ac:dyDescent="0.25">
      <c r="A121" s="5">
        <v>2006</v>
      </c>
      <c r="B121" t="s">
        <v>20</v>
      </c>
      <c r="C121" s="1">
        <v>8655613</v>
      </c>
    </row>
    <row r="122" spans="1:3" hidden="1" x14ac:dyDescent="0.25">
      <c r="A122" s="5">
        <v>2006</v>
      </c>
      <c r="B122" t="s">
        <v>19</v>
      </c>
      <c r="C122" s="1">
        <v>29710643</v>
      </c>
    </row>
    <row r="123" spans="1:3" hidden="1" x14ac:dyDescent="0.25">
      <c r="A123" s="5">
        <v>2006</v>
      </c>
      <c r="B123" t="s">
        <v>18</v>
      </c>
      <c r="C123" s="1">
        <v>13360478</v>
      </c>
    </row>
    <row r="124" spans="1:3" hidden="1" x14ac:dyDescent="0.25">
      <c r="A124" s="5">
        <v>2006</v>
      </c>
      <c r="B124" t="s">
        <v>17</v>
      </c>
      <c r="C124" s="1">
        <v>46500321</v>
      </c>
    </row>
    <row r="125" spans="1:3" hidden="1" x14ac:dyDescent="0.25">
      <c r="A125" s="5">
        <v>2006</v>
      </c>
      <c r="B125" t="s">
        <v>16</v>
      </c>
      <c r="C125" s="1">
        <v>22890124</v>
      </c>
    </row>
    <row r="126" spans="1:3" hidden="1" x14ac:dyDescent="0.25">
      <c r="A126" s="5">
        <v>2006</v>
      </c>
      <c r="B126" t="s">
        <v>15</v>
      </c>
      <c r="C126" s="1">
        <v>20838016</v>
      </c>
    </row>
    <row r="127" spans="1:3" hidden="1" x14ac:dyDescent="0.25">
      <c r="A127" s="5">
        <v>2006</v>
      </c>
      <c r="B127" t="s">
        <v>14</v>
      </c>
      <c r="C127" s="1">
        <v>55485293</v>
      </c>
    </row>
    <row r="128" spans="1:3" hidden="1" x14ac:dyDescent="0.25">
      <c r="A128" s="5">
        <v>2006</v>
      </c>
      <c r="B128" t="s">
        <v>13</v>
      </c>
      <c r="C128" s="1">
        <v>17395671</v>
      </c>
    </row>
    <row r="129" spans="1:3" hidden="1" x14ac:dyDescent="0.25">
      <c r="A129" s="5">
        <v>2006</v>
      </c>
      <c r="B129" t="s">
        <v>12</v>
      </c>
      <c r="C129" s="1">
        <v>16419798</v>
      </c>
    </row>
    <row r="130" spans="1:3" hidden="1" x14ac:dyDescent="0.25">
      <c r="A130" s="5">
        <v>2006</v>
      </c>
      <c r="B130" t="s">
        <v>11</v>
      </c>
      <c r="C130" s="1">
        <v>95347802</v>
      </c>
    </row>
    <row r="131" spans="1:3" hidden="1" x14ac:dyDescent="0.25">
      <c r="A131" s="5">
        <v>2006</v>
      </c>
      <c r="B131" t="s">
        <v>10</v>
      </c>
      <c r="C131" s="1">
        <v>212659547</v>
      </c>
    </row>
    <row r="132" spans="1:3" hidden="1" x14ac:dyDescent="0.25">
      <c r="A132" s="5">
        <v>2006</v>
      </c>
      <c r="B132" t="s">
        <v>9</v>
      </c>
      <c r="C132" s="1">
        <v>53463868</v>
      </c>
    </row>
    <row r="133" spans="1:3" hidden="1" x14ac:dyDescent="0.25">
      <c r="A133" s="5">
        <v>2006</v>
      </c>
      <c r="B133" t="s">
        <v>8</v>
      </c>
      <c r="C133" s="1">
        <v>299738183</v>
      </c>
    </row>
    <row r="134" spans="1:3" hidden="1" x14ac:dyDescent="0.25">
      <c r="A134" s="5">
        <v>2006</v>
      </c>
      <c r="B134" t="s">
        <v>7</v>
      </c>
      <c r="C134" s="1">
        <v>824529299</v>
      </c>
    </row>
    <row r="135" spans="1:3" hidden="1" x14ac:dyDescent="0.25">
      <c r="A135" s="5">
        <v>2006</v>
      </c>
      <c r="B135" t="s">
        <v>6</v>
      </c>
      <c r="C135" s="1">
        <v>137648311</v>
      </c>
    </row>
    <row r="136" spans="1:3" hidden="1" x14ac:dyDescent="0.25">
      <c r="A136" s="5">
        <v>2006</v>
      </c>
      <c r="B136" t="s">
        <v>5</v>
      </c>
      <c r="C136" s="1">
        <v>91063449</v>
      </c>
    </row>
    <row r="137" spans="1:3" hidden="1" x14ac:dyDescent="0.25">
      <c r="A137" s="5">
        <v>2006</v>
      </c>
      <c r="B137" t="s">
        <v>4</v>
      </c>
      <c r="C137" s="1">
        <v>147622599</v>
      </c>
    </row>
    <row r="138" spans="1:3" hidden="1" x14ac:dyDescent="0.25">
      <c r="A138" s="5">
        <v>2006</v>
      </c>
      <c r="B138" t="s">
        <v>3</v>
      </c>
      <c r="C138" s="1">
        <v>26667894</v>
      </c>
    </row>
    <row r="139" spans="1:3" hidden="1" x14ac:dyDescent="0.25">
      <c r="A139" s="5">
        <v>2006</v>
      </c>
      <c r="B139" t="s">
        <v>2</v>
      </c>
      <c r="C139" s="1">
        <v>30700165</v>
      </c>
    </row>
    <row r="140" spans="1:3" hidden="1" x14ac:dyDescent="0.25">
      <c r="A140" s="5">
        <v>2006</v>
      </c>
      <c r="B140" t="s">
        <v>1</v>
      </c>
      <c r="C140" s="1">
        <v>61375403</v>
      </c>
    </row>
    <row r="141" spans="1:3" hidden="1" x14ac:dyDescent="0.25">
      <c r="A141" s="5">
        <v>2006</v>
      </c>
      <c r="B141" t="s">
        <v>0</v>
      </c>
      <c r="C141" s="1">
        <v>84661406</v>
      </c>
    </row>
    <row r="142" spans="1:3" hidden="1" x14ac:dyDescent="0.25">
      <c r="A142" s="5">
        <v>2007</v>
      </c>
      <c r="B142" t="s">
        <v>27</v>
      </c>
      <c r="C142" s="1">
        <v>2720262951</v>
      </c>
    </row>
    <row r="143" spans="1:3" hidden="1" x14ac:dyDescent="0.25">
      <c r="A143" s="5">
        <v>2007</v>
      </c>
      <c r="B143" t="s">
        <v>26</v>
      </c>
      <c r="C143" s="1">
        <v>14438376</v>
      </c>
    </row>
    <row r="144" spans="1:3" hidden="1" x14ac:dyDescent="0.25">
      <c r="A144" s="5">
        <v>2007</v>
      </c>
      <c r="B144" t="s">
        <v>25</v>
      </c>
      <c r="C144" s="1">
        <v>5458172</v>
      </c>
    </row>
    <row r="145" spans="1:3" hidden="1" x14ac:dyDescent="0.25">
      <c r="A145" s="5">
        <v>2007</v>
      </c>
      <c r="B145" t="s">
        <v>24</v>
      </c>
      <c r="C145" s="1">
        <v>43479773</v>
      </c>
    </row>
    <row r="146" spans="1:3" hidden="1" x14ac:dyDescent="0.25">
      <c r="A146" s="5">
        <v>2007</v>
      </c>
      <c r="B146" t="s">
        <v>23</v>
      </c>
      <c r="C146" s="1">
        <v>4203302</v>
      </c>
    </row>
    <row r="147" spans="1:3" hidden="1" x14ac:dyDescent="0.25">
      <c r="A147" s="5">
        <v>2007</v>
      </c>
      <c r="B147" t="s">
        <v>22</v>
      </c>
      <c r="C147" s="1">
        <v>51846876</v>
      </c>
    </row>
    <row r="148" spans="1:3" hidden="1" x14ac:dyDescent="0.25">
      <c r="A148" s="5">
        <v>2007</v>
      </c>
      <c r="B148" t="s">
        <v>21</v>
      </c>
      <c r="C148" s="1">
        <v>6012523</v>
      </c>
    </row>
    <row r="149" spans="1:3" hidden="1" x14ac:dyDescent="0.25">
      <c r="A149" s="5">
        <v>2007</v>
      </c>
      <c r="B149" t="s">
        <v>20</v>
      </c>
      <c r="C149" s="1">
        <v>10192844</v>
      </c>
    </row>
    <row r="150" spans="1:3" hidden="1" x14ac:dyDescent="0.25">
      <c r="A150" s="5">
        <v>2007</v>
      </c>
      <c r="B150" t="s">
        <v>19</v>
      </c>
      <c r="C150" s="1">
        <v>30730866</v>
      </c>
    </row>
    <row r="151" spans="1:3" hidden="1" x14ac:dyDescent="0.25">
      <c r="A151" s="5">
        <v>2007</v>
      </c>
      <c r="B151" t="s">
        <v>18</v>
      </c>
      <c r="C151" s="1">
        <v>13736085</v>
      </c>
    </row>
    <row r="152" spans="1:3" hidden="1" x14ac:dyDescent="0.25">
      <c r="A152" s="5">
        <v>2007</v>
      </c>
      <c r="B152" t="s">
        <v>17</v>
      </c>
      <c r="C152" s="1">
        <v>50818749</v>
      </c>
    </row>
    <row r="153" spans="1:3" hidden="1" x14ac:dyDescent="0.25">
      <c r="A153" s="5">
        <v>2007</v>
      </c>
      <c r="B153" t="s">
        <v>16</v>
      </c>
      <c r="C153" s="1">
        <v>26318259</v>
      </c>
    </row>
    <row r="154" spans="1:3" hidden="1" x14ac:dyDescent="0.25">
      <c r="A154" s="5">
        <v>2007</v>
      </c>
      <c r="B154" t="s">
        <v>15</v>
      </c>
      <c r="C154" s="1">
        <v>22909811</v>
      </c>
    </row>
    <row r="155" spans="1:3" hidden="1" x14ac:dyDescent="0.25">
      <c r="A155" s="5">
        <v>2007</v>
      </c>
      <c r="B155" t="s">
        <v>14</v>
      </c>
      <c r="C155" s="1">
        <v>62459325</v>
      </c>
    </row>
    <row r="156" spans="1:3" hidden="1" x14ac:dyDescent="0.25">
      <c r="A156" s="5">
        <v>2007</v>
      </c>
      <c r="B156" t="s">
        <v>13</v>
      </c>
      <c r="C156" s="1">
        <v>19871266</v>
      </c>
    </row>
    <row r="157" spans="1:3" hidden="1" x14ac:dyDescent="0.25">
      <c r="A157" s="5">
        <v>2007</v>
      </c>
      <c r="B157" t="s">
        <v>12</v>
      </c>
      <c r="C157" s="1">
        <v>18218450</v>
      </c>
    </row>
    <row r="158" spans="1:3" hidden="1" x14ac:dyDescent="0.25">
      <c r="A158" s="5">
        <v>2007</v>
      </c>
      <c r="B158" t="s">
        <v>11</v>
      </c>
      <c r="C158" s="1">
        <v>109329528</v>
      </c>
    </row>
    <row r="159" spans="1:3" hidden="1" x14ac:dyDescent="0.25">
      <c r="A159" s="5">
        <v>2007</v>
      </c>
      <c r="B159" t="s">
        <v>10</v>
      </c>
      <c r="C159" s="1">
        <v>240355239</v>
      </c>
    </row>
    <row r="160" spans="1:3" hidden="1" x14ac:dyDescent="0.25">
      <c r="A160" s="5">
        <v>2007</v>
      </c>
      <c r="B160" t="s">
        <v>9</v>
      </c>
      <c r="C160" s="1">
        <v>60658395</v>
      </c>
    </row>
    <row r="161" spans="1:3" hidden="1" x14ac:dyDescent="0.25">
      <c r="A161" s="5">
        <v>2007</v>
      </c>
      <c r="B161" t="s">
        <v>8</v>
      </c>
      <c r="C161" s="1">
        <v>323698286</v>
      </c>
    </row>
    <row r="162" spans="1:3" hidden="1" x14ac:dyDescent="0.25">
      <c r="A162" s="5">
        <v>2007</v>
      </c>
      <c r="B162" t="s">
        <v>7</v>
      </c>
      <c r="C162" s="1">
        <v>935653180</v>
      </c>
    </row>
    <row r="163" spans="1:3" hidden="1" x14ac:dyDescent="0.25">
      <c r="A163" s="5">
        <v>2007</v>
      </c>
      <c r="B163" t="s">
        <v>6</v>
      </c>
      <c r="C163" s="1">
        <v>165208891</v>
      </c>
    </row>
    <row r="164" spans="1:3" hidden="1" x14ac:dyDescent="0.25">
      <c r="A164" s="5">
        <v>2007</v>
      </c>
      <c r="B164" t="s">
        <v>5</v>
      </c>
      <c r="C164" s="1">
        <v>103728092</v>
      </c>
    </row>
    <row r="165" spans="1:3" hidden="1" x14ac:dyDescent="0.25">
      <c r="A165" s="5">
        <v>2007</v>
      </c>
      <c r="B165" t="s">
        <v>4</v>
      </c>
      <c r="C165" s="1">
        <v>168009752</v>
      </c>
    </row>
    <row r="166" spans="1:3" hidden="1" x14ac:dyDescent="0.25">
      <c r="A166" s="5">
        <v>2007</v>
      </c>
      <c r="B166" t="s">
        <v>3</v>
      </c>
      <c r="C166" s="1">
        <v>30084765</v>
      </c>
    </row>
    <row r="167" spans="1:3" hidden="1" x14ac:dyDescent="0.25">
      <c r="A167" s="5">
        <v>2007</v>
      </c>
      <c r="B167" t="s">
        <v>2</v>
      </c>
      <c r="C167" s="1">
        <v>38027578</v>
      </c>
    </row>
    <row r="168" spans="1:3" hidden="1" x14ac:dyDescent="0.25">
      <c r="A168" s="5">
        <v>2007</v>
      </c>
      <c r="B168" t="s">
        <v>1</v>
      </c>
      <c r="C168" s="1">
        <v>71410568</v>
      </c>
    </row>
    <row r="169" spans="1:3" hidden="1" x14ac:dyDescent="0.25">
      <c r="A169" s="5">
        <v>2007</v>
      </c>
      <c r="B169" t="s">
        <v>0</v>
      </c>
      <c r="C169" s="1">
        <v>93404001</v>
      </c>
    </row>
    <row r="170" spans="1:3" hidden="1" x14ac:dyDescent="0.25">
      <c r="A170" s="5">
        <v>2008</v>
      </c>
      <c r="B170" t="s">
        <v>27</v>
      </c>
      <c r="C170" s="1">
        <v>3109803097</v>
      </c>
    </row>
    <row r="171" spans="1:3" hidden="1" x14ac:dyDescent="0.25">
      <c r="A171" s="5">
        <v>2008</v>
      </c>
      <c r="B171" t="s">
        <v>26</v>
      </c>
      <c r="C171" s="1">
        <v>17285542</v>
      </c>
    </row>
    <row r="172" spans="1:3" hidden="1" x14ac:dyDescent="0.25">
      <c r="A172" s="5">
        <v>2008</v>
      </c>
      <c r="B172" t="s">
        <v>25</v>
      </c>
      <c r="C172" s="1">
        <v>6410255</v>
      </c>
    </row>
    <row r="173" spans="1:3" hidden="1" x14ac:dyDescent="0.25">
      <c r="A173" s="5">
        <v>2008</v>
      </c>
      <c r="B173" t="s">
        <v>24</v>
      </c>
      <c r="C173" s="1">
        <v>48115265</v>
      </c>
    </row>
    <row r="174" spans="1:3" hidden="1" x14ac:dyDescent="0.25">
      <c r="A174" s="5">
        <v>2008</v>
      </c>
      <c r="B174" t="s">
        <v>23</v>
      </c>
      <c r="C174" s="1">
        <v>4841862</v>
      </c>
    </row>
    <row r="175" spans="1:3" hidden="1" x14ac:dyDescent="0.25">
      <c r="A175" s="5">
        <v>2008</v>
      </c>
      <c r="B175" t="s">
        <v>22</v>
      </c>
      <c r="C175" s="1">
        <v>60956978</v>
      </c>
    </row>
    <row r="176" spans="1:3" hidden="1" x14ac:dyDescent="0.25">
      <c r="A176" s="5">
        <v>2008</v>
      </c>
      <c r="B176" t="s">
        <v>21</v>
      </c>
      <c r="C176" s="1">
        <v>6950413</v>
      </c>
    </row>
    <row r="177" spans="1:3" hidden="1" x14ac:dyDescent="0.25">
      <c r="A177" s="5">
        <v>2008</v>
      </c>
      <c r="B177" t="s">
        <v>20</v>
      </c>
      <c r="C177" s="1">
        <v>12116393</v>
      </c>
    </row>
    <row r="178" spans="1:3" hidden="1" x14ac:dyDescent="0.25">
      <c r="A178" s="5">
        <v>2008</v>
      </c>
      <c r="B178" t="s">
        <v>19</v>
      </c>
      <c r="C178" s="1">
        <v>37932402</v>
      </c>
    </row>
    <row r="179" spans="1:3" hidden="1" x14ac:dyDescent="0.25">
      <c r="A179" s="5">
        <v>2008</v>
      </c>
      <c r="B179" t="s">
        <v>18</v>
      </c>
      <c r="C179" s="1">
        <v>16203340</v>
      </c>
    </row>
    <row r="180" spans="1:3" hidden="1" x14ac:dyDescent="0.25">
      <c r="A180" s="5">
        <v>2008</v>
      </c>
      <c r="B180" t="s">
        <v>17</v>
      </c>
      <c r="C180" s="1">
        <v>60415574</v>
      </c>
    </row>
    <row r="181" spans="1:3" hidden="1" x14ac:dyDescent="0.25">
      <c r="A181" s="5">
        <v>2008</v>
      </c>
      <c r="B181" t="s">
        <v>16</v>
      </c>
      <c r="C181" s="1">
        <v>28898860</v>
      </c>
    </row>
    <row r="182" spans="1:3" hidden="1" x14ac:dyDescent="0.25">
      <c r="A182" s="5">
        <v>2008</v>
      </c>
      <c r="B182" t="s">
        <v>15</v>
      </c>
      <c r="C182" s="1">
        <v>26889573</v>
      </c>
    </row>
    <row r="183" spans="1:3" hidden="1" x14ac:dyDescent="0.25">
      <c r="A183" s="5">
        <v>2008</v>
      </c>
      <c r="B183" t="s">
        <v>14</v>
      </c>
      <c r="C183" s="1">
        <v>70413939</v>
      </c>
    </row>
    <row r="184" spans="1:3" hidden="1" x14ac:dyDescent="0.25">
      <c r="A184" s="5">
        <v>2008</v>
      </c>
      <c r="B184" t="s">
        <v>13</v>
      </c>
      <c r="C184" s="1">
        <v>22262295</v>
      </c>
    </row>
    <row r="185" spans="1:3" hidden="1" x14ac:dyDescent="0.25">
      <c r="A185" s="5">
        <v>2008</v>
      </c>
      <c r="B185" t="s">
        <v>12</v>
      </c>
      <c r="C185" s="1">
        <v>21418378</v>
      </c>
    </row>
    <row r="186" spans="1:3" hidden="1" x14ac:dyDescent="0.25">
      <c r="A186" s="5">
        <v>2008</v>
      </c>
      <c r="B186" t="s">
        <v>11</v>
      </c>
      <c r="C186" s="1">
        <v>121667455</v>
      </c>
    </row>
    <row r="187" spans="1:3" hidden="1" x14ac:dyDescent="0.25">
      <c r="A187" s="5">
        <v>2008</v>
      </c>
      <c r="B187" t="s">
        <v>10</v>
      </c>
      <c r="C187" s="1">
        <v>278607619</v>
      </c>
    </row>
    <row r="188" spans="1:3" hidden="1" x14ac:dyDescent="0.25">
      <c r="A188" s="5">
        <v>2008</v>
      </c>
      <c r="B188" t="s">
        <v>9</v>
      </c>
      <c r="C188" s="1">
        <v>72091158</v>
      </c>
    </row>
    <row r="189" spans="1:3" hidden="1" x14ac:dyDescent="0.25">
      <c r="A189" s="5">
        <v>2008</v>
      </c>
      <c r="B189" t="s">
        <v>8</v>
      </c>
      <c r="C189" s="1">
        <v>378285800</v>
      </c>
    </row>
    <row r="190" spans="1:3" hidden="1" x14ac:dyDescent="0.25">
      <c r="A190" s="5">
        <v>2008</v>
      </c>
      <c r="B190" t="s">
        <v>7</v>
      </c>
      <c r="C190" s="1">
        <v>1042510168</v>
      </c>
    </row>
    <row r="191" spans="1:3" hidden="1" x14ac:dyDescent="0.25">
      <c r="A191" s="5">
        <v>2008</v>
      </c>
      <c r="B191" t="s">
        <v>6</v>
      </c>
      <c r="C191" s="1">
        <v>185683859</v>
      </c>
    </row>
    <row r="192" spans="1:3" hidden="1" x14ac:dyDescent="0.25">
      <c r="A192" s="5">
        <v>2008</v>
      </c>
      <c r="B192" t="s">
        <v>5</v>
      </c>
      <c r="C192" s="1">
        <v>121477258</v>
      </c>
    </row>
    <row r="193" spans="1:3" hidden="1" x14ac:dyDescent="0.25">
      <c r="A193" s="5">
        <v>2008</v>
      </c>
      <c r="B193" t="s">
        <v>4</v>
      </c>
      <c r="C193" s="1">
        <v>190229822</v>
      </c>
    </row>
    <row r="194" spans="1:3" hidden="1" x14ac:dyDescent="0.25">
      <c r="A194" s="5">
        <v>2008</v>
      </c>
      <c r="B194" t="s">
        <v>3</v>
      </c>
      <c r="C194" s="1">
        <v>36219263</v>
      </c>
    </row>
    <row r="195" spans="1:3" hidden="1" x14ac:dyDescent="0.25">
      <c r="A195" s="5">
        <v>2008</v>
      </c>
      <c r="B195" t="s">
        <v>2</v>
      </c>
      <c r="C195" s="1">
        <v>49202505</v>
      </c>
    </row>
    <row r="196" spans="1:3" hidden="1" x14ac:dyDescent="0.25">
      <c r="A196" s="5">
        <v>2008</v>
      </c>
      <c r="B196" t="s">
        <v>1</v>
      </c>
      <c r="C196" s="1">
        <v>82417564</v>
      </c>
    </row>
    <row r="197" spans="1:3" hidden="1" x14ac:dyDescent="0.25">
      <c r="A197" s="5">
        <v>2008</v>
      </c>
      <c r="B197" t="s">
        <v>0</v>
      </c>
      <c r="C197" s="1">
        <v>110299557</v>
      </c>
    </row>
    <row r="198" spans="1:3" hidden="1" x14ac:dyDescent="0.25">
      <c r="A198" s="5">
        <v>2009</v>
      </c>
      <c r="B198" t="s">
        <v>27</v>
      </c>
      <c r="C198" s="1">
        <v>3333039339</v>
      </c>
    </row>
    <row r="199" spans="1:3" hidden="1" x14ac:dyDescent="0.25">
      <c r="A199" s="5">
        <v>2009</v>
      </c>
      <c r="B199" t="s">
        <v>26</v>
      </c>
      <c r="C199" s="1">
        <v>19725010</v>
      </c>
    </row>
    <row r="200" spans="1:3" hidden="1" x14ac:dyDescent="0.25">
      <c r="A200" s="5">
        <v>2009</v>
      </c>
      <c r="B200" t="s">
        <v>25</v>
      </c>
      <c r="C200" s="1">
        <v>7407821</v>
      </c>
    </row>
    <row r="201" spans="1:3" hidden="1" x14ac:dyDescent="0.25">
      <c r="A201" s="5">
        <v>2009</v>
      </c>
      <c r="B201" t="s">
        <v>24</v>
      </c>
      <c r="C201" s="1">
        <v>50559840</v>
      </c>
    </row>
    <row r="202" spans="1:3" hidden="1" x14ac:dyDescent="0.25">
      <c r="A202" s="5">
        <v>2009</v>
      </c>
      <c r="B202" t="s">
        <v>23</v>
      </c>
      <c r="C202" s="1">
        <v>5671975</v>
      </c>
    </row>
    <row r="203" spans="1:3" hidden="1" x14ac:dyDescent="0.25">
      <c r="A203" s="5">
        <v>2009</v>
      </c>
      <c r="B203" t="s">
        <v>22</v>
      </c>
      <c r="C203" s="1">
        <v>61665096</v>
      </c>
    </row>
    <row r="204" spans="1:3" hidden="1" x14ac:dyDescent="0.25">
      <c r="A204" s="5">
        <v>2009</v>
      </c>
      <c r="B204" t="s">
        <v>21</v>
      </c>
      <c r="C204" s="1">
        <v>7490656</v>
      </c>
    </row>
    <row r="205" spans="1:3" hidden="1" x14ac:dyDescent="0.25">
      <c r="A205" s="5">
        <v>2009</v>
      </c>
      <c r="B205" t="s">
        <v>20</v>
      </c>
      <c r="C205" s="1">
        <v>13689804</v>
      </c>
    </row>
    <row r="206" spans="1:3" hidden="1" x14ac:dyDescent="0.25">
      <c r="A206" s="5">
        <v>2009</v>
      </c>
      <c r="B206" t="s">
        <v>19</v>
      </c>
      <c r="C206" s="1">
        <v>40994571</v>
      </c>
    </row>
    <row r="207" spans="1:3" hidden="1" x14ac:dyDescent="0.25">
      <c r="A207" s="5">
        <v>2009</v>
      </c>
      <c r="B207" t="s">
        <v>18</v>
      </c>
      <c r="C207" s="1">
        <v>18946449</v>
      </c>
    </row>
    <row r="208" spans="1:3" hidden="1" x14ac:dyDescent="0.25">
      <c r="A208" s="5">
        <v>2009</v>
      </c>
      <c r="B208" t="s">
        <v>17</v>
      </c>
      <c r="C208" s="1">
        <v>67199958</v>
      </c>
    </row>
    <row r="209" spans="1:3" hidden="1" x14ac:dyDescent="0.25">
      <c r="A209" s="5">
        <v>2009</v>
      </c>
      <c r="B209" t="s">
        <v>16</v>
      </c>
      <c r="C209" s="1">
        <v>30941054</v>
      </c>
    </row>
    <row r="210" spans="1:3" hidden="1" x14ac:dyDescent="0.25">
      <c r="A210" s="5">
        <v>2009</v>
      </c>
      <c r="B210" t="s">
        <v>15</v>
      </c>
      <c r="C210" s="1">
        <v>30230406</v>
      </c>
    </row>
    <row r="211" spans="1:3" hidden="1" x14ac:dyDescent="0.25">
      <c r="A211" s="5">
        <v>2009</v>
      </c>
      <c r="B211" t="s">
        <v>14</v>
      </c>
      <c r="C211" s="1">
        <v>79760958</v>
      </c>
    </row>
    <row r="212" spans="1:3" hidden="1" x14ac:dyDescent="0.25">
      <c r="A212" s="5">
        <v>2009</v>
      </c>
      <c r="B212" t="s">
        <v>13</v>
      </c>
      <c r="C212" s="1">
        <v>24182388</v>
      </c>
    </row>
    <row r="213" spans="1:3" hidden="1" x14ac:dyDescent="0.25">
      <c r="A213" s="5">
        <v>2009</v>
      </c>
      <c r="B213" t="s">
        <v>12</v>
      </c>
      <c r="C213" s="1">
        <v>21707243</v>
      </c>
    </row>
    <row r="214" spans="1:3" hidden="1" x14ac:dyDescent="0.25">
      <c r="A214" s="5">
        <v>2009</v>
      </c>
      <c r="B214" t="s">
        <v>11</v>
      </c>
      <c r="C214" s="1">
        <v>137942481</v>
      </c>
    </row>
    <row r="215" spans="1:3" hidden="1" x14ac:dyDescent="0.25">
      <c r="A215" s="5">
        <v>2009</v>
      </c>
      <c r="B215" t="s">
        <v>10</v>
      </c>
      <c r="C215" s="1">
        <v>287443848</v>
      </c>
    </row>
    <row r="216" spans="1:3" hidden="1" x14ac:dyDescent="0.25">
      <c r="A216" s="5">
        <v>2009</v>
      </c>
      <c r="B216" t="s">
        <v>9</v>
      </c>
      <c r="C216" s="1">
        <v>69215361</v>
      </c>
    </row>
    <row r="217" spans="1:3" hidden="1" x14ac:dyDescent="0.25">
      <c r="A217" s="5">
        <v>2009</v>
      </c>
      <c r="B217" t="s">
        <v>8</v>
      </c>
      <c r="C217" s="1">
        <v>391650854</v>
      </c>
    </row>
    <row r="218" spans="1:3" hidden="1" x14ac:dyDescent="0.25">
      <c r="A218" s="5">
        <v>2009</v>
      </c>
      <c r="B218" t="s">
        <v>7</v>
      </c>
      <c r="C218" s="1">
        <v>1127093826</v>
      </c>
    </row>
    <row r="219" spans="1:3" hidden="1" x14ac:dyDescent="0.25">
      <c r="A219" s="5">
        <v>2009</v>
      </c>
      <c r="B219" t="s">
        <v>6</v>
      </c>
      <c r="C219" s="1">
        <v>196675612</v>
      </c>
    </row>
    <row r="220" spans="1:3" hidden="1" x14ac:dyDescent="0.25">
      <c r="A220" s="5">
        <v>2009</v>
      </c>
      <c r="B220" t="s">
        <v>5</v>
      </c>
      <c r="C220" s="1">
        <v>129098535</v>
      </c>
    </row>
    <row r="221" spans="1:3" hidden="1" x14ac:dyDescent="0.25">
      <c r="A221" s="5">
        <v>2009</v>
      </c>
      <c r="B221" t="s">
        <v>4</v>
      </c>
      <c r="C221" s="1">
        <v>204344940</v>
      </c>
    </row>
    <row r="222" spans="1:3" hidden="1" x14ac:dyDescent="0.25">
      <c r="A222" s="5">
        <v>2009</v>
      </c>
      <c r="B222" t="s">
        <v>3</v>
      </c>
      <c r="C222" s="1">
        <v>39517742</v>
      </c>
    </row>
    <row r="223" spans="1:3" hidden="1" x14ac:dyDescent="0.25">
      <c r="A223" s="5">
        <v>2009</v>
      </c>
      <c r="B223" t="s">
        <v>2</v>
      </c>
      <c r="C223" s="1">
        <v>52693417</v>
      </c>
    </row>
    <row r="224" spans="1:3" hidden="1" x14ac:dyDescent="0.25">
      <c r="A224" s="5">
        <v>2009</v>
      </c>
      <c r="B224" t="s">
        <v>1</v>
      </c>
      <c r="C224" s="1">
        <v>92865743</v>
      </c>
    </row>
    <row r="225" spans="1:3" hidden="1" x14ac:dyDescent="0.25">
      <c r="A225" s="5">
        <v>2009</v>
      </c>
      <c r="B225" t="s">
        <v>0</v>
      </c>
      <c r="C225" s="1">
        <v>124323753</v>
      </c>
    </row>
    <row r="226" spans="1:3" hidden="1" x14ac:dyDescent="0.25">
      <c r="A226" s="5">
        <v>2010</v>
      </c>
      <c r="B226" t="s">
        <v>27</v>
      </c>
      <c r="C226" s="1">
        <v>3885847000</v>
      </c>
    </row>
    <row r="227" spans="1:3" hidden="1" x14ac:dyDescent="0.25">
      <c r="A227" s="5">
        <v>2010</v>
      </c>
      <c r="B227" t="s">
        <v>26</v>
      </c>
      <c r="C227" s="1">
        <v>23907887</v>
      </c>
    </row>
    <row r="228" spans="1:3" hidden="1" x14ac:dyDescent="0.25">
      <c r="A228" s="5">
        <v>2010</v>
      </c>
      <c r="B228" t="s">
        <v>25</v>
      </c>
      <c r="C228" s="1">
        <v>8342356</v>
      </c>
    </row>
    <row r="229" spans="1:3" hidden="1" x14ac:dyDescent="0.25">
      <c r="A229" s="5">
        <v>2010</v>
      </c>
      <c r="B229" t="s">
        <v>24</v>
      </c>
      <c r="C229" s="1">
        <v>60877123</v>
      </c>
    </row>
    <row r="230" spans="1:3" hidden="1" x14ac:dyDescent="0.25">
      <c r="A230" s="5">
        <v>2010</v>
      </c>
      <c r="B230" t="s">
        <v>23</v>
      </c>
      <c r="C230" s="1">
        <v>6639150</v>
      </c>
    </row>
    <row r="231" spans="1:3" hidden="1" x14ac:dyDescent="0.25">
      <c r="A231" s="5">
        <v>2010</v>
      </c>
      <c r="B231" t="s">
        <v>22</v>
      </c>
      <c r="C231" s="1">
        <v>82684518</v>
      </c>
    </row>
    <row r="232" spans="1:3" hidden="1" x14ac:dyDescent="0.25">
      <c r="A232" s="5">
        <v>2010</v>
      </c>
      <c r="B232" t="s">
        <v>21</v>
      </c>
      <c r="C232" s="1">
        <v>8237795</v>
      </c>
    </row>
    <row r="233" spans="1:3" hidden="1" x14ac:dyDescent="0.25">
      <c r="A233" s="5">
        <v>2010</v>
      </c>
      <c r="B233" t="s">
        <v>20</v>
      </c>
      <c r="C233" s="1">
        <v>16404816</v>
      </c>
    </row>
    <row r="234" spans="1:3" hidden="1" x14ac:dyDescent="0.25">
      <c r="A234" s="5">
        <v>2010</v>
      </c>
      <c r="B234" t="s">
        <v>19</v>
      </c>
      <c r="C234" s="1">
        <v>46309633</v>
      </c>
    </row>
    <row r="235" spans="1:3" hidden="1" x14ac:dyDescent="0.25">
      <c r="A235" s="5">
        <v>2010</v>
      </c>
      <c r="B235" t="s">
        <v>18</v>
      </c>
      <c r="C235" s="1">
        <v>22269149</v>
      </c>
    </row>
    <row r="236" spans="1:3" hidden="1" x14ac:dyDescent="0.25">
      <c r="A236" s="5">
        <v>2010</v>
      </c>
      <c r="B236" t="s">
        <v>17</v>
      </c>
      <c r="C236" s="1">
        <v>79336299</v>
      </c>
    </row>
    <row r="237" spans="1:3" hidden="1" x14ac:dyDescent="0.25">
      <c r="A237" s="5">
        <v>2010</v>
      </c>
      <c r="B237" t="s">
        <v>16</v>
      </c>
      <c r="C237" s="1">
        <v>36184502</v>
      </c>
    </row>
    <row r="238" spans="1:3" hidden="1" x14ac:dyDescent="0.25">
      <c r="A238" s="5">
        <v>2010</v>
      </c>
      <c r="B238" t="s">
        <v>15</v>
      </c>
      <c r="C238" s="1">
        <v>33522492</v>
      </c>
    </row>
    <row r="239" spans="1:3" hidden="1" x14ac:dyDescent="0.25">
      <c r="A239" s="5">
        <v>2010</v>
      </c>
      <c r="B239" t="s">
        <v>14</v>
      </c>
      <c r="C239" s="1">
        <v>97189760</v>
      </c>
    </row>
    <row r="240" spans="1:3" hidden="1" x14ac:dyDescent="0.25">
      <c r="A240" s="5">
        <v>2010</v>
      </c>
      <c r="B240" t="s">
        <v>13</v>
      </c>
      <c r="C240" s="1">
        <v>27133038</v>
      </c>
    </row>
    <row r="241" spans="1:3" hidden="1" x14ac:dyDescent="0.25">
      <c r="A241" s="5">
        <v>2010</v>
      </c>
      <c r="B241" t="s">
        <v>12</v>
      </c>
      <c r="C241" s="1">
        <v>26404893</v>
      </c>
    </row>
    <row r="242" spans="1:3" hidden="1" x14ac:dyDescent="0.25">
      <c r="A242" s="5">
        <v>2010</v>
      </c>
      <c r="B242" t="s">
        <v>11</v>
      </c>
      <c r="C242" s="1">
        <v>154419547</v>
      </c>
    </row>
    <row r="243" spans="1:3" hidden="1" x14ac:dyDescent="0.25">
      <c r="A243" s="5">
        <v>2010</v>
      </c>
      <c r="B243" t="s">
        <v>10</v>
      </c>
      <c r="C243" s="1">
        <v>351123418</v>
      </c>
    </row>
    <row r="244" spans="1:3" hidden="1" x14ac:dyDescent="0.25">
      <c r="A244" s="5">
        <v>2010</v>
      </c>
      <c r="B244" t="s">
        <v>9</v>
      </c>
      <c r="C244" s="1">
        <v>85310285</v>
      </c>
    </row>
    <row r="245" spans="1:3" hidden="1" x14ac:dyDescent="0.25">
      <c r="A245" s="5">
        <v>2010</v>
      </c>
      <c r="B245" t="s">
        <v>8</v>
      </c>
      <c r="C245" s="1">
        <v>449858101</v>
      </c>
    </row>
    <row r="246" spans="1:3" hidden="1" x14ac:dyDescent="0.25">
      <c r="A246" s="5">
        <v>2010</v>
      </c>
      <c r="B246" t="s">
        <v>7</v>
      </c>
      <c r="C246" s="1">
        <v>1294695988</v>
      </c>
    </row>
    <row r="247" spans="1:3" hidden="1" x14ac:dyDescent="0.25">
      <c r="A247" s="5">
        <v>2010</v>
      </c>
      <c r="B247" t="s">
        <v>6</v>
      </c>
      <c r="C247" s="1">
        <v>225205255</v>
      </c>
    </row>
    <row r="248" spans="1:3" hidden="1" x14ac:dyDescent="0.25">
      <c r="A248" s="5">
        <v>2010</v>
      </c>
      <c r="B248" t="s">
        <v>5</v>
      </c>
      <c r="C248" s="1">
        <v>153726007</v>
      </c>
    </row>
    <row r="249" spans="1:3" hidden="1" x14ac:dyDescent="0.25">
      <c r="A249" s="5">
        <v>2010</v>
      </c>
      <c r="B249" t="s">
        <v>4</v>
      </c>
      <c r="C249" s="1">
        <v>241249164</v>
      </c>
    </row>
    <row r="250" spans="1:3" hidden="1" x14ac:dyDescent="0.25">
      <c r="A250" s="5">
        <v>2010</v>
      </c>
      <c r="B250" t="s">
        <v>3</v>
      </c>
      <c r="C250" s="1">
        <v>47270656</v>
      </c>
    </row>
    <row r="251" spans="1:3" hidden="1" x14ac:dyDescent="0.25">
      <c r="A251" s="5">
        <v>2010</v>
      </c>
      <c r="B251" t="s">
        <v>2</v>
      </c>
      <c r="C251" s="1">
        <v>56600955</v>
      </c>
    </row>
    <row r="252" spans="1:3" hidden="1" x14ac:dyDescent="0.25">
      <c r="A252" s="5">
        <v>2010</v>
      </c>
      <c r="B252" t="s">
        <v>1</v>
      </c>
      <c r="C252" s="1">
        <v>106770109</v>
      </c>
    </row>
    <row r="253" spans="1:3" hidden="1" x14ac:dyDescent="0.25">
      <c r="A253" s="5">
        <v>2010</v>
      </c>
      <c r="B253" t="s">
        <v>0</v>
      </c>
      <c r="C253" s="1">
        <v>144174102</v>
      </c>
    </row>
    <row r="254" spans="1:3" hidden="1" x14ac:dyDescent="0.25">
      <c r="A254" s="5">
        <v>2011</v>
      </c>
      <c r="B254" t="s">
        <v>27</v>
      </c>
      <c r="C254" s="1">
        <v>4376382000</v>
      </c>
    </row>
    <row r="255" spans="1:3" hidden="1" x14ac:dyDescent="0.25">
      <c r="A255" s="5">
        <v>2011</v>
      </c>
      <c r="B255" t="s">
        <v>26</v>
      </c>
      <c r="C255" s="1">
        <v>27574714</v>
      </c>
    </row>
    <row r="256" spans="1:3" hidden="1" x14ac:dyDescent="0.25">
      <c r="A256" s="5">
        <v>2011</v>
      </c>
      <c r="B256" t="s">
        <v>25</v>
      </c>
      <c r="C256" s="1">
        <v>8949434</v>
      </c>
    </row>
    <row r="257" spans="1:3" hidden="1" x14ac:dyDescent="0.25">
      <c r="A257" s="5">
        <v>2011</v>
      </c>
      <c r="B257" t="s">
        <v>24</v>
      </c>
      <c r="C257" s="1">
        <v>70734401</v>
      </c>
    </row>
    <row r="258" spans="1:3" hidden="1" x14ac:dyDescent="0.25">
      <c r="A258" s="5">
        <v>2011</v>
      </c>
      <c r="B258" t="s">
        <v>23</v>
      </c>
      <c r="C258" s="1">
        <v>7303719</v>
      </c>
    </row>
    <row r="259" spans="1:3" hidden="1" x14ac:dyDescent="0.25">
      <c r="A259" s="5">
        <v>2011</v>
      </c>
      <c r="B259" t="s">
        <v>22</v>
      </c>
      <c r="C259" s="1">
        <v>98710736</v>
      </c>
    </row>
    <row r="260" spans="1:3" hidden="1" x14ac:dyDescent="0.25">
      <c r="A260" s="5">
        <v>2011</v>
      </c>
      <c r="B260" t="s">
        <v>21</v>
      </c>
      <c r="C260" s="1">
        <v>9409228</v>
      </c>
    </row>
    <row r="261" spans="1:3" hidden="1" x14ac:dyDescent="0.25">
      <c r="A261" s="5">
        <v>2011</v>
      </c>
      <c r="B261" t="s">
        <v>20</v>
      </c>
      <c r="C261" s="1">
        <v>18345688</v>
      </c>
    </row>
    <row r="262" spans="1:3" hidden="1" x14ac:dyDescent="0.25">
      <c r="A262" s="5">
        <v>2011</v>
      </c>
      <c r="B262" t="s">
        <v>19</v>
      </c>
      <c r="C262" s="1">
        <v>52143535</v>
      </c>
    </row>
    <row r="263" spans="1:3" hidden="1" x14ac:dyDescent="0.25">
      <c r="A263" s="5">
        <v>2011</v>
      </c>
      <c r="B263" t="s">
        <v>18</v>
      </c>
      <c r="C263" s="1">
        <v>25941362</v>
      </c>
    </row>
    <row r="264" spans="1:3" hidden="1" x14ac:dyDescent="0.25">
      <c r="A264" s="5">
        <v>2011</v>
      </c>
      <c r="B264" t="s">
        <v>17</v>
      </c>
      <c r="C264" s="1">
        <v>89695828</v>
      </c>
    </row>
    <row r="265" spans="1:3" hidden="1" x14ac:dyDescent="0.25">
      <c r="A265" s="5">
        <v>2011</v>
      </c>
      <c r="B265" t="s">
        <v>16</v>
      </c>
      <c r="C265" s="1">
        <v>40992925</v>
      </c>
    </row>
    <row r="266" spans="1:3" hidden="1" x14ac:dyDescent="0.25">
      <c r="A266" s="5">
        <v>2011</v>
      </c>
      <c r="B266" t="s">
        <v>15</v>
      </c>
      <c r="C266" s="1">
        <v>37109137</v>
      </c>
    </row>
    <row r="267" spans="1:3" hidden="1" x14ac:dyDescent="0.25">
      <c r="A267" s="5">
        <v>2011</v>
      </c>
      <c r="B267" t="s">
        <v>14</v>
      </c>
      <c r="C267" s="1">
        <v>110161559</v>
      </c>
    </row>
    <row r="268" spans="1:3" hidden="1" x14ac:dyDescent="0.25">
      <c r="A268" s="5">
        <v>2011</v>
      </c>
      <c r="B268" t="s">
        <v>13</v>
      </c>
      <c r="C268" s="1">
        <v>31657321</v>
      </c>
    </row>
    <row r="269" spans="1:3" hidden="1" x14ac:dyDescent="0.25">
      <c r="A269" s="5">
        <v>2011</v>
      </c>
      <c r="B269" t="s">
        <v>12</v>
      </c>
      <c r="C269" s="1">
        <v>29108272</v>
      </c>
    </row>
    <row r="270" spans="1:3" hidden="1" x14ac:dyDescent="0.25">
      <c r="A270" s="5">
        <v>2011</v>
      </c>
      <c r="B270" t="s">
        <v>11</v>
      </c>
      <c r="C270" s="1">
        <v>166602817</v>
      </c>
    </row>
    <row r="271" spans="1:3" hidden="1" x14ac:dyDescent="0.25">
      <c r="A271" s="5">
        <v>2011</v>
      </c>
      <c r="B271" t="s">
        <v>10</v>
      </c>
      <c r="C271" s="1">
        <v>400124687</v>
      </c>
    </row>
    <row r="272" spans="1:3" hidden="1" x14ac:dyDescent="0.25">
      <c r="A272" s="5">
        <v>2011</v>
      </c>
      <c r="B272" t="s">
        <v>9</v>
      </c>
      <c r="C272" s="1">
        <v>105976222</v>
      </c>
    </row>
    <row r="273" spans="1:3" hidden="1" x14ac:dyDescent="0.25">
      <c r="A273" s="5">
        <v>2011</v>
      </c>
      <c r="B273" t="s">
        <v>8</v>
      </c>
      <c r="C273" s="1">
        <v>512767905</v>
      </c>
    </row>
    <row r="274" spans="1:3" hidden="1" x14ac:dyDescent="0.25">
      <c r="A274" s="5">
        <v>2011</v>
      </c>
      <c r="B274" t="s">
        <v>7</v>
      </c>
      <c r="C274" s="1">
        <v>1436672709</v>
      </c>
    </row>
    <row r="275" spans="1:3" hidden="1" x14ac:dyDescent="0.25">
      <c r="A275" s="5">
        <v>2011</v>
      </c>
      <c r="B275" t="s">
        <v>6</v>
      </c>
      <c r="C275" s="1">
        <v>257122269</v>
      </c>
    </row>
    <row r="276" spans="1:3" hidden="1" x14ac:dyDescent="0.25">
      <c r="A276" s="5">
        <v>2011</v>
      </c>
      <c r="B276" t="s">
        <v>5</v>
      </c>
      <c r="C276" s="1">
        <v>174068322</v>
      </c>
    </row>
    <row r="277" spans="1:3" hidden="1" x14ac:dyDescent="0.25">
      <c r="A277" s="5">
        <v>2011</v>
      </c>
      <c r="B277" t="s">
        <v>4</v>
      </c>
      <c r="C277" s="1">
        <v>265056416</v>
      </c>
    </row>
    <row r="278" spans="1:3" hidden="1" x14ac:dyDescent="0.25">
      <c r="A278" s="5">
        <v>2011</v>
      </c>
      <c r="B278" t="s">
        <v>3</v>
      </c>
      <c r="C278" s="1">
        <v>55133162</v>
      </c>
    </row>
    <row r="279" spans="1:3" hidden="1" x14ac:dyDescent="0.25">
      <c r="A279" s="5">
        <v>2011</v>
      </c>
      <c r="B279" t="s">
        <v>2</v>
      </c>
      <c r="C279" s="1">
        <v>69153957</v>
      </c>
    </row>
    <row r="280" spans="1:3" hidden="1" x14ac:dyDescent="0.25">
      <c r="A280" s="5">
        <v>2011</v>
      </c>
      <c r="B280" t="s">
        <v>1</v>
      </c>
      <c r="C280" s="1">
        <v>121296721</v>
      </c>
    </row>
    <row r="281" spans="1:3" hidden="1" x14ac:dyDescent="0.25">
      <c r="A281" s="5">
        <v>2011</v>
      </c>
      <c r="B281" t="s">
        <v>0</v>
      </c>
      <c r="C281" s="1">
        <v>154568954</v>
      </c>
    </row>
    <row r="282" spans="1:3" hidden="1" x14ac:dyDescent="0.25">
      <c r="A282" s="5">
        <v>2012</v>
      </c>
      <c r="B282" t="s">
        <v>27</v>
      </c>
      <c r="C282" s="1">
        <v>4814760000</v>
      </c>
    </row>
    <row r="283" spans="1:3" hidden="1" x14ac:dyDescent="0.25">
      <c r="A283" s="5">
        <v>2012</v>
      </c>
      <c r="B283" t="s">
        <v>26</v>
      </c>
      <c r="C283" s="1">
        <v>30112720</v>
      </c>
    </row>
    <row r="284" spans="1:3" hidden="1" x14ac:dyDescent="0.25">
      <c r="A284" s="5">
        <v>2012</v>
      </c>
      <c r="B284" t="s">
        <v>25</v>
      </c>
      <c r="C284" s="1">
        <v>10137925</v>
      </c>
    </row>
    <row r="285" spans="1:3" hidden="1" x14ac:dyDescent="0.25">
      <c r="A285" s="5">
        <v>2012</v>
      </c>
      <c r="B285" t="s">
        <v>24</v>
      </c>
      <c r="C285" s="1">
        <v>72242701</v>
      </c>
    </row>
    <row r="286" spans="1:3" hidden="1" x14ac:dyDescent="0.25">
      <c r="A286" s="5">
        <v>2012</v>
      </c>
      <c r="B286" t="s">
        <v>23</v>
      </c>
      <c r="C286" s="1">
        <v>7711467</v>
      </c>
    </row>
    <row r="287" spans="1:3" hidden="1" x14ac:dyDescent="0.25">
      <c r="A287" s="5">
        <v>2012</v>
      </c>
      <c r="B287" t="s">
        <v>22</v>
      </c>
      <c r="C287" s="1">
        <v>107080881</v>
      </c>
    </row>
    <row r="288" spans="1:3" hidden="1" x14ac:dyDescent="0.25">
      <c r="A288" s="5">
        <v>2012</v>
      </c>
      <c r="B288" t="s">
        <v>21</v>
      </c>
      <c r="C288" s="1">
        <v>11130868</v>
      </c>
    </row>
    <row r="289" spans="1:3" hidden="1" x14ac:dyDescent="0.25">
      <c r="A289" s="5">
        <v>2012</v>
      </c>
      <c r="B289" t="s">
        <v>20</v>
      </c>
      <c r="C289" s="1">
        <v>20684430</v>
      </c>
    </row>
    <row r="290" spans="1:3" hidden="1" x14ac:dyDescent="0.25">
      <c r="A290" s="5">
        <v>2012</v>
      </c>
      <c r="B290" t="s">
        <v>19</v>
      </c>
      <c r="C290" s="1">
        <v>60490109</v>
      </c>
    </row>
    <row r="291" spans="1:3" hidden="1" x14ac:dyDescent="0.25">
      <c r="A291" s="5">
        <v>2012</v>
      </c>
      <c r="B291" t="s">
        <v>18</v>
      </c>
      <c r="C291" s="1">
        <v>28637685</v>
      </c>
    </row>
    <row r="292" spans="1:3" hidden="1" x14ac:dyDescent="0.25">
      <c r="A292" s="5">
        <v>2012</v>
      </c>
      <c r="B292" t="s">
        <v>17</v>
      </c>
      <c r="C292" s="1">
        <v>96973753</v>
      </c>
    </row>
    <row r="293" spans="1:3" hidden="1" x14ac:dyDescent="0.25">
      <c r="A293" s="5">
        <v>2012</v>
      </c>
      <c r="B293" t="s">
        <v>16</v>
      </c>
      <c r="C293" s="1">
        <v>46412208</v>
      </c>
    </row>
    <row r="294" spans="1:3" hidden="1" x14ac:dyDescent="0.25">
      <c r="A294" s="5">
        <v>2012</v>
      </c>
      <c r="B294" t="s">
        <v>15</v>
      </c>
      <c r="C294" s="1">
        <v>42488349</v>
      </c>
    </row>
    <row r="295" spans="1:3" hidden="1" x14ac:dyDescent="0.25">
      <c r="A295" s="5">
        <v>2012</v>
      </c>
      <c r="B295" t="s">
        <v>14</v>
      </c>
      <c r="C295" s="1">
        <v>127989043</v>
      </c>
    </row>
    <row r="296" spans="1:3" hidden="1" x14ac:dyDescent="0.25">
      <c r="A296" s="5">
        <v>2012</v>
      </c>
      <c r="B296" t="s">
        <v>13</v>
      </c>
      <c r="C296" s="1">
        <v>34650397</v>
      </c>
    </row>
    <row r="297" spans="1:3" hidden="1" x14ac:dyDescent="0.25">
      <c r="A297" s="5">
        <v>2012</v>
      </c>
      <c r="B297" t="s">
        <v>12</v>
      </c>
      <c r="C297" s="1">
        <v>32853181</v>
      </c>
    </row>
    <row r="298" spans="1:3" hidden="1" x14ac:dyDescent="0.25">
      <c r="A298" s="5">
        <v>2012</v>
      </c>
      <c r="B298" t="s">
        <v>11</v>
      </c>
      <c r="C298" s="1">
        <v>182572530</v>
      </c>
    </row>
    <row r="299" spans="1:3" hidden="1" x14ac:dyDescent="0.25">
      <c r="A299" s="5">
        <v>2012</v>
      </c>
      <c r="B299" t="s">
        <v>10</v>
      </c>
      <c r="C299" s="1">
        <v>442282830</v>
      </c>
    </row>
    <row r="300" spans="1:3" hidden="1" x14ac:dyDescent="0.25">
      <c r="A300" s="5">
        <v>2012</v>
      </c>
      <c r="B300" t="s">
        <v>9</v>
      </c>
      <c r="C300" s="1">
        <v>116850581</v>
      </c>
    </row>
    <row r="301" spans="1:3" hidden="1" x14ac:dyDescent="0.25">
      <c r="A301" s="5">
        <v>2012</v>
      </c>
      <c r="B301" t="s">
        <v>8</v>
      </c>
      <c r="C301" s="1">
        <v>574884973</v>
      </c>
    </row>
    <row r="302" spans="1:3" hidden="1" x14ac:dyDescent="0.25">
      <c r="A302" s="5">
        <v>2012</v>
      </c>
      <c r="B302" t="s">
        <v>7</v>
      </c>
      <c r="C302" s="1">
        <v>1559033444</v>
      </c>
    </row>
    <row r="303" spans="1:3" hidden="1" x14ac:dyDescent="0.25">
      <c r="A303" s="5">
        <v>2012</v>
      </c>
      <c r="B303" t="s">
        <v>6</v>
      </c>
      <c r="C303" s="1">
        <v>285620202</v>
      </c>
    </row>
    <row r="304" spans="1:3" hidden="1" x14ac:dyDescent="0.25">
      <c r="A304" s="5">
        <v>2012</v>
      </c>
      <c r="B304" t="s">
        <v>5</v>
      </c>
      <c r="C304" s="1">
        <v>191794652</v>
      </c>
    </row>
    <row r="305" spans="1:3" hidden="1" x14ac:dyDescent="0.25">
      <c r="A305" s="5">
        <v>2012</v>
      </c>
      <c r="B305" t="s">
        <v>4</v>
      </c>
      <c r="C305" s="1">
        <v>287587019</v>
      </c>
    </row>
    <row r="306" spans="1:3" hidden="1" x14ac:dyDescent="0.25">
      <c r="A306" s="5">
        <v>2012</v>
      </c>
      <c r="B306" t="s">
        <v>3</v>
      </c>
      <c r="C306" s="1">
        <v>62013201</v>
      </c>
    </row>
    <row r="307" spans="1:3" hidden="1" x14ac:dyDescent="0.25">
      <c r="A307" s="5">
        <v>2012</v>
      </c>
      <c r="B307" t="s">
        <v>2</v>
      </c>
      <c r="C307" s="1">
        <v>79665691</v>
      </c>
    </row>
    <row r="308" spans="1:3" hidden="1" x14ac:dyDescent="0.25">
      <c r="A308" s="5">
        <v>2012</v>
      </c>
      <c r="B308" t="s">
        <v>1</v>
      </c>
      <c r="C308" s="1">
        <v>138757825</v>
      </c>
    </row>
    <row r="309" spans="1:3" hidden="1" x14ac:dyDescent="0.25">
      <c r="A309" s="5">
        <v>2012</v>
      </c>
      <c r="B309" t="s">
        <v>0</v>
      </c>
      <c r="C309" s="1">
        <v>164101336</v>
      </c>
    </row>
    <row r="310" spans="1:3" hidden="1" x14ac:dyDescent="0.25">
      <c r="A310" s="5">
        <v>2013</v>
      </c>
      <c r="B310" t="s">
        <v>27</v>
      </c>
      <c r="C310" s="1">
        <v>5331618957</v>
      </c>
    </row>
    <row r="311" spans="1:3" hidden="1" x14ac:dyDescent="0.25">
      <c r="A311" s="5">
        <v>2013</v>
      </c>
      <c r="B311" t="s">
        <v>26</v>
      </c>
      <c r="C311" s="1">
        <v>31121413</v>
      </c>
    </row>
    <row r="312" spans="1:3" hidden="1" x14ac:dyDescent="0.25">
      <c r="A312" s="5">
        <v>2013</v>
      </c>
      <c r="B312" t="s">
        <v>25</v>
      </c>
      <c r="C312" s="1">
        <v>11473930</v>
      </c>
    </row>
    <row r="313" spans="1:3" hidden="1" x14ac:dyDescent="0.25">
      <c r="A313" s="5">
        <v>2013</v>
      </c>
      <c r="B313" t="s">
        <v>24</v>
      </c>
      <c r="C313" s="1">
        <v>83051233</v>
      </c>
    </row>
    <row r="314" spans="1:3" hidden="1" x14ac:dyDescent="0.25">
      <c r="A314" s="5">
        <v>2013</v>
      </c>
      <c r="B314" t="s">
        <v>23</v>
      </c>
      <c r="C314" s="1">
        <v>9010725</v>
      </c>
    </row>
    <row r="315" spans="1:3" hidden="1" x14ac:dyDescent="0.25">
      <c r="A315" s="5">
        <v>2013</v>
      </c>
      <c r="B315" t="s">
        <v>22</v>
      </c>
      <c r="C315" s="1">
        <v>121224847</v>
      </c>
    </row>
    <row r="316" spans="1:3" hidden="1" x14ac:dyDescent="0.25">
      <c r="A316" s="5">
        <v>2013</v>
      </c>
      <c r="B316" t="s">
        <v>21</v>
      </c>
      <c r="C316" s="1">
        <v>12763486</v>
      </c>
    </row>
    <row r="317" spans="1:3" hidden="1" x14ac:dyDescent="0.25">
      <c r="A317" s="5">
        <v>2013</v>
      </c>
      <c r="B317" t="s">
        <v>20</v>
      </c>
      <c r="C317" s="1">
        <v>23796656</v>
      </c>
    </row>
    <row r="318" spans="1:3" hidden="1" x14ac:dyDescent="0.25">
      <c r="A318" s="5">
        <v>2013</v>
      </c>
      <c r="B318" t="s">
        <v>19</v>
      </c>
      <c r="C318" s="1">
        <v>67694845</v>
      </c>
    </row>
    <row r="319" spans="1:3" hidden="1" x14ac:dyDescent="0.25">
      <c r="A319" s="5">
        <v>2013</v>
      </c>
      <c r="B319" t="s">
        <v>18</v>
      </c>
      <c r="C319" s="1">
        <v>31283593</v>
      </c>
    </row>
    <row r="320" spans="1:3" hidden="1" x14ac:dyDescent="0.25">
      <c r="A320" s="5">
        <v>2013</v>
      </c>
      <c r="B320" t="s">
        <v>17</v>
      </c>
      <c r="C320" s="1">
        <v>109036556</v>
      </c>
    </row>
    <row r="321" spans="1:3" hidden="1" x14ac:dyDescent="0.25">
      <c r="A321" s="5">
        <v>2013</v>
      </c>
      <c r="B321" t="s">
        <v>16</v>
      </c>
      <c r="C321" s="1">
        <v>51518457</v>
      </c>
    </row>
    <row r="322" spans="1:3" hidden="1" x14ac:dyDescent="0.25">
      <c r="A322" s="5">
        <v>2013</v>
      </c>
      <c r="B322" t="s">
        <v>15</v>
      </c>
      <c r="C322" s="1">
        <v>46377299</v>
      </c>
    </row>
    <row r="323" spans="1:3" hidden="1" x14ac:dyDescent="0.25">
      <c r="A323" s="5">
        <v>2013</v>
      </c>
      <c r="B323" t="s">
        <v>14</v>
      </c>
      <c r="C323" s="1">
        <v>141150252</v>
      </c>
    </row>
    <row r="324" spans="1:3" hidden="1" x14ac:dyDescent="0.25">
      <c r="A324" s="5">
        <v>2013</v>
      </c>
      <c r="B324" t="s">
        <v>13</v>
      </c>
      <c r="C324" s="1">
        <v>37282529</v>
      </c>
    </row>
    <row r="325" spans="1:3" hidden="1" x14ac:dyDescent="0.25">
      <c r="A325" s="5">
        <v>2013</v>
      </c>
      <c r="B325" t="s">
        <v>12</v>
      </c>
      <c r="C325" s="1">
        <v>35335986</v>
      </c>
    </row>
    <row r="326" spans="1:3" hidden="1" x14ac:dyDescent="0.25">
      <c r="A326" s="5">
        <v>2013</v>
      </c>
      <c r="B326" t="s">
        <v>11</v>
      </c>
      <c r="C326" s="1">
        <v>204844274</v>
      </c>
    </row>
    <row r="327" spans="1:3" hidden="1" x14ac:dyDescent="0.25">
      <c r="A327" s="5">
        <v>2013</v>
      </c>
      <c r="B327" t="s">
        <v>10</v>
      </c>
      <c r="C327" s="1">
        <v>488004903</v>
      </c>
    </row>
    <row r="328" spans="1:3" hidden="1" x14ac:dyDescent="0.25">
      <c r="A328" s="5">
        <v>2013</v>
      </c>
      <c r="B328" t="s">
        <v>9</v>
      </c>
      <c r="C328" s="1">
        <v>117274347</v>
      </c>
    </row>
    <row r="329" spans="1:3" hidden="1" x14ac:dyDescent="0.25">
      <c r="A329" s="5">
        <v>2013</v>
      </c>
      <c r="B329" t="s">
        <v>8</v>
      </c>
      <c r="C329" s="1">
        <v>628226069</v>
      </c>
    </row>
    <row r="330" spans="1:3" hidden="1" x14ac:dyDescent="0.25">
      <c r="A330" s="5">
        <v>2013</v>
      </c>
      <c r="B330" t="s">
        <v>7</v>
      </c>
      <c r="C330" s="1">
        <v>1715238417</v>
      </c>
    </row>
    <row r="331" spans="1:3" hidden="1" x14ac:dyDescent="0.25">
      <c r="A331" s="5">
        <v>2013</v>
      </c>
      <c r="B331" t="s">
        <v>6</v>
      </c>
      <c r="C331" s="1">
        <v>333481152</v>
      </c>
    </row>
    <row r="332" spans="1:3" hidden="1" x14ac:dyDescent="0.25">
      <c r="A332" s="5">
        <v>2013</v>
      </c>
      <c r="B332" t="s">
        <v>5</v>
      </c>
      <c r="C332" s="1">
        <v>214512242</v>
      </c>
    </row>
    <row r="333" spans="1:3" hidden="1" x14ac:dyDescent="0.25">
      <c r="A333" s="5">
        <v>2013</v>
      </c>
      <c r="B333" t="s">
        <v>4</v>
      </c>
      <c r="C333" s="1">
        <v>332292726</v>
      </c>
    </row>
    <row r="334" spans="1:3" hidden="1" x14ac:dyDescent="0.25">
      <c r="A334" s="5">
        <v>2013</v>
      </c>
      <c r="B334" t="s">
        <v>3</v>
      </c>
      <c r="C334" s="1">
        <v>69203201</v>
      </c>
    </row>
    <row r="335" spans="1:3" hidden="1" x14ac:dyDescent="0.25">
      <c r="A335" s="5">
        <v>2013</v>
      </c>
      <c r="B335" t="s">
        <v>2</v>
      </c>
      <c r="C335" s="1">
        <v>89212919</v>
      </c>
    </row>
    <row r="336" spans="1:3" hidden="1" x14ac:dyDescent="0.25">
      <c r="A336" s="5">
        <v>2013</v>
      </c>
      <c r="B336" t="s">
        <v>1</v>
      </c>
      <c r="C336" s="1">
        <v>151300175</v>
      </c>
    </row>
    <row r="337" spans="1:3" hidden="1" x14ac:dyDescent="0.25">
      <c r="A337" s="5">
        <v>2013</v>
      </c>
      <c r="B337" t="s">
        <v>0</v>
      </c>
      <c r="C337" s="1">
        <v>175906726</v>
      </c>
    </row>
    <row r="338" spans="1:3" hidden="1" x14ac:dyDescent="0.25">
      <c r="A338" s="5">
        <v>2014</v>
      </c>
      <c r="B338" t="s">
        <v>27</v>
      </c>
      <c r="C338" s="1">
        <v>5778952780</v>
      </c>
    </row>
    <row r="339" spans="1:3" hidden="1" x14ac:dyDescent="0.25">
      <c r="A339" s="5">
        <v>2014</v>
      </c>
      <c r="B339" t="s">
        <v>26</v>
      </c>
      <c r="C339" s="1">
        <v>34030982</v>
      </c>
    </row>
    <row r="340" spans="1:3" hidden="1" x14ac:dyDescent="0.25">
      <c r="A340" s="5">
        <v>2014</v>
      </c>
      <c r="B340" t="s">
        <v>25</v>
      </c>
      <c r="C340" s="1">
        <v>13458698</v>
      </c>
    </row>
    <row r="341" spans="1:3" hidden="1" x14ac:dyDescent="0.25">
      <c r="A341" s="5">
        <v>2014</v>
      </c>
      <c r="B341" t="s">
        <v>24</v>
      </c>
      <c r="C341" s="1">
        <v>86668644</v>
      </c>
    </row>
    <row r="342" spans="1:3" hidden="1" x14ac:dyDescent="0.25">
      <c r="A342" s="5">
        <v>2014</v>
      </c>
      <c r="B342" t="s">
        <v>23</v>
      </c>
      <c r="C342" s="1">
        <v>9744122</v>
      </c>
    </row>
    <row r="343" spans="1:3" hidden="1" x14ac:dyDescent="0.25">
      <c r="A343" s="5">
        <v>2014</v>
      </c>
      <c r="B343" t="s">
        <v>22</v>
      </c>
      <c r="C343" s="1">
        <v>124584945</v>
      </c>
    </row>
    <row r="344" spans="1:3" hidden="1" x14ac:dyDescent="0.25">
      <c r="A344" s="5">
        <v>2014</v>
      </c>
      <c r="B344" t="s">
        <v>21</v>
      </c>
      <c r="C344" s="1">
        <v>13400284</v>
      </c>
    </row>
    <row r="345" spans="1:3" hidden="1" x14ac:dyDescent="0.25">
      <c r="A345" s="5">
        <v>2014</v>
      </c>
      <c r="B345" t="s">
        <v>20</v>
      </c>
      <c r="C345" s="1">
        <v>26189323</v>
      </c>
    </row>
    <row r="346" spans="1:3" hidden="1" x14ac:dyDescent="0.25">
      <c r="A346" s="5">
        <v>2014</v>
      </c>
      <c r="B346" t="s">
        <v>19</v>
      </c>
      <c r="C346" s="1">
        <v>76842028</v>
      </c>
    </row>
    <row r="347" spans="1:3" hidden="1" x14ac:dyDescent="0.25">
      <c r="A347" s="5">
        <v>2014</v>
      </c>
      <c r="B347" t="s">
        <v>18</v>
      </c>
      <c r="C347" s="1">
        <v>37723497</v>
      </c>
    </row>
    <row r="348" spans="1:3" hidden="1" x14ac:dyDescent="0.25">
      <c r="A348" s="5">
        <v>2014</v>
      </c>
      <c r="B348" t="s">
        <v>17</v>
      </c>
      <c r="C348" s="1">
        <v>126054472</v>
      </c>
    </row>
    <row r="349" spans="1:3" hidden="1" x14ac:dyDescent="0.25">
      <c r="A349" s="5">
        <v>2014</v>
      </c>
      <c r="B349" t="s">
        <v>16</v>
      </c>
      <c r="C349" s="1">
        <v>54022584</v>
      </c>
    </row>
    <row r="350" spans="1:3" hidden="1" x14ac:dyDescent="0.25">
      <c r="A350" s="5">
        <v>2014</v>
      </c>
      <c r="B350" t="s">
        <v>15</v>
      </c>
      <c r="C350" s="1">
        <v>52936483</v>
      </c>
    </row>
    <row r="351" spans="1:3" hidden="1" x14ac:dyDescent="0.25">
      <c r="A351" s="5">
        <v>2014</v>
      </c>
      <c r="B351" t="s">
        <v>14</v>
      </c>
      <c r="C351" s="1">
        <v>155142648</v>
      </c>
    </row>
    <row r="352" spans="1:3" hidden="1" x14ac:dyDescent="0.25">
      <c r="A352" s="5">
        <v>2014</v>
      </c>
      <c r="B352" t="s">
        <v>13</v>
      </c>
      <c r="C352" s="1">
        <v>40974994</v>
      </c>
    </row>
    <row r="353" spans="1:3" hidden="1" x14ac:dyDescent="0.25">
      <c r="A353" s="5">
        <v>2014</v>
      </c>
      <c r="B353" t="s">
        <v>12</v>
      </c>
      <c r="C353" s="1">
        <v>37472432</v>
      </c>
    </row>
    <row r="354" spans="1:3" hidden="1" x14ac:dyDescent="0.25">
      <c r="A354" s="5">
        <v>2014</v>
      </c>
      <c r="B354" t="s">
        <v>11</v>
      </c>
      <c r="C354" s="1">
        <v>223929966</v>
      </c>
    </row>
    <row r="355" spans="1:3" hidden="1" x14ac:dyDescent="0.25">
      <c r="A355" s="5">
        <v>2014</v>
      </c>
      <c r="B355" t="s">
        <v>10</v>
      </c>
      <c r="C355" s="1">
        <v>516633984</v>
      </c>
    </row>
    <row r="356" spans="1:3" hidden="1" x14ac:dyDescent="0.25">
      <c r="A356" s="5">
        <v>2014</v>
      </c>
      <c r="B356" t="s">
        <v>9</v>
      </c>
      <c r="C356" s="1">
        <v>128783781</v>
      </c>
    </row>
    <row r="357" spans="1:3" hidden="1" x14ac:dyDescent="0.25">
      <c r="A357" s="5">
        <v>2014</v>
      </c>
      <c r="B357" t="s">
        <v>8</v>
      </c>
      <c r="C357" s="1">
        <v>671076844</v>
      </c>
    </row>
    <row r="358" spans="1:3" hidden="1" x14ac:dyDescent="0.25">
      <c r="A358" s="5">
        <v>2014</v>
      </c>
      <c r="B358" t="s">
        <v>7</v>
      </c>
      <c r="C358" s="1">
        <v>1858196055</v>
      </c>
    </row>
    <row r="359" spans="1:3" hidden="1" x14ac:dyDescent="0.25">
      <c r="A359" s="5">
        <v>2014</v>
      </c>
      <c r="B359" t="s">
        <v>6</v>
      </c>
      <c r="C359" s="1">
        <v>348084191</v>
      </c>
    </row>
    <row r="360" spans="1:3" hidden="1" x14ac:dyDescent="0.25">
      <c r="A360" s="5">
        <v>2014</v>
      </c>
      <c r="B360" t="s">
        <v>5</v>
      </c>
      <c r="C360" s="1">
        <v>242553371</v>
      </c>
    </row>
    <row r="361" spans="1:3" hidden="1" x14ac:dyDescent="0.25">
      <c r="A361" s="5">
        <v>2014</v>
      </c>
      <c r="B361" t="s">
        <v>4</v>
      </c>
      <c r="C361" s="1">
        <v>357816424</v>
      </c>
    </row>
    <row r="362" spans="1:3" hidden="1" x14ac:dyDescent="0.25">
      <c r="A362" s="5">
        <v>2014</v>
      </c>
      <c r="B362" t="s">
        <v>3</v>
      </c>
      <c r="C362" s="1">
        <v>78950133</v>
      </c>
    </row>
    <row r="363" spans="1:3" hidden="1" x14ac:dyDescent="0.25">
      <c r="A363" s="5">
        <v>2014</v>
      </c>
      <c r="B363" t="s">
        <v>2</v>
      </c>
      <c r="C363" s="1">
        <v>101234520</v>
      </c>
    </row>
    <row r="364" spans="1:3" hidden="1" x14ac:dyDescent="0.25">
      <c r="A364" s="5">
        <v>2014</v>
      </c>
      <c r="B364" t="s">
        <v>1</v>
      </c>
      <c r="C364" s="1">
        <v>165015318</v>
      </c>
    </row>
    <row r="365" spans="1:3" hidden="1" x14ac:dyDescent="0.25">
      <c r="A365" s="5">
        <v>2014</v>
      </c>
      <c r="B365" t="s">
        <v>0</v>
      </c>
      <c r="C365" s="1">
        <v>197432059</v>
      </c>
    </row>
    <row r="366" spans="1:3" hidden="1" x14ac:dyDescent="0.25">
      <c r="A366" s="5">
        <v>2015</v>
      </c>
      <c r="B366" t="s">
        <v>27</v>
      </c>
      <c r="C366" s="1">
        <v>5995787000</v>
      </c>
    </row>
    <row r="367" spans="1:3" hidden="1" x14ac:dyDescent="0.25">
      <c r="A367" s="5">
        <v>2015</v>
      </c>
      <c r="B367" t="s">
        <v>26</v>
      </c>
      <c r="C367" s="1">
        <v>36563333</v>
      </c>
    </row>
    <row r="368" spans="1:3" hidden="1" x14ac:dyDescent="0.25">
      <c r="A368" s="5">
        <v>2015</v>
      </c>
      <c r="B368" t="s">
        <v>25</v>
      </c>
      <c r="C368" s="1">
        <v>13622802</v>
      </c>
    </row>
    <row r="369" spans="1:3" hidden="1" x14ac:dyDescent="0.25">
      <c r="A369" s="5">
        <v>2015</v>
      </c>
      <c r="B369" t="s">
        <v>24</v>
      </c>
      <c r="C369" s="1">
        <v>86568184</v>
      </c>
    </row>
    <row r="370" spans="1:3" hidden="1" x14ac:dyDescent="0.25">
      <c r="A370" s="5">
        <v>2015</v>
      </c>
      <c r="B370" t="s">
        <v>23</v>
      </c>
      <c r="C370" s="1">
        <v>10242905</v>
      </c>
    </row>
    <row r="371" spans="1:3" hidden="1" x14ac:dyDescent="0.25">
      <c r="A371" s="5">
        <v>2015</v>
      </c>
      <c r="B371" t="s">
        <v>22</v>
      </c>
      <c r="C371" s="1">
        <v>130899505</v>
      </c>
    </row>
    <row r="372" spans="1:3" hidden="1" x14ac:dyDescent="0.25">
      <c r="A372" s="5">
        <v>2015</v>
      </c>
      <c r="B372" t="s">
        <v>21</v>
      </c>
      <c r="C372" s="1">
        <v>13861293</v>
      </c>
    </row>
    <row r="373" spans="1:3" hidden="1" x14ac:dyDescent="0.25">
      <c r="A373" s="5">
        <v>2015</v>
      </c>
      <c r="B373" t="s">
        <v>20</v>
      </c>
      <c r="C373" s="1">
        <v>28930291</v>
      </c>
    </row>
    <row r="374" spans="1:3" hidden="1" x14ac:dyDescent="0.25">
      <c r="A374" s="5">
        <v>2015</v>
      </c>
      <c r="B374" t="s">
        <v>19</v>
      </c>
      <c r="C374" s="1">
        <v>78475994</v>
      </c>
    </row>
    <row r="375" spans="1:3" hidden="1" x14ac:dyDescent="0.25">
      <c r="A375" s="5">
        <v>2015</v>
      </c>
      <c r="B375" t="s">
        <v>18</v>
      </c>
      <c r="C375" s="1">
        <v>39149686</v>
      </c>
    </row>
    <row r="376" spans="1:3" hidden="1" x14ac:dyDescent="0.25">
      <c r="A376" s="5">
        <v>2015</v>
      </c>
      <c r="B376" t="s">
        <v>17</v>
      </c>
      <c r="C376" s="1">
        <v>130629849</v>
      </c>
    </row>
    <row r="377" spans="1:3" hidden="1" x14ac:dyDescent="0.25">
      <c r="A377" s="5">
        <v>2015</v>
      </c>
      <c r="B377" t="s">
        <v>16</v>
      </c>
      <c r="C377" s="1">
        <v>57250867</v>
      </c>
    </row>
    <row r="378" spans="1:3" hidden="1" x14ac:dyDescent="0.25">
      <c r="A378" s="5">
        <v>2015</v>
      </c>
      <c r="B378" t="s">
        <v>15</v>
      </c>
      <c r="C378" s="1">
        <v>56141890</v>
      </c>
    </row>
    <row r="379" spans="1:3" hidden="1" x14ac:dyDescent="0.25">
      <c r="A379" s="5">
        <v>2015</v>
      </c>
      <c r="B379" t="s">
        <v>14</v>
      </c>
      <c r="C379" s="1">
        <v>156963668</v>
      </c>
    </row>
    <row r="380" spans="1:3" hidden="1" x14ac:dyDescent="0.25">
      <c r="A380" s="5">
        <v>2015</v>
      </c>
      <c r="B380" t="s">
        <v>13</v>
      </c>
      <c r="C380" s="1">
        <v>46367211</v>
      </c>
    </row>
    <row r="381" spans="1:3" hidden="1" x14ac:dyDescent="0.25">
      <c r="A381" s="5">
        <v>2015</v>
      </c>
      <c r="B381" t="s">
        <v>12</v>
      </c>
      <c r="C381" s="1">
        <v>38556530</v>
      </c>
    </row>
    <row r="382" spans="1:3" hidden="1" x14ac:dyDescent="0.25">
      <c r="A382" s="5">
        <v>2015</v>
      </c>
      <c r="B382" t="s">
        <v>11</v>
      </c>
      <c r="C382" s="1">
        <v>245043690</v>
      </c>
    </row>
    <row r="383" spans="1:3" hidden="1" x14ac:dyDescent="0.25">
      <c r="A383" s="5">
        <v>2015</v>
      </c>
      <c r="B383" t="s">
        <v>10</v>
      </c>
      <c r="C383" s="1">
        <v>519331213</v>
      </c>
    </row>
    <row r="384" spans="1:3" hidden="1" x14ac:dyDescent="0.25">
      <c r="A384" s="5">
        <v>2015</v>
      </c>
      <c r="B384" t="s">
        <v>9</v>
      </c>
      <c r="C384" s="1">
        <v>120365980</v>
      </c>
    </row>
    <row r="385" spans="1:3" hidden="1" x14ac:dyDescent="0.25">
      <c r="A385" s="5">
        <v>2015</v>
      </c>
      <c r="B385" t="s">
        <v>8</v>
      </c>
      <c r="C385" s="1">
        <v>659138952</v>
      </c>
    </row>
    <row r="386" spans="1:3" hidden="1" x14ac:dyDescent="0.25">
      <c r="A386" s="5">
        <v>2015</v>
      </c>
      <c r="B386" t="s">
        <v>7</v>
      </c>
      <c r="C386" s="1">
        <v>1939901907</v>
      </c>
    </row>
    <row r="387" spans="1:3" hidden="1" x14ac:dyDescent="0.25">
      <c r="A387" s="5">
        <v>2015</v>
      </c>
      <c r="B387" t="s">
        <v>6</v>
      </c>
      <c r="C387" s="1">
        <v>376962822</v>
      </c>
    </row>
    <row r="388" spans="1:3" hidden="1" x14ac:dyDescent="0.25">
      <c r="A388" s="5">
        <v>2015</v>
      </c>
      <c r="B388" t="s">
        <v>5</v>
      </c>
      <c r="C388" s="1">
        <v>249079642</v>
      </c>
    </row>
    <row r="389" spans="1:3" hidden="1" x14ac:dyDescent="0.25">
      <c r="A389" s="5">
        <v>2015</v>
      </c>
      <c r="B389" t="s">
        <v>4</v>
      </c>
      <c r="C389" s="1">
        <v>381992601</v>
      </c>
    </row>
    <row r="390" spans="1:3" hidden="1" x14ac:dyDescent="0.25">
      <c r="A390" s="5">
        <v>2015</v>
      </c>
      <c r="B390" t="s">
        <v>3</v>
      </c>
      <c r="C390" s="1">
        <v>83082555</v>
      </c>
    </row>
    <row r="391" spans="1:3" hidden="1" x14ac:dyDescent="0.25">
      <c r="A391" s="5">
        <v>2015</v>
      </c>
      <c r="B391" t="s">
        <v>2</v>
      </c>
      <c r="C391" s="1">
        <v>107418319</v>
      </c>
    </row>
    <row r="392" spans="1:3" hidden="1" x14ac:dyDescent="0.25">
      <c r="A392" s="5">
        <v>2015</v>
      </c>
      <c r="B392" t="s">
        <v>1</v>
      </c>
      <c r="C392" s="1">
        <v>173632450</v>
      </c>
    </row>
    <row r="393" spans="1:3" hidden="1" x14ac:dyDescent="0.25">
      <c r="A393" s="5">
        <v>2015</v>
      </c>
      <c r="B393" t="s">
        <v>0</v>
      </c>
      <c r="C393" s="1">
        <v>215612863</v>
      </c>
    </row>
    <row r="394" spans="1:3" hidden="1" x14ac:dyDescent="0.25">
      <c r="A394" s="5">
        <v>2016</v>
      </c>
      <c r="B394" t="s">
        <v>27</v>
      </c>
      <c r="C394" s="1">
        <v>6269328000</v>
      </c>
    </row>
    <row r="395" spans="1:3" hidden="1" x14ac:dyDescent="0.25">
      <c r="A395" s="5">
        <v>2016</v>
      </c>
      <c r="B395" t="s">
        <v>26</v>
      </c>
      <c r="C395" s="1">
        <v>39460359</v>
      </c>
    </row>
    <row r="396" spans="1:3" hidden="1" x14ac:dyDescent="0.25">
      <c r="A396" s="5">
        <v>2016</v>
      </c>
      <c r="B396" t="s">
        <v>25</v>
      </c>
      <c r="C396" s="1">
        <v>13754240</v>
      </c>
    </row>
    <row r="397" spans="1:3" hidden="1" x14ac:dyDescent="0.25">
      <c r="A397" s="5">
        <v>2016</v>
      </c>
      <c r="B397" t="s">
        <v>24</v>
      </c>
      <c r="C397" s="1">
        <v>89039782</v>
      </c>
    </row>
    <row r="398" spans="1:3" hidden="1" x14ac:dyDescent="0.25">
      <c r="A398" s="5">
        <v>2016</v>
      </c>
      <c r="B398" t="s">
        <v>23</v>
      </c>
      <c r="C398" s="1">
        <v>11013237</v>
      </c>
    </row>
    <row r="399" spans="1:3" hidden="1" x14ac:dyDescent="0.25">
      <c r="A399" s="5">
        <v>2016</v>
      </c>
      <c r="B399" t="s">
        <v>22</v>
      </c>
      <c r="C399" s="1">
        <v>138107514</v>
      </c>
    </row>
    <row r="400" spans="1:3" hidden="1" x14ac:dyDescent="0.25">
      <c r="A400" s="5">
        <v>2016</v>
      </c>
      <c r="B400" t="s">
        <v>21</v>
      </c>
      <c r="C400" s="1">
        <v>14342135</v>
      </c>
    </row>
    <row r="401" spans="1:3" hidden="1" x14ac:dyDescent="0.25">
      <c r="A401" s="5">
        <v>2016</v>
      </c>
      <c r="B401" t="s">
        <v>20</v>
      </c>
      <c r="C401" s="1">
        <v>31584816</v>
      </c>
    </row>
    <row r="402" spans="1:3" hidden="1" x14ac:dyDescent="0.25">
      <c r="A402" s="5">
        <v>2016</v>
      </c>
      <c r="B402" t="s">
        <v>19</v>
      </c>
      <c r="C402" s="1">
        <v>85310038</v>
      </c>
    </row>
    <row r="403" spans="1:3" hidden="1" x14ac:dyDescent="0.25">
      <c r="A403" s="5">
        <v>2016</v>
      </c>
      <c r="B403" t="s">
        <v>18</v>
      </c>
      <c r="C403" s="1">
        <v>41416937</v>
      </c>
    </row>
    <row r="404" spans="1:3" hidden="1" x14ac:dyDescent="0.25">
      <c r="A404" s="5">
        <v>2016</v>
      </c>
      <c r="B404" t="s">
        <v>17</v>
      </c>
      <c r="C404" s="1">
        <v>138422521</v>
      </c>
    </row>
    <row r="405" spans="1:3" hidden="1" x14ac:dyDescent="0.25">
      <c r="A405" s="5">
        <v>2016</v>
      </c>
      <c r="B405" t="s">
        <v>16</v>
      </c>
      <c r="C405" s="1">
        <v>59677389</v>
      </c>
    </row>
    <row r="406" spans="1:3" hidden="1" x14ac:dyDescent="0.25">
      <c r="A406" s="5">
        <v>2016</v>
      </c>
      <c r="B406" t="s">
        <v>15</v>
      </c>
      <c r="C406" s="1">
        <v>59104781</v>
      </c>
    </row>
    <row r="407" spans="1:3" hidden="1" x14ac:dyDescent="0.25">
      <c r="A407" s="5">
        <v>2016</v>
      </c>
      <c r="B407" t="s">
        <v>14</v>
      </c>
      <c r="C407" s="1">
        <v>167345031</v>
      </c>
    </row>
    <row r="408" spans="1:3" hidden="1" x14ac:dyDescent="0.25">
      <c r="A408" s="5">
        <v>2016</v>
      </c>
      <c r="B408" t="s">
        <v>13</v>
      </c>
      <c r="C408" s="1">
        <v>49468741</v>
      </c>
    </row>
    <row r="409" spans="1:3" hidden="1" x14ac:dyDescent="0.25">
      <c r="A409" s="5">
        <v>2016</v>
      </c>
      <c r="B409" t="s">
        <v>12</v>
      </c>
      <c r="C409" s="1">
        <v>38877438</v>
      </c>
    </row>
    <row r="410" spans="1:3" hidden="1" x14ac:dyDescent="0.25">
      <c r="A410" s="5">
        <v>2016</v>
      </c>
      <c r="B410" t="s">
        <v>11</v>
      </c>
      <c r="C410" s="1">
        <v>258738970</v>
      </c>
    </row>
    <row r="411" spans="1:3" hidden="1" x14ac:dyDescent="0.25">
      <c r="A411" s="5">
        <v>2016</v>
      </c>
      <c r="B411" t="s">
        <v>10</v>
      </c>
      <c r="C411" s="1">
        <v>544810468</v>
      </c>
    </row>
    <row r="412" spans="1:3" hidden="1" x14ac:dyDescent="0.25">
      <c r="A412" s="5">
        <v>2016</v>
      </c>
      <c r="B412" t="s">
        <v>9</v>
      </c>
      <c r="C412" s="1">
        <v>109264423</v>
      </c>
    </row>
    <row r="413" spans="1:3" hidden="1" x14ac:dyDescent="0.25">
      <c r="A413" s="5">
        <v>2016</v>
      </c>
      <c r="B413" t="s">
        <v>8</v>
      </c>
      <c r="C413" s="1">
        <v>640401206</v>
      </c>
    </row>
    <row r="414" spans="1:3" hidden="1" x14ac:dyDescent="0.25">
      <c r="A414" s="5">
        <v>2016</v>
      </c>
      <c r="B414" t="s">
        <v>7</v>
      </c>
      <c r="C414" s="1">
        <v>2038757382</v>
      </c>
    </row>
    <row r="415" spans="1:3" hidden="1" x14ac:dyDescent="0.25">
      <c r="A415" s="5">
        <v>2016</v>
      </c>
      <c r="B415" t="s">
        <v>6</v>
      </c>
      <c r="C415" s="1">
        <v>401814164</v>
      </c>
    </row>
    <row r="416" spans="1:3" hidden="1" x14ac:dyDescent="0.25">
      <c r="A416" s="5">
        <v>2016</v>
      </c>
      <c r="B416" t="s">
        <v>5</v>
      </c>
      <c r="C416" s="1">
        <v>256754669</v>
      </c>
    </row>
    <row r="417" spans="1:3" hidden="1" x14ac:dyDescent="0.25">
      <c r="A417" s="5">
        <v>2016</v>
      </c>
      <c r="B417" t="s">
        <v>4</v>
      </c>
      <c r="C417" s="1">
        <v>408789528</v>
      </c>
    </row>
    <row r="418" spans="1:3" hidden="1" x14ac:dyDescent="0.25">
      <c r="A418" s="5">
        <v>2016</v>
      </c>
      <c r="B418" t="s">
        <v>3</v>
      </c>
      <c r="C418" s="1">
        <v>91892285</v>
      </c>
    </row>
    <row r="419" spans="1:3" hidden="1" x14ac:dyDescent="0.25">
      <c r="A419" s="5">
        <v>2016</v>
      </c>
      <c r="B419" t="s">
        <v>2</v>
      </c>
      <c r="C419" s="1">
        <v>123880296</v>
      </c>
    </row>
    <row r="420" spans="1:3" hidden="1" x14ac:dyDescent="0.25">
      <c r="A420" s="5">
        <v>2016</v>
      </c>
      <c r="B420" t="s">
        <v>1</v>
      </c>
      <c r="C420" s="1">
        <v>181759604</v>
      </c>
    </row>
    <row r="421" spans="1:3" hidden="1" x14ac:dyDescent="0.25">
      <c r="A421" s="5">
        <v>2016</v>
      </c>
      <c r="B421" t="s">
        <v>0</v>
      </c>
      <c r="C421" s="1">
        <v>235540045</v>
      </c>
    </row>
    <row r="422" spans="1:3" hidden="1" x14ac:dyDescent="0.25">
      <c r="A422" s="5">
        <v>2017</v>
      </c>
      <c r="B422" t="s">
        <v>27</v>
      </c>
      <c r="C422" s="1">
        <v>6585479000</v>
      </c>
    </row>
    <row r="423" spans="1:3" hidden="1" x14ac:dyDescent="0.25">
      <c r="A423" s="5">
        <v>2017</v>
      </c>
      <c r="B423" t="s">
        <v>26</v>
      </c>
      <c r="C423" s="1">
        <v>43516147</v>
      </c>
    </row>
    <row r="424" spans="1:3" hidden="1" x14ac:dyDescent="0.25">
      <c r="A424" s="5">
        <v>2017</v>
      </c>
      <c r="B424" t="s">
        <v>25</v>
      </c>
      <c r="C424" s="1">
        <v>14272941</v>
      </c>
    </row>
    <row r="425" spans="1:3" hidden="1" x14ac:dyDescent="0.25">
      <c r="A425" s="5">
        <v>2017</v>
      </c>
      <c r="B425" t="s">
        <v>24</v>
      </c>
      <c r="C425" s="1">
        <v>93240191</v>
      </c>
    </row>
    <row r="426" spans="1:3" hidden="1" x14ac:dyDescent="0.25">
      <c r="A426" s="5">
        <v>2017</v>
      </c>
      <c r="B426" t="s">
        <v>23</v>
      </c>
      <c r="C426" s="1">
        <v>12104709</v>
      </c>
    </row>
    <row r="427" spans="1:3" hidden="1" x14ac:dyDescent="0.25">
      <c r="A427" s="5">
        <v>2017</v>
      </c>
      <c r="B427" t="s">
        <v>22</v>
      </c>
      <c r="C427" s="1">
        <v>155232404</v>
      </c>
    </row>
    <row r="428" spans="1:3" hidden="1" x14ac:dyDescent="0.25">
      <c r="A428" s="5">
        <v>2017</v>
      </c>
      <c r="B428" t="s">
        <v>21</v>
      </c>
      <c r="C428" s="1">
        <v>15481908</v>
      </c>
    </row>
    <row r="429" spans="1:3" hidden="1" x14ac:dyDescent="0.25">
      <c r="A429" s="5">
        <v>2017</v>
      </c>
      <c r="B429" t="s">
        <v>20</v>
      </c>
      <c r="C429" s="1">
        <v>34108132</v>
      </c>
    </row>
    <row r="430" spans="1:3" hidden="1" x14ac:dyDescent="0.25">
      <c r="A430" s="5">
        <v>2017</v>
      </c>
      <c r="B430" t="s">
        <v>19</v>
      </c>
      <c r="C430" s="1">
        <v>89542757</v>
      </c>
    </row>
    <row r="431" spans="1:3" hidden="1" x14ac:dyDescent="0.25">
      <c r="A431" s="5">
        <v>2017</v>
      </c>
      <c r="B431" t="s">
        <v>18</v>
      </c>
      <c r="C431" s="1">
        <v>45365541</v>
      </c>
    </row>
    <row r="432" spans="1:3" hidden="1" x14ac:dyDescent="0.25">
      <c r="A432" s="5">
        <v>2017</v>
      </c>
      <c r="B432" t="s">
        <v>17</v>
      </c>
      <c r="C432" s="1">
        <v>147921534</v>
      </c>
    </row>
    <row r="433" spans="1:3" hidden="1" x14ac:dyDescent="0.25">
      <c r="A433" s="5">
        <v>2017</v>
      </c>
      <c r="B433" t="s">
        <v>16</v>
      </c>
      <c r="C433" s="1">
        <v>64305995</v>
      </c>
    </row>
    <row r="434" spans="1:3" hidden="1" x14ac:dyDescent="0.25">
      <c r="A434" s="5">
        <v>2017</v>
      </c>
      <c r="B434" t="s">
        <v>15</v>
      </c>
      <c r="C434" s="1">
        <v>62396776</v>
      </c>
    </row>
    <row r="435" spans="1:3" hidden="1" x14ac:dyDescent="0.25">
      <c r="A435" s="5">
        <v>2017</v>
      </c>
      <c r="B435" t="s">
        <v>14</v>
      </c>
      <c r="C435" s="1">
        <v>181609501</v>
      </c>
    </row>
    <row r="436" spans="1:3" hidden="1" x14ac:dyDescent="0.25">
      <c r="A436" s="5">
        <v>2017</v>
      </c>
      <c r="B436" t="s">
        <v>13</v>
      </c>
      <c r="C436" s="1">
        <v>52851067</v>
      </c>
    </row>
    <row r="437" spans="1:3" hidden="1" x14ac:dyDescent="0.25">
      <c r="A437" s="5">
        <v>2017</v>
      </c>
      <c r="B437" t="s">
        <v>12</v>
      </c>
      <c r="C437" s="1">
        <v>40711486</v>
      </c>
    </row>
    <row r="438" spans="1:3" hidden="1" x14ac:dyDescent="0.25">
      <c r="A438" s="5">
        <v>2017</v>
      </c>
      <c r="B438" t="s">
        <v>11</v>
      </c>
      <c r="C438" s="1">
        <v>268724090</v>
      </c>
    </row>
    <row r="439" spans="1:3" hidden="1" x14ac:dyDescent="0.25">
      <c r="A439" s="5">
        <v>2017</v>
      </c>
      <c r="B439" t="s">
        <v>10</v>
      </c>
      <c r="C439" s="1">
        <v>576375545</v>
      </c>
    </row>
    <row r="440" spans="1:3" hidden="1" x14ac:dyDescent="0.25">
      <c r="A440" s="5">
        <v>2017</v>
      </c>
      <c r="B440" t="s">
        <v>9</v>
      </c>
      <c r="C440" s="1">
        <v>113399937</v>
      </c>
    </row>
    <row r="441" spans="1:3" hidden="1" x14ac:dyDescent="0.25">
      <c r="A441" s="5">
        <v>2017</v>
      </c>
      <c r="B441" t="s">
        <v>8</v>
      </c>
      <c r="C441" s="1">
        <v>671605668</v>
      </c>
    </row>
    <row r="442" spans="1:3" hidden="1" x14ac:dyDescent="0.25">
      <c r="A442" s="5">
        <v>2017</v>
      </c>
      <c r="B442" t="s">
        <v>7</v>
      </c>
      <c r="C442" s="1">
        <v>2120761635</v>
      </c>
    </row>
    <row r="443" spans="1:3" hidden="1" x14ac:dyDescent="0.25">
      <c r="A443" s="5">
        <v>2017</v>
      </c>
      <c r="B443" t="s">
        <v>6</v>
      </c>
      <c r="C443" s="1">
        <v>421497870</v>
      </c>
    </row>
    <row r="444" spans="1:3" hidden="1" x14ac:dyDescent="0.25">
      <c r="A444" s="5">
        <v>2017</v>
      </c>
      <c r="B444" t="s">
        <v>5</v>
      </c>
      <c r="C444" s="1">
        <v>277270237</v>
      </c>
    </row>
    <row r="445" spans="1:3" hidden="1" x14ac:dyDescent="0.25">
      <c r="A445" s="5">
        <v>2017</v>
      </c>
      <c r="B445" t="s">
        <v>4</v>
      </c>
      <c r="C445" s="1">
        <v>423270047</v>
      </c>
    </row>
    <row r="446" spans="1:3" hidden="1" x14ac:dyDescent="0.25">
      <c r="A446" s="5">
        <v>2017</v>
      </c>
      <c r="B446" t="s">
        <v>3</v>
      </c>
      <c r="C446" s="1">
        <v>96396434</v>
      </c>
    </row>
    <row r="447" spans="1:3" hidden="1" x14ac:dyDescent="0.25">
      <c r="A447" s="5">
        <v>2017</v>
      </c>
      <c r="B447" t="s">
        <v>2</v>
      </c>
      <c r="C447" s="1">
        <v>126845898</v>
      </c>
    </row>
    <row r="448" spans="1:3" hidden="1" x14ac:dyDescent="0.25">
      <c r="A448" s="5">
        <v>2017</v>
      </c>
      <c r="B448" t="s">
        <v>1</v>
      </c>
      <c r="C448" s="1">
        <v>191948301</v>
      </c>
    </row>
    <row r="449" spans="1:3" hidden="1" x14ac:dyDescent="0.25">
      <c r="A449" s="5">
        <v>2017</v>
      </c>
      <c r="B449" t="s">
        <v>0</v>
      </c>
      <c r="C449" s="1">
        <v>244722249</v>
      </c>
    </row>
    <row r="450" spans="1:3" hidden="1" x14ac:dyDescent="0.25">
      <c r="A450" s="5">
        <v>2018</v>
      </c>
      <c r="B450" t="s">
        <v>27</v>
      </c>
      <c r="C450" s="1">
        <v>7004141000</v>
      </c>
    </row>
    <row r="451" spans="1:3" hidden="1" x14ac:dyDescent="0.25">
      <c r="A451" s="5">
        <v>2018</v>
      </c>
      <c r="B451" t="s">
        <v>26</v>
      </c>
      <c r="C451" s="1">
        <v>44913978</v>
      </c>
    </row>
    <row r="452" spans="1:3" hidden="1" x14ac:dyDescent="0.25">
      <c r="A452" s="5">
        <v>2018</v>
      </c>
      <c r="B452" t="s">
        <v>25</v>
      </c>
      <c r="C452" s="1">
        <v>15331123</v>
      </c>
    </row>
    <row r="453" spans="1:3" hidden="1" x14ac:dyDescent="0.25">
      <c r="A453" s="5">
        <v>2018</v>
      </c>
      <c r="B453" t="s">
        <v>24</v>
      </c>
      <c r="C453" s="1">
        <v>100109235</v>
      </c>
    </row>
    <row r="454" spans="1:3" hidden="1" x14ac:dyDescent="0.25">
      <c r="A454" s="5">
        <v>2018</v>
      </c>
      <c r="B454" t="s">
        <v>23</v>
      </c>
      <c r="C454" s="1">
        <v>13369988</v>
      </c>
    </row>
    <row r="455" spans="1:3" hidden="1" x14ac:dyDescent="0.25">
      <c r="A455" s="5">
        <v>2018</v>
      </c>
      <c r="B455" t="s">
        <v>22</v>
      </c>
      <c r="C455" s="1">
        <v>161349602</v>
      </c>
    </row>
    <row r="456" spans="1:3" hidden="1" x14ac:dyDescent="0.25">
      <c r="A456" s="5">
        <v>2018</v>
      </c>
      <c r="B456" t="s">
        <v>21</v>
      </c>
      <c r="C456" s="1">
        <v>16795207</v>
      </c>
    </row>
    <row r="457" spans="1:3" hidden="1" x14ac:dyDescent="0.25">
      <c r="A457" s="5">
        <v>2018</v>
      </c>
      <c r="B457" t="s">
        <v>20</v>
      </c>
      <c r="C457" s="1">
        <v>35666183</v>
      </c>
    </row>
    <row r="458" spans="1:3" hidden="1" x14ac:dyDescent="0.25">
      <c r="A458" s="5">
        <v>2018</v>
      </c>
      <c r="B458" t="s">
        <v>19</v>
      </c>
      <c r="C458" s="1">
        <v>98179496</v>
      </c>
    </row>
    <row r="459" spans="1:3" hidden="1" x14ac:dyDescent="0.25">
      <c r="A459" s="5">
        <v>2018</v>
      </c>
      <c r="B459" t="s">
        <v>18</v>
      </c>
      <c r="C459" s="1">
        <v>50378418</v>
      </c>
    </row>
    <row r="460" spans="1:3" hidden="1" x14ac:dyDescent="0.25">
      <c r="A460" s="5">
        <v>2018</v>
      </c>
      <c r="B460" t="s">
        <v>17</v>
      </c>
      <c r="C460" s="1">
        <v>155903825</v>
      </c>
    </row>
    <row r="461" spans="1:3" hidden="1" x14ac:dyDescent="0.25">
      <c r="A461" s="5">
        <v>2018</v>
      </c>
      <c r="B461" t="s">
        <v>16</v>
      </c>
      <c r="C461" s="1">
        <v>66969562</v>
      </c>
    </row>
    <row r="462" spans="1:3" hidden="1" x14ac:dyDescent="0.25">
      <c r="A462" s="5">
        <v>2018</v>
      </c>
      <c r="B462" t="s">
        <v>15</v>
      </c>
      <c r="C462" s="1">
        <v>64373595</v>
      </c>
    </row>
    <row r="463" spans="1:3" hidden="1" x14ac:dyDescent="0.25">
      <c r="A463" s="5">
        <v>2018</v>
      </c>
      <c r="B463" t="s">
        <v>14</v>
      </c>
      <c r="C463" s="1">
        <v>186351975</v>
      </c>
    </row>
    <row r="464" spans="1:3" hidden="1" x14ac:dyDescent="0.25">
      <c r="A464" s="5">
        <v>2018</v>
      </c>
      <c r="B464" t="s">
        <v>13</v>
      </c>
      <c r="C464" s="1">
        <v>54413047</v>
      </c>
    </row>
    <row r="465" spans="1:6" hidden="1" x14ac:dyDescent="0.25">
      <c r="A465" s="5">
        <v>2018</v>
      </c>
      <c r="B465" t="s">
        <v>12</v>
      </c>
      <c r="C465" s="1">
        <v>42017981</v>
      </c>
    </row>
    <row r="466" spans="1:6" hidden="1" x14ac:dyDescent="0.25">
      <c r="A466" s="5">
        <v>2018</v>
      </c>
      <c r="B466" t="s">
        <v>11</v>
      </c>
      <c r="C466" s="1">
        <v>286239541</v>
      </c>
    </row>
    <row r="467" spans="1:6" hidden="1" x14ac:dyDescent="0.25">
      <c r="A467" s="5">
        <v>2018</v>
      </c>
      <c r="B467" t="s">
        <v>10</v>
      </c>
      <c r="C467" s="1">
        <v>614875820</v>
      </c>
    </row>
    <row r="468" spans="1:6" hidden="1" x14ac:dyDescent="0.25">
      <c r="A468" s="5">
        <v>2018</v>
      </c>
      <c r="B468" t="s">
        <v>9</v>
      </c>
      <c r="C468" s="1">
        <v>137020055</v>
      </c>
    </row>
    <row r="469" spans="1:6" hidden="1" x14ac:dyDescent="0.25">
      <c r="A469" s="5">
        <v>2018</v>
      </c>
      <c r="B469" t="s">
        <v>8</v>
      </c>
      <c r="C469" s="1">
        <v>758859047</v>
      </c>
    </row>
    <row r="470" spans="1:6" hidden="1" x14ac:dyDescent="0.25">
      <c r="A470" s="5">
        <v>2018</v>
      </c>
      <c r="B470" t="s">
        <v>7</v>
      </c>
      <c r="C470" s="1">
        <v>2210561949</v>
      </c>
    </row>
    <row r="471" spans="1:6" hidden="1" x14ac:dyDescent="0.25">
      <c r="A471" s="5">
        <v>2018</v>
      </c>
      <c r="B471" t="s">
        <v>6</v>
      </c>
      <c r="C471" s="1">
        <v>440029403</v>
      </c>
    </row>
    <row r="472" spans="1:6" hidden="1" x14ac:dyDescent="0.25">
      <c r="A472" s="5">
        <v>2018</v>
      </c>
      <c r="B472" t="s">
        <v>5</v>
      </c>
      <c r="C472" s="1">
        <v>298227090</v>
      </c>
    </row>
    <row r="473" spans="1:6" hidden="1" x14ac:dyDescent="0.25">
      <c r="A473" s="5">
        <v>2018</v>
      </c>
      <c r="B473" t="s">
        <v>4</v>
      </c>
      <c r="C473" s="1">
        <v>457293958</v>
      </c>
    </row>
    <row r="474" spans="1:6" hidden="1" x14ac:dyDescent="0.25">
      <c r="A474" s="5">
        <v>2018</v>
      </c>
      <c r="B474" t="s">
        <v>3</v>
      </c>
      <c r="C474" s="1">
        <v>106969142</v>
      </c>
    </row>
    <row r="475" spans="1:6" hidden="1" x14ac:dyDescent="0.25">
      <c r="A475" s="5">
        <v>2018</v>
      </c>
      <c r="B475" t="s">
        <v>2</v>
      </c>
      <c r="C475" s="1">
        <v>137442853</v>
      </c>
    </row>
    <row r="476" spans="1:6" hidden="1" x14ac:dyDescent="0.25">
      <c r="A476" s="5">
        <v>2018</v>
      </c>
      <c r="B476" t="s">
        <v>1</v>
      </c>
      <c r="C476" s="1">
        <v>195681724</v>
      </c>
    </row>
    <row r="477" spans="1:6" hidden="1" x14ac:dyDescent="0.25">
      <c r="A477" s="5">
        <v>2018</v>
      </c>
      <c r="B477" t="s">
        <v>0</v>
      </c>
      <c r="C477" s="1">
        <v>254817205</v>
      </c>
    </row>
    <row r="478" spans="1:6" x14ac:dyDescent="0.25">
      <c r="A478" s="5">
        <v>2019</v>
      </c>
      <c r="B478" t="s">
        <v>7</v>
      </c>
      <c r="C478" s="1">
        <v>2348338000</v>
      </c>
      <c r="D478" s="6">
        <v>0.31780976680478396</v>
      </c>
      <c r="E478" s="5" t="s">
        <v>38</v>
      </c>
      <c r="F478" s="1">
        <v>2348338000</v>
      </c>
    </row>
    <row r="479" spans="1:6" x14ac:dyDescent="0.25">
      <c r="A479" s="5">
        <v>2019</v>
      </c>
      <c r="B479" t="s">
        <v>8</v>
      </c>
      <c r="C479" s="1">
        <v>779927917</v>
      </c>
      <c r="D479" s="6">
        <v>0.10555069560953785</v>
      </c>
      <c r="E479" s="5" t="s">
        <v>39</v>
      </c>
      <c r="F479" s="1">
        <v>779927917</v>
      </c>
    </row>
    <row r="480" spans="1:6" x14ac:dyDescent="0.25">
      <c r="A480" s="5">
        <v>2019</v>
      </c>
      <c r="B480" t="s">
        <v>10</v>
      </c>
      <c r="C480" s="1">
        <v>651872684</v>
      </c>
      <c r="D480" s="6">
        <v>8.8220480053743805E-2</v>
      </c>
      <c r="E480" s="5" t="s">
        <v>40</v>
      </c>
      <c r="F480" s="1">
        <v>651872684</v>
      </c>
    </row>
    <row r="481" spans="1:6" x14ac:dyDescent="0.25">
      <c r="A481" s="5">
        <v>2019</v>
      </c>
      <c r="B481" t="s">
        <v>4</v>
      </c>
      <c r="C481" s="1">
        <v>482464177</v>
      </c>
      <c r="D481" s="6">
        <v>6.5293764178764729E-2</v>
      </c>
      <c r="E481" s="5" t="s">
        <v>41</v>
      </c>
      <c r="F481" s="1">
        <v>482464177</v>
      </c>
    </row>
    <row r="482" spans="1:6" x14ac:dyDescent="0.25">
      <c r="A482" s="5">
        <v>2019</v>
      </c>
      <c r="B482" t="s">
        <v>6</v>
      </c>
      <c r="C482" s="1">
        <v>466377036</v>
      </c>
      <c r="D482" s="6">
        <v>6.3116628464159052E-2</v>
      </c>
      <c r="E482" s="5" t="s">
        <v>42</v>
      </c>
      <c r="F482" s="1">
        <v>466377036</v>
      </c>
    </row>
    <row r="483" spans="1:6" x14ac:dyDescent="0.25">
      <c r="A483" s="5">
        <v>2019</v>
      </c>
      <c r="B483" t="s">
        <v>5</v>
      </c>
      <c r="C483" s="1">
        <v>323263857</v>
      </c>
      <c r="D483" s="6">
        <v>4.374856217869192E-2</v>
      </c>
      <c r="E483" s="5" t="s">
        <v>43</v>
      </c>
      <c r="F483" s="1">
        <v>323263857</v>
      </c>
    </row>
    <row r="484" spans="1:6" x14ac:dyDescent="0.25">
      <c r="A484" s="5">
        <v>2019</v>
      </c>
      <c r="B484" t="s">
        <v>11</v>
      </c>
      <c r="C484" s="1">
        <v>293240504</v>
      </c>
      <c r="D484" s="6">
        <v>3.968538438417183E-2</v>
      </c>
      <c r="E484" s="5" t="s">
        <v>44</v>
      </c>
      <c r="F484" s="1">
        <v>293240504</v>
      </c>
    </row>
    <row r="485" spans="1:6" x14ac:dyDescent="0.25">
      <c r="A485" s="5">
        <v>2019</v>
      </c>
      <c r="B485" t="s">
        <v>0</v>
      </c>
      <c r="C485" s="1">
        <v>273613711</v>
      </c>
      <c r="D485" s="6">
        <v>3.7029213719448201E-2</v>
      </c>
      <c r="E485" s="5" t="s">
        <v>45</v>
      </c>
      <c r="F485" s="1">
        <v>273613711</v>
      </c>
    </row>
    <row r="486" spans="1:6" x14ac:dyDescent="0.25">
      <c r="A486" s="5">
        <v>2019</v>
      </c>
      <c r="B486" t="s">
        <v>1</v>
      </c>
      <c r="C486" s="1">
        <v>208672492</v>
      </c>
      <c r="D486" s="6">
        <v>2.8240464541770878E-2</v>
      </c>
      <c r="E486" s="5" t="s">
        <v>46</v>
      </c>
      <c r="F486" s="1">
        <v>208672492</v>
      </c>
    </row>
    <row r="487" spans="1:6" x14ac:dyDescent="0.25">
      <c r="A487" s="5">
        <v>2019</v>
      </c>
      <c r="B487" t="s">
        <v>14</v>
      </c>
      <c r="C487" s="1">
        <v>197853378</v>
      </c>
      <c r="D487" s="6">
        <v>2.6776271526381113E-2</v>
      </c>
      <c r="E487" s="5" t="s">
        <v>47</v>
      </c>
      <c r="F487" s="1">
        <v>197853378</v>
      </c>
    </row>
    <row r="488" spans="1:6" x14ac:dyDescent="0.25">
      <c r="A488" s="5">
        <v>2019</v>
      </c>
      <c r="B488" t="s">
        <v>22</v>
      </c>
      <c r="C488" s="1">
        <v>178376984</v>
      </c>
      <c r="D488" s="6">
        <v>2.414045494659656E-2</v>
      </c>
      <c r="E488" s="5" t="s">
        <v>48</v>
      </c>
      <c r="F488" s="1">
        <v>178376984</v>
      </c>
    </row>
    <row r="489" spans="1:6" x14ac:dyDescent="0.25">
      <c r="A489" s="5">
        <v>2019</v>
      </c>
      <c r="B489" t="s">
        <v>17</v>
      </c>
      <c r="C489" s="1">
        <v>163575327</v>
      </c>
      <c r="D489" s="6">
        <v>2.2137288809739603E-2</v>
      </c>
      <c r="E489" s="5" t="s">
        <v>49</v>
      </c>
      <c r="F489" s="1">
        <v>163575327</v>
      </c>
    </row>
    <row r="490" spans="1:6" x14ac:dyDescent="0.25">
      <c r="A490" s="5">
        <v>2019</v>
      </c>
      <c r="B490" t="s">
        <v>2</v>
      </c>
      <c r="C490" s="1">
        <v>142122028</v>
      </c>
      <c r="D490" s="6">
        <v>1.9233929943859432E-2</v>
      </c>
      <c r="E490" s="5" t="s">
        <v>50</v>
      </c>
      <c r="F490" s="1">
        <v>142122028</v>
      </c>
    </row>
    <row r="491" spans="1:6" x14ac:dyDescent="0.25">
      <c r="A491" s="5">
        <v>2019</v>
      </c>
      <c r="B491" t="s">
        <v>9</v>
      </c>
      <c r="C491" s="1">
        <v>137345595</v>
      </c>
      <c r="D491" s="6">
        <v>1.8587516583479166E-2</v>
      </c>
      <c r="E491" s="5" t="s">
        <v>51</v>
      </c>
      <c r="F491" s="1">
        <v>137345595</v>
      </c>
    </row>
    <row r="492" spans="1:6" x14ac:dyDescent="0.25">
      <c r="A492" s="5">
        <v>2019</v>
      </c>
      <c r="B492" t="s">
        <v>24</v>
      </c>
      <c r="C492" s="1">
        <v>108181091</v>
      </c>
      <c r="D492" s="6">
        <v>1.4640570183422109E-2</v>
      </c>
      <c r="E492" s="5" t="s">
        <v>52</v>
      </c>
      <c r="F492" s="1">
        <v>108181091</v>
      </c>
    </row>
    <row r="493" spans="1:6" x14ac:dyDescent="0.25">
      <c r="A493" s="5">
        <v>2019</v>
      </c>
      <c r="B493" t="s">
        <v>3</v>
      </c>
      <c r="C493" s="1">
        <v>106943246</v>
      </c>
      <c r="D493" s="6">
        <v>1.4473047777878075E-2</v>
      </c>
      <c r="E493" s="5" t="s">
        <v>53</v>
      </c>
      <c r="F493" s="1">
        <v>106943246</v>
      </c>
    </row>
    <row r="494" spans="1:6" x14ac:dyDescent="0.25">
      <c r="A494" s="5">
        <v>2019</v>
      </c>
      <c r="B494" t="s">
        <v>19</v>
      </c>
      <c r="C494" s="1">
        <v>97339938</v>
      </c>
      <c r="D494" s="6">
        <v>1.3173394543959228E-2</v>
      </c>
      <c r="E494" s="5" t="s">
        <v>54</v>
      </c>
      <c r="F494" s="1">
        <v>97339938</v>
      </c>
    </row>
    <row r="495" spans="1:6" x14ac:dyDescent="0.25">
      <c r="A495" s="5">
        <v>2019</v>
      </c>
      <c r="B495" t="s">
        <v>16</v>
      </c>
      <c r="C495" s="1">
        <v>71336780</v>
      </c>
      <c r="D495" s="6">
        <v>9.6542854633379759E-3</v>
      </c>
      <c r="E495" s="5" t="s">
        <v>55</v>
      </c>
      <c r="F495" s="1">
        <v>71336780</v>
      </c>
    </row>
    <row r="496" spans="1:6" x14ac:dyDescent="0.25">
      <c r="A496" s="5">
        <v>2019</v>
      </c>
      <c r="B496" t="s">
        <v>15</v>
      </c>
      <c r="C496" s="1">
        <v>67986074</v>
      </c>
      <c r="D496" s="6">
        <v>9.2008213144414413E-3</v>
      </c>
      <c r="E496" s="5" t="s">
        <v>56</v>
      </c>
      <c r="F496" s="1">
        <v>67986074</v>
      </c>
    </row>
    <row r="497" spans="1:6" x14ac:dyDescent="0.25">
      <c r="A497" s="5">
        <v>2019</v>
      </c>
      <c r="B497" t="s">
        <v>13</v>
      </c>
      <c r="C497" s="1">
        <v>58963729</v>
      </c>
      <c r="D497" s="6">
        <v>7.9797920756852197E-3</v>
      </c>
      <c r="E497" s="5" t="s">
        <v>57</v>
      </c>
      <c r="F497" s="1">
        <v>58963729</v>
      </c>
    </row>
    <row r="498" spans="1:6" x14ac:dyDescent="0.25">
      <c r="A498" s="5">
        <v>2019</v>
      </c>
      <c r="B498" t="s">
        <v>18</v>
      </c>
      <c r="C498" s="1">
        <v>52780785</v>
      </c>
      <c r="D498" s="6">
        <v>7.1430300802624832E-3</v>
      </c>
      <c r="E498" s="5" t="s">
        <v>58</v>
      </c>
      <c r="F498" s="1">
        <v>52780785</v>
      </c>
    </row>
    <row r="499" spans="1:6" x14ac:dyDescent="0.25">
      <c r="A499" s="5">
        <v>2019</v>
      </c>
      <c r="B499" t="s">
        <v>26</v>
      </c>
      <c r="C499" s="1">
        <v>47091336</v>
      </c>
      <c r="D499" s="6">
        <v>6.3730546934409474E-3</v>
      </c>
      <c r="E499" s="5" t="s">
        <v>59</v>
      </c>
      <c r="F499" s="1">
        <v>47091336</v>
      </c>
    </row>
    <row r="500" spans="1:6" x14ac:dyDescent="0.25">
      <c r="A500" s="5">
        <v>2019</v>
      </c>
      <c r="B500" t="s">
        <v>12</v>
      </c>
      <c r="C500" s="1">
        <v>44689483</v>
      </c>
      <c r="D500" s="6">
        <v>6.0480025323681498E-3</v>
      </c>
      <c r="E500" s="5" t="s">
        <v>60</v>
      </c>
      <c r="F500" s="1">
        <v>44689483</v>
      </c>
    </row>
    <row r="501" spans="1:6" x14ac:dyDescent="0.25">
      <c r="A501" s="5">
        <v>2019</v>
      </c>
      <c r="B501" t="s">
        <v>20</v>
      </c>
      <c r="C501" s="1">
        <v>39355941</v>
      </c>
      <c r="D501" s="6">
        <v>5.3261934319475453E-3</v>
      </c>
      <c r="E501" s="5" t="s">
        <v>61</v>
      </c>
      <c r="F501" s="1">
        <v>39355941</v>
      </c>
    </row>
    <row r="502" spans="1:6" x14ac:dyDescent="0.25">
      <c r="A502" s="5">
        <v>2019</v>
      </c>
      <c r="B502" t="s">
        <v>21</v>
      </c>
      <c r="C502" s="1">
        <v>17496661</v>
      </c>
      <c r="D502" s="6">
        <v>2.3678915693875232E-3</v>
      </c>
      <c r="E502" s="5" t="s">
        <v>62</v>
      </c>
      <c r="F502" s="1">
        <v>17496661</v>
      </c>
    </row>
    <row r="503" spans="1:6" x14ac:dyDescent="0.25">
      <c r="A503" s="5">
        <v>2019</v>
      </c>
      <c r="B503" t="s">
        <v>25</v>
      </c>
      <c r="C503" s="1">
        <v>15630017</v>
      </c>
      <c r="D503" s="6">
        <v>2.115271335695632E-3</v>
      </c>
      <c r="E503" s="5" t="s">
        <v>63</v>
      </c>
      <c r="F503" s="1">
        <v>15630017</v>
      </c>
    </row>
    <row r="504" spans="1:6" x14ac:dyDescent="0.25">
      <c r="A504" s="5">
        <v>2019</v>
      </c>
      <c r="B504" t="s">
        <v>23</v>
      </c>
      <c r="C504" s="1">
        <v>14292227</v>
      </c>
      <c r="D504" s="6">
        <v>1.9342229823777655E-3</v>
      </c>
      <c r="E504" s="5" t="s">
        <v>64</v>
      </c>
      <c r="F504" s="1">
        <v>14292227</v>
      </c>
    </row>
    <row r="505" spans="1:6" x14ac:dyDescent="0.25">
      <c r="A505" s="5">
        <v>2019</v>
      </c>
      <c r="B505" t="s">
        <v>27</v>
      </c>
      <c r="C505" s="1">
        <v>7389131000</v>
      </c>
      <c r="D505" s="6">
        <v>1</v>
      </c>
    </row>
    <row r="506" spans="1:6" hidden="1" x14ac:dyDescent="0.25">
      <c r="A506" s="5">
        <v>2020</v>
      </c>
      <c r="B506" t="s">
        <v>27</v>
      </c>
      <c r="C506" s="1">
        <v>7609597000</v>
      </c>
    </row>
    <row r="507" spans="1:6" hidden="1" x14ac:dyDescent="0.25">
      <c r="A507" s="5">
        <v>2020</v>
      </c>
      <c r="B507" t="s">
        <v>26</v>
      </c>
      <c r="C507" s="1">
        <v>51598741</v>
      </c>
    </row>
    <row r="508" spans="1:6" hidden="1" x14ac:dyDescent="0.25">
      <c r="A508" s="5">
        <v>2020</v>
      </c>
      <c r="B508" t="s">
        <v>25</v>
      </c>
      <c r="C508" s="1">
        <v>16476371</v>
      </c>
    </row>
    <row r="509" spans="1:6" hidden="1" x14ac:dyDescent="0.25">
      <c r="A509" s="5">
        <v>2020</v>
      </c>
      <c r="B509" t="s">
        <v>24</v>
      </c>
      <c r="C509" s="1">
        <v>116019139</v>
      </c>
    </row>
    <row r="510" spans="1:6" hidden="1" x14ac:dyDescent="0.25">
      <c r="A510" s="5">
        <v>2020</v>
      </c>
      <c r="B510" t="s">
        <v>23</v>
      </c>
      <c r="C510" s="1">
        <v>16024276</v>
      </c>
    </row>
    <row r="511" spans="1:6" hidden="1" x14ac:dyDescent="0.25">
      <c r="A511" s="5">
        <v>2020</v>
      </c>
      <c r="B511" t="s">
        <v>22</v>
      </c>
      <c r="C511" s="1">
        <v>215935604</v>
      </c>
    </row>
    <row r="512" spans="1:6" hidden="1" x14ac:dyDescent="0.25">
      <c r="A512" s="5">
        <v>2020</v>
      </c>
      <c r="B512" t="s">
        <v>21</v>
      </c>
      <c r="C512" s="1">
        <v>18469115</v>
      </c>
    </row>
    <row r="513" spans="1:3" hidden="1" x14ac:dyDescent="0.25">
      <c r="A513" s="5">
        <v>2020</v>
      </c>
      <c r="B513" t="s">
        <v>20</v>
      </c>
      <c r="C513" s="1">
        <v>43649803</v>
      </c>
    </row>
    <row r="514" spans="1:3" hidden="1" x14ac:dyDescent="0.25">
      <c r="A514" s="5">
        <v>2020</v>
      </c>
      <c r="B514" t="s">
        <v>19</v>
      </c>
      <c r="C514" s="1">
        <v>106915962</v>
      </c>
    </row>
    <row r="515" spans="1:3" hidden="1" x14ac:dyDescent="0.25">
      <c r="A515" s="5">
        <v>2020</v>
      </c>
      <c r="B515" t="s">
        <v>18</v>
      </c>
      <c r="C515" s="1">
        <v>56391257</v>
      </c>
    </row>
    <row r="516" spans="1:3" hidden="1" x14ac:dyDescent="0.25">
      <c r="A516" s="5">
        <v>2020</v>
      </c>
      <c r="B516" t="s">
        <v>17</v>
      </c>
      <c r="C516" s="1">
        <v>166914536</v>
      </c>
    </row>
    <row r="517" spans="1:3" hidden="1" x14ac:dyDescent="0.25">
      <c r="A517" s="5">
        <v>2020</v>
      </c>
      <c r="B517" t="s">
        <v>16</v>
      </c>
      <c r="C517" s="1">
        <v>71577107</v>
      </c>
    </row>
    <row r="518" spans="1:3" hidden="1" x14ac:dyDescent="0.25">
      <c r="A518" s="5">
        <v>2020</v>
      </c>
      <c r="B518" t="s">
        <v>15</v>
      </c>
      <c r="C518" s="1">
        <v>70292034</v>
      </c>
    </row>
    <row r="519" spans="1:3" hidden="1" x14ac:dyDescent="0.25">
      <c r="A519" s="5">
        <v>2020</v>
      </c>
      <c r="B519" t="s">
        <v>14</v>
      </c>
      <c r="C519" s="1">
        <v>193307317</v>
      </c>
    </row>
    <row r="520" spans="1:3" hidden="1" x14ac:dyDescent="0.25">
      <c r="A520" s="5">
        <v>2020</v>
      </c>
      <c r="B520" t="s">
        <v>13</v>
      </c>
      <c r="C520" s="1">
        <v>63202349</v>
      </c>
    </row>
    <row r="521" spans="1:3" hidden="1" x14ac:dyDescent="0.25">
      <c r="A521" s="5">
        <v>2020</v>
      </c>
      <c r="B521" t="s">
        <v>12</v>
      </c>
      <c r="C521" s="1">
        <v>45409657</v>
      </c>
    </row>
    <row r="522" spans="1:3" hidden="1" x14ac:dyDescent="0.25">
      <c r="A522" s="5">
        <v>2020</v>
      </c>
      <c r="B522" t="s">
        <v>11</v>
      </c>
      <c r="C522" s="1">
        <v>305320813</v>
      </c>
    </row>
    <row r="523" spans="1:3" hidden="1" x14ac:dyDescent="0.25">
      <c r="A523" s="5">
        <v>2020</v>
      </c>
      <c r="B523" t="s">
        <v>10</v>
      </c>
      <c r="C523" s="1">
        <v>682786116</v>
      </c>
    </row>
    <row r="524" spans="1:3" hidden="1" x14ac:dyDescent="0.25">
      <c r="A524" s="5">
        <v>2020</v>
      </c>
      <c r="B524" t="s">
        <v>9</v>
      </c>
      <c r="C524" s="1">
        <v>138445922</v>
      </c>
    </row>
    <row r="525" spans="1:3" hidden="1" x14ac:dyDescent="0.25">
      <c r="A525" s="5">
        <v>2020</v>
      </c>
      <c r="B525" t="s">
        <v>8</v>
      </c>
      <c r="C525" s="1">
        <v>753823711</v>
      </c>
    </row>
    <row r="526" spans="1:3" hidden="1" x14ac:dyDescent="0.25">
      <c r="A526" s="5">
        <v>2020</v>
      </c>
      <c r="B526" t="s">
        <v>7</v>
      </c>
      <c r="C526" s="1">
        <v>2377638980</v>
      </c>
    </row>
    <row r="527" spans="1:3" hidden="1" x14ac:dyDescent="0.25">
      <c r="A527" s="5">
        <v>2020</v>
      </c>
      <c r="B527" t="s">
        <v>6</v>
      </c>
      <c r="C527" s="1">
        <v>487930594</v>
      </c>
    </row>
    <row r="528" spans="1:3" hidden="1" x14ac:dyDescent="0.25">
      <c r="A528" s="5">
        <v>2020</v>
      </c>
      <c r="B528" t="s">
        <v>5</v>
      </c>
      <c r="C528" s="1">
        <v>349275016</v>
      </c>
    </row>
    <row r="529" spans="1:3" hidden="1" x14ac:dyDescent="0.25">
      <c r="A529" s="5">
        <v>2020</v>
      </c>
      <c r="B529" t="s">
        <v>4</v>
      </c>
      <c r="C529" s="1">
        <v>470941846</v>
      </c>
    </row>
    <row r="530" spans="1:3" hidden="1" x14ac:dyDescent="0.25">
      <c r="A530" s="5">
        <v>2020</v>
      </c>
      <c r="B530" t="s">
        <v>3</v>
      </c>
      <c r="C530" s="1">
        <v>122627726</v>
      </c>
    </row>
    <row r="531" spans="1:3" hidden="1" x14ac:dyDescent="0.25">
      <c r="A531" s="5">
        <v>2020</v>
      </c>
      <c r="B531" t="s">
        <v>2</v>
      </c>
      <c r="C531" s="1">
        <v>178649564</v>
      </c>
    </row>
    <row r="532" spans="1:3" hidden="1" x14ac:dyDescent="0.25">
      <c r="A532" s="5">
        <v>2020</v>
      </c>
      <c r="B532" t="s">
        <v>1</v>
      </c>
      <c r="C532" s="1">
        <v>224126112</v>
      </c>
    </row>
    <row r="533" spans="1:3" hidden="1" x14ac:dyDescent="0.25">
      <c r="A533" s="5">
        <v>2020</v>
      </c>
      <c r="B533" t="s">
        <v>0</v>
      </c>
      <c r="C533" s="1">
        <v>265847334</v>
      </c>
    </row>
    <row r="534" spans="1:3" hidden="1" x14ac:dyDescent="0.25">
      <c r="A534" s="5">
        <v>2021</v>
      </c>
      <c r="B534" t="s">
        <v>27</v>
      </c>
      <c r="C534" s="1">
        <v>9012142000</v>
      </c>
    </row>
    <row r="535" spans="1:3" hidden="1" x14ac:dyDescent="0.25">
      <c r="A535" s="5">
        <v>2021</v>
      </c>
      <c r="B535" t="s">
        <v>26</v>
      </c>
      <c r="C535" s="1">
        <v>58170096</v>
      </c>
    </row>
    <row r="536" spans="1:3" hidden="1" x14ac:dyDescent="0.25">
      <c r="A536" s="5">
        <v>2021</v>
      </c>
      <c r="B536" t="s">
        <v>25</v>
      </c>
      <c r="C536" s="1">
        <v>21374440</v>
      </c>
    </row>
    <row r="537" spans="1:3" hidden="1" x14ac:dyDescent="0.25">
      <c r="A537" s="5">
        <v>2021</v>
      </c>
      <c r="B537" t="s">
        <v>24</v>
      </c>
      <c r="C537" s="1">
        <v>131531038</v>
      </c>
    </row>
    <row r="538" spans="1:3" hidden="1" x14ac:dyDescent="0.25">
      <c r="A538" s="5">
        <v>2021</v>
      </c>
      <c r="B538" t="s">
        <v>23</v>
      </c>
      <c r="C538" s="1">
        <v>18202579</v>
      </c>
    </row>
    <row r="539" spans="1:3" hidden="1" x14ac:dyDescent="0.25">
      <c r="A539" s="5">
        <v>2021</v>
      </c>
      <c r="B539" t="s">
        <v>22</v>
      </c>
      <c r="C539" s="1">
        <v>262904979</v>
      </c>
    </row>
    <row r="540" spans="1:3" hidden="1" x14ac:dyDescent="0.25">
      <c r="A540" s="5">
        <v>2021</v>
      </c>
      <c r="B540" t="s">
        <v>21</v>
      </c>
      <c r="C540" s="1">
        <v>20099851</v>
      </c>
    </row>
    <row r="541" spans="1:3" hidden="1" x14ac:dyDescent="0.25">
      <c r="A541" s="5">
        <v>2021</v>
      </c>
      <c r="B541" t="s">
        <v>20</v>
      </c>
      <c r="C541" s="1">
        <v>51780764</v>
      </c>
    </row>
    <row r="542" spans="1:3" hidden="1" x14ac:dyDescent="0.25">
      <c r="A542" s="5">
        <v>2021</v>
      </c>
      <c r="B542" t="s">
        <v>19</v>
      </c>
      <c r="C542" s="1">
        <v>124980720</v>
      </c>
    </row>
    <row r="543" spans="1:3" hidden="1" x14ac:dyDescent="0.25">
      <c r="A543" s="5">
        <v>2021</v>
      </c>
      <c r="B543" t="s">
        <v>18</v>
      </c>
      <c r="C543" s="1">
        <v>64028303</v>
      </c>
    </row>
    <row r="544" spans="1:3" hidden="1" x14ac:dyDescent="0.25">
      <c r="A544" s="5">
        <v>2021</v>
      </c>
      <c r="B544" t="s">
        <v>17</v>
      </c>
      <c r="C544" s="1">
        <v>194884802</v>
      </c>
    </row>
    <row r="545" spans="1:3" hidden="1" x14ac:dyDescent="0.25">
      <c r="A545" s="5">
        <v>2021</v>
      </c>
      <c r="B545" t="s">
        <v>16</v>
      </c>
      <c r="C545" s="1">
        <v>80180733</v>
      </c>
    </row>
    <row r="546" spans="1:3" hidden="1" x14ac:dyDescent="0.25">
      <c r="A546" s="5">
        <v>2021</v>
      </c>
      <c r="B546" t="s">
        <v>15</v>
      </c>
      <c r="C546" s="1">
        <v>77470331</v>
      </c>
    </row>
    <row r="547" spans="1:3" hidden="1" x14ac:dyDescent="0.25">
      <c r="A547" s="5">
        <v>2021</v>
      </c>
      <c r="B547" t="s">
        <v>14</v>
      </c>
      <c r="C547" s="1">
        <v>220813522</v>
      </c>
    </row>
    <row r="548" spans="1:3" hidden="1" x14ac:dyDescent="0.25">
      <c r="A548" s="5">
        <v>2021</v>
      </c>
      <c r="B548" t="s">
        <v>13</v>
      </c>
      <c r="C548" s="1">
        <v>76265620</v>
      </c>
    </row>
    <row r="549" spans="1:3" hidden="1" x14ac:dyDescent="0.25">
      <c r="A549" s="5">
        <v>2021</v>
      </c>
      <c r="B549" t="s">
        <v>12</v>
      </c>
      <c r="C549" s="1">
        <v>51861397</v>
      </c>
    </row>
    <row r="550" spans="1:3" hidden="1" x14ac:dyDescent="0.25">
      <c r="A550" s="5">
        <v>2021</v>
      </c>
      <c r="B550" t="s">
        <v>11</v>
      </c>
      <c r="C550" s="1">
        <v>352617852</v>
      </c>
    </row>
    <row r="551" spans="1:3" hidden="1" x14ac:dyDescent="0.25">
      <c r="A551" s="5">
        <v>2021</v>
      </c>
      <c r="B551" t="s">
        <v>10</v>
      </c>
      <c r="C551" s="1">
        <v>857593214</v>
      </c>
    </row>
    <row r="552" spans="1:3" hidden="1" x14ac:dyDescent="0.25">
      <c r="A552" s="5">
        <v>2021</v>
      </c>
      <c r="B552" t="s">
        <v>9</v>
      </c>
      <c r="C552" s="1">
        <v>186336505</v>
      </c>
    </row>
    <row r="553" spans="1:3" hidden="1" x14ac:dyDescent="0.25">
      <c r="A553" s="5">
        <v>2021</v>
      </c>
      <c r="B553" t="s">
        <v>8</v>
      </c>
      <c r="C553" s="1">
        <v>949300770</v>
      </c>
    </row>
    <row r="554" spans="1:3" hidden="1" x14ac:dyDescent="0.25">
      <c r="A554" s="5">
        <v>2021</v>
      </c>
      <c r="B554" t="s">
        <v>7</v>
      </c>
      <c r="C554" s="1">
        <v>2719751231</v>
      </c>
    </row>
    <row r="555" spans="1:3" hidden="1" x14ac:dyDescent="0.25">
      <c r="A555" s="5">
        <v>2021</v>
      </c>
      <c r="B555" t="s">
        <v>6</v>
      </c>
      <c r="C555" s="1">
        <v>549973062</v>
      </c>
    </row>
    <row r="556" spans="1:3" hidden="1" x14ac:dyDescent="0.25">
      <c r="A556" s="5">
        <v>2021</v>
      </c>
      <c r="B556" t="s">
        <v>5</v>
      </c>
      <c r="C556" s="1">
        <v>428570889</v>
      </c>
    </row>
    <row r="557" spans="1:3" hidden="1" x14ac:dyDescent="0.25">
      <c r="A557" s="5">
        <v>2021</v>
      </c>
      <c r="B557" t="s">
        <v>4</v>
      </c>
      <c r="C557" s="1">
        <v>581283677</v>
      </c>
    </row>
    <row r="558" spans="1:3" hidden="1" x14ac:dyDescent="0.25">
      <c r="A558" s="5">
        <v>2021</v>
      </c>
      <c r="B558" t="s">
        <v>3</v>
      </c>
      <c r="C558" s="1">
        <v>142203766</v>
      </c>
    </row>
    <row r="559" spans="1:3" hidden="1" x14ac:dyDescent="0.25">
      <c r="A559" s="5">
        <v>2021</v>
      </c>
      <c r="B559" t="s">
        <v>2</v>
      </c>
      <c r="C559" s="1">
        <v>233390203</v>
      </c>
    </row>
    <row r="560" spans="1:3" hidden="1" x14ac:dyDescent="0.25">
      <c r="A560" s="5">
        <v>2021</v>
      </c>
      <c r="B560" t="s">
        <v>1</v>
      </c>
      <c r="C560" s="1">
        <v>269627874</v>
      </c>
    </row>
    <row r="561" spans="1:3" hidden="1" x14ac:dyDescent="0.25">
      <c r="A561" s="5">
        <v>2021</v>
      </c>
      <c r="B561" t="s">
        <v>0</v>
      </c>
      <c r="C561" s="1">
        <v>286943782</v>
      </c>
    </row>
  </sheetData>
  <autoFilter ref="A1:F561" xr:uid="{B762B2A5-6653-4EF2-B957-F21E4881326D}">
    <filterColumn colId="0">
      <filters>
        <filter val="2019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0A35-9052-4048-B026-EA155A1BB9F7}">
  <dimension ref="A1:G29"/>
  <sheetViews>
    <sheetView workbookViewId="0">
      <selection activeCell="B22" sqref="B22"/>
    </sheetView>
  </sheetViews>
  <sheetFormatPr defaultRowHeight="15" x14ac:dyDescent="0.25"/>
  <cols>
    <col min="1" max="1" width="19.28515625" bestFit="1" customWidth="1"/>
    <col min="2" max="5" width="17.7109375" style="1" bestFit="1" customWidth="1"/>
    <col min="6" max="7" width="10.5703125" bestFit="1" customWidth="1"/>
  </cols>
  <sheetData>
    <row r="1" spans="1:7" x14ac:dyDescent="0.25">
      <c r="A1" t="s">
        <v>33</v>
      </c>
      <c r="B1" s="1" t="s">
        <v>69</v>
      </c>
      <c r="C1" s="1" t="s">
        <v>68</v>
      </c>
      <c r="D1" s="1" t="s">
        <v>67</v>
      </c>
      <c r="E1" s="1" t="s">
        <v>66</v>
      </c>
      <c r="F1" s="1" t="s">
        <v>65</v>
      </c>
    </row>
    <row r="2" spans="1:7" x14ac:dyDescent="0.25">
      <c r="A2" t="s">
        <v>27</v>
      </c>
      <c r="B2" s="1">
        <v>92621</v>
      </c>
      <c r="C2" s="1">
        <v>94159</v>
      </c>
      <c r="D2" s="1">
        <v>94737</v>
      </c>
      <c r="E2" s="1">
        <v>95515</v>
      </c>
      <c r="F2" s="7">
        <f>AVERAGE(B2:E2)</f>
        <v>94258</v>
      </c>
      <c r="G2" s="7"/>
    </row>
    <row r="3" spans="1:7" x14ac:dyDescent="0.25">
      <c r="A3" t="s">
        <v>26</v>
      </c>
      <c r="B3" s="1">
        <v>792</v>
      </c>
      <c r="C3" s="1">
        <v>809</v>
      </c>
      <c r="D3" s="1">
        <v>812</v>
      </c>
      <c r="E3" s="1">
        <v>810</v>
      </c>
      <c r="F3" s="7">
        <f t="shared" ref="F3:F29" si="0">AVERAGE(B3:E3)</f>
        <v>805.75</v>
      </c>
      <c r="G3" s="7"/>
    </row>
    <row r="4" spans="1:7" x14ac:dyDescent="0.25">
      <c r="A4" t="s">
        <v>25</v>
      </c>
      <c r="B4" s="1">
        <v>292</v>
      </c>
      <c r="C4" s="1">
        <v>309</v>
      </c>
      <c r="D4" s="1">
        <v>309</v>
      </c>
      <c r="E4" s="1">
        <v>304</v>
      </c>
      <c r="F4" s="7">
        <f t="shared" si="0"/>
        <v>303.5</v>
      </c>
      <c r="G4" s="7"/>
    </row>
    <row r="5" spans="1:7" x14ac:dyDescent="0.25">
      <c r="A5" t="s">
        <v>24</v>
      </c>
      <c r="B5" s="1">
        <v>1548</v>
      </c>
      <c r="C5" s="1">
        <v>1622</v>
      </c>
      <c r="D5" s="1">
        <v>1642</v>
      </c>
      <c r="E5" s="1">
        <v>1654</v>
      </c>
      <c r="F5" s="7">
        <f t="shared" si="0"/>
        <v>1616.5</v>
      </c>
      <c r="G5" s="7"/>
    </row>
    <row r="6" spans="1:7" x14ac:dyDescent="0.25">
      <c r="A6" t="s">
        <v>23</v>
      </c>
      <c r="B6" s="1">
        <v>218</v>
      </c>
      <c r="C6" s="1">
        <v>211</v>
      </c>
      <c r="D6" s="1">
        <v>212</v>
      </c>
      <c r="E6" s="1">
        <v>217</v>
      </c>
      <c r="F6" s="7">
        <f t="shared" si="0"/>
        <v>214.5</v>
      </c>
      <c r="G6" s="7"/>
    </row>
    <row r="7" spans="1:7" x14ac:dyDescent="0.25">
      <c r="A7" t="s">
        <v>22</v>
      </c>
      <c r="B7" s="1">
        <v>3392</v>
      </c>
      <c r="C7" s="1">
        <v>3403</v>
      </c>
      <c r="D7" s="1">
        <v>3471</v>
      </c>
      <c r="E7" s="1">
        <v>3521</v>
      </c>
      <c r="F7" s="7">
        <f t="shared" si="0"/>
        <v>3446.75</v>
      </c>
      <c r="G7" s="7"/>
    </row>
    <row r="8" spans="1:7" x14ac:dyDescent="0.25">
      <c r="A8" t="s">
        <v>21</v>
      </c>
      <c r="B8" s="1">
        <v>305</v>
      </c>
      <c r="C8" s="1">
        <v>333</v>
      </c>
      <c r="D8" s="1">
        <v>325</v>
      </c>
      <c r="E8" s="1">
        <v>331</v>
      </c>
      <c r="F8" s="7">
        <f t="shared" si="0"/>
        <v>323.5</v>
      </c>
      <c r="G8" s="7"/>
    </row>
    <row r="9" spans="1:7" x14ac:dyDescent="0.25">
      <c r="A9" t="s">
        <v>20</v>
      </c>
      <c r="B9" s="1">
        <v>631</v>
      </c>
      <c r="C9" s="1">
        <v>644</v>
      </c>
      <c r="D9" s="1">
        <v>650</v>
      </c>
      <c r="E9" s="1">
        <v>656</v>
      </c>
      <c r="F9" s="7">
        <f t="shared" si="0"/>
        <v>645.25</v>
      </c>
      <c r="G9" s="7"/>
    </row>
    <row r="10" spans="1:7" x14ac:dyDescent="0.25">
      <c r="A10" t="s">
        <v>19</v>
      </c>
      <c r="B10" s="1">
        <v>2163</v>
      </c>
      <c r="C10" s="1">
        <v>2236</v>
      </c>
      <c r="D10" s="1">
        <v>2274</v>
      </c>
      <c r="E10" s="1">
        <v>2330</v>
      </c>
      <c r="F10" s="7">
        <f t="shared" si="0"/>
        <v>2250.75</v>
      </c>
      <c r="G10" s="7"/>
    </row>
    <row r="11" spans="1:7" x14ac:dyDescent="0.25">
      <c r="A11" t="s">
        <v>18</v>
      </c>
      <c r="B11" s="1">
        <v>1264</v>
      </c>
      <c r="C11" s="1">
        <v>1276</v>
      </c>
      <c r="D11" s="1">
        <v>1340</v>
      </c>
      <c r="E11" s="1">
        <v>1303</v>
      </c>
      <c r="F11" s="7">
        <f t="shared" si="0"/>
        <v>1295.75</v>
      </c>
      <c r="G11" s="7"/>
    </row>
    <row r="12" spans="1:7" x14ac:dyDescent="0.25">
      <c r="A12" t="s">
        <v>17</v>
      </c>
      <c r="B12" s="1">
        <v>3646</v>
      </c>
      <c r="C12" s="1">
        <v>3705</v>
      </c>
      <c r="D12" s="1">
        <v>3706</v>
      </c>
      <c r="E12" s="1">
        <v>3790</v>
      </c>
      <c r="F12" s="7">
        <f t="shared" si="0"/>
        <v>3711.75</v>
      </c>
      <c r="G12" s="7"/>
    </row>
    <row r="13" spans="1:7" x14ac:dyDescent="0.25">
      <c r="A13" t="s">
        <v>16</v>
      </c>
      <c r="B13" s="1">
        <v>1308</v>
      </c>
      <c r="C13" s="1">
        <v>1346</v>
      </c>
      <c r="D13" s="1">
        <v>1333</v>
      </c>
      <c r="E13" s="1">
        <v>1335</v>
      </c>
      <c r="F13" s="7">
        <f t="shared" si="0"/>
        <v>1330.5</v>
      </c>
      <c r="G13" s="7"/>
    </row>
    <row r="14" spans="1:7" x14ac:dyDescent="0.25">
      <c r="A14" t="s">
        <v>15</v>
      </c>
      <c r="B14" s="1">
        <v>1494</v>
      </c>
      <c r="C14" s="1">
        <v>1492</v>
      </c>
      <c r="D14" s="1">
        <v>1506</v>
      </c>
      <c r="E14" s="1">
        <v>1489</v>
      </c>
      <c r="F14" s="7">
        <f t="shared" si="0"/>
        <v>1495.25</v>
      </c>
      <c r="G14" s="7"/>
    </row>
    <row r="15" spans="1:7" x14ac:dyDescent="0.25">
      <c r="A15" t="s">
        <v>14</v>
      </c>
      <c r="B15" s="1">
        <v>3573</v>
      </c>
      <c r="C15" s="1">
        <v>3553</v>
      </c>
      <c r="D15" s="1">
        <v>3541</v>
      </c>
      <c r="E15" s="1">
        <v>3646</v>
      </c>
      <c r="F15" s="7">
        <f t="shared" si="0"/>
        <v>3578.25</v>
      </c>
      <c r="G15" s="7"/>
    </row>
    <row r="16" spans="1:7" x14ac:dyDescent="0.25">
      <c r="A16" t="s">
        <v>13</v>
      </c>
      <c r="B16" s="1">
        <v>1008</v>
      </c>
      <c r="C16" s="1">
        <v>1060</v>
      </c>
      <c r="D16" s="1">
        <v>1042</v>
      </c>
      <c r="E16" s="1">
        <v>1028</v>
      </c>
      <c r="F16" s="7">
        <f t="shared" si="0"/>
        <v>1034.5</v>
      </c>
      <c r="G16" s="7"/>
    </row>
    <row r="17" spans="1:7" x14ac:dyDescent="0.25">
      <c r="A17" t="s">
        <v>12</v>
      </c>
      <c r="B17" s="1">
        <v>898</v>
      </c>
      <c r="C17" s="1">
        <v>932</v>
      </c>
      <c r="D17" s="1">
        <v>934</v>
      </c>
      <c r="E17" s="1">
        <v>957</v>
      </c>
      <c r="F17" s="7">
        <f t="shared" si="0"/>
        <v>930.25</v>
      </c>
      <c r="G17" s="7"/>
    </row>
    <row r="18" spans="1:7" x14ac:dyDescent="0.25">
      <c r="A18" t="s">
        <v>11</v>
      </c>
      <c r="B18" s="1">
        <v>5765</v>
      </c>
      <c r="C18" s="1">
        <v>5857</v>
      </c>
      <c r="D18" s="1">
        <v>5862</v>
      </c>
      <c r="E18" s="1">
        <v>5867</v>
      </c>
      <c r="F18" s="7">
        <f t="shared" si="0"/>
        <v>5837.75</v>
      </c>
      <c r="G18" s="7"/>
    </row>
    <row r="19" spans="1:7" x14ac:dyDescent="0.25">
      <c r="A19" t="s">
        <v>10</v>
      </c>
      <c r="B19" s="1">
        <v>9926</v>
      </c>
      <c r="C19" s="1">
        <v>10293</v>
      </c>
      <c r="D19" s="1">
        <v>10334</v>
      </c>
      <c r="E19" s="1">
        <v>10363</v>
      </c>
      <c r="F19" s="7">
        <f t="shared" si="0"/>
        <v>10229</v>
      </c>
      <c r="G19" s="7"/>
    </row>
    <row r="20" spans="1:7" x14ac:dyDescent="0.25">
      <c r="A20" t="s">
        <v>9</v>
      </c>
      <c r="B20" s="1">
        <v>1888</v>
      </c>
      <c r="C20" s="1">
        <v>1960</v>
      </c>
      <c r="D20" s="1">
        <v>1943</v>
      </c>
      <c r="E20" s="1">
        <v>1948</v>
      </c>
      <c r="F20" s="7">
        <f t="shared" si="0"/>
        <v>1934.75</v>
      </c>
      <c r="G20" s="7"/>
    </row>
    <row r="21" spans="1:7" x14ac:dyDescent="0.25">
      <c r="A21" t="s">
        <v>8</v>
      </c>
      <c r="B21" s="1">
        <v>7604</v>
      </c>
      <c r="C21" s="1">
        <v>7589</v>
      </c>
      <c r="D21" s="1">
        <v>7685</v>
      </c>
      <c r="E21" s="1">
        <v>7761</v>
      </c>
      <c r="F21" s="7">
        <f t="shared" si="0"/>
        <v>7659.75</v>
      </c>
      <c r="G21" s="7"/>
    </row>
    <row r="22" spans="1:7" x14ac:dyDescent="0.25">
      <c r="A22" t="s">
        <v>7</v>
      </c>
      <c r="B22" s="1">
        <v>22322</v>
      </c>
      <c r="C22" s="1">
        <v>22696</v>
      </c>
      <c r="D22" s="1">
        <v>22918</v>
      </c>
      <c r="E22" s="1">
        <v>23014</v>
      </c>
      <c r="F22" s="7">
        <f t="shared" si="0"/>
        <v>22737.5</v>
      </c>
      <c r="G22" s="7"/>
    </row>
    <row r="23" spans="1:7" x14ac:dyDescent="0.25">
      <c r="A23" t="s">
        <v>6</v>
      </c>
      <c r="B23" s="1">
        <v>5548</v>
      </c>
      <c r="C23" s="1">
        <v>5576</v>
      </c>
      <c r="D23" s="1">
        <v>5613</v>
      </c>
      <c r="E23" s="1">
        <v>5671</v>
      </c>
      <c r="F23" s="7">
        <f t="shared" si="0"/>
        <v>5602</v>
      </c>
      <c r="G23" s="7"/>
    </row>
    <row r="24" spans="1:7" x14ac:dyDescent="0.25">
      <c r="A24" t="s">
        <v>5</v>
      </c>
      <c r="B24" s="1">
        <v>3635</v>
      </c>
      <c r="C24" s="1">
        <v>3677</v>
      </c>
      <c r="D24" s="1">
        <v>3695</v>
      </c>
      <c r="E24" s="1">
        <v>3767</v>
      </c>
      <c r="F24" s="7">
        <f t="shared" si="0"/>
        <v>3693.5</v>
      </c>
      <c r="G24" s="7"/>
    </row>
    <row r="25" spans="1:7" x14ac:dyDescent="0.25">
      <c r="A25" t="s">
        <v>4</v>
      </c>
      <c r="B25" s="1">
        <v>5668</v>
      </c>
      <c r="C25" s="1">
        <v>5714</v>
      </c>
      <c r="D25" s="1">
        <v>5657</v>
      </c>
      <c r="E25" s="1">
        <v>5819</v>
      </c>
      <c r="F25" s="7">
        <f t="shared" si="0"/>
        <v>5714.5</v>
      </c>
      <c r="G25" s="7"/>
    </row>
    <row r="26" spans="1:7" x14ac:dyDescent="0.25">
      <c r="A26" t="s">
        <v>3</v>
      </c>
      <c r="B26" s="1">
        <v>1295</v>
      </c>
      <c r="C26" s="1">
        <v>1338</v>
      </c>
      <c r="D26" s="1">
        <v>1329</v>
      </c>
      <c r="E26" s="1">
        <v>1336</v>
      </c>
      <c r="F26" s="7">
        <f t="shared" si="0"/>
        <v>1324.5</v>
      </c>
      <c r="G26" s="7"/>
    </row>
    <row r="27" spans="1:7" x14ac:dyDescent="0.25">
      <c r="A27" t="s">
        <v>2</v>
      </c>
      <c r="B27" s="1">
        <v>1656</v>
      </c>
      <c r="C27" s="1">
        <v>1699</v>
      </c>
      <c r="D27" s="1">
        <v>1707</v>
      </c>
      <c r="E27" s="1">
        <v>1703</v>
      </c>
      <c r="F27" s="7">
        <f t="shared" si="0"/>
        <v>1691.25</v>
      </c>
      <c r="G27" s="7"/>
    </row>
    <row r="28" spans="1:7" x14ac:dyDescent="0.25">
      <c r="A28" t="s">
        <v>1</v>
      </c>
      <c r="B28" s="1">
        <v>3344</v>
      </c>
      <c r="C28" s="1">
        <v>3366</v>
      </c>
      <c r="D28" s="1">
        <v>3426</v>
      </c>
      <c r="E28" s="1">
        <v>3431</v>
      </c>
      <c r="F28" s="7">
        <f t="shared" si="0"/>
        <v>3391.75</v>
      </c>
      <c r="G28" s="7"/>
    </row>
    <row r="29" spans="1:7" x14ac:dyDescent="0.25">
      <c r="A29" t="s">
        <v>0</v>
      </c>
      <c r="B29" s="1">
        <v>1438</v>
      </c>
      <c r="C29" s="1">
        <v>1462</v>
      </c>
      <c r="D29" s="1">
        <v>1472</v>
      </c>
      <c r="E29" s="1">
        <v>1463</v>
      </c>
      <c r="F29" s="7">
        <f t="shared" si="0"/>
        <v>1458.75</v>
      </c>
      <c r="G29" s="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A334-C4DC-4AB0-89FA-EE7B7C6EC7C5}">
  <dimension ref="A1:F29"/>
  <sheetViews>
    <sheetView workbookViewId="0">
      <selection activeCell="I14" sqref="I14"/>
    </sheetView>
  </sheetViews>
  <sheetFormatPr defaultRowHeight="15" x14ac:dyDescent="0.25"/>
  <cols>
    <col min="1" max="1" width="19.28515625" bestFit="1" customWidth="1"/>
    <col min="2" max="5" width="14.140625" style="1" bestFit="1" customWidth="1"/>
    <col min="6" max="6" width="9.7109375" style="1" bestFit="1" customWidth="1"/>
  </cols>
  <sheetData>
    <row r="1" spans="1:6" x14ac:dyDescent="0.25">
      <c r="A1" t="s">
        <v>33</v>
      </c>
      <c r="B1" s="1" t="s">
        <v>32</v>
      </c>
      <c r="C1" s="1" t="s">
        <v>31</v>
      </c>
      <c r="D1" s="1" t="s">
        <v>30</v>
      </c>
      <c r="E1" s="1" t="s">
        <v>29</v>
      </c>
      <c r="F1" s="1" t="s">
        <v>28</v>
      </c>
    </row>
    <row r="2" spans="1:6" x14ac:dyDescent="0.25">
      <c r="A2" t="s">
        <v>27</v>
      </c>
      <c r="B2" s="1">
        <v>37.200000000000003</v>
      </c>
      <c r="C2" s="1">
        <v>38</v>
      </c>
      <c r="D2" s="1">
        <v>38.299999999999997</v>
      </c>
      <c r="E2" s="1">
        <v>38.200000000000003</v>
      </c>
      <c r="F2" s="1">
        <v>37.924999999999997</v>
      </c>
    </row>
    <row r="3" spans="1:6" x14ac:dyDescent="0.25">
      <c r="A3" t="s">
        <v>26</v>
      </c>
      <c r="B3" s="1">
        <v>37.1</v>
      </c>
      <c r="C3" s="1">
        <v>37.9</v>
      </c>
      <c r="D3" s="1">
        <v>37.799999999999997</v>
      </c>
      <c r="E3" s="1">
        <v>37.700000000000003</v>
      </c>
      <c r="F3" s="1">
        <v>37.625</v>
      </c>
    </row>
    <row r="4" spans="1:6" x14ac:dyDescent="0.25">
      <c r="A4" t="s">
        <v>25</v>
      </c>
      <c r="B4" s="1">
        <v>37</v>
      </c>
      <c r="C4" s="1">
        <v>36.6</v>
      </c>
      <c r="D4" s="1">
        <v>36.4</v>
      </c>
      <c r="E4" s="1">
        <v>36.4</v>
      </c>
      <c r="F4" s="1">
        <v>36.6</v>
      </c>
    </row>
    <row r="5" spans="1:6" x14ac:dyDescent="0.25">
      <c r="A5" t="s">
        <v>24</v>
      </c>
      <c r="B5" s="1">
        <v>35.299999999999997</v>
      </c>
      <c r="C5" s="1">
        <v>36.5</v>
      </c>
      <c r="D5" s="1">
        <v>36.299999999999997</v>
      </c>
      <c r="E5" s="1">
        <v>35.5</v>
      </c>
      <c r="F5" s="1">
        <v>35.9</v>
      </c>
    </row>
    <row r="6" spans="1:6" x14ac:dyDescent="0.25">
      <c r="A6" t="s">
        <v>23</v>
      </c>
      <c r="B6" s="1">
        <v>36.4</v>
      </c>
      <c r="C6" s="1">
        <v>37.299999999999997</v>
      </c>
      <c r="D6" s="1">
        <v>37.9</v>
      </c>
      <c r="E6" s="1">
        <v>38.4</v>
      </c>
      <c r="F6" s="1">
        <v>37.5</v>
      </c>
    </row>
    <row r="7" spans="1:6" x14ac:dyDescent="0.25">
      <c r="A7" t="s">
        <v>22</v>
      </c>
      <c r="B7" s="1">
        <v>35.700000000000003</v>
      </c>
      <c r="C7" s="1">
        <v>36.200000000000003</v>
      </c>
      <c r="D7" s="1">
        <v>36</v>
      </c>
      <c r="E7" s="1">
        <v>36.299999999999997</v>
      </c>
      <c r="F7" s="1">
        <v>36.049999999999997</v>
      </c>
    </row>
    <row r="8" spans="1:6" x14ac:dyDescent="0.25">
      <c r="A8" t="s">
        <v>21</v>
      </c>
      <c r="B8" s="1">
        <v>36.6</v>
      </c>
      <c r="C8" s="1">
        <v>35.9</v>
      </c>
      <c r="D8" s="1">
        <v>36.1</v>
      </c>
      <c r="E8" s="1">
        <v>35.1</v>
      </c>
      <c r="F8" s="1">
        <v>35.924999999999997</v>
      </c>
    </row>
    <row r="9" spans="1:6" x14ac:dyDescent="0.25">
      <c r="A9" t="s">
        <v>20</v>
      </c>
      <c r="B9" s="1">
        <v>37.299999999999997</v>
      </c>
      <c r="C9" s="1">
        <v>37.5</v>
      </c>
      <c r="D9" s="1">
        <v>37.5</v>
      </c>
      <c r="E9" s="1">
        <v>36.700000000000003</v>
      </c>
      <c r="F9" s="1">
        <v>37.25</v>
      </c>
    </row>
    <row r="10" spans="1:6" x14ac:dyDescent="0.25">
      <c r="A10" t="s">
        <v>19</v>
      </c>
      <c r="B10" s="1">
        <v>34.9</v>
      </c>
      <c r="C10" s="1">
        <v>35.5</v>
      </c>
      <c r="D10" s="1">
        <v>35.4</v>
      </c>
      <c r="E10" s="1">
        <v>35.4</v>
      </c>
      <c r="F10" s="1">
        <v>35.300000000000004</v>
      </c>
    </row>
    <row r="11" spans="1:6" x14ac:dyDescent="0.25">
      <c r="A11" t="s">
        <v>18</v>
      </c>
      <c r="B11" s="1">
        <v>31.2</v>
      </c>
      <c r="C11" s="1">
        <v>32.1</v>
      </c>
      <c r="D11" s="1">
        <v>33.5</v>
      </c>
      <c r="E11" s="1">
        <v>32.5</v>
      </c>
      <c r="F11" s="1">
        <v>32.325000000000003</v>
      </c>
    </row>
    <row r="12" spans="1:6" x14ac:dyDescent="0.25">
      <c r="A12" t="s">
        <v>17</v>
      </c>
      <c r="B12" s="1">
        <v>35.799999999999997</v>
      </c>
      <c r="C12" s="1">
        <v>36.6</v>
      </c>
      <c r="D12" s="1">
        <v>36.700000000000003</v>
      </c>
      <c r="E12" s="1">
        <v>37</v>
      </c>
      <c r="F12" s="1">
        <v>36.525000000000006</v>
      </c>
    </row>
    <row r="13" spans="1:6" x14ac:dyDescent="0.25">
      <c r="A13" t="s">
        <v>16</v>
      </c>
      <c r="B13" s="1">
        <v>35.799999999999997</v>
      </c>
      <c r="C13" s="1">
        <v>35.9</v>
      </c>
      <c r="D13" s="1">
        <v>36.5</v>
      </c>
      <c r="E13" s="1">
        <v>35.799999999999997</v>
      </c>
      <c r="F13" s="1">
        <v>36</v>
      </c>
    </row>
    <row r="14" spans="1:6" x14ac:dyDescent="0.25">
      <c r="A14" t="s">
        <v>15</v>
      </c>
      <c r="B14" s="1">
        <v>36.4</v>
      </c>
      <c r="C14" s="1">
        <v>36.6</v>
      </c>
      <c r="D14" s="1">
        <v>36.6</v>
      </c>
      <c r="E14" s="1">
        <v>37.299999999999997</v>
      </c>
      <c r="F14" s="1">
        <v>36.724999999999994</v>
      </c>
    </row>
    <row r="15" spans="1:6" x14ac:dyDescent="0.25">
      <c r="A15" t="s">
        <v>14</v>
      </c>
      <c r="B15" s="1">
        <v>37.299999999999997</v>
      </c>
      <c r="C15" s="1">
        <v>37.4</v>
      </c>
      <c r="D15" s="1">
        <v>37.700000000000003</v>
      </c>
      <c r="E15" s="1">
        <v>38</v>
      </c>
      <c r="F15" s="1">
        <v>37.599999999999994</v>
      </c>
    </row>
    <row r="16" spans="1:6" x14ac:dyDescent="0.25">
      <c r="A16" t="s">
        <v>13</v>
      </c>
      <c r="B16" s="1">
        <v>36.700000000000003</v>
      </c>
      <c r="C16" s="1">
        <v>36.700000000000003</v>
      </c>
      <c r="D16" s="1">
        <v>37.200000000000003</v>
      </c>
      <c r="E16" s="1">
        <v>37.6</v>
      </c>
      <c r="F16" s="1">
        <v>37.050000000000004</v>
      </c>
    </row>
    <row r="17" spans="1:6" x14ac:dyDescent="0.25">
      <c r="A17" t="s">
        <v>12</v>
      </c>
      <c r="B17" s="1">
        <v>35.1</v>
      </c>
      <c r="C17" s="1">
        <v>34.700000000000003</v>
      </c>
      <c r="D17" s="1">
        <v>34.799999999999997</v>
      </c>
      <c r="E17" s="1">
        <v>36.6</v>
      </c>
      <c r="F17" s="1">
        <v>35.300000000000004</v>
      </c>
    </row>
    <row r="18" spans="1:6" x14ac:dyDescent="0.25">
      <c r="A18" t="s">
        <v>11</v>
      </c>
      <c r="B18" s="1">
        <v>34.9</v>
      </c>
      <c r="C18" s="1">
        <v>35.5</v>
      </c>
      <c r="D18" s="1">
        <v>36.200000000000003</v>
      </c>
      <c r="E18" s="1">
        <v>36</v>
      </c>
      <c r="F18" s="1">
        <v>35.650000000000006</v>
      </c>
    </row>
    <row r="19" spans="1:6" x14ac:dyDescent="0.25">
      <c r="A19" t="s">
        <v>10</v>
      </c>
      <c r="B19" s="1">
        <v>35.6</v>
      </c>
      <c r="C19" s="1">
        <v>37.1</v>
      </c>
      <c r="D19" s="1">
        <v>37.9</v>
      </c>
      <c r="E19" s="1">
        <v>37.4</v>
      </c>
      <c r="F19" s="1">
        <v>37</v>
      </c>
    </row>
    <row r="20" spans="1:6" x14ac:dyDescent="0.25">
      <c r="A20" t="s">
        <v>9</v>
      </c>
      <c r="B20" s="1">
        <v>38.1</v>
      </c>
      <c r="C20" s="1">
        <v>38.799999999999997</v>
      </c>
      <c r="D20" s="1">
        <v>39.200000000000003</v>
      </c>
      <c r="E20" s="1">
        <v>38.5</v>
      </c>
      <c r="F20" s="1">
        <v>38.650000000000006</v>
      </c>
    </row>
    <row r="21" spans="1:6" x14ac:dyDescent="0.25">
      <c r="A21" t="s">
        <v>8</v>
      </c>
      <c r="B21" s="1">
        <v>39.1</v>
      </c>
      <c r="C21" s="1">
        <v>39.700000000000003</v>
      </c>
      <c r="D21" s="1">
        <v>39.6</v>
      </c>
      <c r="E21" s="1">
        <v>39.700000000000003</v>
      </c>
      <c r="F21" s="1">
        <v>39.525000000000006</v>
      </c>
    </row>
    <row r="22" spans="1:6" x14ac:dyDescent="0.25">
      <c r="A22" t="s">
        <v>7</v>
      </c>
      <c r="B22" s="1">
        <v>38.1</v>
      </c>
      <c r="C22" s="1">
        <v>39.1</v>
      </c>
      <c r="D22" s="1">
        <v>39.4</v>
      </c>
      <c r="E22" s="1">
        <v>39.299999999999997</v>
      </c>
      <c r="F22" s="1">
        <v>38.974999999999994</v>
      </c>
    </row>
    <row r="23" spans="1:6" x14ac:dyDescent="0.25">
      <c r="A23" t="s">
        <v>6</v>
      </c>
      <c r="B23" s="1">
        <v>37.700000000000003</v>
      </c>
      <c r="C23" s="1">
        <v>38.9</v>
      </c>
      <c r="D23" s="1">
        <v>39.200000000000003</v>
      </c>
      <c r="E23" s="1">
        <v>39</v>
      </c>
      <c r="F23" s="1">
        <v>38.700000000000003</v>
      </c>
    </row>
    <row r="24" spans="1:6" x14ac:dyDescent="0.25">
      <c r="A24" t="s">
        <v>5</v>
      </c>
      <c r="B24" s="1">
        <v>39.5</v>
      </c>
      <c r="C24" s="1">
        <v>40.200000000000003</v>
      </c>
      <c r="D24" s="1">
        <v>40.5</v>
      </c>
      <c r="E24" s="1">
        <v>40.299999999999997</v>
      </c>
      <c r="F24" s="1">
        <v>40.125</v>
      </c>
    </row>
    <row r="25" spans="1:6" x14ac:dyDescent="0.25">
      <c r="A25" t="s">
        <v>4</v>
      </c>
      <c r="B25" s="1">
        <v>38.4</v>
      </c>
      <c r="C25" s="1">
        <v>39.299999999999997</v>
      </c>
      <c r="D25" s="1">
        <v>39.5</v>
      </c>
      <c r="E25" s="1">
        <v>39.200000000000003</v>
      </c>
      <c r="F25" s="1">
        <v>39.099999999999994</v>
      </c>
    </row>
    <row r="26" spans="1:6" x14ac:dyDescent="0.25">
      <c r="A26" t="s">
        <v>3</v>
      </c>
      <c r="B26" s="1">
        <v>36.799999999999997</v>
      </c>
      <c r="C26" s="1">
        <v>37.6</v>
      </c>
      <c r="D26" s="1">
        <v>38.200000000000003</v>
      </c>
      <c r="E26" s="1">
        <v>36.700000000000003</v>
      </c>
      <c r="F26" s="1">
        <v>37.325000000000003</v>
      </c>
    </row>
    <row r="27" spans="1:6" x14ac:dyDescent="0.25">
      <c r="A27" t="s">
        <v>2</v>
      </c>
      <c r="B27" s="1">
        <v>38.9</v>
      </c>
      <c r="C27" s="1">
        <v>38.9</v>
      </c>
      <c r="D27" s="1">
        <v>39.700000000000003</v>
      </c>
      <c r="E27" s="1">
        <v>39.5</v>
      </c>
      <c r="F27" s="1">
        <v>39.25</v>
      </c>
    </row>
    <row r="28" spans="1:6" x14ac:dyDescent="0.25">
      <c r="A28" t="s">
        <v>1</v>
      </c>
      <c r="B28" s="1">
        <v>39.1</v>
      </c>
      <c r="C28" s="1">
        <v>39.200000000000003</v>
      </c>
      <c r="D28" s="1">
        <v>39.200000000000003</v>
      </c>
      <c r="E28" s="1">
        <v>39.299999999999997</v>
      </c>
      <c r="F28" s="1">
        <v>39.200000000000003</v>
      </c>
    </row>
    <row r="29" spans="1:6" x14ac:dyDescent="0.25">
      <c r="A29" t="s">
        <v>0</v>
      </c>
      <c r="B29" s="1">
        <v>37</v>
      </c>
      <c r="C29" s="1">
        <v>38.299999999999997</v>
      </c>
      <c r="D29" s="1">
        <v>38.700000000000003</v>
      </c>
      <c r="E29" s="1">
        <v>38.200000000000003</v>
      </c>
      <c r="F29" s="1">
        <v>38.049999999999997</v>
      </c>
    </row>
  </sheetData>
  <autoFilter ref="A1:F29" xr:uid="{003B39E1-BC44-42F4-94E6-440A6766F378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C45-134A-42CF-99E8-B03C1330162E}">
  <dimension ref="A1:J31"/>
  <sheetViews>
    <sheetView workbookViewId="0">
      <selection activeCell="K15" sqref="K15"/>
    </sheetView>
  </sheetViews>
  <sheetFormatPr defaultRowHeight="15" x14ac:dyDescent="0.25"/>
  <cols>
    <col min="1" max="1" width="19.28515625" bestFit="1" customWidth="1"/>
    <col min="2" max="9" width="17.7109375" style="1" bestFit="1" customWidth="1"/>
    <col min="10" max="10" width="14.28515625" style="1" bestFit="1" customWidth="1"/>
  </cols>
  <sheetData>
    <row r="1" spans="1:10" x14ac:dyDescent="0.25">
      <c r="B1" s="19" t="s">
        <v>65</v>
      </c>
      <c r="C1" s="17"/>
      <c r="D1" s="17"/>
      <c r="E1" s="20"/>
      <c r="F1" s="19" t="s">
        <v>79</v>
      </c>
      <c r="G1" s="17"/>
      <c r="H1" s="17"/>
      <c r="I1" s="20"/>
      <c r="J1" s="24" t="s">
        <v>78</v>
      </c>
    </row>
    <row r="2" spans="1:10" x14ac:dyDescent="0.25">
      <c r="A2" t="s">
        <v>33</v>
      </c>
      <c r="B2" s="21" t="s">
        <v>69</v>
      </c>
      <c r="C2" s="18" t="s">
        <v>68</v>
      </c>
      <c r="D2" s="18" t="s">
        <v>67</v>
      </c>
      <c r="E2" s="22" t="s">
        <v>66</v>
      </c>
      <c r="F2" s="21" t="str">
        <f>B2</f>
        <v>1º trimestre 2019</v>
      </c>
      <c r="G2" s="18" t="str">
        <f t="shared" ref="G2:I2" si="0">C2</f>
        <v>2º trimestre 2019</v>
      </c>
      <c r="H2" s="18" t="str">
        <f t="shared" si="0"/>
        <v>3º trimestre 2019</v>
      </c>
      <c r="I2" s="22" t="str">
        <f t="shared" si="0"/>
        <v>4º trimestre 2019</v>
      </c>
      <c r="J2" s="24"/>
    </row>
    <row r="3" spans="1:10" x14ac:dyDescent="0.25">
      <c r="A3" t="s">
        <v>7</v>
      </c>
      <c r="B3" s="21">
        <f>VLOOKUP($A3,tabela_4092_workers!$A:$E,2,FALSE)</f>
        <v>22322</v>
      </c>
      <c r="C3" s="18">
        <f>VLOOKUP($A3,tabela_4092_workers!$A:$E,3,FALSE)</f>
        <v>22696</v>
      </c>
      <c r="D3" s="18">
        <f>VLOOKUP($A3,tabela_4092_workers!$A:$E,4,FALSE)</f>
        <v>22918</v>
      </c>
      <c r="E3" s="22">
        <f>VLOOKUP($A3,tabela_4092_workers!$A:$E,5,FALSE)</f>
        <v>23014</v>
      </c>
      <c r="F3" s="21">
        <f>VLOOKUP($A3,tabela_6371_hours!$A:$E,2,FALSE)</f>
        <v>38.1</v>
      </c>
      <c r="G3" s="18">
        <f>VLOOKUP($A3,tabela_6371_hours!$A:$E,3,FALSE)</f>
        <v>39.1</v>
      </c>
      <c r="H3" s="18">
        <f>VLOOKUP($A3,tabela_6371_hours!$A:$E,4,FALSE)</f>
        <v>39.4</v>
      </c>
      <c r="I3" s="22">
        <f>VLOOKUP($A3,tabela_6371_hours!$A:$E,5,FALSE)</f>
        <v>39.299999999999997</v>
      </c>
      <c r="J3" s="23">
        <f>SUMPRODUCT(B3:E3,F3:I3)</f>
        <v>3545301.2</v>
      </c>
    </row>
    <row r="4" spans="1:10" x14ac:dyDescent="0.25">
      <c r="A4" t="s">
        <v>8</v>
      </c>
      <c r="B4" s="21">
        <f>VLOOKUP($A4,tabela_4092_workers!$A:$E,2,FALSE)</f>
        <v>7604</v>
      </c>
      <c r="C4" s="18">
        <f>VLOOKUP($A4,tabela_4092_workers!$A:$E,3,FALSE)</f>
        <v>7589</v>
      </c>
      <c r="D4" s="18">
        <f>VLOOKUP($A4,tabela_4092_workers!$A:$E,4,FALSE)</f>
        <v>7685</v>
      </c>
      <c r="E4" s="22">
        <f>VLOOKUP($A4,tabela_4092_workers!$A:$E,5,FALSE)</f>
        <v>7761</v>
      </c>
      <c r="F4" s="21">
        <f>VLOOKUP($A4,tabela_6371_hours!$A:$E,2,FALSE)</f>
        <v>39.1</v>
      </c>
      <c r="G4" s="18">
        <f>VLOOKUP($A4,tabela_6371_hours!$A:$E,3,FALSE)</f>
        <v>39.700000000000003</v>
      </c>
      <c r="H4" s="18">
        <f>VLOOKUP($A4,tabela_6371_hours!$A:$E,4,FALSE)</f>
        <v>39.6</v>
      </c>
      <c r="I4" s="22">
        <f>VLOOKUP($A4,tabela_6371_hours!$A:$E,5,FALSE)</f>
        <v>39.700000000000003</v>
      </c>
      <c r="J4" s="23">
        <f t="shared" ref="J4:J30" si="1">SUMPRODUCT(B4:E4,F4:I4)</f>
        <v>1211037.4000000001</v>
      </c>
    </row>
    <row r="5" spans="1:10" x14ac:dyDescent="0.25">
      <c r="A5" t="s">
        <v>10</v>
      </c>
      <c r="B5" s="21">
        <f>VLOOKUP($A5,tabela_4092_workers!$A:$E,2,FALSE)</f>
        <v>9926</v>
      </c>
      <c r="C5" s="18">
        <f>VLOOKUP($A5,tabela_4092_workers!$A:$E,3,FALSE)</f>
        <v>10293</v>
      </c>
      <c r="D5" s="18">
        <f>VLOOKUP($A5,tabela_4092_workers!$A:$E,4,FALSE)</f>
        <v>10334</v>
      </c>
      <c r="E5" s="22">
        <f>VLOOKUP($A5,tabela_4092_workers!$A:$E,5,FALSE)</f>
        <v>10363</v>
      </c>
      <c r="F5" s="21">
        <f>VLOOKUP($A5,tabela_6371_hours!$A:$E,2,FALSE)</f>
        <v>35.6</v>
      </c>
      <c r="G5" s="18">
        <f>VLOOKUP($A5,tabela_6371_hours!$A:$E,3,FALSE)</f>
        <v>37.1</v>
      </c>
      <c r="H5" s="18">
        <f>VLOOKUP($A5,tabela_6371_hours!$A:$E,4,FALSE)</f>
        <v>37.9</v>
      </c>
      <c r="I5" s="22">
        <f>VLOOKUP($A5,tabela_6371_hours!$A:$E,5,FALSE)</f>
        <v>37.4</v>
      </c>
      <c r="J5" s="23">
        <f t="shared" si="1"/>
        <v>1514470.7</v>
      </c>
    </row>
    <row r="6" spans="1:10" x14ac:dyDescent="0.25">
      <c r="A6" t="s">
        <v>4</v>
      </c>
      <c r="B6" s="21">
        <f>VLOOKUP($A6,tabela_4092_workers!$A:$E,2,FALSE)</f>
        <v>5668</v>
      </c>
      <c r="C6" s="18">
        <f>VLOOKUP($A6,tabela_4092_workers!$A:$E,3,FALSE)</f>
        <v>5714</v>
      </c>
      <c r="D6" s="18">
        <f>VLOOKUP($A6,tabela_4092_workers!$A:$E,4,FALSE)</f>
        <v>5657</v>
      </c>
      <c r="E6" s="22">
        <f>VLOOKUP($A6,tabela_4092_workers!$A:$E,5,FALSE)</f>
        <v>5819</v>
      </c>
      <c r="F6" s="21">
        <f>VLOOKUP($A6,tabela_6371_hours!$A:$E,2,FALSE)</f>
        <v>38.4</v>
      </c>
      <c r="G6" s="18">
        <f>VLOOKUP($A6,tabela_6371_hours!$A:$E,3,FALSE)</f>
        <v>39.299999999999997</v>
      </c>
      <c r="H6" s="18">
        <f>VLOOKUP($A6,tabela_6371_hours!$A:$E,4,FALSE)</f>
        <v>39.5</v>
      </c>
      <c r="I6" s="22">
        <f>VLOOKUP($A6,tabela_6371_hours!$A:$E,5,FALSE)</f>
        <v>39.200000000000003</v>
      </c>
      <c r="J6" s="23">
        <f t="shared" si="1"/>
        <v>893767.7</v>
      </c>
    </row>
    <row r="7" spans="1:10" x14ac:dyDescent="0.25">
      <c r="A7" t="s">
        <v>6</v>
      </c>
      <c r="B7" s="21">
        <f>VLOOKUP($A7,tabela_4092_workers!$A:$E,2,FALSE)</f>
        <v>5548</v>
      </c>
      <c r="C7" s="18">
        <f>VLOOKUP($A7,tabela_4092_workers!$A:$E,3,FALSE)</f>
        <v>5576</v>
      </c>
      <c r="D7" s="18">
        <f>VLOOKUP($A7,tabela_4092_workers!$A:$E,4,FALSE)</f>
        <v>5613</v>
      </c>
      <c r="E7" s="22">
        <f>VLOOKUP($A7,tabela_4092_workers!$A:$E,5,FALSE)</f>
        <v>5671</v>
      </c>
      <c r="F7" s="21">
        <f>VLOOKUP($A7,tabela_6371_hours!$A:$E,2,FALSE)</f>
        <v>37.700000000000003</v>
      </c>
      <c r="G7" s="18">
        <f>VLOOKUP($A7,tabela_6371_hours!$A:$E,3,FALSE)</f>
        <v>38.9</v>
      </c>
      <c r="H7" s="18">
        <f>VLOOKUP($A7,tabela_6371_hours!$A:$E,4,FALSE)</f>
        <v>39.200000000000003</v>
      </c>
      <c r="I7" s="22">
        <f>VLOOKUP($A7,tabela_6371_hours!$A:$E,5,FALSE)</f>
        <v>39</v>
      </c>
      <c r="J7" s="23">
        <f t="shared" si="1"/>
        <v>867264.6</v>
      </c>
    </row>
    <row r="8" spans="1:10" x14ac:dyDescent="0.25">
      <c r="A8" t="s">
        <v>5</v>
      </c>
      <c r="B8" s="21">
        <f>VLOOKUP($A8,tabela_4092_workers!$A:$E,2,FALSE)</f>
        <v>3635</v>
      </c>
      <c r="C8" s="18">
        <f>VLOOKUP($A8,tabela_4092_workers!$A:$E,3,FALSE)</f>
        <v>3677</v>
      </c>
      <c r="D8" s="18">
        <f>VLOOKUP($A8,tabela_4092_workers!$A:$E,4,FALSE)</f>
        <v>3695</v>
      </c>
      <c r="E8" s="22">
        <f>VLOOKUP($A8,tabela_4092_workers!$A:$E,5,FALSE)</f>
        <v>3767</v>
      </c>
      <c r="F8" s="21">
        <f>VLOOKUP($A8,tabela_6371_hours!$A:$E,2,FALSE)</f>
        <v>39.5</v>
      </c>
      <c r="G8" s="18">
        <f>VLOOKUP($A8,tabela_6371_hours!$A:$E,3,FALSE)</f>
        <v>40.200000000000003</v>
      </c>
      <c r="H8" s="18">
        <f>VLOOKUP($A8,tabela_6371_hours!$A:$E,4,FALSE)</f>
        <v>40.5</v>
      </c>
      <c r="I8" s="22">
        <f>VLOOKUP($A8,tabela_6371_hours!$A:$E,5,FALSE)</f>
        <v>40.299999999999997</v>
      </c>
      <c r="J8" s="23">
        <f t="shared" si="1"/>
        <v>592855.5</v>
      </c>
    </row>
    <row r="9" spans="1:10" x14ac:dyDescent="0.25">
      <c r="A9" t="s">
        <v>11</v>
      </c>
      <c r="B9" s="21">
        <f>VLOOKUP($A9,tabela_4092_workers!$A:$E,2,FALSE)</f>
        <v>5765</v>
      </c>
      <c r="C9" s="18">
        <f>VLOOKUP($A9,tabela_4092_workers!$A:$E,3,FALSE)</f>
        <v>5857</v>
      </c>
      <c r="D9" s="18">
        <f>VLOOKUP($A9,tabela_4092_workers!$A:$E,4,FALSE)</f>
        <v>5862</v>
      </c>
      <c r="E9" s="22">
        <f>VLOOKUP($A9,tabela_4092_workers!$A:$E,5,FALSE)</f>
        <v>5867</v>
      </c>
      <c r="F9" s="21">
        <f>VLOOKUP($A9,tabela_6371_hours!$A:$E,2,FALSE)</f>
        <v>34.9</v>
      </c>
      <c r="G9" s="18">
        <f>VLOOKUP($A9,tabela_6371_hours!$A:$E,3,FALSE)</f>
        <v>35.5</v>
      </c>
      <c r="H9" s="18">
        <f>VLOOKUP($A9,tabela_6371_hours!$A:$E,4,FALSE)</f>
        <v>36.200000000000003</v>
      </c>
      <c r="I9" s="22">
        <f>VLOOKUP($A9,tabela_6371_hours!$A:$E,5,FALSE)</f>
        <v>36</v>
      </c>
      <c r="J9" s="23">
        <f t="shared" si="1"/>
        <v>832538.4</v>
      </c>
    </row>
    <row r="10" spans="1:10" x14ac:dyDescent="0.25">
      <c r="A10" t="s">
        <v>0</v>
      </c>
      <c r="B10" s="21">
        <f>VLOOKUP($A10,tabela_4092_workers!$A:$E,2,FALSE)</f>
        <v>1438</v>
      </c>
      <c r="C10" s="18">
        <f>VLOOKUP($A10,tabela_4092_workers!$A:$E,3,FALSE)</f>
        <v>1462</v>
      </c>
      <c r="D10" s="18">
        <f>VLOOKUP($A10,tabela_4092_workers!$A:$E,4,FALSE)</f>
        <v>1472</v>
      </c>
      <c r="E10" s="22">
        <f>VLOOKUP($A10,tabela_4092_workers!$A:$E,5,FALSE)</f>
        <v>1463</v>
      </c>
      <c r="F10" s="21">
        <f>VLOOKUP($A10,tabela_6371_hours!$A:$E,2,FALSE)</f>
        <v>37</v>
      </c>
      <c r="G10" s="18">
        <f>VLOOKUP($A10,tabela_6371_hours!$A:$E,3,FALSE)</f>
        <v>38.299999999999997</v>
      </c>
      <c r="H10" s="18">
        <f>VLOOKUP($A10,tabela_6371_hours!$A:$E,4,FALSE)</f>
        <v>38.700000000000003</v>
      </c>
      <c r="I10" s="22">
        <f>VLOOKUP($A10,tabela_6371_hours!$A:$E,5,FALSE)</f>
        <v>38.200000000000003</v>
      </c>
      <c r="J10" s="23">
        <f t="shared" si="1"/>
        <v>222053.6</v>
      </c>
    </row>
    <row r="11" spans="1:10" x14ac:dyDescent="0.25">
      <c r="A11" t="s">
        <v>1</v>
      </c>
      <c r="B11" s="21">
        <f>VLOOKUP($A11,tabela_4092_workers!$A:$E,2,FALSE)</f>
        <v>3344</v>
      </c>
      <c r="C11" s="18">
        <f>VLOOKUP($A11,tabela_4092_workers!$A:$E,3,FALSE)</f>
        <v>3366</v>
      </c>
      <c r="D11" s="18">
        <f>VLOOKUP($A11,tabela_4092_workers!$A:$E,4,FALSE)</f>
        <v>3426</v>
      </c>
      <c r="E11" s="22">
        <f>VLOOKUP($A11,tabela_4092_workers!$A:$E,5,FALSE)</f>
        <v>3431</v>
      </c>
      <c r="F11" s="21">
        <f>VLOOKUP($A11,tabela_6371_hours!$A:$E,2,FALSE)</f>
        <v>39.1</v>
      </c>
      <c r="G11" s="18">
        <f>VLOOKUP($A11,tabela_6371_hours!$A:$E,3,FALSE)</f>
        <v>39.200000000000003</v>
      </c>
      <c r="H11" s="18">
        <f>VLOOKUP($A11,tabela_6371_hours!$A:$E,4,FALSE)</f>
        <v>39.200000000000003</v>
      </c>
      <c r="I11" s="22">
        <f>VLOOKUP($A11,tabela_6371_hours!$A:$E,5,FALSE)</f>
        <v>39.299999999999997</v>
      </c>
      <c r="J11" s="23">
        <f t="shared" si="1"/>
        <v>531835.10000000009</v>
      </c>
    </row>
    <row r="12" spans="1:10" x14ac:dyDescent="0.25">
      <c r="A12" t="s">
        <v>14</v>
      </c>
      <c r="B12" s="21">
        <f>VLOOKUP($A12,tabela_4092_workers!$A:$E,2,FALSE)</f>
        <v>3573</v>
      </c>
      <c r="C12" s="18">
        <f>VLOOKUP($A12,tabela_4092_workers!$A:$E,3,FALSE)</f>
        <v>3553</v>
      </c>
      <c r="D12" s="18">
        <f>VLOOKUP($A12,tabela_4092_workers!$A:$E,4,FALSE)</f>
        <v>3541</v>
      </c>
      <c r="E12" s="22">
        <f>VLOOKUP($A12,tabela_4092_workers!$A:$E,5,FALSE)</f>
        <v>3646</v>
      </c>
      <c r="F12" s="21">
        <f>VLOOKUP($A12,tabela_6371_hours!$A:$E,2,FALSE)</f>
        <v>37.299999999999997</v>
      </c>
      <c r="G12" s="18">
        <f>VLOOKUP($A12,tabela_6371_hours!$A:$E,3,FALSE)</f>
        <v>37.4</v>
      </c>
      <c r="H12" s="18">
        <f>VLOOKUP($A12,tabela_6371_hours!$A:$E,4,FALSE)</f>
        <v>37.700000000000003</v>
      </c>
      <c r="I12" s="22">
        <f>VLOOKUP($A12,tabela_6371_hours!$A:$E,5,FALSE)</f>
        <v>38</v>
      </c>
      <c r="J12" s="23">
        <f t="shared" si="1"/>
        <v>538198.80000000005</v>
      </c>
    </row>
    <row r="13" spans="1:10" x14ac:dyDescent="0.25">
      <c r="A13" t="s">
        <v>22</v>
      </c>
      <c r="B13" s="21">
        <f>VLOOKUP($A13,tabela_4092_workers!$A:$E,2,FALSE)</f>
        <v>3392</v>
      </c>
      <c r="C13" s="18">
        <f>VLOOKUP($A13,tabela_4092_workers!$A:$E,3,FALSE)</f>
        <v>3403</v>
      </c>
      <c r="D13" s="18">
        <f>VLOOKUP($A13,tabela_4092_workers!$A:$E,4,FALSE)</f>
        <v>3471</v>
      </c>
      <c r="E13" s="22">
        <f>VLOOKUP($A13,tabela_4092_workers!$A:$E,5,FALSE)</f>
        <v>3521</v>
      </c>
      <c r="F13" s="21">
        <f>VLOOKUP($A13,tabela_6371_hours!$A:$E,2,FALSE)</f>
        <v>35.700000000000003</v>
      </c>
      <c r="G13" s="18">
        <f>VLOOKUP($A13,tabela_6371_hours!$A:$E,3,FALSE)</f>
        <v>36.200000000000003</v>
      </c>
      <c r="H13" s="18">
        <f>VLOOKUP($A13,tabela_6371_hours!$A:$E,4,FALSE)</f>
        <v>36</v>
      </c>
      <c r="I13" s="22">
        <f>VLOOKUP($A13,tabela_6371_hours!$A:$E,5,FALSE)</f>
        <v>36.299999999999997</v>
      </c>
      <c r="J13" s="23">
        <f t="shared" si="1"/>
        <v>497051.3</v>
      </c>
    </row>
    <row r="14" spans="1:10" x14ac:dyDescent="0.25">
      <c r="A14" t="s">
        <v>17</v>
      </c>
      <c r="B14" s="21">
        <f>VLOOKUP($A14,tabela_4092_workers!$A:$E,2,FALSE)</f>
        <v>3646</v>
      </c>
      <c r="C14" s="18">
        <f>VLOOKUP($A14,tabela_4092_workers!$A:$E,3,FALSE)</f>
        <v>3705</v>
      </c>
      <c r="D14" s="18">
        <f>VLOOKUP($A14,tabela_4092_workers!$A:$E,4,FALSE)</f>
        <v>3706</v>
      </c>
      <c r="E14" s="22">
        <f>VLOOKUP($A14,tabela_4092_workers!$A:$E,5,FALSE)</f>
        <v>3790</v>
      </c>
      <c r="F14" s="21">
        <f>VLOOKUP($A14,tabela_6371_hours!$A:$E,2,FALSE)</f>
        <v>35.799999999999997</v>
      </c>
      <c r="G14" s="18">
        <f>VLOOKUP($A14,tabela_6371_hours!$A:$E,3,FALSE)</f>
        <v>36.6</v>
      </c>
      <c r="H14" s="18">
        <f>VLOOKUP($A14,tabela_6371_hours!$A:$E,4,FALSE)</f>
        <v>36.700000000000003</v>
      </c>
      <c r="I14" s="22">
        <f>VLOOKUP($A14,tabela_6371_hours!$A:$E,5,FALSE)</f>
        <v>37</v>
      </c>
      <c r="J14" s="23">
        <f t="shared" si="1"/>
        <v>542370</v>
      </c>
    </row>
    <row r="15" spans="1:10" x14ac:dyDescent="0.25">
      <c r="A15" t="s">
        <v>2</v>
      </c>
      <c r="B15" s="21">
        <f>VLOOKUP($A15,tabela_4092_workers!$A:$E,2,FALSE)</f>
        <v>1656</v>
      </c>
      <c r="C15" s="18">
        <f>VLOOKUP($A15,tabela_4092_workers!$A:$E,3,FALSE)</f>
        <v>1699</v>
      </c>
      <c r="D15" s="18">
        <f>VLOOKUP($A15,tabela_4092_workers!$A:$E,4,FALSE)</f>
        <v>1707</v>
      </c>
      <c r="E15" s="22">
        <f>VLOOKUP($A15,tabela_4092_workers!$A:$E,5,FALSE)</f>
        <v>1703</v>
      </c>
      <c r="F15" s="21">
        <f>VLOOKUP($A15,tabela_6371_hours!$A:$E,2,FALSE)</f>
        <v>38.9</v>
      </c>
      <c r="G15" s="18">
        <f>VLOOKUP($A15,tabela_6371_hours!$A:$E,3,FALSE)</f>
        <v>38.9</v>
      </c>
      <c r="H15" s="18">
        <f>VLOOKUP($A15,tabela_6371_hours!$A:$E,4,FALSE)</f>
        <v>39.700000000000003</v>
      </c>
      <c r="I15" s="22">
        <f>VLOOKUP($A15,tabela_6371_hours!$A:$E,5,FALSE)</f>
        <v>39.5</v>
      </c>
      <c r="J15" s="23">
        <f t="shared" si="1"/>
        <v>265545.90000000002</v>
      </c>
    </row>
    <row r="16" spans="1:10" x14ac:dyDescent="0.25">
      <c r="A16" t="s">
        <v>9</v>
      </c>
      <c r="B16" s="21">
        <f>VLOOKUP($A16,tabela_4092_workers!$A:$E,2,FALSE)</f>
        <v>1888</v>
      </c>
      <c r="C16" s="18">
        <f>VLOOKUP($A16,tabela_4092_workers!$A:$E,3,FALSE)</f>
        <v>1960</v>
      </c>
      <c r="D16" s="18">
        <f>VLOOKUP($A16,tabela_4092_workers!$A:$E,4,FALSE)</f>
        <v>1943</v>
      </c>
      <c r="E16" s="22">
        <f>VLOOKUP($A16,tabela_4092_workers!$A:$E,5,FALSE)</f>
        <v>1948</v>
      </c>
      <c r="F16" s="21">
        <f>VLOOKUP($A16,tabela_6371_hours!$A:$E,2,FALSE)</f>
        <v>38.1</v>
      </c>
      <c r="G16" s="18">
        <f>VLOOKUP($A16,tabela_6371_hours!$A:$E,3,FALSE)</f>
        <v>38.799999999999997</v>
      </c>
      <c r="H16" s="18">
        <f>VLOOKUP($A16,tabela_6371_hours!$A:$E,4,FALSE)</f>
        <v>39.200000000000003</v>
      </c>
      <c r="I16" s="22">
        <f>VLOOKUP($A16,tabela_6371_hours!$A:$E,5,FALSE)</f>
        <v>38.5</v>
      </c>
      <c r="J16" s="23">
        <f t="shared" si="1"/>
        <v>299144.40000000002</v>
      </c>
    </row>
    <row r="17" spans="1:10" x14ac:dyDescent="0.25">
      <c r="A17" t="s">
        <v>24</v>
      </c>
      <c r="B17" s="21">
        <f>VLOOKUP($A17,tabela_4092_workers!$A:$E,2,FALSE)</f>
        <v>1548</v>
      </c>
      <c r="C17" s="18">
        <f>VLOOKUP($A17,tabela_4092_workers!$A:$E,3,FALSE)</f>
        <v>1622</v>
      </c>
      <c r="D17" s="18">
        <f>VLOOKUP($A17,tabela_4092_workers!$A:$E,4,FALSE)</f>
        <v>1642</v>
      </c>
      <c r="E17" s="22">
        <f>VLOOKUP($A17,tabela_4092_workers!$A:$E,5,FALSE)</f>
        <v>1654</v>
      </c>
      <c r="F17" s="21">
        <f>VLOOKUP($A17,tabela_6371_hours!$A:$E,2,FALSE)</f>
        <v>35.299999999999997</v>
      </c>
      <c r="G17" s="18">
        <f>VLOOKUP($A17,tabela_6371_hours!$A:$E,3,FALSE)</f>
        <v>36.5</v>
      </c>
      <c r="H17" s="18">
        <f>VLOOKUP($A17,tabela_6371_hours!$A:$E,4,FALSE)</f>
        <v>36.299999999999997</v>
      </c>
      <c r="I17" s="22">
        <f>VLOOKUP($A17,tabela_6371_hours!$A:$E,5,FALSE)</f>
        <v>35.5</v>
      </c>
      <c r="J17" s="23">
        <f t="shared" si="1"/>
        <v>232169</v>
      </c>
    </row>
    <row r="18" spans="1:10" x14ac:dyDescent="0.25">
      <c r="A18" t="s">
        <v>3</v>
      </c>
      <c r="B18" s="21">
        <f>VLOOKUP($A18,tabela_4092_workers!$A:$E,2,FALSE)</f>
        <v>1295</v>
      </c>
      <c r="C18" s="18">
        <f>VLOOKUP($A18,tabela_4092_workers!$A:$E,3,FALSE)</f>
        <v>1338</v>
      </c>
      <c r="D18" s="18">
        <f>VLOOKUP($A18,tabela_4092_workers!$A:$E,4,FALSE)</f>
        <v>1329</v>
      </c>
      <c r="E18" s="22">
        <f>VLOOKUP($A18,tabela_4092_workers!$A:$E,5,FALSE)</f>
        <v>1336</v>
      </c>
      <c r="F18" s="21">
        <f>VLOOKUP($A18,tabela_6371_hours!$A:$E,2,FALSE)</f>
        <v>36.799999999999997</v>
      </c>
      <c r="G18" s="18">
        <f>VLOOKUP($A18,tabela_6371_hours!$A:$E,3,FALSE)</f>
        <v>37.6</v>
      </c>
      <c r="H18" s="18">
        <f>VLOOKUP($A18,tabela_6371_hours!$A:$E,4,FALSE)</f>
        <v>38.200000000000003</v>
      </c>
      <c r="I18" s="22">
        <f>VLOOKUP($A18,tabela_6371_hours!$A:$E,5,FALSE)</f>
        <v>36.700000000000003</v>
      </c>
      <c r="J18" s="23">
        <f t="shared" si="1"/>
        <v>197763.8</v>
      </c>
    </row>
    <row r="19" spans="1:10" x14ac:dyDescent="0.25">
      <c r="A19" t="s">
        <v>19</v>
      </c>
      <c r="B19" s="21">
        <f>VLOOKUP($A19,tabela_4092_workers!$A:$E,2,FALSE)</f>
        <v>2163</v>
      </c>
      <c r="C19" s="18">
        <f>VLOOKUP($A19,tabela_4092_workers!$A:$E,3,FALSE)</f>
        <v>2236</v>
      </c>
      <c r="D19" s="18">
        <f>VLOOKUP($A19,tabela_4092_workers!$A:$E,4,FALSE)</f>
        <v>2274</v>
      </c>
      <c r="E19" s="22">
        <f>VLOOKUP($A19,tabela_4092_workers!$A:$E,5,FALSE)</f>
        <v>2330</v>
      </c>
      <c r="F19" s="21">
        <f>VLOOKUP($A19,tabela_6371_hours!$A:$E,2,FALSE)</f>
        <v>34.9</v>
      </c>
      <c r="G19" s="18">
        <f>VLOOKUP($A19,tabela_6371_hours!$A:$E,3,FALSE)</f>
        <v>35.5</v>
      </c>
      <c r="H19" s="18">
        <f>VLOOKUP($A19,tabela_6371_hours!$A:$E,4,FALSE)</f>
        <v>35.4</v>
      </c>
      <c r="I19" s="22">
        <f>VLOOKUP($A19,tabela_6371_hours!$A:$E,5,FALSE)</f>
        <v>35.4</v>
      </c>
      <c r="J19" s="23">
        <f t="shared" si="1"/>
        <v>317848.3</v>
      </c>
    </row>
    <row r="20" spans="1:10" x14ac:dyDescent="0.25">
      <c r="A20" t="s">
        <v>16</v>
      </c>
      <c r="B20" s="21">
        <f>VLOOKUP($A20,tabela_4092_workers!$A:$E,2,FALSE)</f>
        <v>1308</v>
      </c>
      <c r="C20" s="18">
        <f>VLOOKUP($A20,tabela_4092_workers!$A:$E,3,FALSE)</f>
        <v>1346</v>
      </c>
      <c r="D20" s="18">
        <f>VLOOKUP($A20,tabela_4092_workers!$A:$E,4,FALSE)</f>
        <v>1333</v>
      </c>
      <c r="E20" s="22">
        <f>VLOOKUP($A20,tabela_4092_workers!$A:$E,5,FALSE)</f>
        <v>1335</v>
      </c>
      <c r="F20" s="21">
        <f>VLOOKUP($A20,tabela_6371_hours!$A:$E,2,FALSE)</f>
        <v>35.799999999999997</v>
      </c>
      <c r="G20" s="18">
        <f>VLOOKUP($A20,tabela_6371_hours!$A:$E,3,FALSE)</f>
        <v>35.9</v>
      </c>
      <c r="H20" s="18">
        <f>VLOOKUP($A20,tabela_6371_hours!$A:$E,4,FALSE)</f>
        <v>36.5</v>
      </c>
      <c r="I20" s="22">
        <f>VLOOKUP($A20,tabela_6371_hours!$A:$E,5,FALSE)</f>
        <v>35.799999999999997</v>
      </c>
      <c r="J20" s="23">
        <f t="shared" si="1"/>
        <v>191595.3</v>
      </c>
    </row>
    <row r="21" spans="1:10" x14ac:dyDescent="0.25">
      <c r="A21" t="s">
        <v>15</v>
      </c>
      <c r="B21" s="21">
        <f>VLOOKUP($A21,tabela_4092_workers!$A:$E,2,FALSE)</f>
        <v>1494</v>
      </c>
      <c r="C21" s="18">
        <f>VLOOKUP($A21,tabela_4092_workers!$A:$E,3,FALSE)</f>
        <v>1492</v>
      </c>
      <c r="D21" s="18">
        <f>VLOOKUP($A21,tabela_4092_workers!$A:$E,4,FALSE)</f>
        <v>1506</v>
      </c>
      <c r="E21" s="22">
        <f>VLOOKUP($A21,tabela_4092_workers!$A:$E,5,FALSE)</f>
        <v>1489</v>
      </c>
      <c r="F21" s="21">
        <f>VLOOKUP($A21,tabela_6371_hours!$A:$E,2,FALSE)</f>
        <v>36.4</v>
      </c>
      <c r="G21" s="18">
        <f>VLOOKUP($A21,tabela_6371_hours!$A:$E,3,FALSE)</f>
        <v>36.6</v>
      </c>
      <c r="H21" s="18">
        <f>VLOOKUP($A21,tabela_6371_hours!$A:$E,4,FALSE)</f>
        <v>36.6</v>
      </c>
      <c r="I21" s="22">
        <f>VLOOKUP($A21,tabela_6371_hours!$A:$E,5,FALSE)</f>
        <v>37.299999999999997</v>
      </c>
      <c r="J21" s="23">
        <f t="shared" si="1"/>
        <v>219648.09999999998</v>
      </c>
    </row>
    <row r="22" spans="1:10" x14ac:dyDescent="0.25">
      <c r="A22" t="s">
        <v>13</v>
      </c>
      <c r="B22" s="21">
        <f>VLOOKUP($A22,tabela_4092_workers!$A:$E,2,FALSE)</f>
        <v>1008</v>
      </c>
      <c r="C22" s="18">
        <f>VLOOKUP($A22,tabela_4092_workers!$A:$E,3,FALSE)</f>
        <v>1060</v>
      </c>
      <c r="D22" s="18">
        <f>VLOOKUP($A22,tabela_4092_workers!$A:$E,4,FALSE)</f>
        <v>1042</v>
      </c>
      <c r="E22" s="22">
        <f>VLOOKUP($A22,tabela_4092_workers!$A:$E,5,FALSE)</f>
        <v>1028</v>
      </c>
      <c r="F22" s="21">
        <f>VLOOKUP($A22,tabela_6371_hours!$A:$E,2,FALSE)</f>
        <v>36.700000000000003</v>
      </c>
      <c r="G22" s="18">
        <f>VLOOKUP($A22,tabela_6371_hours!$A:$E,3,FALSE)</f>
        <v>36.700000000000003</v>
      </c>
      <c r="H22" s="18">
        <f>VLOOKUP($A22,tabela_6371_hours!$A:$E,4,FALSE)</f>
        <v>37.200000000000003</v>
      </c>
      <c r="I22" s="22">
        <f>VLOOKUP($A22,tabela_6371_hours!$A:$E,5,FALSE)</f>
        <v>37.6</v>
      </c>
      <c r="J22" s="23">
        <f t="shared" si="1"/>
        <v>153310.79999999999</v>
      </c>
    </row>
    <row r="23" spans="1:10" x14ac:dyDescent="0.25">
      <c r="A23" t="s">
        <v>18</v>
      </c>
      <c r="B23" s="21">
        <f>VLOOKUP($A23,tabela_4092_workers!$A:$E,2,FALSE)</f>
        <v>1264</v>
      </c>
      <c r="C23" s="18">
        <f>VLOOKUP($A23,tabela_4092_workers!$A:$E,3,FALSE)</f>
        <v>1276</v>
      </c>
      <c r="D23" s="18">
        <f>VLOOKUP($A23,tabela_4092_workers!$A:$E,4,FALSE)</f>
        <v>1340</v>
      </c>
      <c r="E23" s="22">
        <f>VLOOKUP($A23,tabela_4092_workers!$A:$E,5,FALSE)</f>
        <v>1303</v>
      </c>
      <c r="F23" s="21">
        <f>VLOOKUP($A23,tabela_6371_hours!$A:$E,2,FALSE)</f>
        <v>31.2</v>
      </c>
      <c r="G23" s="18">
        <f>VLOOKUP($A23,tabela_6371_hours!$A:$E,3,FALSE)</f>
        <v>32.1</v>
      </c>
      <c r="H23" s="18">
        <f>VLOOKUP($A23,tabela_6371_hours!$A:$E,4,FALSE)</f>
        <v>33.5</v>
      </c>
      <c r="I23" s="22">
        <f>VLOOKUP($A23,tabela_6371_hours!$A:$E,5,FALSE)</f>
        <v>32.5</v>
      </c>
      <c r="J23" s="23">
        <f t="shared" si="1"/>
        <v>167633.9</v>
      </c>
    </row>
    <row r="24" spans="1:10" x14ac:dyDescent="0.25">
      <c r="A24" t="s">
        <v>26</v>
      </c>
      <c r="B24" s="21">
        <f>VLOOKUP($A24,tabela_4092_workers!$A:$E,2,FALSE)</f>
        <v>792</v>
      </c>
      <c r="C24" s="18">
        <f>VLOOKUP($A24,tabela_4092_workers!$A:$E,3,FALSE)</f>
        <v>809</v>
      </c>
      <c r="D24" s="18">
        <f>VLOOKUP($A24,tabela_4092_workers!$A:$E,4,FALSE)</f>
        <v>812</v>
      </c>
      <c r="E24" s="22">
        <f>VLOOKUP($A24,tabela_4092_workers!$A:$E,5,FALSE)</f>
        <v>810</v>
      </c>
      <c r="F24" s="21">
        <f>VLOOKUP($A24,tabela_6371_hours!$A:$E,2,FALSE)</f>
        <v>37.1</v>
      </c>
      <c r="G24" s="18">
        <f>VLOOKUP($A24,tabela_6371_hours!$A:$E,3,FALSE)</f>
        <v>37.9</v>
      </c>
      <c r="H24" s="18">
        <f>VLOOKUP($A24,tabela_6371_hours!$A:$E,4,FALSE)</f>
        <v>37.799999999999997</v>
      </c>
      <c r="I24" s="22">
        <f>VLOOKUP($A24,tabela_6371_hours!$A:$E,5,FALSE)</f>
        <v>37.700000000000003</v>
      </c>
      <c r="J24" s="23">
        <f t="shared" si="1"/>
        <v>121274.9</v>
      </c>
    </row>
    <row r="25" spans="1:10" x14ac:dyDescent="0.25">
      <c r="A25" t="s">
        <v>12</v>
      </c>
      <c r="B25" s="21">
        <f>VLOOKUP($A25,tabela_4092_workers!$A:$E,2,FALSE)</f>
        <v>898</v>
      </c>
      <c r="C25" s="18">
        <f>VLOOKUP($A25,tabela_4092_workers!$A:$E,3,FALSE)</f>
        <v>932</v>
      </c>
      <c r="D25" s="18">
        <f>VLOOKUP($A25,tabela_4092_workers!$A:$E,4,FALSE)</f>
        <v>934</v>
      </c>
      <c r="E25" s="22">
        <f>VLOOKUP($A25,tabela_4092_workers!$A:$E,5,FALSE)</f>
        <v>957</v>
      </c>
      <c r="F25" s="21">
        <f>VLOOKUP($A25,tabela_6371_hours!$A:$E,2,FALSE)</f>
        <v>35.1</v>
      </c>
      <c r="G25" s="18">
        <f>VLOOKUP($A25,tabela_6371_hours!$A:$E,3,FALSE)</f>
        <v>34.700000000000003</v>
      </c>
      <c r="H25" s="18">
        <f>VLOOKUP($A25,tabela_6371_hours!$A:$E,4,FALSE)</f>
        <v>34.799999999999997</v>
      </c>
      <c r="I25" s="22">
        <f>VLOOKUP($A25,tabela_6371_hours!$A:$E,5,FALSE)</f>
        <v>36.6</v>
      </c>
      <c r="J25" s="23">
        <f t="shared" si="1"/>
        <v>131389.6</v>
      </c>
    </row>
    <row r="26" spans="1:10" x14ac:dyDescent="0.25">
      <c r="A26" t="s">
        <v>20</v>
      </c>
      <c r="B26" s="21">
        <f>VLOOKUP($A26,tabela_4092_workers!$A:$E,2,FALSE)</f>
        <v>631</v>
      </c>
      <c r="C26" s="18">
        <f>VLOOKUP($A26,tabela_4092_workers!$A:$E,3,FALSE)</f>
        <v>644</v>
      </c>
      <c r="D26" s="18">
        <f>VLOOKUP($A26,tabela_4092_workers!$A:$E,4,FALSE)</f>
        <v>650</v>
      </c>
      <c r="E26" s="22">
        <f>VLOOKUP($A26,tabela_4092_workers!$A:$E,5,FALSE)</f>
        <v>656</v>
      </c>
      <c r="F26" s="21">
        <f>VLOOKUP($A26,tabela_6371_hours!$A:$E,2,FALSE)</f>
        <v>37.299999999999997</v>
      </c>
      <c r="G26" s="18">
        <f>VLOOKUP($A26,tabela_6371_hours!$A:$E,3,FALSE)</f>
        <v>37.5</v>
      </c>
      <c r="H26" s="18">
        <f>VLOOKUP($A26,tabela_6371_hours!$A:$E,4,FALSE)</f>
        <v>37.5</v>
      </c>
      <c r="I26" s="22">
        <f>VLOOKUP($A26,tabela_6371_hours!$A:$E,5,FALSE)</f>
        <v>36.700000000000003</v>
      </c>
      <c r="J26" s="23">
        <f t="shared" si="1"/>
        <v>96136.5</v>
      </c>
    </row>
    <row r="27" spans="1:10" x14ac:dyDescent="0.25">
      <c r="A27" t="s">
        <v>21</v>
      </c>
      <c r="B27" s="21">
        <f>VLOOKUP($A27,tabela_4092_workers!$A:$E,2,FALSE)</f>
        <v>305</v>
      </c>
      <c r="C27" s="18">
        <f>VLOOKUP($A27,tabela_4092_workers!$A:$E,3,FALSE)</f>
        <v>333</v>
      </c>
      <c r="D27" s="18">
        <f>VLOOKUP($A27,tabela_4092_workers!$A:$E,4,FALSE)</f>
        <v>325</v>
      </c>
      <c r="E27" s="22">
        <f>VLOOKUP($A27,tabela_4092_workers!$A:$E,5,FALSE)</f>
        <v>331</v>
      </c>
      <c r="F27" s="21">
        <f>VLOOKUP($A27,tabela_6371_hours!$A:$E,2,FALSE)</f>
        <v>36.6</v>
      </c>
      <c r="G27" s="18">
        <f>VLOOKUP($A27,tabela_6371_hours!$A:$E,3,FALSE)</f>
        <v>35.9</v>
      </c>
      <c r="H27" s="18">
        <f>VLOOKUP($A27,tabela_6371_hours!$A:$E,4,FALSE)</f>
        <v>36.1</v>
      </c>
      <c r="I27" s="22">
        <f>VLOOKUP($A27,tabela_6371_hours!$A:$E,5,FALSE)</f>
        <v>35.1</v>
      </c>
      <c r="J27" s="23">
        <f t="shared" si="1"/>
        <v>46468.299999999996</v>
      </c>
    </row>
    <row r="28" spans="1:10" x14ac:dyDescent="0.25">
      <c r="A28" t="s">
        <v>25</v>
      </c>
      <c r="B28" s="21">
        <f>VLOOKUP($A28,tabela_4092_workers!$A:$E,2,FALSE)</f>
        <v>292</v>
      </c>
      <c r="C28" s="18">
        <f>VLOOKUP($A28,tabela_4092_workers!$A:$E,3,FALSE)</f>
        <v>309</v>
      </c>
      <c r="D28" s="18">
        <f>VLOOKUP($A28,tabela_4092_workers!$A:$E,4,FALSE)</f>
        <v>309</v>
      </c>
      <c r="E28" s="22">
        <f>VLOOKUP($A28,tabela_4092_workers!$A:$E,5,FALSE)</f>
        <v>304</v>
      </c>
      <c r="F28" s="21">
        <f>VLOOKUP($A28,tabela_6371_hours!$A:$E,2,FALSE)</f>
        <v>37</v>
      </c>
      <c r="G28" s="18">
        <f>VLOOKUP($A28,tabela_6371_hours!$A:$E,3,FALSE)</f>
        <v>36.6</v>
      </c>
      <c r="H28" s="18">
        <f>VLOOKUP($A28,tabela_6371_hours!$A:$E,4,FALSE)</f>
        <v>36.4</v>
      </c>
      <c r="I28" s="22">
        <f>VLOOKUP($A28,tabela_6371_hours!$A:$E,5,FALSE)</f>
        <v>36.4</v>
      </c>
      <c r="J28" s="23">
        <f t="shared" si="1"/>
        <v>44426.6</v>
      </c>
    </row>
    <row r="29" spans="1:10" x14ac:dyDescent="0.25">
      <c r="A29" t="s">
        <v>23</v>
      </c>
      <c r="B29" s="21">
        <f>VLOOKUP($A29,tabela_4092_workers!$A:$E,2,FALSE)</f>
        <v>218</v>
      </c>
      <c r="C29" s="18">
        <f>VLOOKUP($A29,tabela_4092_workers!$A:$E,3,FALSE)</f>
        <v>211</v>
      </c>
      <c r="D29" s="18">
        <f>VLOOKUP($A29,tabela_4092_workers!$A:$E,4,FALSE)</f>
        <v>212</v>
      </c>
      <c r="E29" s="22">
        <f>VLOOKUP($A29,tabela_4092_workers!$A:$E,5,FALSE)</f>
        <v>217</v>
      </c>
      <c r="F29" s="21">
        <f>VLOOKUP($A29,tabela_6371_hours!$A:$E,2,FALSE)</f>
        <v>36.4</v>
      </c>
      <c r="G29" s="18">
        <f>VLOOKUP($A29,tabela_6371_hours!$A:$E,3,FALSE)</f>
        <v>37.299999999999997</v>
      </c>
      <c r="H29" s="18">
        <f>VLOOKUP($A29,tabela_6371_hours!$A:$E,4,FALSE)</f>
        <v>37.9</v>
      </c>
      <c r="I29" s="22">
        <f>VLOOKUP($A29,tabela_6371_hours!$A:$E,5,FALSE)</f>
        <v>38.4</v>
      </c>
      <c r="J29" s="23">
        <f t="shared" si="1"/>
        <v>32173.1</v>
      </c>
    </row>
    <row r="30" spans="1:10" x14ac:dyDescent="0.25">
      <c r="A30" t="s">
        <v>27</v>
      </c>
      <c r="B30" s="21">
        <f>VLOOKUP($A30,tabela_4092_workers!$A:$E,2,FALSE)</f>
        <v>92621</v>
      </c>
      <c r="C30" s="18">
        <f>VLOOKUP($A30,tabela_4092_workers!$A:$E,3,FALSE)</f>
        <v>94159</v>
      </c>
      <c r="D30" s="18">
        <f>VLOOKUP($A30,tabela_4092_workers!$A:$E,4,FALSE)</f>
        <v>94737</v>
      </c>
      <c r="E30" s="22">
        <f>VLOOKUP($A30,tabela_4092_workers!$A:$E,5,FALSE)</f>
        <v>95515</v>
      </c>
      <c r="F30" s="21">
        <f>VLOOKUP($A30,tabela_6371_hours!$A:$E,2,FALSE)</f>
        <v>37.200000000000003</v>
      </c>
      <c r="G30" s="18">
        <f>VLOOKUP($A30,tabela_6371_hours!$A:$E,3,FALSE)</f>
        <v>38</v>
      </c>
      <c r="H30" s="18">
        <f>VLOOKUP($A30,tabela_6371_hours!$A:$E,4,FALSE)</f>
        <v>38.299999999999997</v>
      </c>
      <c r="I30" s="22">
        <f>VLOOKUP($A30,tabela_6371_hours!$A:$E,5,FALSE)</f>
        <v>38.200000000000003</v>
      </c>
      <c r="J30" s="23">
        <f t="shared" si="1"/>
        <v>14300643.300000001</v>
      </c>
    </row>
    <row r="31" spans="1:10" x14ac:dyDescent="0.25">
      <c r="A31" t="s">
        <v>74</v>
      </c>
      <c r="B31" s="21">
        <f>B30-B3</f>
        <v>70299</v>
      </c>
      <c r="C31" s="18">
        <f t="shared" ref="C31:E31" si="2">C30-C3</f>
        <v>71463</v>
      </c>
      <c r="D31" s="18">
        <f t="shared" si="2"/>
        <v>71819</v>
      </c>
      <c r="E31" s="22">
        <f t="shared" si="2"/>
        <v>72501</v>
      </c>
      <c r="F31" s="21"/>
      <c r="G31" s="18"/>
      <c r="H31" s="18"/>
      <c r="I31" s="22"/>
      <c r="J31" s="23">
        <f t="shared" ref="J31" si="3">J30-J3</f>
        <v>10755342.100000001</v>
      </c>
    </row>
  </sheetData>
  <mergeCells count="3">
    <mergeCell ref="B1:E1"/>
    <mergeCell ref="F1:I1"/>
    <mergeCell ref="J1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6E4D-9750-4B2A-9204-FA86589ECEE8}">
  <dimension ref="A1:G30"/>
  <sheetViews>
    <sheetView tabSelected="1" workbookViewId="0">
      <selection activeCell="F2" sqref="F2"/>
    </sheetView>
  </sheetViews>
  <sheetFormatPr defaultRowHeight="15" x14ac:dyDescent="0.25"/>
  <cols>
    <col min="1" max="1" width="20.7109375" customWidth="1"/>
    <col min="2" max="2" width="16.7109375" style="13" customWidth="1"/>
    <col min="3" max="3" width="12.28515625" style="11" bestFit="1" customWidth="1"/>
    <col min="4" max="4" width="13.7109375" style="26" bestFit="1" customWidth="1"/>
    <col min="5" max="5" width="12.140625" style="26" bestFit="1" customWidth="1"/>
    <col min="6" max="6" width="11.42578125" style="1" customWidth="1"/>
    <col min="7" max="7" width="84.140625" style="15" customWidth="1"/>
  </cols>
  <sheetData>
    <row r="1" spans="1:7" s="8" customFormat="1" ht="30" x14ac:dyDescent="0.25">
      <c r="A1" s="8" t="s">
        <v>70</v>
      </c>
      <c r="B1" s="12" t="s">
        <v>71</v>
      </c>
      <c r="C1" s="10" t="s">
        <v>75</v>
      </c>
      <c r="D1" s="12" t="s">
        <v>72</v>
      </c>
      <c r="E1" s="12" t="s">
        <v>73</v>
      </c>
      <c r="F1" s="9" t="s">
        <v>77</v>
      </c>
      <c r="G1" s="14" t="s">
        <v>76</v>
      </c>
    </row>
    <row r="2" spans="1:7" x14ac:dyDescent="0.25">
      <c r="A2" t="s">
        <v>7</v>
      </c>
      <c r="B2" s="13">
        <f>VLOOKUP(A2,tabela_5938_GDP!$B$478:$C$505,2,FALSE)</f>
        <v>2348338000</v>
      </c>
      <c r="C2" s="11">
        <f>100*B2/$B$29</f>
        <v>31.780976680478396</v>
      </c>
      <c r="D2" s="26">
        <f>VLOOKUP(A2,average!A:J,10,FALSE)</f>
        <v>3545301.2</v>
      </c>
      <c r="E2" s="27">
        <f>B2/D2</f>
        <v>662.38039239092006</v>
      </c>
      <c r="F2" s="16">
        <f>E30/E2</f>
        <v>0.70756634324470458</v>
      </c>
      <c r="G2" s="15" t="str">
        <f>CONCATENATE(A2," &amp; ",TEXT(B2,"#.###.###")," &amp; ",TEXT(C2,"0,0")," &amp; ",TEXT(D2,"#.###.###")," &amp; ",TEXT(E2,"#.###")," \\ \hline")</f>
        <v>São Paulo &amp; 2.348.338.000 &amp; 31,8 &amp; 3.545.301 &amp; 662 \\ \hline</v>
      </c>
    </row>
    <row r="3" spans="1:7" x14ac:dyDescent="0.25">
      <c r="A3" t="s">
        <v>8</v>
      </c>
      <c r="B3" s="13">
        <f>VLOOKUP(A3,tabela_5938_GDP!$B$478:$C$505,2,FALSE)</f>
        <v>779927917</v>
      </c>
      <c r="C3" s="11">
        <f>100*B3/$B$29</f>
        <v>10.555069560953784</v>
      </c>
      <c r="D3" s="26">
        <f>VLOOKUP(A3,average!A:J,10,FALSE)</f>
        <v>1211037.4000000001</v>
      </c>
      <c r="E3" s="26">
        <f>B3/D3</f>
        <v>644.01637554711351</v>
      </c>
      <c r="G3" s="15" t="str">
        <f t="shared" ref="G3:G30" si="0">CONCATENATE(A3," &amp; ",TEXT(B3,"#.###.###")," &amp; ",TEXT(C3,"0,0")," &amp; ",TEXT(D3,"#.###.###")," &amp; ",TEXT(E3,"#.###")," \\ \hline")</f>
        <v>Rio de Janeiro &amp; 779.927.917 &amp; 10,6 &amp; 1.211.037 &amp; 644 \\ \hline</v>
      </c>
    </row>
    <row r="4" spans="1:7" x14ac:dyDescent="0.25">
      <c r="A4" t="s">
        <v>10</v>
      </c>
      <c r="B4" s="13">
        <f>VLOOKUP(A4,tabela_5938_GDP!$B$478:$C$505,2,FALSE)</f>
        <v>651872684</v>
      </c>
      <c r="C4" s="11">
        <f>100*B4/$B$29</f>
        <v>8.8220480053743806</v>
      </c>
      <c r="D4" s="26">
        <f>VLOOKUP(A4,average!A:J,10,FALSE)</f>
        <v>1514470.7</v>
      </c>
      <c r="E4" s="26">
        <f>B4/D4</f>
        <v>430.42937971662315</v>
      </c>
      <c r="F4" s="25"/>
      <c r="G4" s="15" t="str">
        <f t="shared" si="0"/>
        <v>Minas Gerais &amp; 651.872.684 &amp; 8,8 &amp; 1.514.471 &amp; 430 \\ \hline</v>
      </c>
    </row>
    <row r="5" spans="1:7" x14ac:dyDescent="0.25">
      <c r="A5" t="s">
        <v>4</v>
      </c>
      <c r="B5" s="13">
        <f>VLOOKUP(A5,tabela_5938_GDP!$B$478:$C$505,2,FALSE)</f>
        <v>482464177</v>
      </c>
      <c r="C5" s="11">
        <f>100*B5/$B$29</f>
        <v>6.529376417876473</v>
      </c>
      <c r="D5" s="26">
        <f>VLOOKUP(A5,average!A:J,10,FALSE)</f>
        <v>893767.7</v>
      </c>
      <c r="E5" s="26">
        <f>B5/D5</f>
        <v>539.80936769140351</v>
      </c>
      <c r="G5" s="15" t="str">
        <f t="shared" si="0"/>
        <v>Rio Grande do Sul &amp; 482.464.177 &amp; 6,5 &amp; 893.768 &amp; 540 \\ \hline</v>
      </c>
    </row>
    <row r="6" spans="1:7" x14ac:dyDescent="0.25">
      <c r="A6" t="s">
        <v>6</v>
      </c>
      <c r="B6" s="13">
        <f>VLOOKUP(A6,tabela_5938_GDP!$B$478:$C$505,2,FALSE)</f>
        <v>466377036</v>
      </c>
      <c r="C6" s="11">
        <f>100*B6/$B$29</f>
        <v>6.3116628464159046</v>
      </c>
      <c r="D6" s="26">
        <f>VLOOKUP(A6,average!A:J,10,FALSE)</f>
        <v>867264.6</v>
      </c>
      <c r="E6" s="26">
        <f>B6/D6</f>
        <v>537.75633872292269</v>
      </c>
      <c r="G6" s="15" t="str">
        <f t="shared" si="0"/>
        <v>Paraná &amp; 466.377.036 &amp; 6,3 &amp; 867.265 &amp; 538 \\ \hline</v>
      </c>
    </row>
    <row r="7" spans="1:7" x14ac:dyDescent="0.25">
      <c r="A7" t="s">
        <v>5</v>
      </c>
      <c r="B7" s="13">
        <f>VLOOKUP(A7,tabela_5938_GDP!$B$478:$C$505,2,FALSE)</f>
        <v>323263857</v>
      </c>
      <c r="C7" s="11">
        <f>100*B7/$B$29</f>
        <v>4.3748562178691923</v>
      </c>
      <c r="D7" s="26">
        <f>VLOOKUP(A7,average!A:J,10,FALSE)</f>
        <v>592855.5</v>
      </c>
      <c r="E7" s="26">
        <f>B7/D7</f>
        <v>545.26584808608504</v>
      </c>
      <c r="G7" s="15" t="str">
        <f t="shared" si="0"/>
        <v>Santa Catarina &amp; 323.263.857 &amp; 4,4 &amp; 592.856 &amp; 545 \\ \hline</v>
      </c>
    </row>
    <row r="8" spans="1:7" x14ac:dyDescent="0.25">
      <c r="A8" t="s">
        <v>11</v>
      </c>
      <c r="B8" s="13">
        <f>VLOOKUP(A8,tabela_5938_GDP!$B$478:$C$505,2,FALSE)</f>
        <v>293240504</v>
      </c>
      <c r="C8" s="11">
        <f>100*B8/$B$29</f>
        <v>3.9685384384171831</v>
      </c>
      <c r="D8" s="26">
        <f>VLOOKUP(A8,average!A:J,10,FALSE)</f>
        <v>832538.4</v>
      </c>
      <c r="E8" s="26">
        <f>B8/D8</f>
        <v>352.22459888937254</v>
      </c>
      <c r="G8" s="15" t="str">
        <f t="shared" si="0"/>
        <v>Bahia &amp; 293.240.504 &amp; 4,0 &amp; 832.538 &amp; 352 \\ \hline</v>
      </c>
    </row>
    <row r="9" spans="1:7" x14ac:dyDescent="0.25">
      <c r="A9" t="s">
        <v>0</v>
      </c>
      <c r="B9" s="13">
        <f>VLOOKUP(A9,tabela_5938_GDP!$B$478:$C$505,2,FALSE)</f>
        <v>273613711</v>
      </c>
      <c r="C9" s="11">
        <f>100*B9/$B$29</f>
        <v>3.7029213719448202</v>
      </c>
      <c r="D9" s="26">
        <f>VLOOKUP(A9,average!A:J,10,FALSE)</f>
        <v>222053.6</v>
      </c>
      <c r="E9" s="26">
        <f>B9/D9</f>
        <v>1232.1966903486366</v>
      </c>
      <c r="G9" s="15" t="str">
        <f t="shared" si="0"/>
        <v>Distrito Federal &amp; 273.613.711 &amp; 3,7 &amp; 222.054 &amp; 1.232 \\ \hline</v>
      </c>
    </row>
    <row r="10" spans="1:7" x14ac:dyDescent="0.25">
      <c r="A10" t="s">
        <v>1</v>
      </c>
      <c r="B10" s="13">
        <f>VLOOKUP(A10,tabela_5938_GDP!$B$478:$C$505,2,FALSE)</f>
        <v>208672492</v>
      </c>
      <c r="C10" s="11">
        <f>100*B10/$B$29</f>
        <v>2.824046454177088</v>
      </c>
      <c r="D10" s="26">
        <f>VLOOKUP(A10,average!A:J,10,FALSE)</f>
        <v>531835.10000000009</v>
      </c>
      <c r="E10" s="26">
        <f>B10/D10</f>
        <v>392.36314413997866</v>
      </c>
      <c r="G10" s="15" t="str">
        <f t="shared" si="0"/>
        <v>Goiás &amp; 208.672.492 &amp; 2,8 &amp; 531.835 &amp; 392 \\ \hline</v>
      </c>
    </row>
    <row r="11" spans="1:7" x14ac:dyDescent="0.25">
      <c r="A11" t="s">
        <v>14</v>
      </c>
      <c r="B11" s="13">
        <f>VLOOKUP(A11,tabela_5938_GDP!$B$478:$C$505,2,FALSE)</f>
        <v>197853378</v>
      </c>
      <c r="C11" s="11">
        <f>100*B11/$B$29</f>
        <v>2.6776271526381112</v>
      </c>
      <c r="D11" s="26">
        <f>VLOOKUP(A11,average!A:J,10,FALSE)</f>
        <v>538198.80000000005</v>
      </c>
      <c r="E11" s="26">
        <f>B11/D11</f>
        <v>367.62136593392626</v>
      </c>
      <c r="G11" s="15" t="str">
        <f t="shared" si="0"/>
        <v>Pernambuco &amp; 197.853.378 &amp; 2,7 &amp; 538.199 &amp; 368 \\ \hline</v>
      </c>
    </row>
    <row r="12" spans="1:7" x14ac:dyDescent="0.25">
      <c r="A12" t="s">
        <v>22</v>
      </c>
      <c r="B12" s="13">
        <f>VLOOKUP(A12,tabela_5938_GDP!$B$478:$C$505,2,FALSE)</f>
        <v>178376984</v>
      </c>
      <c r="C12" s="11">
        <f>100*B12/$B$29</f>
        <v>2.4140454946596561</v>
      </c>
      <c r="D12" s="26">
        <f>VLOOKUP(A12,average!A:J,10,FALSE)</f>
        <v>497051.3</v>
      </c>
      <c r="E12" s="26">
        <f>B12/D12</f>
        <v>358.87037012075012</v>
      </c>
      <c r="G12" s="15" t="str">
        <f t="shared" si="0"/>
        <v>Pará &amp; 178.376.984 &amp; 2,4 &amp; 497.051 &amp; 359 \\ \hline</v>
      </c>
    </row>
    <row r="13" spans="1:7" x14ac:dyDescent="0.25">
      <c r="A13" t="s">
        <v>17</v>
      </c>
      <c r="B13" s="13">
        <f>VLOOKUP(A13,tabela_5938_GDP!$B$478:$C$505,2,FALSE)</f>
        <v>163575327</v>
      </c>
      <c r="C13" s="11">
        <f>100*B13/$B$29</f>
        <v>2.2137288809739601</v>
      </c>
      <c r="D13" s="26">
        <f>VLOOKUP(A13,average!A:J,10,FALSE)</f>
        <v>542370</v>
      </c>
      <c r="E13" s="26">
        <f>B13/D13</f>
        <v>301.59361137231042</v>
      </c>
      <c r="G13" s="15" t="str">
        <f t="shared" si="0"/>
        <v>Ceará &amp; 163.575.327 &amp; 2,2 &amp; 542.370 &amp; 302 \\ \hline</v>
      </c>
    </row>
    <row r="14" spans="1:7" x14ac:dyDescent="0.25">
      <c r="A14" t="s">
        <v>2</v>
      </c>
      <c r="B14" s="13">
        <f>VLOOKUP(A14,tabela_5938_GDP!$B$478:$C$505,2,FALSE)</f>
        <v>142122028</v>
      </c>
      <c r="C14" s="11">
        <f>100*B14/$B$29</f>
        <v>1.9233929943859434</v>
      </c>
      <c r="D14" s="26">
        <f>VLOOKUP(A14,average!A:J,10,FALSE)</f>
        <v>265545.90000000002</v>
      </c>
      <c r="E14" s="26">
        <f>B14/D14</f>
        <v>535.20701317549992</v>
      </c>
      <c r="G14" s="15" t="str">
        <f t="shared" si="0"/>
        <v>Mato Grosso &amp; 142.122.028 &amp; 1,9 &amp; 265.546 &amp; 535 \\ \hline</v>
      </c>
    </row>
    <row r="15" spans="1:7" x14ac:dyDescent="0.25">
      <c r="A15" t="s">
        <v>9</v>
      </c>
      <c r="B15" s="13">
        <f>VLOOKUP(A15,tabela_5938_GDP!$B$478:$C$505,2,FALSE)</f>
        <v>137345595</v>
      </c>
      <c r="C15" s="11">
        <f>100*B15/$B$29</f>
        <v>1.8587516583479167</v>
      </c>
      <c r="D15" s="26">
        <f>VLOOKUP(A15,average!A:J,10,FALSE)</f>
        <v>299144.40000000002</v>
      </c>
      <c r="E15" s="26">
        <f>B15/D15</f>
        <v>459.12808329355317</v>
      </c>
      <c r="G15" s="15" t="str">
        <f t="shared" si="0"/>
        <v>Espírito Santo &amp; 137.345.595 &amp; 1,9 &amp; 299.144 &amp; 459 \\ \hline</v>
      </c>
    </row>
    <row r="16" spans="1:7" x14ac:dyDescent="0.25">
      <c r="A16" t="s">
        <v>24</v>
      </c>
      <c r="B16" s="13">
        <f>VLOOKUP(A16,tabela_5938_GDP!$B$478:$C$505,2,FALSE)</f>
        <v>108181091</v>
      </c>
      <c r="C16" s="11">
        <f>100*B16/$B$29</f>
        <v>1.464057018342211</v>
      </c>
      <c r="D16" s="26">
        <f>VLOOKUP(A16,average!A:J,10,FALSE)</f>
        <v>232169</v>
      </c>
      <c r="E16" s="26">
        <f>B16/D16</f>
        <v>465.95837945634429</v>
      </c>
      <c r="G16" s="15" t="str">
        <f t="shared" si="0"/>
        <v>Amazonas &amp; 108.181.091 &amp; 1,5 &amp; 232.169 &amp; 466 \\ \hline</v>
      </c>
    </row>
    <row r="17" spans="1:7" x14ac:dyDescent="0.25">
      <c r="A17" t="s">
        <v>3</v>
      </c>
      <c r="B17" s="13">
        <f>VLOOKUP(A17,tabela_5938_GDP!$B$478:$C$505,2,FALSE)</f>
        <v>106943246</v>
      </c>
      <c r="C17" s="11">
        <f>100*B17/$B$29</f>
        <v>1.4473047777878074</v>
      </c>
      <c r="D17" s="26">
        <f>VLOOKUP(A17,average!A:J,10,FALSE)</f>
        <v>197763.8</v>
      </c>
      <c r="E17" s="26">
        <f>B17/D17</f>
        <v>540.76249546175791</v>
      </c>
      <c r="G17" s="15" t="str">
        <f t="shared" si="0"/>
        <v>Mato Grosso do Sul &amp; 106.943.246 &amp; 1,4 &amp; 197.764 &amp; 541 \\ \hline</v>
      </c>
    </row>
    <row r="18" spans="1:7" x14ac:dyDescent="0.25">
      <c r="A18" t="s">
        <v>19</v>
      </c>
      <c r="B18" s="13">
        <f>VLOOKUP(A18,tabela_5938_GDP!$B$478:$C$505,2,FALSE)</f>
        <v>97339938</v>
      </c>
      <c r="C18" s="11">
        <f>100*B18/$B$29</f>
        <v>1.3173394543959229</v>
      </c>
      <c r="D18" s="26">
        <f>VLOOKUP(A18,average!A:J,10,FALSE)</f>
        <v>317848.3</v>
      </c>
      <c r="E18" s="26">
        <f>B18/D18</f>
        <v>306.24652703821289</v>
      </c>
      <c r="G18" s="15" t="str">
        <f t="shared" si="0"/>
        <v>Maranhão &amp; 97.339.938 &amp; 1,3 &amp; 317.848 &amp; 306 \\ \hline</v>
      </c>
    </row>
    <row r="19" spans="1:7" x14ac:dyDescent="0.25">
      <c r="A19" t="s">
        <v>16</v>
      </c>
      <c r="B19" s="13">
        <f>VLOOKUP(A19,tabela_5938_GDP!$B$478:$C$505,2,FALSE)</f>
        <v>71336780</v>
      </c>
      <c r="C19" s="11">
        <f>100*B19/$B$29</f>
        <v>0.9654285463337976</v>
      </c>
      <c r="D19" s="26">
        <f>VLOOKUP(A19,average!A:J,10,FALSE)</f>
        <v>191595.3</v>
      </c>
      <c r="E19" s="26">
        <f>B19/D19</f>
        <v>372.33053211639327</v>
      </c>
      <c r="G19" s="15" t="str">
        <f t="shared" si="0"/>
        <v>Rio Grande do Norte &amp; 71.336.780 &amp; 1,0 &amp; 191.595 &amp; 372 \\ \hline</v>
      </c>
    </row>
    <row r="20" spans="1:7" x14ac:dyDescent="0.25">
      <c r="A20" t="s">
        <v>15</v>
      </c>
      <c r="B20" s="13">
        <f>VLOOKUP(A20,tabela_5938_GDP!$B$478:$C$505,2,FALSE)</f>
        <v>67986074</v>
      </c>
      <c r="C20" s="11">
        <f>100*B20/$B$29</f>
        <v>0.92008213144414408</v>
      </c>
      <c r="D20" s="26">
        <f>VLOOKUP(A20,average!A:J,10,FALSE)</f>
        <v>219648.09999999998</v>
      </c>
      <c r="E20" s="26">
        <f>B20/D20</f>
        <v>309.52270472633273</v>
      </c>
      <c r="G20" s="15" t="str">
        <f t="shared" si="0"/>
        <v>Paraíba &amp; 67.986.074 &amp; 0,9 &amp; 219.648 &amp; 310 \\ \hline</v>
      </c>
    </row>
    <row r="21" spans="1:7" x14ac:dyDescent="0.25">
      <c r="A21" t="s">
        <v>13</v>
      </c>
      <c r="B21" s="13">
        <f>VLOOKUP(A21,tabela_5938_GDP!$B$478:$C$505,2,FALSE)</f>
        <v>58963729</v>
      </c>
      <c r="C21" s="11">
        <f>100*B21/$B$29</f>
        <v>0.79797920756852192</v>
      </c>
      <c r="D21" s="26">
        <f>VLOOKUP(A21,average!A:J,10,FALSE)</f>
        <v>153310.79999999999</v>
      </c>
      <c r="E21" s="26">
        <f>B21/D21</f>
        <v>384.60257855284823</v>
      </c>
      <c r="G21" s="15" t="str">
        <f t="shared" si="0"/>
        <v>Alagoas &amp; 58.963.729 &amp; 0,8 &amp; 153.311 &amp; 385 \\ \hline</v>
      </c>
    </row>
    <row r="22" spans="1:7" x14ac:dyDescent="0.25">
      <c r="A22" t="s">
        <v>18</v>
      </c>
      <c r="B22" s="13">
        <f>VLOOKUP(A22,tabela_5938_GDP!$B$478:$C$505,2,FALSE)</f>
        <v>52780785</v>
      </c>
      <c r="C22" s="11">
        <f>100*B22/$B$29</f>
        <v>0.71430300802624824</v>
      </c>
      <c r="D22" s="26">
        <f>VLOOKUP(A22,average!A:J,10,FALSE)</f>
        <v>167633.9</v>
      </c>
      <c r="E22" s="26">
        <f>B22/D22</f>
        <v>314.85746618076655</v>
      </c>
      <c r="G22" s="15" t="str">
        <f t="shared" si="0"/>
        <v>Piauí &amp; 52.780.785 &amp; 0,7 &amp; 167.634 &amp; 315 \\ \hline</v>
      </c>
    </row>
    <row r="23" spans="1:7" x14ac:dyDescent="0.25">
      <c r="A23" t="s">
        <v>26</v>
      </c>
      <c r="B23" s="13">
        <f>VLOOKUP(A23,tabela_5938_GDP!$B$478:$C$505,2,FALSE)</f>
        <v>47091336</v>
      </c>
      <c r="C23" s="11">
        <f>100*B23/$B$29</f>
        <v>0.63730546934409471</v>
      </c>
      <c r="D23" s="26">
        <f>VLOOKUP(A23,average!A:J,10,FALSE)</f>
        <v>121274.9</v>
      </c>
      <c r="E23" s="26">
        <f>B23/D23</f>
        <v>388.30241047405525</v>
      </c>
      <c r="G23" s="15" t="str">
        <f t="shared" si="0"/>
        <v>Rondônia &amp; 47.091.336 &amp; 0,6 &amp; 121.275 &amp; 388 \\ \hline</v>
      </c>
    </row>
    <row r="24" spans="1:7" x14ac:dyDescent="0.25">
      <c r="A24" t="s">
        <v>12</v>
      </c>
      <c r="B24" s="13">
        <f>VLOOKUP(A24,tabela_5938_GDP!$B$478:$C$505,2,FALSE)</f>
        <v>44689483</v>
      </c>
      <c r="C24" s="11">
        <f>100*B24/$B$29</f>
        <v>0.60480025323681497</v>
      </c>
      <c r="D24" s="26">
        <f>VLOOKUP(A24,average!A:J,10,FALSE)</f>
        <v>131389.6</v>
      </c>
      <c r="E24" s="26">
        <f>B24/D24</f>
        <v>340.12953080000244</v>
      </c>
      <c r="G24" s="15" t="str">
        <f t="shared" si="0"/>
        <v>Sergipe &amp; 44.689.483 &amp; 0,6 &amp; 131.390 &amp; 340 \\ \hline</v>
      </c>
    </row>
    <row r="25" spans="1:7" x14ac:dyDescent="0.25">
      <c r="A25" t="s">
        <v>20</v>
      </c>
      <c r="B25" s="13">
        <f>VLOOKUP(A25,tabela_5938_GDP!$B$478:$C$505,2,FALSE)</f>
        <v>39355941</v>
      </c>
      <c r="C25" s="11">
        <f>100*B25/$B$29</f>
        <v>0.53261934319475457</v>
      </c>
      <c r="D25" s="26">
        <f>VLOOKUP(A25,average!A:J,10,FALSE)</f>
        <v>96136.5</v>
      </c>
      <c r="E25" s="26">
        <f>B25/D25</f>
        <v>409.37563776505283</v>
      </c>
      <c r="G25" s="15" t="str">
        <f t="shared" si="0"/>
        <v>Tocantins &amp; 39.355.941 &amp; 0,5 &amp; 96.137 &amp; 409 \\ \hline</v>
      </c>
    </row>
    <row r="26" spans="1:7" x14ac:dyDescent="0.25">
      <c r="A26" t="s">
        <v>21</v>
      </c>
      <c r="B26" s="13">
        <f>VLOOKUP(A26,tabela_5938_GDP!$B$478:$C$505,2,FALSE)</f>
        <v>17496661</v>
      </c>
      <c r="C26" s="11">
        <f>100*B26/$B$29</f>
        <v>0.23678915693875233</v>
      </c>
      <c r="D26" s="26">
        <f>VLOOKUP(A26,average!A:J,10,FALSE)</f>
        <v>46468.299999999996</v>
      </c>
      <c r="E26" s="26">
        <f>B26/D26</f>
        <v>376.52896705926412</v>
      </c>
      <c r="G26" s="15" t="str">
        <f t="shared" si="0"/>
        <v>Amapá &amp; 17.496.661 &amp; 0,2 &amp; 46.468 &amp; 377 \\ \hline</v>
      </c>
    </row>
    <row r="27" spans="1:7" x14ac:dyDescent="0.25">
      <c r="A27" t="s">
        <v>25</v>
      </c>
      <c r="B27" s="13">
        <f>VLOOKUP(A27,tabela_5938_GDP!$B$478:$C$505,2,FALSE)</f>
        <v>15630017</v>
      </c>
      <c r="C27" s="11">
        <f>100*B27/$B$29</f>
        <v>0.21152713356956318</v>
      </c>
      <c r="D27" s="26">
        <f>VLOOKUP(A27,average!A:J,10,FALSE)</f>
        <v>44426.6</v>
      </c>
      <c r="E27" s="26">
        <f>B27/D27</f>
        <v>351.81663687970723</v>
      </c>
      <c r="G27" s="15" t="str">
        <f t="shared" si="0"/>
        <v>Acre &amp; 15.630.017 &amp; 0,2 &amp; 44.427 &amp; 352 \\ \hline</v>
      </c>
    </row>
    <row r="28" spans="1:7" x14ac:dyDescent="0.25">
      <c r="A28" t="s">
        <v>23</v>
      </c>
      <c r="B28" s="13">
        <f>VLOOKUP(A28,tabela_5938_GDP!$B$478:$C$505,2,FALSE)</f>
        <v>14292227</v>
      </c>
      <c r="C28" s="11">
        <f>100*B28/$B$29</f>
        <v>0.19342229823777654</v>
      </c>
      <c r="D28" s="26">
        <f>VLOOKUP(A28,average!A:J,10,FALSE)</f>
        <v>32173.1</v>
      </c>
      <c r="E28" s="26">
        <f>B28/D28</f>
        <v>444.22909200543313</v>
      </c>
      <c r="G28" s="15" t="str">
        <f t="shared" si="0"/>
        <v>Roraima &amp; 14.292.227 &amp; 0,2 &amp; 32.173 &amp; 444 \\ \hline</v>
      </c>
    </row>
    <row r="29" spans="1:7" x14ac:dyDescent="0.25">
      <c r="A29" t="s">
        <v>27</v>
      </c>
      <c r="B29" s="13">
        <f>VLOOKUP(A29,tabela_5938_GDP!$B$478:$C$505,2,FALSE)</f>
        <v>7389131000</v>
      </c>
      <c r="C29" s="11">
        <f>100*B29/$B$29</f>
        <v>100</v>
      </c>
      <c r="D29" s="26">
        <f>VLOOKUP(A29,average!A:J,10,FALSE)</f>
        <v>14300643.300000001</v>
      </c>
      <c r="E29" s="26">
        <f>B29/D29</f>
        <v>516.6992033148606</v>
      </c>
      <c r="G29" s="15" t="str">
        <f t="shared" si="0"/>
        <v>Brasil &amp; 7.389.131.000 &amp; 100,0 &amp; 14.300.643 &amp; 517 \\ \hline</v>
      </c>
    </row>
    <row r="30" spans="1:7" x14ac:dyDescent="0.25">
      <c r="A30" t="s">
        <v>74</v>
      </c>
      <c r="B30" s="13">
        <f>B29-B2</f>
        <v>5040793000</v>
      </c>
      <c r="C30" s="11">
        <f>100*B30/$B$29</f>
        <v>68.219023319521611</v>
      </c>
      <c r="D30" s="26">
        <f>VLOOKUP(A30,average!A:J,10,FALSE)</f>
        <v>10755342.100000001</v>
      </c>
      <c r="E30" s="27">
        <f>B30/D30</f>
        <v>468.67807208103585</v>
      </c>
      <c r="G30" s="15" t="str">
        <f t="shared" si="0"/>
        <v>Rest of Brasil &amp; 5.040.793.000 &amp; 68,2 &amp; 10.755.342 &amp; 469 \\ \hline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tabela_5938_GDP</vt:lpstr>
      <vt:lpstr>tabela_4092_workers</vt:lpstr>
      <vt:lpstr>tabela_6371_hours</vt:lpstr>
      <vt:lpstr>average</vt:lpstr>
      <vt:lpstr>productivity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</dc:creator>
  <cp:lastModifiedBy>André Luiz</cp:lastModifiedBy>
  <dcterms:created xsi:type="dcterms:W3CDTF">2024-02-12T15:52:52Z</dcterms:created>
  <dcterms:modified xsi:type="dcterms:W3CDTF">2024-02-12T19:17:42Z</dcterms:modified>
</cp:coreProperties>
</file>